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U319" i="1"/>
  <c r="V319" i="1" s="1"/>
  <c r="U322" i="1"/>
  <c r="U318" i="1"/>
  <c r="V318" i="1" s="1"/>
  <c r="U314" i="1"/>
  <c r="U310" i="1"/>
  <c r="V310" i="1" s="1"/>
  <c r="U313" i="1"/>
  <c r="U321" i="1"/>
  <c r="V321" i="1" s="1"/>
  <c r="U317" i="1"/>
  <c r="V317" i="1" s="1"/>
  <c r="U309" i="1"/>
  <c r="U320" i="1"/>
  <c r="V320" i="1" s="1"/>
  <c r="U316" i="1"/>
  <c r="V316" i="1" s="1"/>
  <c r="U312" i="1"/>
  <c r="V312" i="1" s="1"/>
  <c r="V313" i="1"/>
  <c r="V322" i="1"/>
  <c r="V314" i="1"/>
  <c r="V315" i="1"/>
  <c r="V311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<sst xmlns="http://schemas.openxmlformats.org/spreadsheetml/2006/main" count="1005" uniqueCount="174">
  <si>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</si>
  <si>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</si>
  <si>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</si>
  <si>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</si>
  <si>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</si>
  <si>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</si>
  <si>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</si>
  <si>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</si>
  <si>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</si>
  <si>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</si>
  <si>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</si>
  <si>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</si>
  <si>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</si>
  <si>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</si>
  <si>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</si>
  <si>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</si>
  <si>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</si>
  <si>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</si>
  <si>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</si>
  <si>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</si>
  <si>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</si>
  <si>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</si>
  <si>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</si>
  <si>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</si>
  <si>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</si>
  <si>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</si>
  <si>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</si>
  <si>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</si>
  <si>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</si>
  <si>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</si>
  <si>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</si>
  <si>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</si>
  <si>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</si>
  <si>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</si>
  <si>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</si>
  <si>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</si>
  <si>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</si>
  <si>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</si>
  <si>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</si>
  <si>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</si>
  <si>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</si>
  <si>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</si>
  <si>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</si>
  <si>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</si>
  <si>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</si>
  <si>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</si>
  <si>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</si>
  <si>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</si>
  <si>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</si>
  <si>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</si>
  <si>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</si>
  <si>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</si>
  <si>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</si>
  <si>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</si>
  <si>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</si>
  <si>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</si>
  <si>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</si>
  <si>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</si>
  <si>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</si>
  <si>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</si>
  <si>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</si>
  <si>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</si>
  <si>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</si>
  <si>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</si>
  <si>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</si>
  <si>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</si>
  <si>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</si>
  <si>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</si>
  <si>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</si>
  <si>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</si>
  <si>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</si>
  <si>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</si>
  <si>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</si>
  <si>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</si>
  <si>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</si>
  <si>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</si>
  <si>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</si>
  <si>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</si>
  <si>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</si>
  <si>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</si>
  <si>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</si>
  <si>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</si>
  <si>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</si>
  <si>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</si>
  <si>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</si>
  <si>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</si>
  <si>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</si>
  <si>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</si>
  <si>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</si>
  <si>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</si>
  <si>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</si>
  <si>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</si>
  <si>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</si>
  <si>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</si>
  <si>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</si>
  <si>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</si>
  <si>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</si>
  <si>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</si>
  <si>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</si>
  <si>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</si>
  <si>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</si>
  <si>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</si>
  <si>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</si>
  <si>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</si>
  <si>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</si>
  <si>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</si>
  <si>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</si>
  <si>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</si>
  <si>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</si>
  <si>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</si>
  <si>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</si>
  <si>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</si>
  <si>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</si>
  <si>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</si>
  <si>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</si>
  <si>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</si>
  <si>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</si>
  <si>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</si>
  <si>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</si>
  <si>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</si>
  <si>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</si>
  <si>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</si>
  <si>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</si>
  <si>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</si>
  <si>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</si>
  <si>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</si>
  <si>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</si>
  <si>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</si>
  <si>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</si>
  <si>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</si>
  <si>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</si>
  <si>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</si>
  <si>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</si>
  <si>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</si>
  <si>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</si>
  <si>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</si>
  <si>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</si>
  <si>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</si>
  <si>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</si>
  <si>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</si>
  <si>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</si>
  <si>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</si>
  <si>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</si>
  <si>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</si>
  <si>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</si>
  <si>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</si>
  <si>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</si>
  <si>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</si>
  <si>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</si>
  <si>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</si>
  <si>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</si>
  <si>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</si>
  <si>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</si>
  <si>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</si>
  <si>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</si>
  <si>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</si>
  <si>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1. Pani Renata Szczęch - Podsekretarz Stanu w Ministerstwie Spraw Wewnętrznych i Administracji
2. Pan gen. bryg SG Tomasz Praga - Komendant Główny Straży Granicznej
3. Pani Mariusz Cichomski  - Zastępca Dyrektora Departamentu Porządku Publicznego MSWiA
4. Pan Adam Knych - Dyrektor Departamentu Analiz i Polityki Migracyjnej MSWiA
5. Rzecznik Prasowy MSWiA 
6. Pan płk Michał Gałkowski - Szef Oddziału OiAZnOK Centrum Operacyjnego MON  
7. Pani Anna-Carin Öst - Przedstawicielstwo UNHCR w Polsce 
8. Pani Anna Rostocka - Dyrektor Biura IOM w Warszawie
9. Pan Adam Eberhardt - Dyrektor Ośrodka Studiów Wschodnich
10. Urząd do Spraw Cudzoziemców - a/a</t>
  </si>
  <si>
    <t>Warszawa, 23 marca 2018 r.</t>
  </si>
  <si>
    <t>01.03.2018</t>
  </si>
  <si>
    <t>31.03.2018</t>
  </si>
  <si>
    <t>01.01.2018</t>
  </si>
  <si>
    <t>ARMENIA</t>
  </si>
  <si>
    <t>AZERBEJDŻAN</t>
  </si>
  <si>
    <t>NIDERLANDY</t>
  </si>
  <si>
    <t>BUŁGARIA</t>
  </si>
  <si>
    <t>GRECJA</t>
  </si>
  <si>
    <t>EGIPT</t>
  </si>
  <si>
    <t>PAKISTAN</t>
  </si>
  <si>
    <t>TURCJA</t>
  </si>
  <si>
    <t>25.03.2018 - 31.03.2018</t>
  </si>
  <si>
    <t>18.03.2018 - 24.03.2018</t>
  </si>
  <si>
    <t>11.03.2018 - 17.03.2018</t>
  </si>
  <si>
    <t>04.03.2018 - 10.03.2018</t>
  </si>
  <si>
    <t>25.02.2018 - 03.03.2018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</si>
</sst>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1" fillId="0" borderId="0" xfId="0" applyFont="1" applyProtection="1"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164" fontId="24" fillId="0" borderId="0" xfId="2" applyNumberFormat="1" applyFont="1" applyBorder="1" applyAlignment="1" applyProtection="1">
      <alignment horizont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129</c:v>
                </c:pt>
                <c:pt idx="2">
                  <c:v>402</c:v>
                </c:pt>
                <c:pt idx="4">
                  <c:v>93</c:v>
                </c:pt>
                <c:pt idx="6">
                  <c:v>242</c:v>
                </c:pt>
                <c:pt idx="8">
                  <c:v>25</c:v>
                </c:pt>
                <c:pt idx="10">
                  <c:v>75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37</c:v>
                </c:pt>
                <c:pt idx="2">
                  <c:v>43</c:v>
                </c:pt>
                <c:pt idx="4">
                  <c:v>37</c:v>
                </c:pt>
                <c:pt idx="6">
                  <c:v>60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5</c:v>
                </c:pt>
                <c:pt idx="2">
                  <c:v>5</c:v>
                </c:pt>
                <c:pt idx="4">
                  <c:v>13</c:v>
                </c:pt>
                <c:pt idx="6">
                  <c:v>37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5</c:v>
                </c:pt>
                <c:pt idx="2">
                  <c:v>11</c:v>
                </c:pt>
                <c:pt idx="4">
                  <c:v>6</c:v>
                </c:pt>
                <c:pt idx="6">
                  <c:v>13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AZERBEJDŻAN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4</c:v>
                </c:pt>
                <c:pt idx="2">
                  <c:v>14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87</c:v>
                </c:pt>
                <c:pt idx="2">
                  <c:v>109</c:v>
                </c:pt>
                <c:pt idx="4">
                  <c:v>24</c:v>
                </c:pt>
                <c:pt idx="6">
                  <c:v>28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2766520"/>
        <c:axId val="382765344"/>
        <c:axId val="0"/>
      </c:bar3DChart>
      <c:catAx>
        <c:axId val="38276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82765344"/>
        <c:crosses val="autoZero"/>
        <c:auto val="1"/>
        <c:lblAlgn val="ctr"/>
        <c:lblOffset val="100"/>
        <c:noMultiLvlLbl val="0"/>
      </c:catAx>
      <c:valAx>
        <c:axId val="382765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27665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25.02.2018 - 03.03.2018</c:v>
                </c:pt>
                <c:pt idx="1">
                  <c:v>04.03.2018 - 10.03.2018</c:v>
                </c:pt>
                <c:pt idx="2">
                  <c:v>11.03.2018 - 17.03.2018</c:v>
                </c:pt>
                <c:pt idx="3">
                  <c:v>18.03.2018 - 24.03.2018</c:v>
                </c:pt>
                <c:pt idx="4">
                  <c:v>25.03.2018 - 31.03.2018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1421</c:v>
                </c:pt>
                <c:pt idx="1">
                  <c:v>1458</c:v>
                </c:pt>
                <c:pt idx="2">
                  <c:v>1471</c:v>
                </c:pt>
                <c:pt idx="3">
                  <c:v>1471</c:v>
                </c:pt>
                <c:pt idx="4">
                  <c:v>1449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25.02.2018 - 03.03.2018</c:v>
                </c:pt>
                <c:pt idx="1">
                  <c:v>04.03.2018 - 10.03.2018</c:v>
                </c:pt>
                <c:pt idx="2">
                  <c:v>11.03.2018 - 17.03.2018</c:v>
                </c:pt>
                <c:pt idx="3">
                  <c:v>18.03.2018 - 24.03.2018</c:v>
                </c:pt>
                <c:pt idx="4">
                  <c:v>25.03.2018 - 31.03.2018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1864</c:v>
                </c:pt>
                <c:pt idx="1">
                  <c:v>1852</c:v>
                </c:pt>
                <c:pt idx="2">
                  <c:v>1804</c:v>
                </c:pt>
                <c:pt idx="3">
                  <c:v>1771</c:v>
                </c:pt>
                <c:pt idx="4">
                  <c:v>1766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25.02.2018 - 03.03.2018</c:v>
                </c:pt>
                <c:pt idx="1">
                  <c:v>04.03.2018 - 10.03.2018</c:v>
                </c:pt>
                <c:pt idx="2">
                  <c:v>11.03.2018 - 17.03.2018</c:v>
                </c:pt>
                <c:pt idx="3">
                  <c:v>18.03.2018 - 24.03.2018</c:v>
                </c:pt>
                <c:pt idx="4">
                  <c:v>25.03.2018 - 31.03.2018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82769656"/>
        <c:axId val="382770440"/>
        <c:axId val="0"/>
      </c:bar3DChart>
      <c:catAx>
        <c:axId val="3827696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82770440"/>
        <c:crosses val="autoZero"/>
        <c:auto val="1"/>
        <c:lblAlgn val="ctr"/>
        <c:lblOffset val="100"/>
        <c:noMultiLvlLbl val="0"/>
      </c:catAx>
      <c:valAx>
        <c:axId val="3827704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82769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1144</c:v>
                </c:pt>
                <c:pt idx="2">
                  <c:v>94</c:v>
                </c:pt>
                <c:pt idx="3">
                  <c:v>90</c:v>
                </c:pt>
                <c:pt idx="4">
                  <c:v>59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512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108</c:v>
                </c:pt>
                <c:pt idx="2">
                  <c:v>25</c:v>
                </c:pt>
                <c:pt idx="3">
                  <c:v>10</c:v>
                </c:pt>
                <c:pt idx="4">
                  <c:v>17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35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432</c:v>
                </c:pt>
                <c:pt idx="2">
                  <c:v>47</c:v>
                </c:pt>
                <c:pt idx="3">
                  <c:v>8</c:v>
                </c:pt>
                <c:pt idx="4">
                  <c:v>7</c:v>
                </c:pt>
                <c:pt idx="5">
                  <c:v>21</c:v>
                </c:pt>
                <c:pt idx="6">
                  <c:v>6</c:v>
                </c:pt>
                <c:pt idx="7">
                  <c:v>0</c:v>
                </c:pt>
                <c:pt idx="8">
                  <c:v>27</c:v>
                </c:pt>
                <c:pt idx="9">
                  <c:v>77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2770832"/>
        <c:axId val="382767304"/>
        <c:axId val="0"/>
      </c:bar3DChart>
      <c:catAx>
        <c:axId val="38277083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2767304"/>
        <c:crosses val="autoZero"/>
        <c:auto val="1"/>
        <c:lblAlgn val="ctr"/>
        <c:lblOffset val="100"/>
        <c:noMultiLvlLbl val="0"/>
      </c:catAx>
      <c:valAx>
        <c:axId val="3827673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277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37</c:v>
                </c:pt>
                <c:pt idx="2">
                  <c:v>119</c:v>
                </c:pt>
                <c:pt idx="4">
                  <c:v>42</c:v>
                </c:pt>
                <c:pt idx="6">
                  <c:v>119</c:v>
                </c:pt>
                <c:pt idx="8">
                  <c:v>9</c:v>
                </c:pt>
                <c:pt idx="10">
                  <c:v>19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12</c:v>
                </c:pt>
                <c:pt idx="2">
                  <c:v>13</c:v>
                </c:pt>
                <c:pt idx="4">
                  <c:v>10</c:v>
                </c:pt>
                <c:pt idx="6">
                  <c:v>15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4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AZERBEJDŻAN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2</c:v>
                </c:pt>
                <c:pt idx="2">
                  <c:v>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28</c:v>
                </c:pt>
                <c:pt idx="2">
                  <c:v>33</c:v>
                </c:pt>
                <c:pt idx="4">
                  <c:v>7</c:v>
                </c:pt>
                <c:pt idx="6">
                  <c:v>11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2768088"/>
        <c:axId val="235194768"/>
        <c:axId val="0"/>
      </c:bar3DChart>
      <c:catAx>
        <c:axId val="382768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35194768"/>
        <c:crosses val="autoZero"/>
        <c:auto val="1"/>
        <c:lblAlgn val="ctr"/>
        <c:lblOffset val="100"/>
        <c:noMultiLvlLbl val="0"/>
      </c:catAx>
      <c:valAx>
        <c:axId val="23519476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2768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01.03.2018 - 31.03.2018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16057</c:v>
                </c:pt>
                <c:pt idx="1">
                  <c:v>9434</c:v>
                </c:pt>
                <c:pt idx="2">
                  <c:v>1046</c:v>
                </c:pt>
                <c:pt idx="3">
                  <c:v>559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01.03.2018 - 31.03.2018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1617</c:v>
                </c:pt>
                <c:pt idx="1">
                  <c:v>1216</c:v>
                </c:pt>
                <c:pt idx="2">
                  <c:v>101</c:v>
                </c:pt>
                <c:pt idx="3">
                  <c:v>84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01.03.2018 - 31.03.2018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253</c:v>
                </c:pt>
                <c:pt idx="1">
                  <c:v>139</c:v>
                </c:pt>
                <c:pt idx="2">
                  <c:v>20</c:v>
                </c:pt>
                <c:pt idx="3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5197120"/>
        <c:axId val="235196728"/>
        <c:axId val="0"/>
      </c:bar3DChart>
      <c:catAx>
        <c:axId val="23519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5196728"/>
        <c:crosses val="autoZero"/>
        <c:auto val="1"/>
        <c:lblAlgn val="ctr"/>
        <c:lblOffset val="100"/>
        <c:noMultiLvlLbl val="0"/>
      </c:catAx>
      <c:valAx>
        <c:axId val="235196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51971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5192024"/>
        <c:axId val="193930584"/>
        <c:axId val="377082992"/>
      </c:bar3DChart>
      <c:catAx>
        <c:axId val="235192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3930584"/>
        <c:crosses val="autoZero"/>
        <c:auto val="1"/>
        <c:lblAlgn val="ctr"/>
        <c:lblOffset val="100"/>
        <c:noMultiLvlLbl val="0"/>
      </c:catAx>
      <c:valAx>
        <c:axId val="19393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5192024"/>
        <c:crosses val="autoZero"/>
        <c:crossBetween val="between"/>
      </c:valAx>
      <c:serAx>
        <c:axId val="377082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393058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01.01.2018 - 31.03.2018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44971</c:v>
                </c:pt>
                <c:pt idx="1">
                  <c:v>26581</c:v>
                </c:pt>
                <c:pt idx="2">
                  <c:v>2997</c:v>
                </c:pt>
                <c:pt idx="3">
                  <c:v>1515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01.01.2018 - 31.03.2018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4811</c:v>
                </c:pt>
                <c:pt idx="1">
                  <c:v>3462</c:v>
                </c:pt>
                <c:pt idx="2">
                  <c:v>294</c:v>
                </c:pt>
                <c:pt idx="3">
                  <c:v>186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01.01.2018 - 31.03.2018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946</c:v>
                </c:pt>
                <c:pt idx="1">
                  <c:v>403</c:v>
                </c:pt>
                <c:pt idx="2">
                  <c:v>56</c:v>
                </c:pt>
                <c:pt idx="3">
                  <c:v>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32152"/>
        <c:axId val="193932544"/>
        <c:axId val="0"/>
      </c:bar3DChart>
      <c:catAx>
        <c:axId val="193932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3932544"/>
        <c:crosses val="autoZero"/>
        <c:auto val="1"/>
        <c:lblAlgn val="ctr"/>
        <c:lblOffset val="100"/>
        <c:noMultiLvlLbl val="0"/>
      </c:catAx>
      <c:valAx>
        <c:axId val="193932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39321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topLeftCell="A303" zoomScaleNormal="100" zoomScalePageLayoutView="70" workbookViewId="0">
      <selection activeCell="A305" sqref="A305:W324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234" t="s">
        <v>74</v>
      </c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10" t="str">
        <f>CONCATENATE("w okresie ",Arkusz18!A2," - ",Arkusz18!B2," r.")</f>
        <v>w okresie 01.03.2018 - 31.03.2018 r.</v>
      </c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ht="18.75" x14ac:dyDescent="0.25">
      <c r="A14" s="8" t="s">
        <v>75</v>
      </c>
      <c r="F14" s="9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x14ac:dyDescent="0.25">
      <c r="F15" s="9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x14ac:dyDescent="0.25">
      <c r="A16" s="235" t="s">
        <v>152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23" t="s">
        <v>0</v>
      </c>
      <c r="D19" s="124"/>
      <c r="E19" s="124"/>
      <c r="F19" s="124"/>
      <c r="G19" s="117" t="str">
        <f>CONCATENATE(Arkusz18!A2," - ",Arkusz18!B2," r.")</f>
        <v>01.03.2018 - 31.03.2018 r.</v>
      </c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9"/>
    </row>
    <row r="20" spans="1:22" x14ac:dyDescent="0.25">
      <c r="C20" s="125"/>
      <c r="D20" s="126"/>
      <c r="E20" s="126"/>
      <c r="F20" s="126"/>
      <c r="G20" s="111" t="s">
        <v>36</v>
      </c>
      <c r="H20" s="115"/>
      <c r="I20" s="115"/>
      <c r="J20" s="116"/>
      <c r="K20" s="111" t="s">
        <v>37</v>
      </c>
      <c r="L20" s="115"/>
      <c r="M20" s="115"/>
      <c r="N20" s="116"/>
      <c r="O20" s="111" t="s">
        <v>113</v>
      </c>
      <c r="P20" s="115"/>
      <c r="Q20" s="115"/>
      <c r="R20" s="116"/>
      <c r="S20" s="111" t="s">
        <v>61</v>
      </c>
      <c r="T20" s="115"/>
      <c r="U20" s="115"/>
      <c r="V20" s="112"/>
    </row>
    <row r="21" spans="1:22" ht="15" customHeight="1" x14ac:dyDescent="0.25">
      <c r="C21" s="125"/>
      <c r="D21" s="126"/>
      <c r="E21" s="126"/>
      <c r="F21" s="126"/>
      <c r="G21" s="113" t="s">
        <v>35</v>
      </c>
      <c r="H21" s="114"/>
      <c r="I21" s="111" t="s">
        <v>10</v>
      </c>
      <c r="J21" s="116"/>
      <c r="K21" s="113" t="s">
        <v>38</v>
      </c>
      <c r="L21" s="114"/>
      <c r="M21" s="111" t="s">
        <v>10</v>
      </c>
      <c r="N21" s="116"/>
      <c r="O21" s="113" t="s">
        <v>35</v>
      </c>
      <c r="P21" s="114"/>
      <c r="Q21" s="111" t="s">
        <v>10</v>
      </c>
      <c r="R21" s="116"/>
      <c r="S21" s="113" t="s">
        <v>35</v>
      </c>
      <c r="T21" s="114"/>
      <c r="U21" s="111" t="s">
        <v>10</v>
      </c>
      <c r="V21" s="112"/>
    </row>
    <row r="22" spans="1:22" x14ac:dyDescent="0.25">
      <c r="C22" s="133" t="str">
        <f>Arkusz2!B2</f>
        <v>ROSJA</v>
      </c>
      <c r="D22" s="134"/>
      <c r="E22" s="134"/>
      <c r="F22" s="134"/>
      <c r="G22" s="130">
        <f>Arkusz2!F2</f>
        <v>37</v>
      </c>
      <c r="H22" s="132"/>
      <c r="I22" s="130">
        <f>Arkusz2!F8</f>
        <v>119</v>
      </c>
      <c r="J22" s="132"/>
      <c r="K22" s="130">
        <f>SUM(Arkusz2!F14,-G22)</f>
        <v>42</v>
      </c>
      <c r="L22" s="132"/>
      <c r="M22" s="130">
        <f>SUM(Arkusz2!F20,-I22)</f>
        <v>119</v>
      </c>
      <c r="N22" s="132"/>
      <c r="O22" s="130">
        <f>Arkusz2!F26</f>
        <v>9</v>
      </c>
      <c r="P22" s="132"/>
      <c r="Q22" s="130">
        <f>Arkusz2!F32</f>
        <v>19</v>
      </c>
      <c r="R22" s="132"/>
      <c r="S22" s="130">
        <f>SUM(Arkusz2!F14,O22)</f>
        <v>88</v>
      </c>
      <c r="T22" s="132"/>
      <c r="U22" s="130">
        <f>SUM(Arkusz2!F20,Q22)</f>
        <v>257</v>
      </c>
      <c r="V22" s="131"/>
    </row>
    <row r="23" spans="1:22" x14ac:dyDescent="0.25">
      <c r="C23" s="73" t="str">
        <f>Arkusz2!B3</f>
        <v>UKRAINA</v>
      </c>
      <c r="D23" s="74"/>
      <c r="E23" s="74"/>
      <c r="F23" s="74"/>
      <c r="G23" s="127">
        <f>Arkusz2!F3</f>
        <v>12</v>
      </c>
      <c r="H23" s="129"/>
      <c r="I23" s="127">
        <f>Arkusz2!F9</f>
        <v>13</v>
      </c>
      <c r="J23" s="129"/>
      <c r="K23" s="127">
        <f>SUM(Arkusz2!F15,-G23)</f>
        <v>10</v>
      </c>
      <c r="L23" s="129"/>
      <c r="M23" s="127">
        <f>SUM(Arkusz2!F21,-I23)</f>
        <v>15</v>
      </c>
      <c r="N23" s="129"/>
      <c r="O23" s="127">
        <f>Arkusz2!F27</f>
        <v>0</v>
      </c>
      <c r="P23" s="129"/>
      <c r="Q23" s="127">
        <f>Arkusz2!F33</f>
        <v>0</v>
      </c>
      <c r="R23" s="129"/>
      <c r="S23" s="127">
        <f>SUM(Arkusz2!F15,O23)</f>
        <v>22</v>
      </c>
      <c r="T23" s="129"/>
      <c r="U23" s="127">
        <f>SUM(Arkusz2!F21,Q23)</f>
        <v>28</v>
      </c>
      <c r="V23" s="128"/>
    </row>
    <row r="24" spans="1:22" x14ac:dyDescent="0.25">
      <c r="C24" s="133" t="str">
        <f>Arkusz2!B4</f>
        <v>TADŻYKISTAN</v>
      </c>
      <c r="D24" s="134"/>
      <c r="E24" s="134"/>
      <c r="F24" s="134"/>
      <c r="G24" s="130">
        <f>Arkusz2!F4</f>
        <v>2</v>
      </c>
      <c r="H24" s="132"/>
      <c r="I24" s="130">
        <f>Arkusz2!F10</f>
        <v>2</v>
      </c>
      <c r="J24" s="132"/>
      <c r="K24" s="130">
        <f>SUM(Arkusz2!F16,-G24)</f>
        <v>1</v>
      </c>
      <c r="L24" s="132"/>
      <c r="M24" s="130">
        <f>SUM(Arkusz2!F22,-I24)</f>
        <v>3</v>
      </c>
      <c r="N24" s="132"/>
      <c r="O24" s="130">
        <f>Arkusz2!F28</f>
        <v>0</v>
      </c>
      <c r="P24" s="132"/>
      <c r="Q24" s="130">
        <f>Arkusz2!F34</f>
        <v>0</v>
      </c>
      <c r="R24" s="132"/>
      <c r="S24" s="130">
        <f>SUM(Arkusz2!F16,O24)</f>
        <v>3</v>
      </c>
      <c r="T24" s="132"/>
      <c r="U24" s="130">
        <f>SUM(Arkusz2!F22,Q24)</f>
        <v>5</v>
      </c>
      <c r="V24" s="131"/>
    </row>
    <row r="25" spans="1:22" x14ac:dyDescent="0.25">
      <c r="C25" s="73" t="str">
        <f>Arkusz2!B5</f>
        <v>ARMENIA</v>
      </c>
      <c r="D25" s="74"/>
      <c r="E25" s="74"/>
      <c r="F25" s="74"/>
      <c r="G25" s="127">
        <f>Arkusz2!F5</f>
        <v>1</v>
      </c>
      <c r="H25" s="129"/>
      <c r="I25" s="127">
        <f>Arkusz2!F11</f>
        <v>1</v>
      </c>
      <c r="J25" s="129"/>
      <c r="K25" s="127">
        <f>SUM(Arkusz2!F17,-G25)</f>
        <v>4</v>
      </c>
      <c r="L25" s="129"/>
      <c r="M25" s="127">
        <f>SUM(Arkusz2!F23,-I25)</f>
        <v>11</v>
      </c>
      <c r="N25" s="129"/>
      <c r="O25" s="127">
        <f>Arkusz2!F29</f>
        <v>0</v>
      </c>
      <c r="P25" s="129"/>
      <c r="Q25" s="127">
        <f>Arkusz2!F35</f>
        <v>0</v>
      </c>
      <c r="R25" s="129"/>
      <c r="S25" s="127">
        <f>SUM(Arkusz2!F17,O25)</f>
        <v>5</v>
      </c>
      <c r="T25" s="129"/>
      <c r="U25" s="127">
        <f>SUM(Arkusz2!F23,Q25)</f>
        <v>12</v>
      </c>
      <c r="V25" s="128"/>
    </row>
    <row r="26" spans="1:22" x14ac:dyDescent="0.25">
      <c r="C26" s="133" t="str">
        <f>Arkusz2!B6</f>
        <v>AZERBEJDŻAN</v>
      </c>
      <c r="D26" s="134"/>
      <c r="E26" s="134"/>
      <c r="F26" s="134"/>
      <c r="G26" s="130">
        <f>Arkusz2!F6</f>
        <v>2</v>
      </c>
      <c r="H26" s="132"/>
      <c r="I26" s="130">
        <f>Arkusz2!F12</f>
        <v>7</v>
      </c>
      <c r="J26" s="132"/>
      <c r="K26" s="130">
        <f>SUM(Arkusz2!F18,-G26)</f>
        <v>0</v>
      </c>
      <c r="L26" s="132"/>
      <c r="M26" s="130">
        <f>SUM(Arkusz2!F24,-I26)</f>
        <v>0</v>
      </c>
      <c r="N26" s="132"/>
      <c r="O26" s="130">
        <f>Arkusz2!F30</f>
        <v>0</v>
      </c>
      <c r="P26" s="132"/>
      <c r="Q26" s="130">
        <f>Arkusz2!F36</f>
        <v>0</v>
      </c>
      <c r="R26" s="132"/>
      <c r="S26" s="130">
        <f>SUM(Arkusz2!F18,O26)</f>
        <v>2</v>
      </c>
      <c r="T26" s="132"/>
      <c r="U26" s="130">
        <f>SUM(Arkusz2!F24,Q26)</f>
        <v>7</v>
      </c>
      <c r="V26" s="131"/>
    </row>
    <row r="27" spans="1:22" ht="15.75" thickBot="1" x14ac:dyDescent="0.3">
      <c r="C27" s="135" t="str">
        <f>Arkusz2!B7</f>
        <v>Pozostałe</v>
      </c>
      <c r="D27" s="136"/>
      <c r="E27" s="136"/>
      <c r="F27" s="136"/>
      <c r="G27" s="120">
        <f>Arkusz2!F7</f>
        <v>28</v>
      </c>
      <c r="H27" s="122"/>
      <c r="I27" s="120">
        <f>Arkusz2!F13</f>
        <v>33</v>
      </c>
      <c r="J27" s="122"/>
      <c r="K27" s="120">
        <f>SUM(Arkusz2!F19,-G27)</f>
        <v>7</v>
      </c>
      <c r="L27" s="122"/>
      <c r="M27" s="120">
        <f>SUM(Arkusz2!F25,-I27)</f>
        <v>11</v>
      </c>
      <c r="N27" s="122"/>
      <c r="O27" s="120">
        <f>Arkusz2!F31</f>
        <v>1</v>
      </c>
      <c r="P27" s="122"/>
      <c r="Q27" s="120">
        <f>Arkusz2!F37</f>
        <v>1</v>
      </c>
      <c r="R27" s="122"/>
      <c r="S27" s="120">
        <f>SUM(Arkusz2!F19,O27)</f>
        <v>36</v>
      </c>
      <c r="T27" s="122"/>
      <c r="U27" s="120">
        <f>SUM(Arkusz2!F25,Q27)</f>
        <v>45</v>
      </c>
      <c r="V27" s="121"/>
    </row>
    <row r="28" spans="1:22" ht="15.75" thickBot="1" x14ac:dyDescent="0.3">
      <c r="C28" s="163" t="s">
        <v>1</v>
      </c>
      <c r="D28" s="164"/>
      <c r="E28" s="164"/>
      <c r="F28" s="164"/>
      <c r="G28" s="208">
        <f>SUM(G22:G27)</f>
        <v>82</v>
      </c>
      <c r="H28" s="209"/>
      <c r="I28" s="208">
        <f>SUM(I22:I27)</f>
        <v>175</v>
      </c>
      <c r="J28" s="209"/>
      <c r="K28" s="208">
        <f>SUM(K22:K27)</f>
        <v>64</v>
      </c>
      <c r="L28" s="209"/>
      <c r="M28" s="208">
        <f>SUM(M22:M27)</f>
        <v>159</v>
      </c>
      <c r="N28" s="209"/>
      <c r="O28" s="208">
        <f>SUM(O22:O27)</f>
        <v>10</v>
      </c>
      <c r="P28" s="209"/>
      <c r="Q28" s="208">
        <f>SUM(Q22:Q27)</f>
        <v>20</v>
      </c>
      <c r="R28" s="209"/>
      <c r="S28" s="208">
        <f>SUM(S22:S27)</f>
        <v>156</v>
      </c>
      <c r="T28" s="209"/>
      <c r="U28" s="208">
        <f>SUM(U22:U27)</f>
        <v>354</v>
      </c>
      <c r="V28" s="233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07"/>
      <c r="E40" s="207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123" t="s">
        <v>0</v>
      </c>
      <c r="D51" s="124"/>
      <c r="E51" s="124"/>
      <c r="F51" s="124"/>
      <c r="G51" s="192" t="str">
        <f>CONCATENATE(Arkusz18!C2," - ",Arkusz18!B2," r.")</f>
        <v>01.01.2018 - 31.03.2018 r.</v>
      </c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3"/>
    </row>
    <row r="52" spans="1:26" x14ac:dyDescent="0.25">
      <c r="C52" s="125"/>
      <c r="D52" s="126"/>
      <c r="E52" s="126"/>
      <c r="F52" s="126"/>
      <c r="G52" s="126" t="s">
        <v>36</v>
      </c>
      <c r="H52" s="126"/>
      <c r="I52" s="126"/>
      <c r="J52" s="126"/>
      <c r="K52" s="126" t="s">
        <v>37</v>
      </c>
      <c r="L52" s="126"/>
      <c r="M52" s="126"/>
      <c r="N52" s="126"/>
      <c r="O52" s="126" t="s">
        <v>149</v>
      </c>
      <c r="P52" s="126"/>
      <c r="Q52" s="126"/>
      <c r="R52" s="126"/>
      <c r="S52" s="126" t="s">
        <v>61</v>
      </c>
      <c r="T52" s="126"/>
      <c r="U52" s="126"/>
      <c r="V52" s="236"/>
    </row>
    <row r="53" spans="1:26" x14ac:dyDescent="0.25">
      <c r="C53" s="125"/>
      <c r="D53" s="126"/>
      <c r="E53" s="126"/>
      <c r="F53" s="126"/>
      <c r="G53" s="230" t="s">
        <v>35</v>
      </c>
      <c r="H53" s="230"/>
      <c r="I53" s="126" t="s">
        <v>10</v>
      </c>
      <c r="J53" s="126"/>
      <c r="K53" s="230" t="s">
        <v>38</v>
      </c>
      <c r="L53" s="230"/>
      <c r="M53" s="126" t="s">
        <v>10</v>
      </c>
      <c r="N53" s="126"/>
      <c r="O53" s="230" t="s">
        <v>35</v>
      </c>
      <c r="P53" s="230"/>
      <c r="Q53" s="126" t="s">
        <v>10</v>
      </c>
      <c r="R53" s="126"/>
      <c r="S53" s="230" t="s">
        <v>35</v>
      </c>
      <c r="T53" s="230"/>
      <c r="U53" s="126" t="s">
        <v>10</v>
      </c>
      <c r="V53" s="236"/>
    </row>
    <row r="54" spans="1:26" x14ac:dyDescent="0.25">
      <c r="C54" s="133" t="str">
        <f>Arkusz3!B2</f>
        <v>ROSJA</v>
      </c>
      <c r="D54" s="134"/>
      <c r="E54" s="134"/>
      <c r="F54" s="134"/>
      <c r="G54" s="144">
        <f>Arkusz3!F2</f>
        <v>129</v>
      </c>
      <c r="H54" s="144"/>
      <c r="I54" s="144">
        <f>Arkusz3!F8</f>
        <v>402</v>
      </c>
      <c r="J54" s="144"/>
      <c r="K54" s="144">
        <f>SUM(Arkusz3!F14,-G54)</f>
        <v>93</v>
      </c>
      <c r="L54" s="144"/>
      <c r="M54" s="144">
        <f>SUM(Arkusz3!F20,-I54)</f>
        <v>242</v>
      </c>
      <c r="N54" s="144"/>
      <c r="O54" s="144">
        <f>Arkusz3!F26</f>
        <v>25</v>
      </c>
      <c r="P54" s="144"/>
      <c r="Q54" s="144">
        <f>Arkusz3!F32</f>
        <v>75</v>
      </c>
      <c r="R54" s="144"/>
      <c r="S54" s="144">
        <f>SUM(Arkusz3!F14,O54)</f>
        <v>247</v>
      </c>
      <c r="T54" s="144"/>
      <c r="U54" s="144">
        <f>SUM(Arkusz3!F20,Q54)</f>
        <v>719</v>
      </c>
      <c r="V54" s="237"/>
    </row>
    <row r="55" spans="1:26" x14ac:dyDescent="0.25">
      <c r="C55" s="73" t="str">
        <f>Arkusz3!B3</f>
        <v>UKRAINA</v>
      </c>
      <c r="D55" s="74"/>
      <c r="E55" s="74"/>
      <c r="F55" s="74"/>
      <c r="G55" s="229">
        <f>Arkusz3!F3</f>
        <v>37</v>
      </c>
      <c r="H55" s="229"/>
      <c r="I55" s="229">
        <f>Arkusz3!F9</f>
        <v>43</v>
      </c>
      <c r="J55" s="229"/>
      <c r="K55" s="229">
        <f>SUM(Arkusz3!F15,-G55)</f>
        <v>37</v>
      </c>
      <c r="L55" s="229"/>
      <c r="M55" s="229">
        <f>SUM(Arkusz3!F21,-I55)</f>
        <v>60</v>
      </c>
      <c r="N55" s="229"/>
      <c r="O55" s="229">
        <f>Arkusz3!F27</f>
        <v>1</v>
      </c>
      <c r="P55" s="229"/>
      <c r="Q55" s="229">
        <f>Arkusz3!F33</f>
        <v>1</v>
      </c>
      <c r="R55" s="229"/>
      <c r="S55" s="229">
        <f>SUM(Arkusz3!F15,O55)</f>
        <v>75</v>
      </c>
      <c r="T55" s="229"/>
      <c r="U55" s="229">
        <f>SUM(Arkusz3!F21,Q55)</f>
        <v>104</v>
      </c>
      <c r="V55" s="238"/>
    </row>
    <row r="56" spans="1:26" x14ac:dyDescent="0.25">
      <c r="C56" s="133" t="str">
        <f>Arkusz3!B4</f>
        <v>TADŻYKISTAN</v>
      </c>
      <c r="D56" s="134"/>
      <c r="E56" s="134"/>
      <c r="F56" s="134"/>
      <c r="G56" s="144">
        <f>Arkusz3!F4</f>
        <v>5</v>
      </c>
      <c r="H56" s="144"/>
      <c r="I56" s="144">
        <f>Arkusz3!F10</f>
        <v>5</v>
      </c>
      <c r="J56" s="144"/>
      <c r="K56" s="144">
        <f>SUM(Arkusz3!F16,-G56)</f>
        <v>13</v>
      </c>
      <c r="L56" s="144"/>
      <c r="M56" s="144">
        <f>SUM(Arkusz3!F22,-I56)</f>
        <v>37</v>
      </c>
      <c r="N56" s="144"/>
      <c r="O56" s="144">
        <f>Arkusz3!F28</f>
        <v>1</v>
      </c>
      <c r="P56" s="144"/>
      <c r="Q56" s="144">
        <f>Arkusz3!F34</f>
        <v>4</v>
      </c>
      <c r="R56" s="144"/>
      <c r="S56" s="144">
        <f>SUM(Arkusz3!F16,O56)</f>
        <v>19</v>
      </c>
      <c r="T56" s="144"/>
      <c r="U56" s="144">
        <f>SUM(Arkusz3!F22,Q56)</f>
        <v>46</v>
      </c>
      <c r="V56" s="237"/>
    </row>
    <row r="57" spans="1:26" x14ac:dyDescent="0.25">
      <c r="C57" s="73" t="str">
        <f>Arkusz3!B5</f>
        <v>ARMENIA</v>
      </c>
      <c r="D57" s="74"/>
      <c r="E57" s="74"/>
      <c r="F57" s="74"/>
      <c r="G57" s="229">
        <f>Arkusz3!F5</f>
        <v>5</v>
      </c>
      <c r="H57" s="229"/>
      <c r="I57" s="229">
        <f>Arkusz3!F11</f>
        <v>11</v>
      </c>
      <c r="J57" s="229"/>
      <c r="K57" s="229">
        <f>SUM(Arkusz3!F17,-G57)</f>
        <v>6</v>
      </c>
      <c r="L57" s="229"/>
      <c r="M57" s="229">
        <f>SUM(Arkusz3!F23,-I57)</f>
        <v>13</v>
      </c>
      <c r="N57" s="229"/>
      <c r="O57" s="229">
        <f>Arkusz3!F29</f>
        <v>0</v>
      </c>
      <c r="P57" s="229"/>
      <c r="Q57" s="229">
        <f>Arkusz3!F35</f>
        <v>0</v>
      </c>
      <c r="R57" s="229"/>
      <c r="S57" s="229">
        <f>SUM(Arkusz3!F17,O57)</f>
        <v>11</v>
      </c>
      <c r="T57" s="229"/>
      <c r="U57" s="229">
        <f>SUM(Arkusz3!F23,Q57)</f>
        <v>24</v>
      </c>
      <c r="V57" s="238"/>
    </row>
    <row r="58" spans="1:26" x14ac:dyDescent="0.25">
      <c r="C58" s="133" t="str">
        <f>Arkusz3!B6</f>
        <v>AZERBEJDŻAN</v>
      </c>
      <c r="D58" s="134"/>
      <c r="E58" s="134"/>
      <c r="F58" s="134"/>
      <c r="G58" s="144">
        <f>Arkusz3!F6</f>
        <v>4</v>
      </c>
      <c r="H58" s="144"/>
      <c r="I58" s="144">
        <f>Arkusz3!F12</f>
        <v>14</v>
      </c>
      <c r="J58" s="144"/>
      <c r="K58" s="144">
        <f>SUM(Arkusz3!F18,-G58)</f>
        <v>0</v>
      </c>
      <c r="L58" s="144"/>
      <c r="M58" s="144">
        <f>SUM(Arkusz3!F24,-I58)</f>
        <v>0</v>
      </c>
      <c r="N58" s="144"/>
      <c r="O58" s="144">
        <f>Arkusz3!F30</f>
        <v>0</v>
      </c>
      <c r="P58" s="144"/>
      <c r="Q58" s="144">
        <f>Arkusz3!F36</f>
        <v>0</v>
      </c>
      <c r="R58" s="144"/>
      <c r="S58" s="144">
        <f>SUM(Arkusz3!F18,O58)</f>
        <v>4</v>
      </c>
      <c r="T58" s="144"/>
      <c r="U58" s="144">
        <f>SUM(Arkusz3!F24,Q58)</f>
        <v>14</v>
      </c>
      <c r="V58" s="237"/>
    </row>
    <row r="59" spans="1:26" ht="15.75" thickBot="1" x14ac:dyDescent="0.3">
      <c r="C59" s="135" t="str">
        <f>Arkusz3!B7</f>
        <v>Pozostałe</v>
      </c>
      <c r="D59" s="136"/>
      <c r="E59" s="136"/>
      <c r="F59" s="136"/>
      <c r="G59" s="231">
        <f>Arkusz3!F7</f>
        <v>87</v>
      </c>
      <c r="H59" s="231"/>
      <c r="I59" s="231">
        <f>Arkusz3!F13</f>
        <v>109</v>
      </c>
      <c r="J59" s="231"/>
      <c r="K59" s="231">
        <f>SUM(Arkusz3!F19,-G59)</f>
        <v>24</v>
      </c>
      <c r="L59" s="231"/>
      <c r="M59" s="231">
        <f>SUM(Arkusz3!F25,-I59)</f>
        <v>28</v>
      </c>
      <c r="N59" s="231"/>
      <c r="O59" s="231">
        <f>Arkusz3!F31</f>
        <v>2</v>
      </c>
      <c r="P59" s="231"/>
      <c r="Q59" s="231">
        <f>Arkusz3!F37</f>
        <v>4</v>
      </c>
      <c r="R59" s="231"/>
      <c r="S59" s="231">
        <f>SUM(Arkusz3!F19,O59)</f>
        <v>113</v>
      </c>
      <c r="T59" s="231"/>
      <c r="U59" s="231">
        <f>SUM(Arkusz3!F25,Q59)</f>
        <v>141</v>
      </c>
      <c r="V59" s="232"/>
    </row>
    <row r="60" spans="1:26" x14ac:dyDescent="0.25">
      <c r="C60" s="137" t="s">
        <v>1</v>
      </c>
      <c r="D60" s="138"/>
      <c r="E60" s="138"/>
      <c r="F60" s="138"/>
      <c r="G60" s="145">
        <f>SUM(G54:G59)</f>
        <v>267</v>
      </c>
      <c r="H60" s="145"/>
      <c r="I60" s="145">
        <f>SUM(I54:I59)</f>
        <v>584</v>
      </c>
      <c r="J60" s="145"/>
      <c r="K60" s="145">
        <f>SUM(K54:K59)</f>
        <v>173</v>
      </c>
      <c r="L60" s="145"/>
      <c r="M60" s="145">
        <f>SUM(M54:M59)</f>
        <v>380</v>
      </c>
      <c r="N60" s="145"/>
      <c r="O60" s="145">
        <f>SUM(O54:O59)</f>
        <v>29</v>
      </c>
      <c r="P60" s="145"/>
      <c r="Q60" s="145">
        <f>SUM(Q54:Q59)</f>
        <v>84</v>
      </c>
      <c r="R60" s="145"/>
      <c r="S60" s="145">
        <f>SUM(S54:S59)</f>
        <v>469</v>
      </c>
      <c r="T60" s="145"/>
      <c r="U60" s="145">
        <f>SUM(U54:U59)</f>
        <v>1048</v>
      </c>
      <c r="V60" s="146"/>
    </row>
    <row r="61" spans="1:26" x14ac:dyDescent="0.25">
      <c r="A61" s="4"/>
      <c r="B61" s="12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2"/>
    </row>
    <row r="62" spans="1:26" ht="15" customHeight="1" x14ac:dyDescent="0.25">
      <c r="A62" s="139" t="s">
        <v>155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  <c r="Z63" s="15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207"/>
      <c r="E75" s="207"/>
    </row>
    <row r="80" spans="4:26" x14ac:dyDescent="0.25">
      <c r="V80" s="17"/>
      <c r="W80" s="17"/>
      <c r="X80" s="17"/>
      <c r="Y80" s="18"/>
      <c r="Z80" s="17"/>
    </row>
    <row r="81" spans="1:26" x14ac:dyDescent="0.25">
      <c r="V81" s="17"/>
      <c r="W81" s="17"/>
      <c r="X81" s="17"/>
      <c r="Y81" s="18"/>
      <c r="Z81" s="17"/>
    </row>
    <row r="82" spans="1:26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7"/>
      <c r="W82" s="17"/>
      <c r="X82" s="17"/>
      <c r="Y82" s="18"/>
      <c r="Z82" s="17"/>
    </row>
    <row r="83" spans="1:26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7"/>
      <c r="W83" s="17"/>
      <c r="X83" s="17"/>
      <c r="Y83" s="18"/>
      <c r="Z83" s="17"/>
    </row>
    <row r="84" spans="1:26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7"/>
      <c r="W84" s="17"/>
      <c r="X84" s="17"/>
      <c r="Y84" s="18"/>
      <c r="Z84" s="17"/>
    </row>
    <row r="85" spans="1:26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7"/>
      <c r="W85" s="17"/>
      <c r="X85" s="17"/>
      <c r="Y85" s="18"/>
      <c r="Z85" s="17"/>
    </row>
    <row r="86" spans="1:26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7"/>
      <c r="W86" s="17"/>
      <c r="X86" s="17"/>
      <c r="Y86" s="18"/>
      <c r="Z86" s="17"/>
    </row>
    <row r="87" spans="1:26" x14ac:dyDescent="0.25">
      <c r="A87" s="226" t="s">
        <v>132</v>
      </c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</row>
    <row r="88" spans="1:26" x14ac:dyDescent="0.25">
      <c r="A88" s="226"/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</row>
    <row r="89" spans="1:26" x14ac:dyDescent="0.25">
      <c r="A89" s="226"/>
      <c r="B89" s="226"/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26"/>
    </row>
    <row r="90" spans="1:26" x14ac:dyDescent="0.25">
      <c r="A90" s="226"/>
      <c r="B90" s="226"/>
      <c r="C90" s="226"/>
      <c r="D90" s="226"/>
      <c r="E90" s="226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</row>
    <row r="91" spans="1:26" x14ac:dyDescent="0.25">
      <c r="A91" s="226"/>
      <c r="B91" s="226"/>
      <c r="C91" s="226"/>
      <c r="D91" s="226"/>
      <c r="E91" s="226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</row>
    <row r="92" spans="1:26" x14ac:dyDescent="0.25">
      <c r="A92" s="226"/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</row>
    <row r="93" spans="1:26" x14ac:dyDescent="0.25">
      <c r="A93" s="226"/>
      <c r="B93" s="226"/>
      <c r="C93" s="226"/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</row>
    <row r="94" spans="1:26" x14ac:dyDescent="0.25">
      <c r="A94" s="226"/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</row>
    <row r="95" spans="1:26" x14ac:dyDescent="0.25">
      <c r="A95" s="226"/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</row>
    <row r="96" spans="1:26" x14ac:dyDescent="0.25">
      <c r="A96" s="226"/>
      <c r="B96" s="226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</row>
    <row r="101" spans="1:21" x14ac:dyDescent="0.25">
      <c r="A101" s="149" t="s">
        <v>76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</row>
    <row r="102" spans="1:2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4" spans="1:21" ht="15.75" thickBot="1" x14ac:dyDescent="0.3"/>
    <row r="105" spans="1:21" x14ac:dyDescent="0.25">
      <c r="A105" s="223" t="str">
        <f>CONCATENATE(Arkusz18!C2," - ",Arkusz18!B2," r.")</f>
        <v>01.01.2018 - 31.03.2018 r.</v>
      </c>
      <c r="B105" s="224"/>
      <c r="C105" s="224"/>
      <c r="D105" s="224"/>
      <c r="E105" s="224"/>
      <c r="F105" s="224"/>
      <c r="G105" s="224"/>
      <c r="H105" s="224"/>
      <c r="I105" s="225"/>
      <c r="M105" s="223" t="str">
        <f>CONCATENATE(Arkusz18!C2," - ",Arkusz18!B2," r.")</f>
        <v>01.01.2018 - 31.03.2018 r.</v>
      </c>
      <c r="N105" s="224"/>
      <c r="O105" s="224"/>
      <c r="P105" s="224"/>
      <c r="Q105" s="224"/>
      <c r="R105" s="224"/>
      <c r="S105" s="224"/>
      <c r="T105" s="224"/>
      <c r="U105" s="225"/>
    </row>
    <row r="106" spans="1:21" ht="15" customHeight="1" x14ac:dyDescent="0.25">
      <c r="A106" s="217" t="s">
        <v>62</v>
      </c>
      <c r="B106" s="218"/>
      <c r="C106" s="219"/>
      <c r="D106" s="199" t="s">
        <v>63</v>
      </c>
      <c r="E106" s="200"/>
      <c r="F106" s="199" t="s">
        <v>64</v>
      </c>
      <c r="G106" s="200"/>
      <c r="H106" s="199" t="s">
        <v>60</v>
      </c>
      <c r="I106" s="227"/>
      <c r="M106" s="217" t="s">
        <v>62</v>
      </c>
      <c r="N106" s="218"/>
      <c r="O106" s="219"/>
      <c r="P106" s="199" t="s">
        <v>65</v>
      </c>
      <c r="Q106" s="200"/>
      <c r="R106" s="199" t="s">
        <v>64</v>
      </c>
      <c r="S106" s="200"/>
      <c r="T106" s="199" t="s">
        <v>60</v>
      </c>
      <c r="U106" s="227"/>
    </row>
    <row r="107" spans="1:21" ht="46.5" customHeight="1" x14ac:dyDescent="0.25">
      <c r="A107" s="220"/>
      <c r="B107" s="221"/>
      <c r="C107" s="222"/>
      <c r="D107" s="201"/>
      <c r="E107" s="202"/>
      <c r="F107" s="201"/>
      <c r="G107" s="202"/>
      <c r="H107" s="201"/>
      <c r="I107" s="228"/>
      <c r="M107" s="220"/>
      <c r="N107" s="221"/>
      <c r="O107" s="222"/>
      <c r="P107" s="201"/>
      <c r="Q107" s="202"/>
      <c r="R107" s="201"/>
      <c r="S107" s="202"/>
      <c r="T107" s="201"/>
      <c r="U107" s="228"/>
    </row>
    <row r="108" spans="1:21" ht="15" customHeight="1" x14ac:dyDescent="0.25">
      <c r="A108" s="103" t="str">
        <f>Arkusz4!B2</f>
        <v>NIEMCY</v>
      </c>
      <c r="B108" s="104"/>
      <c r="C108" s="104"/>
      <c r="D108" s="105">
        <f>Arkusz4!C2</f>
        <v>607</v>
      </c>
      <c r="E108" s="105"/>
      <c r="F108" s="105">
        <f>Arkusz4!D2</f>
        <v>579</v>
      </c>
      <c r="G108" s="105"/>
      <c r="H108" s="105">
        <f>Arkusz4!E2</f>
        <v>203</v>
      </c>
      <c r="I108" s="105"/>
      <c r="M108" s="103" t="str">
        <f>Arkusz5!B2</f>
        <v>NIEMCY</v>
      </c>
      <c r="N108" s="104"/>
      <c r="O108" s="104"/>
      <c r="P108" s="105">
        <f>Arkusz5!C2</f>
        <v>11</v>
      </c>
      <c r="Q108" s="105"/>
      <c r="R108" s="105">
        <f>Arkusz5!D2</f>
        <v>5</v>
      </c>
      <c r="S108" s="105"/>
      <c r="T108" s="105">
        <f>Arkusz5!E2</f>
        <v>3</v>
      </c>
      <c r="U108" s="106"/>
    </row>
    <row r="109" spans="1:21" ht="15" customHeight="1" x14ac:dyDescent="0.25">
      <c r="A109" s="151" t="str">
        <f>Arkusz4!B3</f>
        <v>FRANCJA</v>
      </c>
      <c r="B109" s="152"/>
      <c r="C109" s="152"/>
      <c r="D109" s="102">
        <f>Arkusz4!C3</f>
        <v>427</v>
      </c>
      <c r="E109" s="102"/>
      <c r="F109" s="102">
        <f>Arkusz4!D3</f>
        <v>332</v>
      </c>
      <c r="G109" s="102"/>
      <c r="H109" s="102">
        <f>Arkusz4!E3</f>
        <v>7</v>
      </c>
      <c r="I109" s="102"/>
      <c r="M109" s="151" t="str">
        <f>Arkusz5!B3</f>
        <v>BUŁGARIA</v>
      </c>
      <c r="N109" s="152"/>
      <c r="O109" s="152"/>
      <c r="P109" s="102">
        <f>Arkusz5!C3</f>
        <v>5</v>
      </c>
      <c r="Q109" s="102"/>
      <c r="R109" s="102">
        <f>Arkusz5!D3</f>
        <v>1</v>
      </c>
      <c r="S109" s="102"/>
      <c r="T109" s="102">
        <f>Arkusz5!E3</f>
        <v>1</v>
      </c>
      <c r="U109" s="107"/>
    </row>
    <row r="110" spans="1:21" ht="15" customHeight="1" x14ac:dyDescent="0.25">
      <c r="A110" s="103" t="str">
        <f>Arkusz4!B4</f>
        <v>NIDERLANDY</v>
      </c>
      <c r="B110" s="104"/>
      <c r="C110" s="104"/>
      <c r="D110" s="105">
        <f>Arkusz4!C4</f>
        <v>36</v>
      </c>
      <c r="E110" s="105"/>
      <c r="F110" s="105">
        <f>Arkusz4!D4</f>
        <v>40</v>
      </c>
      <c r="G110" s="105"/>
      <c r="H110" s="105">
        <f>Arkusz4!E4</f>
        <v>14</v>
      </c>
      <c r="I110" s="105"/>
      <c r="M110" s="103" t="str">
        <f>Arkusz5!B4</f>
        <v>FRANCJA</v>
      </c>
      <c r="N110" s="104"/>
      <c r="O110" s="104"/>
      <c r="P110" s="105">
        <f>Arkusz5!C4</f>
        <v>4</v>
      </c>
      <c r="Q110" s="105"/>
      <c r="R110" s="105">
        <f>Arkusz5!D4</f>
        <v>1</v>
      </c>
      <c r="S110" s="105"/>
      <c r="T110" s="105">
        <f>Arkusz5!E4</f>
        <v>0</v>
      </c>
      <c r="U110" s="106"/>
    </row>
    <row r="111" spans="1:21" ht="15" customHeight="1" x14ac:dyDescent="0.25">
      <c r="A111" s="151" t="str">
        <f>Arkusz4!B5</f>
        <v>SZWECJA</v>
      </c>
      <c r="B111" s="152"/>
      <c r="C111" s="152"/>
      <c r="D111" s="102">
        <f>Arkusz4!C5</f>
        <v>33</v>
      </c>
      <c r="E111" s="102"/>
      <c r="F111" s="102">
        <f>Arkusz4!D5</f>
        <v>27</v>
      </c>
      <c r="G111" s="102"/>
      <c r="H111" s="102">
        <f>Arkusz4!E5</f>
        <v>12</v>
      </c>
      <c r="I111" s="102"/>
      <c r="M111" s="151" t="str">
        <f>Arkusz5!B5</f>
        <v>GRECJA</v>
      </c>
      <c r="N111" s="152"/>
      <c r="O111" s="152"/>
      <c r="P111" s="102">
        <f>Arkusz5!C5</f>
        <v>4</v>
      </c>
      <c r="Q111" s="102"/>
      <c r="R111" s="102">
        <f>Arkusz5!D5</f>
        <v>0</v>
      </c>
      <c r="S111" s="102"/>
      <c r="T111" s="102">
        <f>Arkusz5!E5</f>
        <v>0</v>
      </c>
      <c r="U111" s="107"/>
    </row>
    <row r="112" spans="1:21" ht="15" customHeight="1" x14ac:dyDescent="0.25">
      <c r="A112" s="103" t="str">
        <f>Arkusz4!B6</f>
        <v>BELGIA</v>
      </c>
      <c r="B112" s="104"/>
      <c r="C112" s="104"/>
      <c r="D112" s="105">
        <f>Arkusz4!C6</f>
        <v>30</v>
      </c>
      <c r="E112" s="105"/>
      <c r="F112" s="105">
        <f>Arkusz4!D6</f>
        <v>16</v>
      </c>
      <c r="G112" s="105"/>
      <c r="H112" s="105">
        <f>Arkusz4!E6</f>
        <v>7</v>
      </c>
      <c r="I112" s="105"/>
      <c r="M112" s="103" t="str">
        <f>Arkusz5!B6</f>
        <v>SZWECJA</v>
      </c>
      <c r="N112" s="104"/>
      <c r="O112" s="104"/>
      <c r="P112" s="105">
        <f>Arkusz5!C6</f>
        <v>4</v>
      </c>
      <c r="Q112" s="105"/>
      <c r="R112" s="105">
        <f>Arkusz5!D6</f>
        <v>1</v>
      </c>
      <c r="S112" s="105"/>
      <c r="T112" s="105">
        <f>Arkusz5!E6</f>
        <v>1</v>
      </c>
      <c r="U112" s="106"/>
    </row>
    <row r="113" spans="1:26" ht="15" customHeight="1" thickBot="1" x14ac:dyDescent="0.3">
      <c r="A113" s="203" t="str">
        <f>Arkusz4!B7</f>
        <v>Pozostałe</v>
      </c>
      <c r="B113" s="204"/>
      <c r="C113" s="204"/>
      <c r="D113" s="147">
        <f>Arkusz4!C7</f>
        <v>107</v>
      </c>
      <c r="E113" s="147"/>
      <c r="F113" s="147">
        <f>Arkusz4!D7</f>
        <v>81</v>
      </c>
      <c r="G113" s="147"/>
      <c r="H113" s="147">
        <f>Arkusz4!E7</f>
        <v>34</v>
      </c>
      <c r="I113" s="147"/>
      <c r="M113" s="203" t="str">
        <f>Arkusz5!B7</f>
        <v>Pozostałe</v>
      </c>
      <c r="N113" s="204"/>
      <c r="O113" s="204"/>
      <c r="P113" s="147">
        <f>Arkusz5!C7</f>
        <v>22</v>
      </c>
      <c r="Q113" s="147"/>
      <c r="R113" s="147">
        <f>Arkusz5!D7</f>
        <v>4</v>
      </c>
      <c r="S113" s="147"/>
      <c r="T113" s="147">
        <f>Arkusz5!E7</f>
        <v>3</v>
      </c>
      <c r="U113" s="150"/>
    </row>
    <row r="114" spans="1:26" ht="15.75" thickBot="1" x14ac:dyDescent="0.3">
      <c r="A114" s="205" t="s">
        <v>78</v>
      </c>
      <c r="B114" s="206"/>
      <c r="C114" s="206"/>
      <c r="D114" s="195">
        <f>SUM(D108:E113)</f>
        <v>1240</v>
      </c>
      <c r="E114" s="195"/>
      <c r="F114" s="195">
        <f>SUM(F108:G113)</f>
        <v>1075</v>
      </c>
      <c r="G114" s="195"/>
      <c r="H114" s="195">
        <f>SUM(H108:I113)</f>
        <v>277</v>
      </c>
      <c r="I114" s="196"/>
      <c r="M114" s="205" t="s">
        <v>78</v>
      </c>
      <c r="N114" s="206"/>
      <c r="O114" s="206"/>
      <c r="P114" s="195">
        <f>SUM(P108:Q113)</f>
        <v>50</v>
      </c>
      <c r="Q114" s="195"/>
      <c r="R114" s="195">
        <f t="shared" ref="R114" si="0">SUM(R108:S113)</f>
        <v>12</v>
      </c>
      <c r="S114" s="195"/>
      <c r="T114" s="195">
        <f>SUM(T108:U113)</f>
        <v>8</v>
      </c>
      <c r="U114" s="196"/>
    </row>
    <row r="116" spans="1:26" x14ac:dyDescent="0.25">
      <c r="A116" s="148" t="s">
        <v>132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</row>
    <row r="117" spans="1:26" x14ac:dyDescent="0.25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</row>
    <row r="118" spans="1:26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</row>
    <row r="119" spans="1:26" x14ac:dyDescent="0.25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</row>
    <row r="120" spans="1:26" x14ac:dyDescent="0.25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</row>
    <row r="121" spans="1:26" x14ac:dyDescent="0.25">
      <c r="A121" s="148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</row>
    <row r="122" spans="1:26" x14ac:dyDescent="0.25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</row>
    <row r="123" spans="1:26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</row>
    <row r="125" spans="1:26" ht="15" customHeight="1" x14ac:dyDescent="0.25">
      <c r="A125" s="139" t="s">
        <v>77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6" x14ac:dyDescent="0.25">
      <c r="A127" s="149" t="s">
        <v>153</v>
      </c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</row>
    <row r="128" spans="1:26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1:21" ht="15.75" thickBo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25">
      <c r="C130" s="142" t="s">
        <v>0</v>
      </c>
      <c r="D130" s="143"/>
      <c r="E130" s="143"/>
      <c r="F130" s="143"/>
      <c r="G130" s="192" t="str">
        <f>CONCATENATE(Arkusz18!A2," - ",Arkusz18!B2," r.")</f>
        <v>01.03.2018 - 31.03.2018 r.</v>
      </c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3"/>
    </row>
    <row r="131" spans="1:21" ht="72" customHeight="1" x14ac:dyDescent="0.25">
      <c r="C131" s="197"/>
      <c r="D131" s="198"/>
      <c r="E131" s="198"/>
      <c r="F131" s="198"/>
      <c r="G131" s="90" t="s">
        <v>66</v>
      </c>
      <c r="H131" s="91"/>
      <c r="I131" s="92"/>
      <c r="J131" s="90" t="s">
        <v>67</v>
      </c>
      <c r="K131" s="91"/>
      <c r="L131" s="92"/>
      <c r="M131" s="90" t="s">
        <v>68</v>
      </c>
      <c r="N131" s="91"/>
      <c r="O131" s="92"/>
      <c r="P131" s="90" t="s">
        <v>80</v>
      </c>
      <c r="Q131" s="91"/>
      <c r="R131" s="92"/>
      <c r="S131" s="90" t="s">
        <v>69</v>
      </c>
      <c r="T131" s="91"/>
      <c r="U131" s="194"/>
    </row>
    <row r="132" spans="1:21" x14ac:dyDescent="0.25">
      <c r="C132" s="183" t="str">
        <f>Arkusz6!B2</f>
        <v>ROSJA</v>
      </c>
      <c r="D132" s="184"/>
      <c r="E132" s="184"/>
      <c r="F132" s="184"/>
      <c r="G132" s="101">
        <f>Arkusz6!C2</f>
        <v>0</v>
      </c>
      <c r="H132" s="101"/>
      <c r="I132" s="101"/>
      <c r="J132" s="101">
        <f>Arkusz6!D2</f>
        <v>14</v>
      </c>
      <c r="K132" s="101"/>
      <c r="L132" s="101"/>
      <c r="M132" s="101">
        <f>Arkusz6!E2</f>
        <v>1</v>
      </c>
      <c r="N132" s="101"/>
      <c r="O132" s="101"/>
      <c r="P132" s="101">
        <f>Arkusz6!F2</f>
        <v>70</v>
      </c>
      <c r="Q132" s="101"/>
      <c r="R132" s="101"/>
      <c r="S132" s="101">
        <f>Arkusz6!G2</f>
        <v>110</v>
      </c>
      <c r="T132" s="101"/>
      <c r="U132" s="101"/>
    </row>
    <row r="133" spans="1:21" ht="15" customHeight="1" x14ac:dyDescent="0.25">
      <c r="C133" s="153" t="str">
        <f>Arkusz6!B3</f>
        <v>UKRAINA</v>
      </c>
      <c r="D133" s="154"/>
      <c r="E133" s="154"/>
      <c r="F133" s="154"/>
      <c r="G133" s="110">
        <f>Arkusz6!C3</f>
        <v>0</v>
      </c>
      <c r="H133" s="110"/>
      <c r="I133" s="110"/>
      <c r="J133" s="110">
        <f>Arkusz6!D3</f>
        <v>1</v>
      </c>
      <c r="K133" s="110"/>
      <c r="L133" s="110"/>
      <c r="M133" s="110">
        <f>Arkusz6!E3</f>
        <v>2</v>
      </c>
      <c r="N133" s="110"/>
      <c r="O133" s="110"/>
      <c r="P133" s="110">
        <f>Arkusz6!F3</f>
        <v>16</v>
      </c>
      <c r="Q133" s="110"/>
      <c r="R133" s="110"/>
      <c r="S133" s="110">
        <f>Arkusz6!G3</f>
        <v>11</v>
      </c>
      <c r="T133" s="110"/>
      <c r="U133" s="110"/>
    </row>
    <row r="134" spans="1:21" ht="15" customHeight="1" x14ac:dyDescent="0.25">
      <c r="C134" s="183" t="str">
        <f>Arkusz6!B4</f>
        <v>ARMENIA</v>
      </c>
      <c r="D134" s="184"/>
      <c r="E134" s="184"/>
      <c r="F134" s="184"/>
      <c r="G134" s="101">
        <f>Arkusz6!C4</f>
        <v>0</v>
      </c>
      <c r="H134" s="101"/>
      <c r="I134" s="101"/>
      <c r="J134" s="101">
        <f>Arkusz6!D4</f>
        <v>0</v>
      </c>
      <c r="K134" s="101"/>
      <c r="L134" s="101"/>
      <c r="M134" s="101">
        <f>Arkusz6!E4</f>
        <v>0</v>
      </c>
      <c r="N134" s="101"/>
      <c r="O134" s="101"/>
      <c r="P134" s="101">
        <f>Arkusz6!F4</f>
        <v>6</v>
      </c>
      <c r="Q134" s="101"/>
      <c r="R134" s="101"/>
      <c r="S134" s="101">
        <f>Arkusz6!G4</f>
        <v>3</v>
      </c>
      <c r="T134" s="101"/>
      <c r="U134" s="101"/>
    </row>
    <row r="135" spans="1:21" ht="15" customHeight="1" x14ac:dyDescent="0.25">
      <c r="C135" s="153" t="str">
        <f>Arkusz6!B5</f>
        <v>EGIPT</v>
      </c>
      <c r="D135" s="154"/>
      <c r="E135" s="154"/>
      <c r="F135" s="154"/>
      <c r="G135" s="110">
        <f>Arkusz6!C5</f>
        <v>5</v>
      </c>
      <c r="H135" s="110"/>
      <c r="I135" s="110"/>
      <c r="J135" s="110">
        <f>Arkusz6!D5</f>
        <v>0</v>
      </c>
      <c r="K135" s="110"/>
      <c r="L135" s="110"/>
      <c r="M135" s="110">
        <f>Arkusz6!E5</f>
        <v>0</v>
      </c>
      <c r="N135" s="110"/>
      <c r="O135" s="110"/>
      <c r="P135" s="110">
        <f>Arkusz6!F5</f>
        <v>0</v>
      </c>
      <c r="Q135" s="110"/>
      <c r="R135" s="110"/>
      <c r="S135" s="110">
        <f>Arkusz6!G5</f>
        <v>2</v>
      </c>
      <c r="T135" s="110"/>
      <c r="U135" s="110"/>
    </row>
    <row r="136" spans="1:21" ht="15" customHeight="1" x14ac:dyDescent="0.25">
      <c r="C136" s="183" t="str">
        <f>Arkusz6!B6</f>
        <v>PAKISTAN</v>
      </c>
      <c r="D136" s="184"/>
      <c r="E136" s="184"/>
      <c r="F136" s="184"/>
      <c r="G136" s="101">
        <f>Arkusz6!C6</f>
        <v>4</v>
      </c>
      <c r="H136" s="101"/>
      <c r="I136" s="101"/>
      <c r="J136" s="101">
        <f>Arkusz6!D6</f>
        <v>0</v>
      </c>
      <c r="K136" s="101"/>
      <c r="L136" s="101"/>
      <c r="M136" s="101">
        <f>Arkusz6!E6</f>
        <v>0</v>
      </c>
      <c r="N136" s="101"/>
      <c r="O136" s="101"/>
      <c r="P136" s="101">
        <f>Arkusz6!F6</f>
        <v>1</v>
      </c>
      <c r="Q136" s="101"/>
      <c r="R136" s="101"/>
      <c r="S136" s="101">
        <f>Arkusz6!G6</f>
        <v>1</v>
      </c>
      <c r="T136" s="101"/>
      <c r="U136" s="101"/>
    </row>
    <row r="137" spans="1:21" ht="15" customHeight="1" thickBot="1" x14ac:dyDescent="0.3">
      <c r="C137" s="190" t="str">
        <f>Arkusz6!B7</f>
        <v>Pozostałe</v>
      </c>
      <c r="D137" s="191"/>
      <c r="E137" s="191"/>
      <c r="F137" s="191"/>
      <c r="G137" s="109">
        <f>Arkusz6!C7</f>
        <v>10</v>
      </c>
      <c r="H137" s="109"/>
      <c r="I137" s="109"/>
      <c r="J137" s="109">
        <f>Arkusz6!D7</f>
        <v>7</v>
      </c>
      <c r="K137" s="109"/>
      <c r="L137" s="109"/>
      <c r="M137" s="109">
        <f>Arkusz6!E7</f>
        <v>0</v>
      </c>
      <c r="N137" s="109"/>
      <c r="O137" s="109"/>
      <c r="P137" s="109">
        <f>Arkusz6!F7</f>
        <v>5</v>
      </c>
      <c r="Q137" s="109"/>
      <c r="R137" s="109"/>
      <c r="S137" s="109">
        <f>Arkusz6!G7</f>
        <v>12</v>
      </c>
      <c r="T137" s="109"/>
      <c r="U137" s="109"/>
    </row>
    <row r="138" spans="1:21" ht="15.75" thickBot="1" x14ac:dyDescent="0.3">
      <c r="C138" s="186" t="s">
        <v>1</v>
      </c>
      <c r="D138" s="187"/>
      <c r="E138" s="187"/>
      <c r="F138" s="187"/>
      <c r="G138" s="88">
        <f>SUM(G132:I137)</f>
        <v>19</v>
      </c>
      <c r="H138" s="88"/>
      <c r="I138" s="88"/>
      <c r="J138" s="88">
        <f t="shared" ref="J138" si="1">SUM(J132:L137)</f>
        <v>22</v>
      </c>
      <c r="K138" s="88"/>
      <c r="L138" s="88"/>
      <c r="M138" s="88">
        <f t="shared" ref="M138" si="2">SUM(M132:O137)</f>
        <v>3</v>
      </c>
      <c r="N138" s="88"/>
      <c r="O138" s="88"/>
      <c r="P138" s="88">
        <f t="shared" ref="P138" si="3">SUM(P132:R137)</f>
        <v>98</v>
      </c>
      <c r="Q138" s="88"/>
      <c r="R138" s="88"/>
      <c r="S138" s="88">
        <f>SUM(S132:U137)</f>
        <v>139</v>
      </c>
      <c r="T138" s="88"/>
      <c r="U138" s="89"/>
    </row>
    <row r="141" spans="1:21" ht="15.75" thickBot="1" x14ac:dyDescent="0.3"/>
    <row r="142" spans="1:21" ht="15" customHeight="1" x14ac:dyDescent="0.25">
      <c r="C142" s="142" t="s">
        <v>0</v>
      </c>
      <c r="D142" s="143"/>
      <c r="E142" s="143"/>
      <c r="F142" s="143"/>
      <c r="G142" s="192" t="str">
        <f>CONCATENATE(Arkusz18!C2," - ",Arkusz18!B2," r.")</f>
        <v>01.01.2018 - 31.03.2018 r.</v>
      </c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3"/>
    </row>
    <row r="143" spans="1:21" ht="70.5" customHeight="1" x14ac:dyDescent="0.25">
      <c r="C143" s="197"/>
      <c r="D143" s="198"/>
      <c r="E143" s="198"/>
      <c r="F143" s="198"/>
      <c r="G143" s="90" t="s">
        <v>66</v>
      </c>
      <c r="H143" s="91"/>
      <c r="I143" s="92"/>
      <c r="J143" s="90" t="s">
        <v>67</v>
      </c>
      <c r="K143" s="91"/>
      <c r="L143" s="92"/>
      <c r="M143" s="90" t="s">
        <v>68</v>
      </c>
      <c r="N143" s="91"/>
      <c r="O143" s="92"/>
      <c r="P143" s="90" t="s">
        <v>80</v>
      </c>
      <c r="Q143" s="91"/>
      <c r="R143" s="92"/>
      <c r="S143" s="90" t="s">
        <v>69</v>
      </c>
      <c r="T143" s="91"/>
      <c r="U143" s="194"/>
    </row>
    <row r="144" spans="1:21" ht="15" customHeight="1" x14ac:dyDescent="0.25">
      <c r="C144" s="183" t="str">
        <f>Arkusz7!B2</f>
        <v>ROSJA</v>
      </c>
      <c r="D144" s="184"/>
      <c r="E144" s="184"/>
      <c r="F144" s="184"/>
      <c r="G144" s="101">
        <f>Arkusz7!C2</f>
        <v>0</v>
      </c>
      <c r="H144" s="101"/>
      <c r="I144" s="101"/>
      <c r="J144" s="101">
        <f>Arkusz7!D2</f>
        <v>24</v>
      </c>
      <c r="K144" s="101"/>
      <c r="L144" s="101"/>
      <c r="M144" s="101">
        <f>Arkusz7!E2</f>
        <v>1</v>
      </c>
      <c r="N144" s="101"/>
      <c r="O144" s="101"/>
      <c r="P144" s="101">
        <f>Arkusz7!F2</f>
        <v>208</v>
      </c>
      <c r="Q144" s="101"/>
      <c r="R144" s="101"/>
      <c r="S144" s="101">
        <f>Arkusz7!G2</f>
        <v>381</v>
      </c>
      <c r="T144" s="101"/>
      <c r="U144" s="101"/>
    </row>
    <row r="145" spans="1:25" ht="15" customHeight="1" x14ac:dyDescent="0.25">
      <c r="C145" s="153" t="str">
        <f>Arkusz7!B3</f>
        <v>UKRAINA</v>
      </c>
      <c r="D145" s="154"/>
      <c r="E145" s="154"/>
      <c r="F145" s="154"/>
      <c r="G145" s="110">
        <f>Arkusz7!C3</f>
        <v>0</v>
      </c>
      <c r="H145" s="110"/>
      <c r="I145" s="110"/>
      <c r="J145" s="110">
        <f>Arkusz7!D3</f>
        <v>40</v>
      </c>
      <c r="K145" s="110"/>
      <c r="L145" s="110"/>
      <c r="M145" s="110">
        <f>Arkusz7!E3</f>
        <v>2</v>
      </c>
      <c r="N145" s="110"/>
      <c r="O145" s="110"/>
      <c r="P145" s="110">
        <f>Arkusz7!F3</f>
        <v>64</v>
      </c>
      <c r="Q145" s="110"/>
      <c r="R145" s="110"/>
      <c r="S145" s="110">
        <f>Arkusz7!G3</f>
        <v>23</v>
      </c>
      <c r="T145" s="110"/>
      <c r="U145" s="110"/>
    </row>
    <row r="146" spans="1:25" ht="15" customHeight="1" x14ac:dyDescent="0.25">
      <c r="C146" s="183" t="str">
        <f>Arkusz7!B4</f>
        <v>TADŻYKISTAN</v>
      </c>
      <c r="D146" s="184"/>
      <c r="E146" s="184"/>
      <c r="F146" s="184"/>
      <c r="G146" s="101">
        <f>Arkusz7!C4</f>
        <v>1</v>
      </c>
      <c r="H146" s="101"/>
      <c r="I146" s="101"/>
      <c r="J146" s="101">
        <f>Arkusz7!D4</f>
        <v>2</v>
      </c>
      <c r="K146" s="101"/>
      <c r="L146" s="101"/>
      <c r="M146" s="101">
        <f>Arkusz7!E4</f>
        <v>0</v>
      </c>
      <c r="N146" s="101"/>
      <c r="O146" s="101"/>
      <c r="P146" s="101">
        <f>Arkusz7!F4</f>
        <v>11</v>
      </c>
      <c r="Q146" s="101"/>
      <c r="R146" s="101"/>
      <c r="S146" s="101">
        <f>Arkusz7!G4</f>
        <v>15</v>
      </c>
      <c r="T146" s="101"/>
      <c r="U146" s="101"/>
    </row>
    <row r="147" spans="1:25" ht="15" customHeight="1" x14ac:dyDescent="0.25">
      <c r="C147" s="153" t="str">
        <f>Arkusz7!B5</f>
        <v>ARMENIA</v>
      </c>
      <c r="D147" s="154"/>
      <c r="E147" s="154"/>
      <c r="F147" s="154"/>
      <c r="G147" s="110">
        <f>Arkusz7!C5</f>
        <v>0</v>
      </c>
      <c r="H147" s="110"/>
      <c r="I147" s="110"/>
      <c r="J147" s="110">
        <f>Arkusz7!D5</f>
        <v>0</v>
      </c>
      <c r="K147" s="110"/>
      <c r="L147" s="110"/>
      <c r="M147" s="110">
        <f>Arkusz7!E5</f>
        <v>0</v>
      </c>
      <c r="N147" s="110"/>
      <c r="O147" s="110"/>
      <c r="P147" s="110">
        <f>Arkusz7!F5</f>
        <v>12</v>
      </c>
      <c r="Q147" s="110"/>
      <c r="R147" s="110"/>
      <c r="S147" s="110">
        <f>Arkusz7!G5</f>
        <v>14</v>
      </c>
      <c r="T147" s="110"/>
      <c r="U147" s="110"/>
    </row>
    <row r="148" spans="1:25" ht="15" customHeight="1" x14ac:dyDescent="0.25">
      <c r="C148" s="183" t="str">
        <f>Arkusz7!B6</f>
        <v>TURCJA</v>
      </c>
      <c r="D148" s="184"/>
      <c r="E148" s="184"/>
      <c r="F148" s="184"/>
      <c r="G148" s="101">
        <f>Arkusz7!C6</f>
        <v>6</v>
      </c>
      <c r="H148" s="101"/>
      <c r="I148" s="101"/>
      <c r="J148" s="101">
        <f>Arkusz7!D6</f>
        <v>0</v>
      </c>
      <c r="K148" s="101"/>
      <c r="L148" s="101"/>
      <c r="M148" s="101">
        <f>Arkusz7!E6</f>
        <v>0</v>
      </c>
      <c r="N148" s="101"/>
      <c r="O148" s="101"/>
      <c r="P148" s="101">
        <f>Arkusz7!F6</f>
        <v>9</v>
      </c>
      <c r="Q148" s="101"/>
      <c r="R148" s="101"/>
      <c r="S148" s="101">
        <f>Arkusz7!G6</f>
        <v>2</v>
      </c>
      <c r="T148" s="101"/>
      <c r="U148" s="101"/>
    </row>
    <row r="149" spans="1:25" ht="15" customHeight="1" thickBot="1" x14ac:dyDescent="0.3">
      <c r="C149" s="190" t="str">
        <f>Arkusz7!B7</f>
        <v>Pozostałe</v>
      </c>
      <c r="D149" s="191"/>
      <c r="E149" s="191"/>
      <c r="F149" s="191"/>
      <c r="G149" s="109">
        <f>Arkusz7!C7</f>
        <v>36</v>
      </c>
      <c r="H149" s="109"/>
      <c r="I149" s="109"/>
      <c r="J149" s="109">
        <f>Arkusz7!D7</f>
        <v>14</v>
      </c>
      <c r="K149" s="109"/>
      <c r="L149" s="109"/>
      <c r="M149" s="109">
        <f>Arkusz7!E7</f>
        <v>4</v>
      </c>
      <c r="N149" s="109"/>
      <c r="O149" s="109"/>
      <c r="P149" s="109">
        <f>Arkusz7!F7</f>
        <v>51</v>
      </c>
      <c r="Q149" s="109"/>
      <c r="R149" s="109"/>
      <c r="S149" s="109">
        <f>Arkusz7!G7</f>
        <v>50</v>
      </c>
      <c r="T149" s="109"/>
      <c r="U149" s="109"/>
    </row>
    <row r="150" spans="1:25" ht="15" customHeight="1" thickBot="1" x14ac:dyDescent="0.3">
      <c r="C150" s="186" t="s">
        <v>1</v>
      </c>
      <c r="D150" s="187"/>
      <c r="E150" s="187"/>
      <c r="F150" s="187"/>
      <c r="G150" s="88">
        <f>SUM(G144:I149)</f>
        <v>43</v>
      </c>
      <c r="H150" s="88"/>
      <c r="I150" s="88"/>
      <c r="J150" s="88">
        <f t="shared" ref="J150" si="4">SUM(J144:L149)</f>
        <v>80</v>
      </c>
      <c r="K150" s="88"/>
      <c r="L150" s="88"/>
      <c r="M150" s="88">
        <f t="shared" ref="M150" si="5">SUM(M144:O149)</f>
        <v>7</v>
      </c>
      <c r="N150" s="88"/>
      <c r="O150" s="88"/>
      <c r="P150" s="88">
        <f t="shared" ref="P150" si="6">SUM(P144:R149)</f>
        <v>355</v>
      </c>
      <c r="Q150" s="88"/>
      <c r="R150" s="88"/>
      <c r="S150" s="88">
        <f>SUM(S144:U149)</f>
        <v>485</v>
      </c>
      <c r="T150" s="88"/>
      <c r="U150" s="89"/>
    </row>
    <row r="153" spans="1:25" x14ac:dyDescent="0.25">
      <c r="A153" s="148" t="s">
        <v>132</v>
      </c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</row>
    <row r="154" spans="1:25" x14ac:dyDescent="0.25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</row>
    <row r="155" spans="1:25" x14ac:dyDescent="0.25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</row>
    <row r="156" spans="1:25" x14ac:dyDescent="0.25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</row>
    <row r="157" spans="1:25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</row>
    <row r="158" spans="1:25" x14ac:dyDescent="0.25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</row>
    <row r="159" spans="1:25" x14ac:dyDescent="0.25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</row>
    <row r="160" spans="1:25" x14ac:dyDescent="0.25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</row>
    <row r="161" spans="1:25" x14ac:dyDescent="0.25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</row>
    <row r="162" spans="1:25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</row>
    <row r="163" spans="1:25" x14ac:dyDescent="0.25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</row>
    <row r="167" spans="1:25" ht="15" customHeight="1" x14ac:dyDescent="0.25">
      <c r="A167" s="149" t="s">
        <v>154</v>
      </c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</row>
    <row r="168" spans="1:25" x14ac:dyDescent="0.2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</row>
    <row r="169" spans="1:2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5" ht="15.75" thickBot="1" x14ac:dyDescent="0.3"/>
    <row r="171" spans="1:25" ht="27" customHeight="1" x14ac:dyDescent="0.25">
      <c r="B171" s="142" t="s">
        <v>9</v>
      </c>
      <c r="C171" s="143"/>
      <c r="D171" s="143"/>
      <c r="E171" s="143"/>
      <c r="F171" s="143"/>
      <c r="G171" s="143"/>
      <c r="H171" s="143"/>
      <c r="I171" s="143"/>
      <c r="J171" s="241" t="str">
        <f>Arkusz8!C6</f>
        <v>25.02.2018 - 03.03.2018</v>
      </c>
      <c r="K171" s="241"/>
      <c r="L171" s="241"/>
      <c r="M171" s="241" t="str">
        <f>Arkusz8!C10</f>
        <v>04.03.2018 - 10.03.2018</v>
      </c>
      <c r="N171" s="241"/>
      <c r="O171" s="241"/>
      <c r="P171" s="241" t="str">
        <f>Arkusz8!C9</f>
        <v>11.03.2018 - 17.03.2018</v>
      </c>
      <c r="Q171" s="241"/>
      <c r="R171" s="241"/>
      <c r="S171" s="241" t="str">
        <f>Arkusz8!C8</f>
        <v>18.03.2018 - 24.03.2018</v>
      </c>
      <c r="T171" s="241"/>
      <c r="U171" s="241"/>
      <c r="V171" s="241" t="str">
        <f>Arkusz8!C7</f>
        <v>25.03.2018 - 31.03.2018</v>
      </c>
      <c r="W171" s="241"/>
      <c r="X171" s="242"/>
    </row>
    <row r="172" spans="1:25" ht="15" customHeight="1" x14ac:dyDescent="0.25">
      <c r="B172" s="140" t="s">
        <v>33</v>
      </c>
      <c r="C172" s="141"/>
      <c r="D172" s="141"/>
      <c r="E172" s="141"/>
      <c r="F172" s="141"/>
      <c r="G172" s="141"/>
      <c r="H172" s="141"/>
      <c r="I172" s="141"/>
      <c r="J172" s="185">
        <f>Arkusz8!A6</f>
        <v>1421</v>
      </c>
      <c r="K172" s="185"/>
      <c r="L172" s="185"/>
      <c r="M172" s="185">
        <f>Arkusz8!A5</f>
        <v>1458</v>
      </c>
      <c r="N172" s="185"/>
      <c r="O172" s="185"/>
      <c r="P172" s="185">
        <f>Arkusz8!A4</f>
        <v>1471</v>
      </c>
      <c r="Q172" s="185"/>
      <c r="R172" s="185"/>
      <c r="S172" s="185">
        <f>Arkusz8!A3</f>
        <v>1471</v>
      </c>
      <c r="T172" s="185"/>
      <c r="U172" s="185"/>
      <c r="V172" s="185">
        <f>Arkusz8!A2</f>
        <v>1449</v>
      </c>
      <c r="W172" s="185"/>
      <c r="X172" s="185"/>
    </row>
    <row r="173" spans="1:25" x14ac:dyDescent="0.25">
      <c r="B173" s="181" t="s">
        <v>5</v>
      </c>
      <c r="C173" s="182"/>
      <c r="D173" s="182"/>
      <c r="E173" s="182"/>
      <c r="F173" s="182"/>
      <c r="G173" s="182"/>
      <c r="H173" s="182"/>
      <c r="I173" s="182"/>
      <c r="J173" s="101">
        <f>Arkusz8!A11</f>
        <v>1864</v>
      </c>
      <c r="K173" s="101"/>
      <c r="L173" s="101"/>
      <c r="M173" s="101">
        <f>Arkusz8!A10</f>
        <v>1852</v>
      </c>
      <c r="N173" s="101"/>
      <c r="O173" s="101"/>
      <c r="P173" s="101">
        <f>Arkusz8!A9</f>
        <v>1804</v>
      </c>
      <c r="Q173" s="101"/>
      <c r="R173" s="101"/>
      <c r="S173" s="101">
        <f>Arkusz8!A8</f>
        <v>1771</v>
      </c>
      <c r="T173" s="101"/>
      <c r="U173" s="101"/>
      <c r="V173" s="101">
        <f>Arkusz8!A7</f>
        <v>1766</v>
      </c>
      <c r="W173" s="101"/>
      <c r="X173" s="101"/>
    </row>
    <row r="174" spans="1:25" ht="15" customHeight="1" x14ac:dyDescent="0.25">
      <c r="B174" s="140" t="s">
        <v>6</v>
      </c>
      <c r="C174" s="141"/>
      <c r="D174" s="141"/>
      <c r="E174" s="141"/>
      <c r="F174" s="141"/>
      <c r="G174" s="141"/>
      <c r="H174" s="141"/>
      <c r="I174" s="141"/>
      <c r="J174" s="185">
        <f>Arkusz8!A16</f>
        <v>91</v>
      </c>
      <c r="K174" s="185"/>
      <c r="L174" s="185"/>
      <c r="M174" s="185">
        <f>Arkusz8!A15</f>
        <v>27</v>
      </c>
      <c r="N174" s="185"/>
      <c r="O174" s="185"/>
      <c r="P174" s="185">
        <f>Arkusz8!A14</f>
        <v>87</v>
      </c>
      <c r="Q174" s="185"/>
      <c r="R174" s="185"/>
      <c r="S174" s="185">
        <f>Arkusz8!A13</f>
        <v>80</v>
      </c>
      <c r="T174" s="185"/>
      <c r="U174" s="185"/>
      <c r="V174" s="185">
        <f>Arkusz8!A12</f>
        <v>71</v>
      </c>
      <c r="W174" s="185"/>
      <c r="X174" s="185"/>
    </row>
    <row r="175" spans="1:25" ht="15" customHeight="1" x14ac:dyDescent="0.25">
      <c r="B175" s="239" t="s">
        <v>7</v>
      </c>
      <c r="C175" s="240"/>
      <c r="D175" s="240"/>
      <c r="E175" s="240"/>
      <c r="F175" s="240"/>
      <c r="G175" s="240"/>
      <c r="H175" s="240"/>
      <c r="I175" s="240"/>
      <c r="J175" s="101">
        <f>Arkusz8!A21</f>
        <v>61</v>
      </c>
      <c r="K175" s="101"/>
      <c r="L175" s="101"/>
      <c r="M175" s="101">
        <f>Arkusz8!A20</f>
        <v>64</v>
      </c>
      <c r="N175" s="101"/>
      <c r="O175" s="101"/>
      <c r="P175" s="101">
        <f>Arkusz8!A19</f>
        <v>51</v>
      </c>
      <c r="Q175" s="101"/>
      <c r="R175" s="101"/>
      <c r="S175" s="101">
        <f>Arkusz8!A18</f>
        <v>50</v>
      </c>
      <c r="T175" s="101"/>
      <c r="U175" s="101"/>
      <c r="V175" s="101">
        <f>Arkusz8!A17</f>
        <v>36</v>
      </c>
      <c r="W175" s="101"/>
      <c r="X175" s="101"/>
    </row>
    <row r="176" spans="1:25" ht="15" customHeight="1" thickBot="1" x14ac:dyDescent="0.3">
      <c r="B176" s="257" t="s">
        <v>102</v>
      </c>
      <c r="C176" s="258"/>
      <c r="D176" s="258"/>
      <c r="E176" s="258"/>
      <c r="F176" s="258"/>
      <c r="G176" s="258"/>
      <c r="H176" s="258"/>
      <c r="I176" s="258"/>
      <c r="J176" s="100">
        <f>Arkusz8!A26</f>
        <v>1</v>
      </c>
      <c r="K176" s="100"/>
      <c r="L176" s="100"/>
      <c r="M176" s="100">
        <f>Arkusz8!A25</f>
        <v>1</v>
      </c>
      <c r="N176" s="100"/>
      <c r="O176" s="100"/>
      <c r="P176" s="100">
        <f>Arkusz8!A24</f>
        <v>1</v>
      </c>
      <c r="Q176" s="100"/>
      <c r="R176" s="100"/>
      <c r="S176" s="100">
        <f>Arkusz8!A23</f>
        <v>2</v>
      </c>
      <c r="T176" s="100"/>
      <c r="U176" s="100"/>
      <c r="V176" s="100">
        <f>Arkusz8!A22</f>
        <v>2</v>
      </c>
      <c r="W176" s="100"/>
      <c r="X176" s="100"/>
    </row>
    <row r="177" spans="2:24" ht="15" customHeight="1" thickBot="1" x14ac:dyDescent="0.3">
      <c r="B177" s="247" t="s">
        <v>103</v>
      </c>
      <c r="C177" s="248"/>
      <c r="D177" s="248"/>
      <c r="E177" s="248"/>
      <c r="F177" s="248"/>
      <c r="G177" s="248"/>
      <c r="H177" s="248"/>
      <c r="I177" s="248"/>
      <c r="J177" s="246">
        <f>SUM(J172,J173,J176)</f>
        <v>3286</v>
      </c>
      <c r="K177" s="246"/>
      <c r="L177" s="246"/>
      <c r="M177" s="246">
        <f>SUM(M172,M173,M176)</f>
        <v>3311</v>
      </c>
      <c r="N177" s="246"/>
      <c r="O177" s="246"/>
      <c r="P177" s="246">
        <f>SUM(P172,P173,P176)</f>
        <v>3276</v>
      </c>
      <c r="Q177" s="246"/>
      <c r="R177" s="246"/>
      <c r="S177" s="246">
        <f>SUM(S172,S173,S176)</f>
        <v>3244</v>
      </c>
      <c r="T177" s="246"/>
      <c r="U177" s="246"/>
      <c r="V177" s="246">
        <f>SUM(V172,V173,V176)</f>
        <v>3217</v>
      </c>
      <c r="W177" s="246"/>
      <c r="X177" s="252"/>
    </row>
    <row r="178" spans="2:24" ht="15" customHeight="1" x14ac:dyDescent="0.25">
      <c r="B178" s="22"/>
      <c r="C178" s="22"/>
      <c r="D178" s="22"/>
      <c r="E178" s="22"/>
      <c r="F178" s="22"/>
      <c r="G178" s="22"/>
      <c r="H178" s="22"/>
      <c r="I178" s="2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2:24" ht="15" customHeight="1" x14ac:dyDescent="0.25">
      <c r="B179" s="22"/>
      <c r="C179" s="22"/>
      <c r="D179" s="22"/>
      <c r="E179" s="22"/>
      <c r="F179" s="22"/>
      <c r="G179" s="22"/>
      <c r="H179" s="22"/>
      <c r="I179" s="2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2:24" ht="15" customHeight="1" x14ac:dyDescent="0.25">
      <c r="B180" s="22"/>
      <c r="C180" s="22"/>
      <c r="D180" s="22"/>
      <c r="E180" s="22"/>
      <c r="F180" s="22"/>
      <c r="G180" s="22"/>
      <c r="H180" s="22"/>
      <c r="I180" s="2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2:24" ht="15" customHeight="1" x14ac:dyDescent="0.25">
      <c r="B181" s="22"/>
      <c r="C181" s="22"/>
      <c r="D181" s="22"/>
      <c r="E181" s="22"/>
      <c r="F181" s="22"/>
      <c r="G181" s="22"/>
      <c r="H181" s="22"/>
      <c r="I181" s="2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2:24" ht="15" customHeight="1" x14ac:dyDescent="0.25">
      <c r="B182" s="22"/>
      <c r="C182" s="22"/>
      <c r="D182" s="22"/>
      <c r="E182" s="22"/>
      <c r="F182" s="22"/>
      <c r="G182" s="22"/>
      <c r="H182" s="22"/>
      <c r="I182" s="2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2:24" ht="15" customHeight="1" x14ac:dyDescent="0.25">
      <c r="B183" s="22"/>
      <c r="C183" s="22"/>
      <c r="D183" s="22"/>
      <c r="E183" s="22"/>
      <c r="F183" s="22"/>
      <c r="G183" s="22"/>
      <c r="H183" s="22"/>
      <c r="I183" s="2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9" x14ac:dyDescent="0.25">
      <c r="A202" s="148" t="s">
        <v>132</v>
      </c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</row>
    <row r="203" spans="1:29" x14ac:dyDescent="0.25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</row>
    <row r="204" spans="1:29" x14ac:dyDescent="0.25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AC204" s="25"/>
    </row>
    <row r="205" spans="1:29" x14ac:dyDescent="0.25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</row>
    <row r="206" spans="1:29" x14ac:dyDescent="0.25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</row>
    <row r="207" spans="1:29" x14ac:dyDescent="0.25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</row>
    <row r="208" spans="1:29" x14ac:dyDescent="0.25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</row>
    <row r="209" spans="1:25" x14ac:dyDescent="0.25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</row>
    <row r="210" spans="1:25" x14ac:dyDescent="0.25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</row>
    <row r="211" spans="1:25" x14ac:dyDescent="0.25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</row>
    <row r="212" spans="1:25" x14ac:dyDescent="0.25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</row>
    <row r="216" spans="1:25" ht="18.75" x14ac:dyDescent="0.25">
      <c r="A216" s="8" t="s">
        <v>79</v>
      </c>
    </row>
    <row r="217" spans="1:25" ht="18.75" x14ac:dyDescent="0.25">
      <c r="A217" s="8"/>
    </row>
    <row r="219" spans="1:25" x14ac:dyDescent="0.25">
      <c r="A219" s="149" t="s">
        <v>73</v>
      </c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</row>
    <row r="220" spans="1:25" x14ac:dyDescent="0.2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</row>
    <row r="221" spans="1:25" x14ac:dyDescent="0.2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</row>
    <row r="222" spans="1:25" ht="15.75" thickBo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spans="1:25" ht="24.95" customHeight="1" x14ac:dyDescent="0.25">
      <c r="G223" s="79" t="s">
        <v>2</v>
      </c>
      <c r="H223" s="80"/>
      <c r="I223" s="80"/>
      <c r="J223" s="80"/>
      <c r="K223" s="80" t="s">
        <v>3</v>
      </c>
      <c r="L223" s="80"/>
      <c r="M223" s="83" t="str">
        <f>CONCATENATE("decyzje ",Arkusz18!A2," - ",Arkusz18!B2," r.")</f>
        <v>decyzje 01.03.2018 - 31.03.2018 r.</v>
      </c>
      <c r="N223" s="83"/>
      <c r="O223" s="83"/>
      <c r="P223" s="83"/>
      <c r="Q223" s="83"/>
      <c r="R223" s="84"/>
    </row>
    <row r="224" spans="1:25" ht="59.25" customHeight="1" x14ac:dyDescent="0.25">
      <c r="G224" s="81"/>
      <c r="H224" s="82"/>
      <c r="I224" s="82"/>
      <c r="J224" s="82"/>
      <c r="K224" s="82"/>
      <c r="L224" s="82"/>
      <c r="M224" s="85" t="s">
        <v>26</v>
      </c>
      <c r="N224" s="85"/>
      <c r="O224" s="85" t="s">
        <v>27</v>
      </c>
      <c r="P224" s="85"/>
      <c r="Q224" s="85" t="s">
        <v>28</v>
      </c>
      <c r="R224" s="108"/>
    </row>
    <row r="225" spans="7:26" ht="15" customHeight="1" x14ac:dyDescent="0.25">
      <c r="G225" s="188" t="s">
        <v>39</v>
      </c>
      <c r="H225" s="189"/>
      <c r="I225" s="189"/>
      <c r="J225" s="189"/>
      <c r="K225" s="165">
        <f>Arkusz9!B5</f>
        <v>16057</v>
      </c>
      <c r="L225" s="165"/>
      <c r="M225" s="86">
        <f>Arkusz9!B3</f>
        <v>9434</v>
      </c>
      <c r="N225" s="86"/>
      <c r="O225" s="86">
        <f>Arkusz9!B2</f>
        <v>1046</v>
      </c>
      <c r="P225" s="86"/>
      <c r="Q225" s="86">
        <f>Arkusz9!B4</f>
        <v>559</v>
      </c>
      <c r="R225" s="87"/>
    </row>
    <row r="226" spans="7:26" ht="15" customHeight="1" x14ac:dyDescent="0.25">
      <c r="G226" s="250" t="s">
        <v>40</v>
      </c>
      <c r="H226" s="251"/>
      <c r="I226" s="251"/>
      <c r="J226" s="251"/>
      <c r="K226" s="249">
        <f>Arkusz9!B13</f>
        <v>1617</v>
      </c>
      <c r="L226" s="249"/>
      <c r="M226" s="259">
        <f>Arkusz9!B11</f>
        <v>1216</v>
      </c>
      <c r="N226" s="259"/>
      <c r="O226" s="259">
        <f>Arkusz9!B10</f>
        <v>101</v>
      </c>
      <c r="P226" s="259"/>
      <c r="Q226" s="259">
        <f>Arkusz9!B12</f>
        <v>84</v>
      </c>
      <c r="R226" s="260"/>
    </row>
    <row r="227" spans="7:26" ht="15.75" thickBot="1" x14ac:dyDescent="0.3">
      <c r="G227" s="93" t="s">
        <v>25</v>
      </c>
      <c r="H227" s="94"/>
      <c r="I227" s="94"/>
      <c r="J227" s="94"/>
      <c r="K227" s="245">
        <f>Arkusz9!B9</f>
        <v>253</v>
      </c>
      <c r="L227" s="245"/>
      <c r="M227" s="243">
        <f>Arkusz9!B7</f>
        <v>139</v>
      </c>
      <c r="N227" s="243"/>
      <c r="O227" s="243">
        <f>Arkusz9!B6</f>
        <v>20</v>
      </c>
      <c r="P227" s="243"/>
      <c r="Q227" s="243">
        <f>Arkusz9!B8</f>
        <v>42</v>
      </c>
      <c r="R227" s="244"/>
    </row>
    <row r="228" spans="7:26" ht="15.75" thickBot="1" x14ac:dyDescent="0.3">
      <c r="G228" s="255" t="s">
        <v>81</v>
      </c>
      <c r="H228" s="256"/>
      <c r="I228" s="256"/>
      <c r="J228" s="256"/>
      <c r="K228" s="253">
        <f>SUM(K225:K227)</f>
        <v>17927</v>
      </c>
      <c r="L228" s="253"/>
      <c r="M228" s="253">
        <f>SUM(M225:M227)</f>
        <v>10789</v>
      </c>
      <c r="N228" s="253"/>
      <c r="O228" s="253">
        <f>SUM(O225:O227)</f>
        <v>1167</v>
      </c>
      <c r="P228" s="253"/>
      <c r="Q228" s="253">
        <f>SUM(Q225:Q227)</f>
        <v>685</v>
      </c>
      <c r="R228" s="254"/>
    </row>
    <row r="232" spans="7:26" x14ac:dyDescent="0.25">
      <c r="V232" s="11"/>
      <c r="W232" s="11"/>
      <c r="Z232" s="11"/>
    </row>
    <row r="238" spans="7:26" x14ac:dyDescent="0.25">
      <c r="V238" s="24"/>
      <c r="W238" s="24"/>
      <c r="X238" s="24"/>
      <c r="Y238" s="26"/>
      <c r="Z238" s="24"/>
    </row>
    <row r="239" spans="7:26" x14ac:dyDescent="0.25">
      <c r="V239" s="24"/>
      <c r="W239" s="24"/>
      <c r="X239" s="24"/>
      <c r="Y239" s="26"/>
      <c r="Z239" s="24"/>
    </row>
    <row r="240" spans="7:26" x14ac:dyDescent="0.25">
      <c r="V240" s="24"/>
      <c r="W240" s="24"/>
      <c r="X240" s="24"/>
      <c r="Y240" s="26"/>
      <c r="Z240" s="24"/>
    </row>
    <row r="241" spans="7:26" x14ac:dyDescent="0.25">
      <c r="V241" s="24"/>
      <c r="W241" s="24"/>
      <c r="X241" s="24"/>
      <c r="Y241" s="26"/>
      <c r="Z241" s="24"/>
    </row>
    <row r="242" spans="7:26" x14ac:dyDescent="0.25">
      <c r="V242" s="24"/>
      <c r="W242" s="24"/>
      <c r="X242" s="24"/>
      <c r="Y242" s="26"/>
      <c r="Z242" s="24"/>
    </row>
    <row r="243" spans="7:26" x14ac:dyDescent="0.25">
      <c r="V243" s="24"/>
      <c r="W243" s="24"/>
      <c r="X243" s="24"/>
      <c r="Y243" s="26"/>
      <c r="Z243" s="24"/>
    </row>
    <row r="244" spans="7:26" x14ac:dyDescent="0.25">
      <c r="V244" s="24"/>
      <c r="W244" s="24"/>
      <c r="X244" s="24"/>
      <c r="Y244" s="26"/>
      <c r="Z244" s="24"/>
    </row>
    <row r="245" spans="7:26" x14ac:dyDescent="0.25">
      <c r="V245" s="24"/>
      <c r="W245" s="24"/>
      <c r="X245" s="24"/>
      <c r="Y245" s="26"/>
      <c r="Z245" s="24"/>
    </row>
    <row r="246" spans="7:26" ht="15.75" thickBot="1" x14ac:dyDescent="0.3">
      <c r="V246" s="24"/>
      <c r="W246" s="24"/>
      <c r="X246" s="24"/>
      <c r="Y246" s="26"/>
      <c r="Z246" s="24"/>
    </row>
    <row r="247" spans="7:26" ht="15" customHeight="1" x14ac:dyDescent="0.25">
      <c r="G247" s="67" t="s">
        <v>2</v>
      </c>
      <c r="H247" s="68"/>
      <c r="I247" s="68"/>
      <c r="J247" s="68"/>
      <c r="K247" s="68"/>
      <c r="L247" s="68"/>
      <c r="M247" s="68"/>
      <c r="N247" s="68"/>
      <c r="O247" s="71" t="s">
        <v>3</v>
      </c>
      <c r="P247" s="71"/>
      <c r="Q247" s="62" t="s">
        <v>86</v>
      </c>
      <c r="R247" s="63"/>
      <c r="U247" s="24"/>
      <c r="V247" s="24"/>
      <c r="W247" s="24"/>
      <c r="X247" s="24"/>
      <c r="Y247" s="26"/>
    </row>
    <row r="248" spans="7:26" ht="46.5" customHeight="1" x14ac:dyDescent="0.25">
      <c r="G248" s="69"/>
      <c r="H248" s="70"/>
      <c r="I248" s="70"/>
      <c r="J248" s="70"/>
      <c r="K248" s="70"/>
      <c r="L248" s="70"/>
      <c r="M248" s="70"/>
      <c r="N248" s="70"/>
      <c r="O248" s="72"/>
      <c r="P248" s="72"/>
      <c r="Q248" s="64"/>
      <c r="R248" s="65"/>
      <c r="U248" s="24"/>
      <c r="V248" s="24"/>
      <c r="W248" s="24"/>
      <c r="X248" s="24"/>
      <c r="Y248" s="26"/>
    </row>
    <row r="249" spans="7:26" x14ac:dyDescent="0.25">
      <c r="G249" s="73" t="s">
        <v>82</v>
      </c>
      <c r="H249" s="74"/>
      <c r="I249" s="74"/>
      <c r="J249" s="74"/>
      <c r="K249" s="74"/>
      <c r="L249" s="74"/>
      <c r="M249" s="74"/>
      <c r="N249" s="74"/>
      <c r="O249" s="75">
        <f>Arkusz10!A2</f>
        <v>732</v>
      </c>
      <c r="P249" s="75"/>
      <c r="Q249" s="52">
        <f>Arkusz10!A3</f>
        <v>734</v>
      </c>
      <c r="R249" s="53"/>
      <c r="U249" s="24"/>
      <c r="V249" s="24"/>
      <c r="W249" s="24"/>
      <c r="X249" s="24"/>
      <c r="Y249" s="26"/>
    </row>
    <row r="250" spans="7:26" x14ac:dyDescent="0.25">
      <c r="G250" s="76" t="s">
        <v>83</v>
      </c>
      <c r="H250" s="77"/>
      <c r="I250" s="77"/>
      <c r="J250" s="77"/>
      <c r="K250" s="77"/>
      <c r="L250" s="77"/>
      <c r="M250" s="77"/>
      <c r="N250" s="77"/>
      <c r="O250" s="78">
        <f>Arkusz10!A4</f>
        <v>82</v>
      </c>
      <c r="P250" s="78"/>
      <c r="Q250" s="58">
        <f>Arkusz10!A5</f>
        <v>48</v>
      </c>
      <c r="R250" s="59"/>
      <c r="U250" s="24"/>
      <c r="V250" s="24"/>
      <c r="W250" s="24"/>
      <c r="X250" s="24"/>
      <c r="Y250" s="26"/>
    </row>
    <row r="251" spans="7:26" x14ac:dyDescent="0.25">
      <c r="G251" s="73" t="s">
        <v>84</v>
      </c>
      <c r="H251" s="74"/>
      <c r="I251" s="74"/>
      <c r="J251" s="74"/>
      <c r="K251" s="74"/>
      <c r="L251" s="74"/>
      <c r="M251" s="74"/>
      <c r="N251" s="74"/>
      <c r="O251" s="75">
        <f>Arkusz10!A6</f>
        <v>31</v>
      </c>
      <c r="P251" s="75"/>
      <c r="Q251" s="52">
        <f>Arkusz10!A7</f>
        <v>40</v>
      </c>
      <c r="R251" s="53"/>
      <c r="U251" s="24"/>
      <c r="V251" s="24"/>
      <c r="W251" s="24"/>
      <c r="X251" s="24"/>
      <c r="Y251" s="26"/>
    </row>
    <row r="252" spans="7:26" ht="15.75" thickBot="1" x14ac:dyDescent="0.3">
      <c r="G252" s="96" t="s">
        <v>85</v>
      </c>
      <c r="H252" s="97"/>
      <c r="I252" s="97"/>
      <c r="J252" s="97"/>
      <c r="K252" s="97"/>
      <c r="L252" s="97"/>
      <c r="M252" s="97"/>
      <c r="N252" s="97"/>
      <c r="O252" s="95">
        <f>Arkusz10!A8</f>
        <v>0</v>
      </c>
      <c r="P252" s="95"/>
      <c r="Q252" s="54">
        <f>Arkusz10!A9</f>
        <v>1</v>
      </c>
      <c r="R252" s="55"/>
      <c r="U252" s="24"/>
      <c r="V252" s="24"/>
      <c r="W252" s="24"/>
      <c r="X252" s="24"/>
      <c r="Y252" s="26"/>
    </row>
    <row r="253" spans="7:26" ht="15.75" thickBot="1" x14ac:dyDescent="0.3">
      <c r="G253" s="98" t="s">
        <v>81</v>
      </c>
      <c r="H253" s="99"/>
      <c r="I253" s="99"/>
      <c r="J253" s="99"/>
      <c r="K253" s="99"/>
      <c r="L253" s="99"/>
      <c r="M253" s="99"/>
      <c r="N253" s="99"/>
      <c r="O253" s="60">
        <f>SUM(O249:O252)</f>
        <v>845</v>
      </c>
      <c r="P253" s="60"/>
      <c r="Q253" s="56">
        <f>SUM(Q249:Q252)</f>
        <v>823</v>
      </c>
      <c r="R253" s="57"/>
      <c r="U253" s="24"/>
      <c r="V253" s="24"/>
      <c r="W253" s="24"/>
      <c r="X253" s="24"/>
      <c r="Y253" s="26"/>
    </row>
    <row r="254" spans="7:26" x14ac:dyDescent="0.25">
      <c r="V254" s="24"/>
      <c r="W254" s="24"/>
      <c r="X254" s="24"/>
      <c r="Y254" s="26"/>
      <c r="Z254" s="24"/>
    </row>
    <row r="255" spans="7:26" x14ac:dyDescent="0.25">
      <c r="V255" s="24"/>
      <c r="W255" s="24"/>
      <c r="X255" s="24"/>
      <c r="Y255" s="26"/>
      <c r="Z255" s="24"/>
    </row>
    <row r="256" spans="7:26" ht="15.75" thickBot="1" x14ac:dyDescent="0.3">
      <c r="V256" s="24"/>
      <c r="W256" s="24"/>
      <c r="X256" s="24"/>
      <c r="Y256" s="26"/>
      <c r="Z256" s="24"/>
    </row>
    <row r="257" spans="7:26" ht="24.95" customHeight="1" x14ac:dyDescent="0.25">
      <c r="G257" s="79" t="s">
        <v>2</v>
      </c>
      <c r="H257" s="80"/>
      <c r="I257" s="80"/>
      <c r="J257" s="80"/>
      <c r="K257" s="80" t="s">
        <v>3</v>
      </c>
      <c r="L257" s="80"/>
      <c r="M257" s="83" t="str">
        <f>CONCATENATE("decyzje ",Arkusz18!C2," - ",Arkusz18!B2," r.")</f>
        <v>decyzje 01.01.2018 - 31.03.2018 r.</v>
      </c>
      <c r="N257" s="83"/>
      <c r="O257" s="83"/>
      <c r="P257" s="83"/>
      <c r="Q257" s="83"/>
      <c r="R257" s="84"/>
      <c r="V257" s="24"/>
      <c r="W257" s="24"/>
      <c r="X257" s="24"/>
      <c r="Y257" s="26"/>
      <c r="Z257" s="24"/>
    </row>
    <row r="258" spans="7:26" ht="60.75" customHeight="1" x14ac:dyDescent="0.25">
      <c r="G258" s="81"/>
      <c r="H258" s="82"/>
      <c r="I258" s="82"/>
      <c r="J258" s="82"/>
      <c r="K258" s="82"/>
      <c r="L258" s="82"/>
      <c r="M258" s="85" t="s">
        <v>26</v>
      </c>
      <c r="N258" s="85"/>
      <c r="O258" s="85" t="s">
        <v>27</v>
      </c>
      <c r="P258" s="85"/>
      <c r="Q258" s="85" t="s">
        <v>28</v>
      </c>
      <c r="R258" s="108"/>
      <c r="V258" s="24"/>
      <c r="W258" s="24"/>
      <c r="X258" s="24"/>
      <c r="Y258" s="26"/>
      <c r="Z258" s="24"/>
    </row>
    <row r="259" spans="7:26" x14ac:dyDescent="0.25">
      <c r="G259" s="188" t="s">
        <v>39</v>
      </c>
      <c r="H259" s="189"/>
      <c r="I259" s="189"/>
      <c r="J259" s="189"/>
      <c r="K259" s="165">
        <f>Arkusz11!B5</f>
        <v>44971</v>
      </c>
      <c r="L259" s="165"/>
      <c r="M259" s="86">
        <f>Arkusz11!B3</f>
        <v>26581</v>
      </c>
      <c r="N259" s="86"/>
      <c r="O259" s="86">
        <f>Arkusz11!B2</f>
        <v>2997</v>
      </c>
      <c r="P259" s="86"/>
      <c r="Q259" s="86">
        <f>Arkusz11!B4</f>
        <v>1515</v>
      </c>
      <c r="R259" s="87"/>
      <c r="V259" s="24"/>
      <c r="W259" s="24"/>
      <c r="X259" s="24"/>
      <c r="Y259" s="26"/>
      <c r="Z259" s="24"/>
    </row>
    <row r="260" spans="7:26" x14ac:dyDescent="0.25">
      <c r="G260" s="250" t="s">
        <v>40</v>
      </c>
      <c r="H260" s="251"/>
      <c r="I260" s="251"/>
      <c r="J260" s="251"/>
      <c r="K260" s="249">
        <f>Arkusz11!B13</f>
        <v>4811</v>
      </c>
      <c r="L260" s="249"/>
      <c r="M260" s="259">
        <f>Arkusz11!B11</f>
        <v>3462</v>
      </c>
      <c r="N260" s="259"/>
      <c r="O260" s="259">
        <f>Arkusz11!B10</f>
        <v>294</v>
      </c>
      <c r="P260" s="259"/>
      <c r="Q260" s="259">
        <f>Arkusz11!B12</f>
        <v>186</v>
      </c>
      <c r="R260" s="260"/>
      <c r="V260" s="24"/>
      <c r="W260" s="24"/>
      <c r="X260" s="24"/>
      <c r="Y260" s="26"/>
      <c r="Z260" s="24"/>
    </row>
    <row r="261" spans="7:26" ht="15.75" thickBot="1" x14ac:dyDescent="0.3">
      <c r="G261" s="93" t="s">
        <v>25</v>
      </c>
      <c r="H261" s="94"/>
      <c r="I261" s="94"/>
      <c r="J261" s="94"/>
      <c r="K261" s="245">
        <f>Arkusz11!B9</f>
        <v>946</v>
      </c>
      <c r="L261" s="245"/>
      <c r="M261" s="243">
        <f>Arkusz11!B7</f>
        <v>403</v>
      </c>
      <c r="N261" s="243"/>
      <c r="O261" s="243">
        <f>Arkusz11!B6</f>
        <v>56</v>
      </c>
      <c r="P261" s="243"/>
      <c r="Q261" s="243">
        <f>Arkusz11!B8</f>
        <v>121</v>
      </c>
      <c r="R261" s="244"/>
      <c r="V261" s="24"/>
      <c r="W261" s="24"/>
      <c r="X261" s="24"/>
      <c r="Y261" s="26"/>
      <c r="Z261" s="24"/>
    </row>
    <row r="262" spans="7:26" ht="15.75" thickBot="1" x14ac:dyDescent="0.3">
      <c r="G262" s="255" t="s">
        <v>81</v>
      </c>
      <c r="H262" s="256"/>
      <c r="I262" s="256"/>
      <c r="J262" s="256"/>
      <c r="K262" s="253">
        <f>SUM(K259:L261)</f>
        <v>50728</v>
      </c>
      <c r="L262" s="253"/>
      <c r="M262" s="253">
        <f t="shared" ref="M262" si="7">SUM(M259:N261)</f>
        <v>30446</v>
      </c>
      <c r="N262" s="253"/>
      <c r="O262" s="253">
        <f t="shared" ref="O262" si="8">SUM(O259:P261)</f>
        <v>3347</v>
      </c>
      <c r="P262" s="253"/>
      <c r="Q262" s="253">
        <f t="shared" ref="Q262" si="9">SUM(Q259:R261)</f>
        <v>1822</v>
      </c>
      <c r="R262" s="254"/>
      <c r="V262" s="24"/>
      <c r="W262" s="24"/>
      <c r="X262" s="24"/>
      <c r="Y262" s="26"/>
      <c r="Z262" s="24"/>
    </row>
    <row r="263" spans="7:26" x14ac:dyDescent="0.25">
      <c r="V263" s="24"/>
      <c r="W263" s="24"/>
      <c r="X263" s="24"/>
      <c r="Y263" s="26"/>
      <c r="Z263" s="24"/>
    </row>
    <row r="264" spans="7:26" x14ac:dyDescent="0.25">
      <c r="V264" s="24"/>
      <c r="W264" s="24"/>
      <c r="X264" s="24"/>
      <c r="Y264" s="26"/>
      <c r="Z264" s="24"/>
    </row>
    <row r="265" spans="7:26" x14ac:dyDescent="0.25">
      <c r="V265" s="24"/>
      <c r="W265" s="24"/>
      <c r="X265" s="24"/>
      <c r="Y265" s="26"/>
      <c r="Z265" s="24"/>
    </row>
    <row r="266" spans="7:26" ht="15" customHeight="1" x14ac:dyDescent="0.25"/>
    <row r="267" spans="7:26" x14ac:dyDescent="0.25">
      <c r="N267" s="27"/>
      <c r="O267" s="27"/>
      <c r="P267" s="27"/>
      <c r="Q267" s="27"/>
      <c r="R267" s="27"/>
      <c r="S267" s="27"/>
      <c r="T267" s="27"/>
      <c r="U267" s="27"/>
      <c r="V267" s="28"/>
      <c r="W267" s="27"/>
      <c r="X267" s="29"/>
      <c r="Y267" s="30"/>
      <c r="Z267" s="29"/>
    </row>
    <row r="282" spans="7:18" ht="15.75" thickBot="1" x14ac:dyDescent="0.3"/>
    <row r="283" spans="7:18" x14ac:dyDescent="0.25">
      <c r="G283" s="67" t="s">
        <v>2</v>
      </c>
      <c r="H283" s="68"/>
      <c r="I283" s="68"/>
      <c r="J283" s="68"/>
      <c r="K283" s="68"/>
      <c r="L283" s="68"/>
      <c r="M283" s="68"/>
      <c r="N283" s="68"/>
      <c r="O283" s="71" t="s">
        <v>3</v>
      </c>
      <c r="P283" s="71"/>
      <c r="Q283" s="62" t="s">
        <v>86</v>
      </c>
      <c r="R283" s="63"/>
    </row>
    <row r="284" spans="7:18" ht="45.75" customHeight="1" x14ac:dyDescent="0.25">
      <c r="G284" s="69"/>
      <c r="H284" s="70"/>
      <c r="I284" s="70"/>
      <c r="J284" s="70"/>
      <c r="K284" s="70"/>
      <c r="L284" s="70"/>
      <c r="M284" s="70"/>
      <c r="N284" s="70"/>
      <c r="O284" s="72"/>
      <c r="P284" s="72"/>
      <c r="Q284" s="64"/>
      <c r="R284" s="65"/>
    </row>
    <row r="285" spans="7:18" x14ac:dyDescent="0.25">
      <c r="G285" s="73" t="s">
        <v>82</v>
      </c>
      <c r="H285" s="74"/>
      <c r="I285" s="74"/>
      <c r="J285" s="74"/>
      <c r="K285" s="74"/>
      <c r="L285" s="74"/>
      <c r="M285" s="74"/>
      <c r="N285" s="74"/>
      <c r="O285" s="75">
        <f>Arkusz12!A2</f>
        <v>2131</v>
      </c>
      <c r="P285" s="75"/>
      <c r="Q285" s="52">
        <f>Arkusz12!A3</f>
        <v>2309</v>
      </c>
      <c r="R285" s="53"/>
    </row>
    <row r="286" spans="7:18" x14ac:dyDescent="0.25">
      <c r="G286" s="76" t="s">
        <v>83</v>
      </c>
      <c r="H286" s="77"/>
      <c r="I286" s="77"/>
      <c r="J286" s="77"/>
      <c r="K286" s="77"/>
      <c r="L286" s="77"/>
      <c r="M286" s="77"/>
      <c r="N286" s="77"/>
      <c r="O286" s="78">
        <f>Arkusz12!A4</f>
        <v>147</v>
      </c>
      <c r="P286" s="78"/>
      <c r="Q286" s="58">
        <f>Arkusz12!A5</f>
        <v>239</v>
      </c>
      <c r="R286" s="59"/>
    </row>
    <row r="287" spans="7:18" x14ac:dyDescent="0.25">
      <c r="G287" s="73" t="s">
        <v>84</v>
      </c>
      <c r="H287" s="74"/>
      <c r="I287" s="74"/>
      <c r="J287" s="74"/>
      <c r="K287" s="74"/>
      <c r="L287" s="74"/>
      <c r="M287" s="74"/>
      <c r="N287" s="74"/>
      <c r="O287" s="75">
        <f>Arkusz12!A6</f>
        <v>86</v>
      </c>
      <c r="P287" s="75"/>
      <c r="Q287" s="52">
        <f>Arkusz12!A7</f>
        <v>88</v>
      </c>
      <c r="R287" s="53"/>
    </row>
    <row r="288" spans="7:18" ht="15.75" thickBot="1" x14ac:dyDescent="0.3">
      <c r="G288" s="96" t="s">
        <v>85</v>
      </c>
      <c r="H288" s="97"/>
      <c r="I288" s="97"/>
      <c r="J288" s="97"/>
      <c r="K288" s="97"/>
      <c r="L288" s="97"/>
      <c r="M288" s="97"/>
      <c r="N288" s="97"/>
      <c r="O288" s="95">
        <f>Arkusz12!A8</f>
        <v>1</v>
      </c>
      <c r="P288" s="95"/>
      <c r="Q288" s="54">
        <f>Arkusz12!A9</f>
        <v>3</v>
      </c>
      <c r="R288" s="55"/>
    </row>
    <row r="289" spans="1:25" ht="15.75" thickBot="1" x14ac:dyDescent="0.3">
      <c r="G289" s="98" t="s">
        <v>81</v>
      </c>
      <c r="H289" s="99"/>
      <c r="I289" s="99"/>
      <c r="J289" s="99"/>
      <c r="K289" s="99"/>
      <c r="L289" s="99"/>
      <c r="M289" s="99"/>
      <c r="N289" s="99"/>
      <c r="O289" s="60">
        <f>SUM(O285:P288)</f>
        <v>2365</v>
      </c>
      <c r="P289" s="60"/>
      <c r="Q289" s="60">
        <f>SUM(Q285:R288)</f>
        <v>2639</v>
      </c>
      <c r="R289" s="61"/>
    </row>
    <row r="292" spans="1:25" x14ac:dyDescent="0.25">
      <c r="A292" s="148" t="s">
        <v>132</v>
      </c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</row>
    <row r="293" spans="1:25" x14ac:dyDescent="0.25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</row>
    <row r="294" spans="1:25" x14ac:dyDescent="0.25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</row>
    <row r="295" spans="1:25" x14ac:dyDescent="0.25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</row>
    <row r="296" spans="1:25" x14ac:dyDescent="0.25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</row>
    <row r="297" spans="1:25" x14ac:dyDescent="0.25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</row>
    <row r="298" spans="1:25" x14ac:dyDescent="0.25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</row>
    <row r="299" spans="1:25" x14ac:dyDescent="0.25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</row>
    <row r="300" spans="1:25" x14ac:dyDescent="0.25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</row>
    <row r="305" spans="1:26" ht="15" customHeight="1" x14ac:dyDescent="0.25">
      <c r="A305" s="149" t="s">
        <v>100</v>
      </c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</row>
    <row r="306" spans="1:26" ht="25.5" customHeight="1" x14ac:dyDescent="0.2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</row>
    <row r="307" spans="1:26" ht="25.5" customHeight="1" thickBo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66" t="str">
        <f>CONCATENATE(Arkusz18!C2," - ",Arkusz18!B2," r.")</f>
        <v>01.01.2018 - 31.03.2018 r.</v>
      </c>
      <c r="M307" s="66"/>
      <c r="N307" s="66"/>
      <c r="O307" s="66"/>
      <c r="P307" s="66"/>
      <c r="Q307" s="66"/>
      <c r="R307" s="66"/>
      <c r="S307" s="66"/>
      <c r="T307" s="66"/>
      <c r="U307" s="66"/>
      <c r="V307" s="66"/>
    </row>
    <row r="308" spans="1:26" ht="121.5" customHeight="1" x14ac:dyDescent="0.25">
      <c r="C308" s="173" t="s">
        <v>2</v>
      </c>
      <c r="D308" s="174"/>
      <c r="E308" s="174"/>
      <c r="F308" s="174"/>
      <c r="G308" s="174"/>
      <c r="H308" s="174"/>
      <c r="I308" s="174"/>
      <c r="J308" s="174"/>
      <c r="K308" s="174"/>
      <c r="L308" s="302" t="s">
        <v>88</v>
      </c>
      <c r="M308" s="302"/>
      <c r="N308" s="31" t="s">
        <v>12</v>
      </c>
      <c r="O308" s="31" t="s">
        <v>104</v>
      </c>
      <c r="P308" s="31" t="s">
        <v>93</v>
      </c>
      <c r="Q308" s="31" t="s">
        <v>59</v>
      </c>
      <c r="R308" s="31" t="s">
        <v>44</v>
      </c>
      <c r="S308" s="31" t="s">
        <v>4</v>
      </c>
      <c r="T308" s="31" t="s">
        <v>47</v>
      </c>
      <c r="U308" s="31" t="s">
        <v>92</v>
      </c>
      <c r="V308" s="302" t="s">
        <v>87</v>
      </c>
      <c r="W308" s="303"/>
      <c r="Y308" s="3"/>
      <c r="Z308" s="6"/>
    </row>
    <row r="309" spans="1:26" x14ac:dyDescent="0.25">
      <c r="C309" s="169" t="s">
        <v>39</v>
      </c>
      <c r="D309" s="170"/>
      <c r="E309" s="170"/>
      <c r="F309" s="170"/>
      <c r="G309" s="170"/>
      <c r="H309" s="170"/>
      <c r="I309" s="170"/>
      <c r="J309" s="170"/>
      <c r="K309" s="170"/>
      <c r="L309" s="86">
        <f>Arkusz13!C2</f>
        <v>1144</v>
      </c>
      <c r="M309" s="86"/>
      <c r="N309" s="32">
        <f>Arkusz13!C18</f>
        <v>94</v>
      </c>
      <c r="O309" s="32">
        <f>Arkusz13!C34</f>
        <v>90</v>
      </c>
      <c r="P309" s="32">
        <f>Arkusz13!C50</f>
        <v>59</v>
      </c>
      <c r="Q309" s="32">
        <f>Arkusz13!C66</f>
        <v>6</v>
      </c>
      <c r="R309" s="32">
        <f>Arkusz13!C82</f>
        <v>0</v>
      </c>
      <c r="S309" s="32">
        <f>Arkusz13!C98</f>
        <v>0</v>
      </c>
      <c r="T309" s="32">
        <f>Arkusz13!C114</f>
        <v>0</v>
      </c>
      <c r="U309" s="32">
        <f>Arkusz13!C130-SUM(N309:T309)</f>
        <v>512</v>
      </c>
      <c r="V309" s="165">
        <f t="shared" ref="V309:V323" si="10">SUM(N309:U309)</f>
        <v>761</v>
      </c>
      <c r="W309" s="166"/>
      <c r="Y309" s="3"/>
      <c r="Z309" s="6"/>
    </row>
    <row r="310" spans="1:26" x14ac:dyDescent="0.25">
      <c r="C310" s="167" t="s">
        <v>40</v>
      </c>
      <c r="D310" s="168"/>
      <c r="E310" s="168"/>
      <c r="F310" s="168"/>
      <c r="G310" s="168"/>
      <c r="H310" s="168"/>
      <c r="I310" s="168"/>
      <c r="J310" s="168"/>
      <c r="K310" s="168"/>
      <c r="L310" s="86">
        <f>Arkusz13!C3</f>
        <v>108</v>
      </c>
      <c r="M310" s="86"/>
      <c r="N310" s="32">
        <f>Arkusz13!C19</f>
        <v>25</v>
      </c>
      <c r="O310" s="32">
        <f>Arkusz13!C35</f>
        <v>10</v>
      </c>
      <c r="P310" s="32">
        <f>Arkusz13!C51</f>
        <v>17</v>
      </c>
      <c r="Q310" s="32">
        <f>Arkusz13!C67</f>
        <v>2</v>
      </c>
      <c r="R310" s="32">
        <f>Arkusz13!C83</f>
        <v>0</v>
      </c>
      <c r="S310" s="32">
        <f>Arkusz13!C99</f>
        <v>0</v>
      </c>
      <c r="T310" s="32">
        <f>Arkusz13!C115</f>
        <v>0</v>
      </c>
      <c r="U310" s="32">
        <f>Arkusz13!C131-SUM(N310:T310)</f>
        <v>41</v>
      </c>
      <c r="V310" s="165">
        <f t="shared" si="10"/>
        <v>95</v>
      </c>
      <c r="W310" s="166"/>
      <c r="Y310" s="3"/>
      <c r="Z310" s="6"/>
    </row>
    <row r="311" spans="1:26" x14ac:dyDescent="0.25">
      <c r="C311" s="169" t="s">
        <v>41</v>
      </c>
      <c r="D311" s="170"/>
      <c r="E311" s="170"/>
      <c r="F311" s="170"/>
      <c r="G311" s="170"/>
      <c r="H311" s="170"/>
      <c r="I311" s="170"/>
      <c r="J311" s="170"/>
      <c r="K311" s="170"/>
      <c r="L311" s="86">
        <f>Arkusz13!C4</f>
        <v>35</v>
      </c>
      <c r="M311" s="86"/>
      <c r="N311" s="32">
        <f>Arkusz13!C20</f>
        <v>1</v>
      </c>
      <c r="O311" s="32">
        <f>Arkusz13!C36</f>
        <v>2</v>
      </c>
      <c r="P311" s="32">
        <f>Arkusz13!C52</f>
        <v>0</v>
      </c>
      <c r="Q311" s="32">
        <f>Arkusz13!C68</f>
        <v>0</v>
      </c>
      <c r="R311" s="32">
        <f>Arkusz13!C84</f>
        <v>0</v>
      </c>
      <c r="S311" s="32">
        <f>Arkusz13!C100</f>
        <v>0</v>
      </c>
      <c r="T311" s="32">
        <f>Arkusz13!C116</f>
        <v>0</v>
      </c>
      <c r="U311" s="32">
        <f>Arkusz13!C132-SUM(N311:T311)</f>
        <v>21</v>
      </c>
      <c r="V311" s="165">
        <f t="shared" si="10"/>
        <v>24</v>
      </c>
      <c r="W311" s="166"/>
      <c r="Y311" s="3"/>
      <c r="Z311" s="6"/>
    </row>
    <row r="312" spans="1:26" x14ac:dyDescent="0.25">
      <c r="C312" s="167" t="s">
        <v>42</v>
      </c>
      <c r="D312" s="168"/>
      <c r="E312" s="168"/>
      <c r="F312" s="168"/>
      <c r="G312" s="168"/>
      <c r="H312" s="168"/>
      <c r="I312" s="168"/>
      <c r="J312" s="168"/>
      <c r="K312" s="168"/>
      <c r="L312" s="86">
        <f>Arkusz13!C5</f>
        <v>4</v>
      </c>
      <c r="M312" s="86"/>
      <c r="N312" s="32">
        <f>Arkusz13!C21</f>
        <v>0</v>
      </c>
      <c r="O312" s="32">
        <f>Arkusz13!C37</f>
        <v>0</v>
      </c>
      <c r="P312" s="32">
        <f>Arkusz13!C53</f>
        <v>0</v>
      </c>
      <c r="Q312" s="32">
        <f>Arkusz13!C69</f>
        <v>0</v>
      </c>
      <c r="R312" s="32">
        <f>Arkusz13!C85</f>
        <v>0</v>
      </c>
      <c r="S312" s="32">
        <f>Arkusz13!C101</f>
        <v>0</v>
      </c>
      <c r="T312" s="32">
        <f>Arkusz13!C117</f>
        <v>0</v>
      </c>
      <c r="U312" s="32">
        <f>Arkusz13!C133-SUM(N312:T312)</f>
        <v>0</v>
      </c>
      <c r="V312" s="165">
        <f t="shared" si="10"/>
        <v>0</v>
      </c>
      <c r="W312" s="166"/>
      <c r="Y312" s="3"/>
      <c r="Z312" s="6"/>
    </row>
    <row r="313" spans="1:26" x14ac:dyDescent="0.25">
      <c r="C313" s="169" t="s">
        <v>43</v>
      </c>
      <c r="D313" s="170"/>
      <c r="E313" s="170"/>
      <c r="F313" s="170"/>
      <c r="G313" s="170"/>
      <c r="H313" s="170"/>
      <c r="I313" s="170"/>
      <c r="J313" s="170"/>
      <c r="K313" s="170"/>
      <c r="L313" s="86">
        <f>Arkusz13!C6</f>
        <v>0</v>
      </c>
      <c r="M313" s="86"/>
      <c r="N313" s="32">
        <f>Arkusz13!C22</f>
        <v>0</v>
      </c>
      <c r="O313" s="32">
        <f>Arkusz13!C38</f>
        <v>0</v>
      </c>
      <c r="P313" s="32">
        <f>Arkusz13!C54</f>
        <v>0</v>
      </c>
      <c r="Q313" s="32">
        <f>Arkusz13!C70</f>
        <v>0</v>
      </c>
      <c r="R313" s="32">
        <f>Arkusz13!C86</f>
        <v>0</v>
      </c>
      <c r="S313" s="32">
        <f>Arkusz13!C102</f>
        <v>0</v>
      </c>
      <c r="T313" s="32">
        <f>Arkusz13!C118</f>
        <v>0</v>
      </c>
      <c r="U313" s="32">
        <f>Arkusz13!C134-SUM(N313:T313)</f>
        <v>0</v>
      </c>
      <c r="V313" s="165">
        <f t="shared" si="10"/>
        <v>0</v>
      </c>
      <c r="W313" s="166"/>
      <c r="Y313" s="3"/>
      <c r="Z313" s="6"/>
    </row>
    <row r="314" spans="1:26" x14ac:dyDescent="0.25">
      <c r="C314" s="167" t="s">
        <v>51</v>
      </c>
      <c r="D314" s="168"/>
      <c r="E314" s="168"/>
      <c r="F314" s="168"/>
      <c r="G314" s="168"/>
      <c r="H314" s="168"/>
      <c r="I314" s="168"/>
      <c r="J314" s="168"/>
      <c r="K314" s="168"/>
      <c r="L314" s="86">
        <f>Arkusz13!C7</f>
        <v>1</v>
      </c>
      <c r="M314" s="86"/>
      <c r="N314" s="32">
        <f>Arkusz13!C23</f>
        <v>0</v>
      </c>
      <c r="O314" s="32">
        <f>Arkusz13!C39</f>
        <v>0</v>
      </c>
      <c r="P314" s="32">
        <f>Arkusz13!C55</f>
        <v>0</v>
      </c>
      <c r="Q314" s="32">
        <f>Arkusz13!C71</f>
        <v>0</v>
      </c>
      <c r="R314" s="32">
        <f>Arkusz13!C87</f>
        <v>0</v>
      </c>
      <c r="S314" s="32">
        <f>Arkusz13!C103</f>
        <v>0</v>
      </c>
      <c r="T314" s="32">
        <f>Arkusz13!C119</f>
        <v>0</v>
      </c>
      <c r="U314" s="32">
        <f>Arkusz13!C135-SUM(N314:T314)</f>
        <v>0</v>
      </c>
      <c r="V314" s="165">
        <f t="shared" si="10"/>
        <v>0</v>
      </c>
      <c r="W314" s="166"/>
      <c r="Y314" s="3"/>
      <c r="Z314" s="6"/>
    </row>
    <row r="315" spans="1:26" x14ac:dyDescent="0.25">
      <c r="C315" s="169" t="s">
        <v>52</v>
      </c>
      <c r="D315" s="170"/>
      <c r="E315" s="170"/>
      <c r="F315" s="170"/>
      <c r="G315" s="170"/>
      <c r="H315" s="170"/>
      <c r="I315" s="170"/>
      <c r="J315" s="170"/>
      <c r="K315" s="170"/>
      <c r="L315" s="86">
        <f>Arkusz13!C8</f>
        <v>0</v>
      </c>
      <c r="M315" s="86"/>
      <c r="N315" s="32">
        <f>Arkusz13!C24</f>
        <v>0</v>
      </c>
      <c r="O315" s="32">
        <f>Arkusz13!C40</f>
        <v>0</v>
      </c>
      <c r="P315" s="32">
        <f>Arkusz13!C56</f>
        <v>0</v>
      </c>
      <c r="Q315" s="32">
        <f>Arkusz13!C72</f>
        <v>0</v>
      </c>
      <c r="R315" s="32">
        <f>Arkusz13!C88</f>
        <v>0</v>
      </c>
      <c r="S315" s="32">
        <f>Arkusz13!C104</f>
        <v>0</v>
      </c>
      <c r="T315" s="32">
        <f>Arkusz13!C120</f>
        <v>0</v>
      </c>
      <c r="U315" s="32">
        <f>Arkusz13!C136-SUM(N315:T315)</f>
        <v>0</v>
      </c>
      <c r="V315" s="165">
        <f t="shared" si="10"/>
        <v>0</v>
      </c>
      <c r="W315" s="166"/>
      <c r="Y315" s="3"/>
      <c r="Z315" s="6"/>
    </row>
    <row r="316" spans="1:26" x14ac:dyDescent="0.25">
      <c r="C316" s="167" t="s">
        <v>4</v>
      </c>
      <c r="D316" s="168"/>
      <c r="E316" s="168"/>
      <c r="F316" s="168"/>
      <c r="G316" s="168"/>
      <c r="H316" s="168"/>
      <c r="I316" s="168"/>
      <c r="J316" s="168"/>
      <c r="K316" s="168"/>
      <c r="L316" s="86">
        <f>Arkusz13!C9</f>
        <v>0</v>
      </c>
      <c r="M316" s="86"/>
      <c r="N316" s="32">
        <f>Arkusz13!C25</f>
        <v>0</v>
      </c>
      <c r="O316" s="32">
        <f>Arkusz13!C41</f>
        <v>0</v>
      </c>
      <c r="P316" s="32">
        <f>Arkusz13!C57</f>
        <v>0</v>
      </c>
      <c r="Q316" s="32">
        <f>Arkusz13!C73</f>
        <v>0</v>
      </c>
      <c r="R316" s="32">
        <f>Arkusz13!C89</f>
        <v>0</v>
      </c>
      <c r="S316" s="32">
        <f>Arkusz13!C105</f>
        <v>0</v>
      </c>
      <c r="T316" s="32">
        <f>Arkusz13!C121</f>
        <v>0</v>
      </c>
      <c r="U316" s="32">
        <f>Arkusz13!C137-SUM(N316:T316)</f>
        <v>0</v>
      </c>
      <c r="V316" s="165">
        <f t="shared" si="10"/>
        <v>0</v>
      </c>
      <c r="W316" s="166"/>
      <c r="Y316" s="3"/>
      <c r="Z316" s="6"/>
    </row>
    <row r="317" spans="1:26" x14ac:dyDescent="0.25">
      <c r="C317" s="169" t="s">
        <v>44</v>
      </c>
      <c r="D317" s="170"/>
      <c r="E317" s="170"/>
      <c r="F317" s="170"/>
      <c r="G317" s="170"/>
      <c r="H317" s="170"/>
      <c r="I317" s="170"/>
      <c r="J317" s="170"/>
      <c r="K317" s="170"/>
      <c r="L317" s="86">
        <f>Arkusz13!C10</f>
        <v>2</v>
      </c>
      <c r="M317" s="86"/>
      <c r="N317" s="32">
        <f>Arkusz13!C26</f>
        <v>0</v>
      </c>
      <c r="O317" s="32">
        <f>Arkusz13!C42</f>
        <v>0</v>
      </c>
      <c r="P317" s="32">
        <f>Arkusz13!C58</f>
        <v>0</v>
      </c>
      <c r="Q317" s="32">
        <f>Arkusz13!C74</f>
        <v>0</v>
      </c>
      <c r="R317" s="32">
        <f>Arkusz13!C90</f>
        <v>0</v>
      </c>
      <c r="S317" s="32">
        <f>Arkusz13!C106</f>
        <v>0</v>
      </c>
      <c r="T317" s="32">
        <f>Arkusz13!C122</f>
        <v>0</v>
      </c>
      <c r="U317" s="32">
        <f>Arkusz13!C138-SUM(N317:T317)</f>
        <v>0</v>
      </c>
      <c r="V317" s="165">
        <f t="shared" si="10"/>
        <v>0</v>
      </c>
      <c r="W317" s="166"/>
      <c r="Y317" s="3"/>
      <c r="Z317" s="6"/>
    </row>
    <row r="318" spans="1:26" x14ac:dyDescent="0.25">
      <c r="C318" s="167" t="s">
        <v>45</v>
      </c>
      <c r="D318" s="168"/>
      <c r="E318" s="168"/>
      <c r="F318" s="168"/>
      <c r="G318" s="168"/>
      <c r="H318" s="168"/>
      <c r="I318" s="168"/>
      <c r="J318" s="168"/>
      <c r="K318" s="168"/>
      <c r="L318" s="86">
        <f>Arkusz13!C11</f>
        <v>0</v>
      </c>
      <c r="M318" s="86"/>
      <c r="N318" s="32">
        <f>Arkusz13!C27</f>
        <v>0</v>
      </c>
      <c r="O318" s="32">
        <f>Arkusz13!C43</f>
        <v>0</v>
      </c>
      <c r="P318" s="32">
        <f>Arkusz13!C59</f>
        <v>0</v>
      </c>
      <c r="Q318" s="32">
        <f>Arkusz13!C75</f>
        <v>0</v>
      </c>
      <c r="R318" s="32">
        <f>Arkusz13!C91</f>
        <v>0</v>
      </c>
      <c r="S318" s="32">
        <f>Arkusz13!C107</f>
        <v>0</v>
      </c>
      <c r="T318" s="32">
        <f>Arkusz13!C123</f>
        <v>0</v>
      </c>
      <c r="U318" s="32">
        <f>Arkusz13!C139-SUM(N318:T318)</f>
        <v>0</v>
      </c>
      <c r="V318" s="165">
        <f t="shared" si="10"/>
        <v>0</v>
      </c>
      <c r="W318" s="166"/>
      <c r="Y318" s="3"/>
      <c r="Z318" s="6"/>
    </row>
    <row r="319" spans="1:26" x14ac:dyDescent="0.25">
      <c r="C319" s="169" t="s">
        <v>46</v>
      </c>
      <c r="D319" s="170"/>
      <c r="E319" s="170"/>
      <c r="F319" s="170"/>
      <c r="G319" s="170"/>
      <c r="H319" s="170"/>
      <c r="I319" s="170"/>
      <c r="J319" s="170"/>
      <c r="K319" s="170"/>
      <c r="L319" s="86">
        <f>Arkusz13!C12</f>
        <v>432</v>
      </c>
      <c r="M319" s="86"/>
      <c r="N319" s="32">
        <f>Arkusz13!C28</f>
        <v>47</v>
      </c>
      <c r="O319" s="32">
        <f>Arkusz13!C44</f>
        <v>8</v>
      </c>
      <c r="P319" s="32">
        <f>Arkusz13!C60</f>
        <v>7</v>
      </c>
      <c r="Q319" s="32">
        <f>Arkusz13!C76</f>
        <v>21</v>
      </c>
      <c r="R319" s="32">
        <f>Arkusz13!C92</f>
        <v>6</v>
      </c>
      <c r="S319" s="32">
        <f>Arkusz13!C108</f>
        <v>0</v>
      </c>
      <c r="T319" s="32">
        <f>Arkusz13!C124</f>
        <v>27</v>
      </c>
      <c r="U319" s="32">
        <f>Arkusz13!C140-SUM(N319:T319)</f>
        <v>77</v>
      </c>
      <c r="V319" s="165">
        <f t="shared" si="10"/>
        <v>193</v>
      </c>
      <c r="W319" s="166"/>
      <c r="Y319" s="3"/>
      <c r="Z319" s="6"/>
    </row>
    <row r="320" spans="1:26" x14ac:dyDescent="0.25">
      <c r="C320" s="169" t="s">
        <v>11</v>
      </c>
      <c r="D320" s="170"/>
      <c r="E320" s="170"/>
      <c r="F320" s="170"/>
      <c r="G320" s="170"/>
      <c r="H320" s="170"/>
      <c r="I320" s="170"/>
      <c r="J320" s="170"/>
      <c r="K320" s="170"/>
      <c r="L320" s="86">
        <f>Arkusz13!C14</f>
        <v>5</v>
      </c>
      <c r="M320" s="86"/>
      <c r="N320" s="32">
        <f>Arkusz13!C30</f>
        <v>0</v>
      </c>
      <c r="O320" s="32">
        <f>Arkusz13!C46</f>
        <v>0</v>
      </c>
      <c r="P320" s="32">
        <f>Arkusz13!C62</f>
        <v>0</v>
      </c>
      <c r="Q320" s="32">
        <f>Arkusz13!C78</f>
        <v>0</v>
      </c>
      <c r="R320" s="32">
        <f>Arkusz13!C94</f>
        <v>0</v>
      </c>
      <c r="S320" s="32">
        <f>Arkusz13!C110</f>
        <v>0</v>
      </c>
      <c r="T320" s="32">
        <f>Arkusz13!C126</f>
        <v>0</v>
      </c>
      <c r="U320" s="32">
        <f>Arkusz13!C142-SUM(N320:T320)</f>
        <v>0</v>
      </c>
      <c r="V320" s="165">
        <f t="shared" si="10"/>
        <v>0</v>
      </c>
      <c r="W320" s="166"/>
      <c r="Y320" s="3"/>
      <c r="Z320" s="6"/>
    </row>
    <row r="321" spans="1:26" x14ac:dyDescent="0.25">
      <c r="C321" s="167" t="s">
        <v>48</v>
      </c>
      <c r="D321" s="168"/>
      <c r="E321" s="168"/>
      <c r="F321" s="168"/>
      <c r="G321" s="168"/>
      <c r="H321" s="168"/>
      <c r="I321" s="168"/>
      <c r="J321" s="168"/>
      <c r="K321" s="168"/>
      <c r="L321" s="86">
        <f>Arkusz13!C15</f>
        <v>5</v>
      </c>
      <c r="M321" s="86"/>
      <c r="N321" s="32">
        <f>Arkusz13!C31</f>
        <v>0</v>
      </c>
      <c r="O321" s="32">
        <f>Arkusz13!C47</f>
        <v>0</v>
      </c>
      <c r="P321" s="32">
        <f>Arkusz13!C63</f>
        <v>0</v>
      </c>
      <c r="Q321" s="32">
        <f>Arkusz13!C79</f>
        <v>0</v>
      </c>
      <c r="R321" s="32">
        <f>Arkusz13!C95</f>
        <v>0</v>
      </c>
      <c r="S321" s="32">
        <f>Arkusz13!C111</f>
        <v>0</v>
      </c>
      <c r="T321" s="32">
        <f>Arkusz13!C127</f>
        <v>0</v>
      </c>
      <c r="U321" s="32">
        <f>Arkusz13!C143-SUM(N321:T321)</f>
        <v>0</v>
      </c>
      <c r="V321" s="165">
        <f t="shared" si="10"/>
        <v>0</v>
      </c>
      <c r="W321" s="166"/>
      <c r="Y321" s="3"/>
      <c r="Z321" s="6"/>
    </row>
    <row r="322" spans="1:26" x14ac:dyDescent="0.25">
      <c r="C322" s="169" t="s">
        <v>49</v>
      </c>
      <c r="D322" s="170"/>
      <c r="E322" s="170"/>
      <c r="F322" s="170"/>
      <c r="G322" s="170"/>
      <c r="H322" s="170"/>
      <c r="I322" s="170"/>
      <c r="J322" s="170"/>
      <c r="K322" s="170"/>
      <c r="L322" s="86">
        <f>Arkusz13!C16</f>
        <v>0</v>
      </c>
      <c r="M322" s="86"/>
      <c r="N322" s="32">
        <f>Arkusz13!C32</f>
        <v>0</v>
      </c>
      <c r="O322" s="32">
        <f>Arkusz13!C48</f>
        <v>0</v>
      </c>
      <c r="P322" s="32">
        <f>Arkusz13!C64</f>
        <v>0</v>
      </c>
      <c r="Q322" s="32">
        <f>Arkusz13!C80</f>
        <v>0</v>
      </c>
      <c r="R322" s="32">
        <f>Arkusz13!C96</f>
        <v>0</v>
      </c>
      <c r="S322" s="32">
        <f>Arkusz13!C112</f>
        <v>0</v>
      </c>
      <c r="T322" s="32">
        <f>Arkusz13!C128</f>
        <v>0</v>
      </c>
      <c r="U322" s="32">
        <f>Arkusz13!C144-SUM(N322:T322)</f>
        <v>0</v>
      </c>
      <c r="V322" s="165">
        <f t="shared" si="10"/>
        <v>0</v>
      </c>
      <c r="W322" s="166"/>
      <c r="Y322" s="3"/>
      <c r="Z322" s="6"/>
    </row>
    <row r="323" spans="1:26" ht="15.75" thickBot="1" x14ac:dyDescent="0.3">
      <c r="C323" s="300" t="s">
        <v>50</v>
      </c>
      <c r="D323" s="301"/>
      <c r="E323" s="301"/>
      <c r="F323" s="301"/>
      <c r="G323" s="301"/>
      <c r="H323" s="301"/>
      <c r="I323" s="301"/>
      <c r="J323" s="301"/>
      <c r="K323" s="301"/>
      <c r="L323" s="86">
        <f>Arkusz13!C17</f>
        <v>2</v>
      </c>
      <c r="M323" s="86"/>
      <c r="N323" s="32">
        <f>Arkusz13!C33</f>
        <v>0</v>
      </c>
      <c r="O323" s="32">
        <f>Arkusz13!C49</f>
        <v>0</v>
      </c>
      <c r="P323" s="32">
        <f>Arkusz13!C65</f>
        <v>0</v>
      </c>
      <c r="Q323" s="32">
        <f>Arkusz13!C81</f>
        <v>0</v>
      </c>
      <c r="R323" s="32">
        <f>Arkusz13!C97</f>
        <v>0</v>
      </c>
      <c r="S323" s="32">
        <f>Arkusz13!C113</f>
        <v>0</v>
      </c>
      <c r="T323" s="32">
        <f>Arkusz13!C129</f>
        <v>0</v>
      </c>
      <c r="U323" s="32">
        <f>Arkusz13!C145-SUM(N323:T323)</f>
        <v>0</v>
      </c>
      <c r="V323" s="165">
        <f t="shared" si="10"/>
        <v>0</v>
      </c>
      <c r="W323" s="166"/>
      <c r="Y323" s="3"/>
      <c r="Z323" s="6"/>
    </row>
    <row r="324" spans="1:26" ht="15.75" thickBot="1" x14ac:dyDescent="0.3">
      <c r="C324" s="289" t="s">
        <v>1</v>
      </c>
      <c r="D324" s="290"/>
      <c r="E324" s="290"/>
      <c r="F324" s="290"/>
      <c r="G324" s="290"/>
      <c r="H324" s="290"/>
      <c r="I324" s="290"/>
      <c r="J324" s="290"/>
      <c r="K324" s="290"/>
      <c r="L324" s="180">
        <f>SUM(L309:L323)</f>
        <v>1738</v>
      </c>
      <c r="M324" s="180"/>
      <c r="N324" s="33">
        <f t="shared" ref="N324:V324" si="11">SUM(N309:N323)</f>
        <v>167</v>
      </c>
      <c r="O324" s="33">
        <f t="shared" si="11"/>
        <v>110</v>
      </c>
      <c r="P324" s="33">
        <f t="shared" si="11"/>
        <v>83</v>
      </c>
      <c r="Q324" s="33">
        <f t="shared" si="11"/>
        <v>29</v>
      </c>
      <c r="R324" s="33">
        <f t="shared" si="11"/>
        <v>6</v>
      </c>
      <c r="S324" s="33">
        <f t="shared" si="11"/>
        <v>0</v>
      </c>
      <c r="T324" s="33">
        <f t="shared" si="11"/>
        <v>27</v>
      </c>
      <c r="U324" s="33">
        <f t="shared" si="11"/>
        <v>651</v>
      </c>
      <c r="V324" s="180">
        <f t="shared" si="11"/>
        <v>1073</v>
      </c>
      <c r="W324" s="291"/>
      <c r="Y324" s="3"/>
      <c r="Z324" s="6"/>
    </row>
    <row r="325" spans="1:26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178" t="s">
        <v>2</v>
      </c>
      <c r="E350" s="179"/>
      <c r="F350" s="179"/>
      <c r="G350" s="179"/>
      <c r="H350" s="179"/>
      <c r="I350" s="179"/>
      <c r="J350" s="179"/>
      <c r="K350" s="179"/>
      <c r="L350" s="179" t="s">
        <v>3</v>
      </c>
      <c r="M350" s="179"/>
      <c r="N350" s="143" t="s">
        <v>95</v>
      </c>
      <c r="O350" s="143"/>
      <c r="P350" s="143"/>
      <c r="Q350" s="294" t="s">
        <v>96</v>
      </c>
      <c r="R350" s="295"/>
      <c r="S350" s="296"/>
    </row>
    <row r="351" spans="1:21" ht="15.75" thickBot="1" x14ac:dyDescent="0.3">
      <c r="D351" s="176" t="s">
        <v>94</v>
      </c>
      <c r="E351" s="177"/>
      <c r="F351" s="177"/>
      <c r="G351" s="177"/>
      <c r="H351" s="177"/>
      <c r="I351" s="177"/>
      <c r="J351" s="177"/>
      <c r="K351" s="177"/>
      <c r="L351" s="175">
        <f>Arkusz14!B2</f>
        <v>2</v>
      </c>
      <c r="M351" s="175"/>
      <c r="N351" s="175">
        <f>Arkusz14!B3</f>
        <v>6</v>
      </c>
      <c r="O351" s="175"/>
      <c r="P351" s="175"/>
      <c r="Q351" s="297">
        <f>Arkusz14!B4</f>
        <v>0</v>
      </c>
      <c r="R351" s="298"/>
      <c r="S351" s="299"/>
    </row>
    <row r="352" spans="1: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5" x14ac:dyDescent="0.25">
      <c r="A353" s="148" t="s">
        <v>132</v>
      </c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</row>
    <row r="354" spans="1:25" x14ac:dyDescent="0.25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</row>
    <row r="355" spans="1:25" x14ac:dyDescent="0.25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</row>
    <row r="356" spans="1:25" x14ac:dyDescent="0.25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</row>
    <row r="357" spans="1:25" x14ac:dyDescent="0.25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</row>
    <row r="358" spans="1:25" x14ac:dyDescent="0.25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</row>
    <row r="360" spans="1:25" ht="15" customHeight="1" x14ac:dyDescent="0.25">
      <c r="A360" s="149" t="s">
        <v>70</v>
      </c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</row>
    <row r="361" spans="1:25" ht="15.75" thickBot="1" x14ac:dyDescent="0.3"/>
    <row r="362" spans="1:25" x14ac:dyDescent="0.25">
      <c r="G362" s="173" t="s">
        <v>24</v>
      </c>
      <c r="H362" s="174"/>
      <c r="I362" s="174"/>
      <c r="J362" s="174"/>
      <c r="K362" s="80" t="s">
        <v>8</v>
      </c>
      <c r="L362" s="261"/>
    </row>
    <row r="363" spans="1:25" x14ac:dyDescent="0.25">
      <c r="G363" s="213" t="s">
        <v>13</v>
      </c>
      <c r="H363" s="214"/>
      <c r="I363" s="214"/>
      <c r="J363" s="214"/>
      <c r="K363" s="165"/>
      <c r="L363" s="166"/>
    </row>
    <row r="364" spans="1:25" x14ac:dyDescent="0.25">
      <c r="G364" s="215" t="s">
        <v>14</v>
      </c>
      <c r="H364" s="216"/>
      <c r="I364" s="216"/>
      <c r="J364" s="216"/>
      <c r="K364" s="165"/>
      <c r="L364" s="166"/>
    </row>
    <row r="365" spans="1:25" x14ac:dyDescent="0.25">
      <c r="G365" s="213" t="s">
        <v>15</v>
      </c>
      <c r="H365" s="214"/>
      <c r="I365" s="214"/>
      <c r="J365" s="214"/>
      <c r="K365" s="165"/>
      <c r="L365" s="166"/>
    </row>
    <row r="366" spans="1:25" x14ac:dyDescent="0.25">
      <c r="G366" s="215" t="s">
        <v>89</v>
      </c>
      <c r="H366" s="216"/>
      <c r="I366" s="216"/>
      <c r="J366" s="216"/>
      <c r="K366" s="165"/>
      <c r="L366" s="166"/>
    </row>
    <row r="367" spans="1:25" x14ac:dyDescent="0.25">
      <c r="G367" s="213" t="s">
        <v>90</v>
      </c>
      <c r="H367" s="214"/>
      <c r="I367" s="214"/>
      <c r="J367" s="214"/>
      <c r="K367" s="165"/>
      <c r="L367" s="166"/>
    </row>
    <row r="368" spans="1:25" x14ac:dyDescent="0.25">
      <c r="G368" s="171" t="s">
        <v>101</v>
      </c>
      <c r="H368" s="172"/>
      <c r="I368" s="172"/>
      <c r="J368" s="172"/>
      <c r="K368" s="165"/>
      <c r="L368" s="166"/>
    </row>
    <row r="369" spans="1:25" x14ac:dyDescent="0.25">
      <c r="G369" s="211" t="s">
        <v>16</v>
      </c>
      <c r="H369" s="212"/>
      <c r="I369" s="212"/>
      <c r="J369" s="212"/>
      <c r="K369" s="165"/>
      <c r="L369" s="166"/>
    </row>
    <row r="370" spans="1:25" x14ac:dyDescent="0.25">
      <c r="G370" s="171" t="s">
        <v>17</v>
      </c>
      <c r="H370" s="172"/>
      <c r="I370" s="172"/>
      <c r="J370" s="172"/>
      <c r="K370" s="165"/>
      <c r="L370" s="166"/>
    </row>
    <row r="371" spans="1:25" x14ac:dyDescent="0.25">
      <c r="G371" s="211" t="s">
        <v>18</v>
      </c>
      <c r="H371" s="212"/>
      <c r="I371" s="212"/>
      <c r="J371" s="212"/>
      <c r="K371" s="165"/>
      <c r="L371" s="166"/>
    </row>
    <row r="372" spans="1:25" x14ac:dyDescent="0.25">
      <c r="G372" s="171" t="s">
        <v>19</v>
      </c>
      <c r="H372" s="172"/>
      <c r="I372" s="172"/>
      <c r="J372" s="172"/>
      <c r="K372" s="165"/>
      <c r="L372" s="166"/>
    </row>
    <row r="373" spans="1:25" ht="15.75" thickBot="1" x14ac:dyDescent="0.3">
      <c r="G373" s="287" t="s">
        <v>91</v>
      </c>
      <c r="H373" s="288"/>
      <c r="I373" s="288"/>
      <c r="J373" s="288"/>
      <c r="K373" s="165"/>
      <c r="L373" s="166"/>
    </row>
    <row r="374" spans="1:25" ht="15.75" thickBot="1" x14ac:dyDescent="0.3">
      <c r="G374" s="292" t="s">
        <v>1</v>
      </c>
      <c r="H374" s="293"/>
      <c r="I374" s="293"/>
      <c r="J374" s="293"/>
      <c r="K374" s="88"/>
      <c r="L374" s="89"/>
    </row>
    <row r="376" spans="1:25" x14ac:dyDescent="0.25">
      <c r="A376" s="148" t="s">
        <v>132</v>
      </c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</row>
    <row r="377" spans="1:25" x14ac:dyDescent="0.25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</row>
    <row r="378" spans="1:25" x14ac:dyDescent="0.25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</row>
    <row r="379" spans="1:25" x14ac:dyDescent="0.25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</row>
    <row r="380" spans="1:25" x14ac:dyDescent="0.25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</row>
    <row r="381" spans="1:25" x14ac:dyDescent="0.25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</row>
    <row r="382" spans="1:25" x14ac:dyDescent="0.25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</row>
    <row r="383" spans="1:25" x14ac:dyDescent="0.25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</row>
    <row r="386" spans="1:13" x14ac:dyDescent="0.25">
      <c r="A386" s="10" t="s">
        <v>34</v>
      </c>
      <c r="B386" s="10"/>
      <c r="C386" s="10"/>
      <c r="D386" s="10"/>
      <c r="E386" s="10"/>
      <c r="F386" s="10"/>
    </row>
    <row r="387" spans="1:13" ht="15.75" thickBot="1" x14ac:dyDescent="0.3"/>
    <row r="388" spans="1:13" x14ac:dyDescent="0.25">
      <c r="D388" s="79" t="s">
        <v>32</v>
      </c>
      <c r="E388" s="80"/>
      <c r="F388" s="80"/>
      <c r="G388" s="80"/>
      <c r="H388" s="80" t="s">
        <v>3</v>
      </c>
      <c r="I388" s="80"/>
      <c r="J388" s="80"/>
      <c r="K388" s="80" t="s">
        <v>23</v>
      </c>
      <c r="L388" s="80"/>
      <c r="M388" s="261"/>
    </row>
    <row r="389" spans="1:13" x14ac:dyDescent="0.25">
      <c r="D389" s="262" t="s">
        <v>20</v>
      </c>
      <c r="E389" s="263"/>
      <c r="F389" s="263"/>
      <c r="G389" s="263"/>
      <c r="H389" s="165"/>
      <c r="I389" s="165"/>
      <c r="J389" s="165"/>
      <c r="K389" s="165"/>
      <c r="L389" s="165"/>
      <c r="M389" s="166"/>
    </row>
    <row r="390" spans="1:13" x14ac:dyDescent="0.25">
      <c r="D390" s="264" t="s">
        <v>21</v>
      </c>
      <c r="E390" s="265"/>
      <c r="F390" s="265"/>
      <c r="G390" s="265"/>
      <c r="H390" s="165"/>
      <c r="I390" s="165"/>
      <c r="J390" s="165"/>
      <c r="K390" s="165"/>
      <c r="L390" s="165"/>
      <c r="M390" s="166"/>
    </row>
    <row r="391" spans="1:13" ht="15.75" thickBot="1" x14ac:dyDescent="0.3">
      <c r="D391" s="277" t="s">
        <v>22</v>
      </c>
      <c r="E391" s="278"/>
      <c r="F391" s="278"/>
      <c r="G391" s="278"/>
      <c r="H391" s="165"/>
      <c r="I391" s="165"/>
      <c r="J391" s="165"/>
      <c r="K391" s="165"/>
      <c r="L391" s="165"/>
      <c r="M391" s="166"/>
    </row>
    <row r="392" spans="1:13" ht="15.75" thickBot="1" x14ac:dyDescent="0.3">
      <c r="D392" s="267" t="s">
        <v>1</v>
      </c>
      <c r="E392" s="268"/>
      <c r="F392" s="268"/>
      <c r="G392" s="268"/>
      <c r="H392" s="88"/>
      <c r="I392" s="88"/>
      <c r="J392" s="88"/>
      <c r="K392" s="88"/>
      <c r="L392" s="88"/>
      <c r="M392" s="89"/>
    </row>
    <row r="393" spans="1:13" x14ac:dyDescent="0.25">
      <c r="D393" s="36"/>
      <c r="E393" s="36"/>
      <c r="F393" s="36"/>
      <c r="G393" s="36"/>
      <c r="H393" s="37"/>
      <c r="I393" s="37"/>
      <c r="J393" s="37"/>
      <c r="K393" s="37"/>
      <c r="L393" s="37"/>
      <c r="M393" s="37"/>
    </row>
    <row r="394" spans="1:13" x14ac:dyDescent="0.25">
      <c r="D394" s="36"/>
      <c r="E394" s="36"/>
      <c r="F394" s="36"/>
      <c r="G394" s="36"/>
      <c r="H394" s="37"/>
      <c r="I394" s="37"/>
      <c r="J394" s="37"/>
      <c r="K394" s="37"/>
      <c r="L394" s="37"/>
      <c r="M394" s="37"/>
    </row>
    <row r="395" spans="1:13" x14ac:dyDescent="0.25">
      <c r="D395" s="36"/>
      <c r="E395" s="36"/>
      <c r="F395" s="36"/>
      <c r="G395" s="36"/>
      <c r="H395" s="37"/>
      <c r="I395" s="37"/>
      <c r="J395" s="37"/>
      <c r="K395" s="37"/>
      <c r="L395" s="37"/>
      <c r="M395" s="37"/>
    </row>
    <row r="396" spans="1:13" x14ac:dyDescent="0.25"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 x14ac:dyDescent="0.25"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 x14ac:dyDescent="0.25"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 x14ac:dyDescent="0.25"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 x14ac:dyDescent="0.25"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25" x14ac:dyDescent="0.25"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25" x14ac:dyDescent="0.25"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25" x14ac:dyDescent="0.25"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25" x14ac:dyDescent="0.25"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25" x14ac:dyDescent="0.25"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25" x14ac:dyDescent="0.25"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25" x14ac:dyDescent="0.25"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25" x14ac:dyDescent="0.25"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11" spans="1:25" x14ac:dyDescent="0.25">
      <c r="A411" s="148" t="s">
        <v>132</v>
      </c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</row>
    <row r="412" spans="1:25" x14ac:dyDescent="0.25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</row>
    <row r="413" spans="1:25" x14ac:dyDescent="0.25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</row>
    <row r="414" spans="1:25" x14ac:dyDescent="0.25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</row>
    <row r="415" spans="1:25" x14ac:dyDescent="0.25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</row>
    <row r="416" spans="1:25" x14ac:dyDescent="0.25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</row>
    <row r="417" spans="1:25" x14ac:dyDescent="0.25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</row>
    <row r="418" spans="1:25" x14ac:dyDescent="0.25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</row>
    <row r="421" spans="1:25" x14ac:dyDescent="0.25">
      <c r="A421" s="10" t="s">
        <v>53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2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25" ht="15.75" thickBo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25" x14ac:dyDescent="0.25">
      <c r="D424" s="269" t="s">
        <v>55</v>
      </c>
      <c r="E424" s="270"/>
      <c r="F424" s="270"/>
      <c r="G424" s="273" t="str">
        <f>CONCATENATE(Arkusz18!A2," - ",Arkusz18!B2," r.")</f>
        <v>01.03.2018 - 31.03.2018 r.</v>
      </c>
      <c r="H424" s="273"/>
      <c r="I424" s="273"/>
      <c r="J424" s="273"/>
      <c r="K424" s="273"/>
      <c r="L424" s="273"/>
      <c r="M424" s="273"/>
      <c r="N424" s="273"/>
      <c r="O424" s="273"/>
      <c r="P424" s="273"/>
      <c r="Q424" s="273"/>
      <c r="R424" s="274"/>
    </row>
    <row r="425" spans="1:25" ht="24" customHeight="1" x14ac:dyDescent="0.25">
      <c r="D425" s="271"/>
      <c r="E425" s="272"/>
      <c r="F425" s="272"/>
      <c r="G425" s="275" t="s">
        <v>72</v>
      </c>
      <c r="H425" s="275"/>
      <c r="I425" s="275"/>
      <c r="J425" s="275" t="s">
        <v>99</v>
      </c>
      <c r="K425" s="275"/>
      <c r="L425" s="275"/>
      <c r="M425" s="275" t="s">
        <v>71</v>
      </c>
      <c r="N425" s="275"/>
      <c r="O425" s="275"/>
      <c r="P425" s="275" t="s">
        <v>98</v>
      </c>
      <c r="Q425" s="275"/>
      <c r="R425" s="276"/>
    </row>
    <row r="426" spans="1:25" ht="15" customHeight="1" x14ac:dyDescent="0.25">
      <c r="D426" s="161" t="s">
        <v>97</v>
      </c>
      <c r="E426" s="162"/>
      <c r="F426" s="162"/>
      <c r="G426" s="266">
        <f>Arkusz16!A2</f>
        <v>0</v>
      </c>
      <c r="H426" s="266"/>
      <c r="I426" s="266"/>
      <c r="J426" s="266">
        <f>Arkusz16!A3</f>
        <v>0</v>
      </c>
      <c r="K426" s="266"/>
      <c r="L426" s="266"/>
      <c r="M426" s="266">
        <f>Arkusz16!A4</f>
        <v>0</v>
      </c>
      <c r="N426" s="266"/>
      <c r="O426" s="266"/>
      <c r="P426" s="266">
        <f>Arkusz16!A5</f>
        <v>0</v>
      </c>
      <c r="Q426" s="266"/>
      <c r="R426" s="266"/>
    </row>
    <row r="427" spans="1:25" x14ac:dyDescent="0.25">
      <c r="D427" s="155" t="s">
        <v>57</v>
      </c>
      <c r="E427" s="156"/>
      <c r="F427" s="156"/>
      <c r="G427" s="157">
        <f>Arkusz16!A6</f>
        <v>1305</v>
      </c>
      <c r="H427" s="157"/>
      <c r="I427" s="157"/>
      <c r="J427" s="158">
        <f>Arkusz16!A7</f>
        <v>1</v>
      </c>
      <c r="K427" s="159"/>
      <c r="L427" s="160"/>
      <c r="M427" s="158">
        <f>Arkusz16!A8</f>
        <v>16</v>
      </c>
      <c r="N427" s="159"/>
      <c r="O427" s="160"/>
      <c r="P427" s="158">
        <f>Arkusz16!A9</f>
        <v>2</v>
      </c>
      <c r="Q427" s="159"/>
      <c r="R427" s="160"/>
    </row>
    <row r="428" spans="1:25" ht="15.75" thickBot="1" x14ac:dyDescent="0.3">
      <c r="D428" s="285" t="s">
        <v>58</v>
      </c>
      <c r="E428" s="286"/>
      <c r="F428" s="286"/>
      <c r="G428" s="281">
        <f>Arkusz16!A10</f>
        <v>339</v>
      </c>
      <c r="H428" s="281"/>
      <c r="I428" s="281"/>
      <c r="J428" s="281">
        <f>Arkusz16!A11</f>
        <v>3</v>
      </c>
      <c r="K428" s="281"/>
      <c r="L428" s="281"/>
      <c r="M428" s="281">
        <f>Arkusz16!A12</f>
        <v>11</v>
      </c>
      <c r="N428" s="281"/>
      <c r="O428" s="281"/>
      <c r="P428" s="281">
        <f>Arkusz16!A13</f>
        <v>2</v>
      </c>
      <c r="Q428" s="281"/>
      <c r="R428" s="281"/>
    </row>
    <row r="429" spans="1:25" ht="15.75" thickBot="1" x14ac:dyDescent="0.3">
      <c r="D429" s="282" t="s">
        <v>56</v>
      </c>
      <c r="E429" s="283"/>
      <c r="F429" s="283"/>
      <c r="G429" s="279">
        <f>SUM(G426:I428)</f>
        <v>1644</v>
      </c>
      <c r="H429" s="279"/>
      <c r="I429" s="279"/>
      <c r="J429" s="279">
        <f t="shared" ref="J429" si="12">SUM(J426:L428)</f>
        <v>4</v>
      </c>
      <c r="K429" s="279"/>
      <c r="L429" s="279"/>
      <c r="M429" s="279">
        <f t="shared" ref="M429" si="13">SUM(M426:O428)</f>
        <v>27</v>
      </c>
      <c r="N429" s="279"/>
      <c r="O429" s="279"/>
      <c r="P429" s="279">
        <f t="shared" ref="P429" si="14">SUM(P426:R428)</f>
        <v>4</v>
      </c>
      <c r="Q429" s="279"/>
      <c r="R429" s="280"/>
    </row>
    <row r="430" spans="1:25" x14ac:dyDescent="0.25">
      <c r="A430" s="39"/>
      <c r="B430" s="39"/>
      <c r="C430" s="39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2" spans="1:25" ht="15.75" thickBot="1" x14ac:dyDescent="0.3"/>
    <row r="433" spans="1:25" x14ac:dyDescent="0.25">
      <c r="D433" s="269" t="s">
        <v>55</v>
      </c>
      <c r="E433" s="270"/>
      <c r="F433" s="270"/>
      <c r="G433" s="273" t="str">
        <f>CONCATENATE(Arkusz18!C2," - ",Arkusz18!B2," r.")</f>
        <v>01.01.2018 - 31.03.2018 r.</v>
      </c>
      <c r="H433" s="273"/>
      <c r="I433" s="273"/>
      <c r="J433" s="273"/>
      <c r="K433" s="273"/>
      <c r="L433" s="273"/>
      <c r="M433" s="273"/>
      <c r="N433" s="273"/>
      <c r="O433" s="273"/>
      <c r="P433" s="273"/>
      <c r="Q433" s="273"/>
      <c r="R433" s="274"/>
    </row>
    <row r="434" spans="1:25" ht="23.25" customHeight="1" x14ac:dyDescent="0.25">
      <c r="D434" s="271"/>
      <c r="E434" s="272"/>
      <c r="F434" s="272"/>
      <c r="G434" s="275" t="s">
        <v>72</v>
      </c>
      <c r="H434" s="275"/>
      <c r="I434" s="275"/>
      <c r="J434" s="275" t="s">
        <v>99</v>
      </c>
      <c r="K434" s="275"/>
      <c r="L434" s="275"/>
      <c r="M434" s="275" t="s">
        <v>71</v>
      </c>
      <c r="N434" s="275"/>
      <c r="O434" s="275"/>
      <c r="P434" s="275" t="s">
        <v>98</v>
      </c>
      <c r="Q434" s="275"/>
      <c r="R434" s="276"/>
    </row>
    <row r="435" spans="1:25" x14ac:dyDescent="0.25">
      <c r="D435" s="161" t="s">
        <v>97</v>
      </c>
      <c r="E435" s="162"/>
      <c r="F435" s="162"/>
      <c r="G435" s="266">
        <f>Arkusz17!A2</f>
        <v>0</v>
      </c>
      <c r="H435" s="266"/>
      <c r="I435" s="266"/>
      <c r="J435" s="266">
        <f>Arkusz17!A3</f>
        <v>0</v>
      </c>
      <c r="K435" s="266"/>
      <c r="L435" s="266"/>
      <c r="M435" s="266">
        <f>Arkusz17!A4</f>
        <v>18</v>
      </c>
      <c r="N435" s="266"/>
      <c r="O435" s="266"/>
      <c r="P435" s="266">
        <f>Arkusz17!A5</f>
        <v>0</v>
      </c>
      <c r="Q435" s="266"/>
      <c r="R435" s="266"/>
    </row>
    <row r="436" spans="1:25" x14ac:dyDescent="0.25">
      <c r="D436" s="155" t="s">
        <v>57</v>
      </c>
      <c r="E436" s="156"/>
      <c r="F436" s="156"/>
      <c r="G436" s="157">
        <f>Arkusz17!A6</f>
        <v>4270</v>
      </c>
      <c r="H436" s="157"/>
      <c r="I436" s="157"/>
      <c r="J436" s="157">
        <f>Arkusz17!A7</f>
        <v>8</v>
      </c>
      <c r="K436" s="157"/>
      <c r="L436" s="157"/>
      <c r="M436" s="157">
        <f>Arkusz17!A8</f>
        <v>43</v>
      </c>
      <c r="N436" s="157"/>
      <c r="O436" s="157"/>
      <c r="P436" s="157">
        <f>Arkusz17!A9</f>
        <v>15</v>
      </c>
      <c r="Q436" s="157"/>
      <c r="R436" s="157"/>
    </row>
    <row r="437" spans="1:25" ht="15.75" thickBot="1" x14ac:dyDescent="0.3">
      <c r="D437" s="285" t="s">
        <v>58</v>
      </c>
      <c r="E437" s="286"/>
      <c r="F437" s="286"/>
      <c r="G437" s="281">
        <f>Arkusz17!A10</f>
        <v>1212</v>
      </c>
      <c r="H437" s="281"/>
      <c r="I437" s="281"/>
      <c r="J437" s="281">
        <f>Arkusz17!A11</f>
        <v>4</v>
      </c>
      <c r="K437" s="281"/>
      <c r="L437" s="281"/>
      <c r="M437" s="281">
        <f>Arkusz17!A12</f>
        <v>39</v>
      </c>
      <c r="N437" s="281"/>
      <c r="O437" s="281"/>
      <c r="P437" s="281">
        <f>Arkusz17!A13</f>
        <v>8</v>
      </c>
      <c r="Q437" s="281"/>
      <c r="R437" s="281"/>
    </row>
    <row r="438" spans="1:25" ht="15.75" thickBot="1" x14ac:dyDescent="0.3">
      <c r="D438" s="282" t="s">
        <v>56</v>
      </c>
      <c r="E438" s="283"/>
      <c r="F438" s="283"/>
      <c r="G438" s="279">
        <f>SUM(G435:I437)</f>
        <v>5482</v>
      </c>
      <c r="H438" s="279"/>
      <c r="I438" s="279"/>
      <c r="J438" s="279">
        <f t="shared" ref="J438" si="15">SUM(J435:L437)</f>
        <v>12</v>
      </c>
      <c r="K438" s="279"/>
      <c r="L438" s="279"/>
      <c r="M438" s="279">
        <f t="shared" ref="M438" si="16">SUM(M435:O437)</f>
        <v>100</v>
      </c>
      <c r="N438" s="279"/>
      <c r="O438" s="279"/>
      <c r="P438" s="279">
        <f t="shared" ref="P438" si="17">SUM(P435:R437)</f>
        <v>23</v>
      </c>
      <c r="Q438" s="279"/>
      <c r="R438" s="280"/>
    </row>
    <row r="441" spans="1:25" x14ac:dyDescent="0.25">
      <c r="A441" s="148" t="s">
        <v>132</v>
      </c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</row>
    <row r="442" spans="1:25" x14ac:dyDescent="0.25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</row>
    <row r="443" spans="1:25" x14ac:dyDescent="0.25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</row>
    <row r="444" spans="1:25" x14ac:dyDescent="0.25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</row>
    <row r="445" spans="1:25" x14ac:dyDescent="0.25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</row>
    <row r="446" spans="1:25" x14ac:dyDescent="0.25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</row>
    <row r="447" spans="1:25" x14ac:dyDescent="0.25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</row>
    <row r="448" spans="1:25" x14ac:dyDescent="0.25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</row>
    <row r="449" spans="1:25" x14ac:dyDescent="0.25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</row>
    <row r="453" spans="1:25" x14ac:dyDescent="0.25">
      <c r="A453" s="40" t="s">
        <v>54</v>
      </c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R453" s="41"/>
      <c r="S453" s="41"/>
      <c r="T453" s="41"/>
    </row>
    <row r="454" spans="1:25" ht="15" customHeight="1" x14ac:dyDescent="0.25">
      <c r="P454" s="42"/>
      <c r="Q454" s="42"/>
      <c r="R454" s="41"/>
      <c r="S454" s="41"/>
      <c r="T454" s="41"/>
      <c r="U454" s="42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148" t="s">
        <v>132</v>
      </c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</row>
    <row r="457" spans="1:25" ht="15" customHeight="1" x14ac:dyDescent="0.25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</row>
    <row r="458" spans="1:25" ht="15" customHeight="1" x14ac:dyDescent="0.25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</row>
    <row r="459" spans="1:25" ht="15" customHeight="1" x14ac:dyDescent="0.25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</row>
    <row r="460" spans="1:25" ht="15" customHeight="1" x14ac:dyDescent="0.25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</row>
    <row r="461" spans="1:25" ht="15" customHeight="1" x14ac:dyDescent="0.25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</row>
    <row r="462" spans="1:25" ht="15" customHeight="1" x14ac:dyDescent="0.25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</row>
    <row r="463" spans="1:25" ht="15" customHeight="1" x14ac:dyDescent="0.25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</row>
    <row r="464" spans="1:25" ht="15" customHeight="1" x14ac:dyDescent="0.25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</row>
    <row r="465" spans="1:25" ht="15" customHeight="1" x14ac:dyDescent="0.25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</row>
    <row r="466" spans="1:25" ht="15" customHeight="1" x14ac:dyDescent="0.25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</row>
    <row r="467" spans="1:25" x14ac:dyDescent="0.25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</row>
    <row r="468" spans="1:25" x14ac:dyDescent="0.25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</row>
    <row r="469" spans="1:25" x14ac:dyDescent="0.25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</row>
    <row r="470" spans="1:25" ht="15" customHeight="1" x14ac:dyDescent="0.25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</row>
    <row r="471" spans="1:25" x14ac:dyDescent="0.25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</row>
    <row r="472" spans="1:25" x14ac:dyDescent="0.25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</row>
    <row r="473" spans="1:25" ht="15" customHeight="1" x14ac:dyDescent="0.25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</row>
    <row r="474" spans="1:25" x14ac:dyDescent="0.25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</row>
    <row r="475" spans="1:25" x14ac:dyDescent="0.25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</row>
    <row r="476" spans="1:25" x14ac:dyDescent="0.25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</row>
    <row r="477" spans="1:25" ht="15" customHeight="1" x14ac:dyDescent="0.25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</row>
    <row r="478" spans="1:25" x14ac:dyDescent="0.25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</row>
    <row r="479" spans="1:25" x14ac:dyDescent="0.25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</row>
    <row r="480" spans="1:25" x14ac:dyDescent="0.25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4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4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4" x14ac:dyDescent="0.25">
      <c r="R485" s="43"/>
      <c r="S485" s="43"/>
      <c r="T485" s="43"/>
    </row>
    <row r="486" spans="1:24" x14ac:dyDescent="0.25">
      <c r="P486" s="44"/>
      <c r="Q486" s="44"/>
      <c r="R486" s="43"/>
      <c r="S486" s="43"/>
      <c r="T486" s="43"/>
      <c r="U486" s="44"/>
    </row>
    <row r="487" spans="1:24" x14ac:dyDescent="0.25">
      <c r="A487" s="45" t="s">
        <v>157</v>
      </c>
      <c r="B487" s="45"/>
      <c r="C487" s="45"/>
      <c r="D487" s="45"/>
      <c r="E487" s="45"/>
      <c r="F487" s="45"/>
      <c r="G487" s="45"/>
      <c r="H487" s="45"/>
      <c r="I487" s="45"/>
      <c r="N487" s="44" t="s">
        <v>30</v>
      </c>
      <c r="O487" s="44"/>
      <c r="P487" s="46"/>
      <c r="Q487" s="46"/>
      <c r="R487" s="43"/>
      <c r="S487" s="43"/>
      <c r="T487" s="43"/>
    </row>
    <row r="488" spans="1:24" ht="15" customHeight="1" x14ac:dyDescent="0.25">
      <c r="M488" s="47"/>
      <c r="N488" s="47" t="s">
        <v>31</v>
      </c>
      <c r="R488" s="43"/>
      <c r="S488" s="43"/>
      <c r="T488" s="43"/>
    </row>
    <row r="489" spans="1:24" x14ac:dyDescent="0.25">
      <c r="R489" s="43"/>
      <c r="S489" s="43"/>
      <c r="T489" s="43"/>
    </row>
    <row r="490" spans="1:24" x14ac:dyDescent="0.25">
      <c r="D490" s="7"/>
      <c r="E490" s="7"/>
      <c r="P490" s="47"/>
      <c r="Q490" s="47"/>
      <c r="R490" s="43"/>
      <c r="S490" s="43"/>
      <c r="T490" s="43"/>
      <c r="U490" s="47"/>
    </row>
    <row r="491" spans="1:24" x14ac:dyDescent="0.25">
      <c r="A491" s="48"/>
      <c r="B491" s="48"/>
      <c r="C491" s="48"/>
      <c r="D491" s="49"/>
      <c r="E491" s="49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U491" s="47"/>
    </row>
    <row r="492" spans="1:24" x14ac:dyDescent="0.25">
      <c r="A492" s="284" t="s">
        <v>29</v>
      </c>
      <c r="B492" s="284"/>
      <c r="C492" s="284"/>
      <c r="D492" s="49"/>
      <c r="E492" s="49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3"/>
      <c r="Q492" s="43"/>
      <c r="R492" s="50"/>
      <c r="U492" s="43"/>
    </row>
    <row r="493" spans="1:24" ht="132" customHeight="1" x14ac:dyDescent="0.25">
      <c r="A493" s="51" t="s">
        <v>156</v>
      </c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</row>
    <row r="494" spans="1:24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U494" s="43"/>
    </row>
    <row r="495" spans="1:24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U495" s="43"/>
    </row>
  </sheetData>
  <sheetProtection formatCells="0" insertColumns="0" insertRows="0" deleteColumns="0" deleteRows="0"/>
  <mergeCells count="626">
    <mergeCell ref="A153:Y163"/>
    <mergeCell ref="A202:Y212"/>
    <mergeCell ref="A292:Y300"/>
    <mergeCell ref="A353:Y358"/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A493:X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110</v>
      </c>
      <c r="B1" t="s">
        <v>128</v>
      </c>
      <c r="C1" t="s">
        <v>120</v>
      </c>
      <c r="D1" t="s">
        <v>105</v>
      </c>
    </row>
    <row r="2" spans="1:4" x14ac:dyDescent="0.25">
      <c r="A2">
        <v>0</v>
      </c>
      <c r="B2" t="s">
        <v>97</v>
      </c>
      <c r="C2" t="s">
        <v>72</v>
      </c>
      <c r="D2">
        <v>1</v>
      </c>
    </row>
    <row r="3" spans="1:4" x14ac:dyDescent="0.25">
      <c r="A3">
        <v>0</v>
      </c>
      <c r="B3" t="s">
        <v>97</v>
      </c>
      <c r="C3" t="s">
        <v>99</v>
      </c>
      <c r="D3">
        <v>2</v>
      </c>
    </row>
    <row r="4" spans="1:4" x14ac:dyDescent="0.25">
      <c r="A4">
        <v>18</v>
      </c>
      <c r="B4" t="s">
        <v>97</v>
      </c>
      <c r="C4" t="s">
        <v>71</v>
      </c>
      <c r="D4">
        <v>3</v>
      </c>
    </row>
    <row r="5" spans="1:4" x14ac:dyDescent="0.25">
      <c r="A5">
        <v>0</v>
      </c>
      <c r="B5" t="s">
        <v>97</v>
      </c>
      <c r="C5" t="s">
        <v>98</v>
      </c>
      <c r="D5">
        <v>4</v>
      </c>
    </row>
    <row r="6" spans="1:4" x14ac:dyDescent="0.25">
      <c r="A6">
        <v>4270</v>
      </c>
      <c r="B6" t="s">
        <v>57</v>
      </c>
      <c r="C6" t="s">
        <v>72</v>
      </c>
      <c r="D6">
        <v>1</v>
      </c>
    </row>
    <row r="7" spans="1:4" x14ac:dyDescent="0.25">
      <c r="A7">
        <v>8</v>
      </c>
      <c r="B7" t="s">
        <v>57</v>
      </c>
      <c r="C7" t="s">
        <v>99</v>
      </c>
      <c r="D7">
        <v>2</v>
      </c>
    </row>
    <row r="8" spans="1:4" x14ac:dyDescent="0.25">
      <c r="A8">
        <v>43</v>
      </c>
      <c r="B8" t="s">
        <v>57</v>
      </c>
      <c r="C8" t="s">
        <v>71</v>
      </c>
      <c r="D8">
        <v>3</v>
      </c>
    </row>
    <row r="9" spans="1:4" x14ac:dyDescent="0.25">
      <c r="A9">
        <v>15</v>
      </c>
      <c r="B9" t="s">
        <v>57</v>
      </c>
      <c r="C9" t="s">
        <v>98</v>
      </c>
      <c r="D9">
        <v>4</v>
      </c>
    </row>
    <row r="10" spans="1:4" x14ac:dyDescent="0.25">
      <c r="A10">
        <v>1212</v>
      </c>
      <c r="B10" t="s">
        <v>58</v>
      </c>
      <c r="C10" t="s">
        <v>72</v>
      </c>
      <c r="D10">
        <v>1</v>
      </c>
    </row>
    <row r="11" spans="1:4" x14ac:dyDescent="0.25">
      <c r="A11">
        <v>4</v>
      </c>
      <c r="B11" t="s">
        <v>58</v>
      </c>
      <c r="C11" t="s">
        <v>99</v>
      </c>
      <c r="D11">
        <v>2</v>
      </c>
    </row>
    <row r="12" spans="1:4" x14ac:dyDescent="0.25">
      <c r="A12">
        <v>39</v>
      </c>
      <c r="B12" t="s">
        <v>58</v>
      </c>
      <c r="C12" t="s">
        <v>71</v>
      </c>
      <c r="D12">
        <v>3</v>
      </c>
    </row>
    <row r="13" spans="1:4" x14ac:dyDescent="0.25">
      <c r="A13">
        <v>8</v>
      </c>
      <c r="B13" t="s">
        <v>58</v>
      </c>
      <c r="C13" t="s">
        <v>98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105</v>
      </c>
      <c r="B1" t="s">
        <v>115</v>
      </c>
      <c r="C1" t="s">
        <v>66</v>
      </c>
      <c r="D1" t="s">
        <v>67</v>
      </c>
      <c r="E1" t="s">
        <v>68</v>
      </c>
      <c r="F1" t="s">
        <v>80</v>
      </c>
      <c r="G1" t="s">
        <v>69</v>
      </c>
    </row>
    <row r="2" spans="1:7" x14ac:dyDescent="0.25">
      <c r="A2">
        <v>1</v>
      </c>
      <c r="B2" t="s">
        <v>134</v>
      </c>
      <c r="C2">
        <v>0</v>
      </c>
      <c r="D2">
        <v>14</v>
      </c>
      <c r="E2">
        <v>1</v>
      </c>
      <c r="F2">
        <v>70</v>
      </c>
      <c r="G2">
        <v>110</v>
      </c>
    </row>
    <row r="3" spans="1:7" x14ac:dyDescent="0.25">
      <c r="A3">
        <v>2</v>
      </c>
      <c r="B3" t="s">
        <v>133</v>
      </c>
      <c r="C3">
        <v>0</v>
      </c>
      <c r="D3">
        <v>1</v>
      </c>
      <c r="E3">
        <v>2</v>
      </c>
      <c r="F3">
        <v>16</v>
      </c>
      <c r="G3">
        <v>11</v>
      </c>
    </row>
    <row r="4" spans="1:7" x14ac:dyDescent="0.25">
      <c r="A4">
        <v>3</v>
      </c>
      <c r="B4" t="s">
        <v>161</v>
      </c>
      <c r="C4">
        <v>0</v>
      </c>
      <c r="D4">
        <v>0</v>
      </c>
      <c r="E4">
        <v>0</v>
      </c>
      <c r="F4">
        <v>6</v>
      </c>
      <c r="G4">
        <v>3</v>
      </c>
    </row>
    <row r="5" spans="1:7" x14ac:dyDescent="0.25">
      <c r="A5">
        <v>4</v>
      </c>
      <c r="B5" t="s">
        <v>166</v>
      </c>
      <c r="C5">
        <v>5</v>
      </c>
      <c r="D5">
        <v>0</v>
      </c>
      <c r="E5">
        <v>0</v>
      </c>
      <c r="F5">
        <v>0</v>
      </c>
      <c r="G5">
        <v>2</v>
      </c>
    </row>
    <row r="6" spans="1:7" x14ac:dyDescent="0.25">
      <c r="A6">
        <v>5</v>
      </c>
      <c r="B6" t="s">
        <v>167</v>
      </c>
      <c r="C6">
        <v>4</v>
      </c>
      <c r="D6">
        <v>0</v>
      </c>
      <c r="E6">
        <v>0</v>
      </c>
      <c r="F6">
        <v>1</v>
      </c>
      <c r="G6">
        <v>1</v>
      </c>
    </row>
    <row r="7" spans="1:7" x14ac:dyDescent="0.25">
      <c r="A7">
        <v>6</v>
      </c>
      <c r="B7" t="s">
        <v>112</v>
      </c>
      <c r="C7">
        <v>10</v>
      </c>
      <c r="D7">
        <v>7</v>
      </c>
      <c r="E7">
        <v>0</v>
      </c>
      <c r="F7">
        <v>5</v>
      </c>
      <c r="G7">
        <v>12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105</v>
      </c>
      <c r="B1" t="s">
        <v>115</v>
      </c>
      <c r="C1" t="s">
        <v>66</v>
      </c>
      <c r="D1" t="s">
        <v>67</v>
      </c>
      <c r="E1" t="s">
        <v>68</v>
      </c>
      <c r="F1" t="s">
        <v>80</v>
      </c>
      <c r="G1" t="s">
        <v>69</v>
      </c>
    </row>
    <row r="2" spans="1:7" x14ac:dyDescent="0.25">
      <c r="A2">
        <v>1</v>
      </c>
      <c r="B2" t="s">
        <v>134</v>
      </c>
      <c r="C2">
        <v>0</v>
      </c>
      <c r="D2">
        <v>24</v>
      </c>
      <c r="E2">
        <v>1</v>
      </c>
      <c r="F2">
        <v>208</v>
      </c>
      <c r="G2">
        <v>381</v>
      </c>
    </row>
    <row r="3" spans="1:7" x14ac:dyDescent="0.25">
      <c r="A3">
        <v>2</v>
      </c>
      <c r="B3" t="s">
        <v>133</v>
      </c>
      <c r="C3">
        <v>0</v>
      </c>
      <c r="D3">
        <v>40</v>
      </c>
      <c r="E3">
        <v>2</v>
      </c>
      <c r="F3">
        <v>64</v>
      </c>
      <c r="G3">
        <v>23</v>
      </c>
    </row>
    <row r="4" spans="1:7" x14ac:dyDescent="0.25">
      <c r="A4">
        <v>3</v>
      </c>
      <c r="B4" t="s">
        <v>148</v>
      </c>
      <c r="C4">
        <v>1</v>
      </c>
      <c r="D4">
        <v>2</v>
      </c>
      <c r="E4">
        <v>0</v>
      </c>
      <c r="F4">
        <v>11</v>
      </c>
      <c r="G4">
        <v>15</v>
      </c>
    </row>
    <row r="5" spans="1:7" x14ac:dyDescent="0.25">
      <c r="A5">
        <v>4</v>
      </c>
      <c r="B5" t="s">
        <v>161</v>
      </c>
      <c r="C5">
        <v>0</v>
      </c>
      <c r="D5">
        <v>0</v>
      </c>
      <c r="E5">
        <v>0</v>
      </c>
      <c r="F5">
        <v>12</v>
      </c>
      <c r="G5">
        <v>14</v>
      </c>
    </row>
    <row r="6" spans="1:7" x14ac:dyDescent="0.25">
      <c r="A6">
        <v>5</v>
      </c>
      <c r="B6" t="s">
        <v>168</v>
      </c>
      <c r="C6">
        <v>6</v>
      </c>
      <c r="D6">
        <v>0</v>
      </c>
      <c r="E6">
        <v>0</v>
      </c>
      <c r="F6">
        <v>9</v>
      </c>
      <c r="G6">
        <v>2</v>
      </c>
    </row>
    <row r="7" spans="1:7" x14ac:dyDescent="0.25">
      <c r="A7">
        <v>6</v>
      </c>
      <c r="B7" t="s">
        <v>112</v>
      </c>
      <c r="C7">
        <v>36</v>
      </c>
      <c r="D7">
        <v>14</v>
      </c>
      <c r="E7">
        <v>4</v>
      </c>
      <c r="F7">
        <v>51</v>
      </c>
      <c r="G7">
        <v>50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116</v>
      </c>
      <c r="B1" t="s">
        <v>9</v>
      </c>
      <c r="C1" t="s">
        <v>117</v>
      </c>
    </row>
    <row r="2" spans="1:3" x14ac:dyDescent="0.25">
      <c r="A2">
        <v>1449</v>
      </c>
      <c r="B2" t="s">
        <v>118</v>
      </c>
      <c r="C2" t="s">
        <v>169</v>
      </c>
    </row>
    <row r="3" spans="1:3" x14ac:dyDescent="0.25">
      <c r="A3">
        <v>1471</v>
      </c>
      <c r="B3" t="s">
        <v>118</v>
      </c>
      <c r="C3" t="s">
        <v>170</v>
      </c>
    </row>
    <row r="4" spans="1:3" x14ac:dyDescent="0.25">
      <c r="A4">
        <v>1471</v>
      </c>
      <c r="B4" t="s">
        <v>118</v>
      </c>
      <c r="C4" t="s">
        <v>171</v>
      </c>
    </row>
    <row r="5" spans="1:3" x14ac:dyDescent="0.25">
      <c r="A5">
        <v>1458</v>
      </c>
      <c r="B5" t="s">
        <v>118</v>
      </c>
      <c r="C5" t="s">
        <v>172</v>
      </c>
    </row>
    <row r="6" spans="1:3" x14ac:dyDescent="0.25">
      <c r="A6">
        <v>1421</v>
      </c>
      <c r="B6" t="s">
        <v>118</v>
      </c>
      <c r="C6" t="s">
        <v>173</v>
      </c>
    </row>
    <row r="7" spans="1:3" x14ac:dyDescent="0.25">
      <c r="A7">
        <v>1766</v>
      </c>
      <c r="B7" t="s">
        <v>5</v>
      </c>
      <c r="C7" t="s">
        <v>169</v>
      </c>
    </row>
    <row r="8" spans="1:3" x14ac:dyDescent="0.25">
      <c r="A8">
        <v>1771</v>
      </c>
      <c r="B8" t="s">
        <v>5</v>
      </c>
      <c r="C8" t="s">
        <v>170</v>
      </c>
    </row>
    <row r="9" spans="1:3" x14ac:dyDescent="0.25">
      <c r="A9">
        <v>1804</v>
      </c>
      <c r="B9" t="s">
        <v>5</v>
      </c>
      <c r="C9" t="s">
        <v>171</v>
      </c>
    </row>
    <row r="10" spans="1:3" x14ac:dyDescent="0.25">
      <c r="A10">
        <v>1852</v>
      </c>
      <c r="B10" t="s">
        <v>5</v>
      </c>
      <c r="C10" t="s">
        <v>172</v>
      </c>
    </row>
    <row r="11" spans="1:3" x14ac:dyDescent="0.25">
      <c r="A11">
        <v>1864</v>
      </c>
      <c r="B11" t="s">
        <v>5</v>
      </c>
      <c r="C11" t="s">
        <v>173</v>
      </c>
    </row>
    <row r="12" spans="1:3" x14ac:dyDescent="0.25">
      <c r="A12">
        <v>71</v>
      </c>
      <c r="B12" t="s">
        <v>6</v>
      </c>
      <c r="C12" t="s">
        <v>169</v>
      </c>
    </row>
    <row r="13" spans="1:3" x14ac:dyDescent="0.25">
      <c r="A13">
        <v>80</v>
      </c>
      <c r="B13" t="s">
        <v>6</v>
      </c>
      <c r="C13" t="s">
        <v>170</v>
      </c>
    </row>
    <row r="14" spans="1:3" x14ac:dyDescent="0.25">
      <c r="A14">
        <v>87</v>
      </c>
      <c r="B14" t="s">
        <v>6</v>
      </c>
      <c r="C14" t="s">
        <v>171</v>
      </c>
    </row>
    <row r="15" spans="1:3" x14ac:dyDescent="0.25">
      <c r="A15">
        <v>27</v>
      </c>
      <c r="B15" t="s">
        <v>6</v>
      </c>
      <c r="C15" t="s">
        <v>172</v>
      </c>
    </row>
    <row r="16" spans="1:3" x14ac:dyDescent="0.25">
      <c r="A16">
        <v>91</v>
      </c>
      <c r="B16" t="s">
        <v>6</v>
      </c>
      <c r="C16" t="s">
        <v>173</v>
      </c>
    </row>
    <row r="17" spans="1:3" x14ac:dyDescent="0.25">
      <c r="A17">
        <v>36</v>
      </c>
      <c r="B17" t="s">
        <v>7</v>
      </c>
      <c r="C17" t="s">
        <v>169</v>
      </c>
    </row>
    <row r="18" spans="1:3" x14ac:dyDescent="0.25">
      <c r="A18">
        <v>50</v>
      </c>
      <c r="B18" t="s">
        <v>7</v>
      </c>
      <c r="C18" t="s">
        <v>170</v>
      </c>
    </row>
    <row r="19" spans="1:3" x14ac:dyDescent="0.25">
      <c r="A19">
        <v>51</v>
      </c>
      <c r="B19" t="s">
        <v>7</v>
      </c>
      <c r="C19" t="s">
        <v>171</v>
      </c>
    </row>
    <row r="20" spans="1:3" x14ac:dyDescent="0.25">
      <c r="A20">
        <v>64</v>
      </c>
      <c r="B20" t="s">
        <v>7</v>
      </c>
      <c r="C20" t="s">
        <v>172</v>
      </c>
    </row>
    <row r="21" spans="1:3" x14ac:dyDescent="0.25">
      <c r="A21" s="2">
        <v>61</v>
      </c>
      <c r="B21" s="2" t="s">
        <v>7</v>
      </c>
      <c r="C21" s="2" t="s">
        <v>173</v>
      </c>
    </row>
    <row r="22" spans="1:3" x14ac:dyDescent="0.25">
      <c r="A22" s="2">
        <v>2</v>
      </c>
      <c r="B22" s="2" t="s">
        <v>143</v>
      </c>
      <c r="C22" s="2" t="s">
        <v>169</v>
      </c>
    </row>
    <row r="23" spans="1:3" x14ac:dyDescent="0.25">
      <c r="A23" s="2">
        <v>2</v>
      </c>
      <c r="B23" s="2" t="s">
        <v>143</v>
      </c>
      <c r="C23" s="2" t="s">
        <v>170</v>
      </c>
    </row>
    <row r="24" spans="1:3" x14ac:dyDescent="0.25">
      <c r="A24" s="2">
        <v>1</v>
      </c>
      <c r="B24" s="2" t="s">
        <v>143</v>
      </c>
      <c r="C24" s="2" t="s">
        <v>171</v>
      </c>
    </row>
    <row r="25" spans="1:3" x14ac:dyDescent="0.25">
      <c r="A25" s="2">
        <v>1</v>
      </c>
      <c r="B25" s="2" t="s">
        <v>143</v>
      </c>
      <c r="C25" s="2" t="s">
        <v>172</v>
      </c>
    </row>
    <row r="26" spans="1:3" x14ac:dyDescent="0.25">
      <c r="A26" s="2">
        <v>1</v>
      </c>
      <c r="B26" s="2" t="s">
        <v>143</v>
      </c>
      <c r="C26" s="2" t="s">
        <v>173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119</v>
      </c>
      <c r="B1" t="s">
        <v>110</v>
      </c>
      <c r="C1" t="s">
        <v>120</v>
      </c>
    </row>
    <row r="2" spans="1:3" x14ac:dyDescent="0.25">
      <c r="A2" t="s">
        <v>121</v>
      </c>
      <c r="B2">
        <v>1046</v>
      </c>
      <c r="C2" t="s">
        <v>39</v>
      </c>
    </row>
    <row r="3" spans="1:3" x14ac:dyDescent="0.25">
      <c r="A3" t="s">
        <v>122</v>
      </c>
      <c r="B3">
        <v>9434</v>
      </c>
      <c r="C3" t="s">
        <v>39</v>
      </c>
    </row>
    <row r="4" spans="1:3" x14ac:dyDescent="0.25">
      <c r="A4" t="s">
        <v>123</v>
      </c>
      <c r="B4">
        <v>559</v>
      </c>
      <c r="C4" t="s">
        <v>39</v>
      </c>
    </row>
    <row r="5" spans="1:3" x14ac:dyDescent="0.25">
      <c r="A5" t="s">
        <v>35</v>
      </c>
      <c r="B5">
        <v>16057</v>
      </c>
      <c r="C5" t="s">
        <v>39</v>
      </c>
    </row>
    <row r="6" spans="1:3" x14ac:dyDescent="0.25">
      <c r="A6" t="s">
        <v>121</v>
      </c>
      <c r="B6">
        <v>20</v>
      </c>
      <c r="C6" t="s">
        <v>25</v>
      </c>
    </row>
    <row r="7" spans="1:3" x14ac:dyDescent="0.25">
      <c r="A7" t="s">
        <v>122</v>
      </c>
      <c r="B7">
        <v>139</v>
      </c>
      <c r="C7" t="s">
        <v>25</v>
      </c>
    </row>
    <row r="8" spans="1:3" x14ac:dyDescent="0.25">
      <c r="A8" t="s">
        <v>123</v>
      </c>
      <c r="B8">
        <v>42</v>
      </c>
      <c r="C8" t="s">
        <v>25</v>
      </c>
    </row>
    <row r="9" spans="1:3" x14ac:dyDescent="0.25">
      <c r="A9" t="s">
        <v>35</v>
      </c>
      <c r="B9">
        <v>253</v>
      </c>
      <c r="C9" t="s">
        <v>25</v>
      </c>
    </row>
    <row r="10" spans="1:3" x14ac:dyDescent="0.25">
      <c r="A10" t="s">
        <v>121</v>
      </c>
      <c r="B10">
        <v>101</v>
      </c>
      <c r="C10" t="s">
        <v>40</v>
      </c>
    </row>
    <row r="11" spans="1:3" x14ac:dyDescent="0.25">
      <c r="A11" t="s">
        <v>122</v>
      </c>
      <c r="B11">
        <v>1216</v>
      </c>
      <c r="C11" t="s">
        <v>40</v>
      </c>
    </row>
    <row r="12" spans="1:3" x14ac:dyDescent="0.25">
      <c r="A12" t="s">
        <v>123</v>
      </c>
      <c r="B12">
        <v>84</v>
      </c>
      <c r="C12" t="s">
        <v>40</v>
      </c>
    </row>
    <row r="13" spans="1:3" x14ac:dyDescent="0.25">
      <c r="A13" t="s">
        <v>35</v>
      </c>
      <c r="B13">
        <v>1617</v>
      </c>
      <c r="C13" t="s">
        <v>40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110</v>
      </c>
      <c r="B1" t="s">
        <v>120</v>
      </c>
      <c r="C1" t="s">
        <v>108</v>
      </c>
      <c r="D1" t="s">
        <v>105</v>
      </c>
    </row>
    <row r="2" spans="1:4" x14ac:dyDescent="0.25">
      <c r="A2">
        <v>732</v>
      </c>
      <c r="B2" t="s">
        <v>144</v>
      </c>
      <c r="C2" t="s">
        <v>86</v>
      </c>
      <c r="D2">
        <v>1</v>
      </c>
    </row>
    <row r="3" spans="1:4" x14ac:dyDescent="0.25">
      <c r="A3">
        <v>734</v>
      </c>
      <c r="B3" t="s">
        <v>144</v>
      </c>
      <c r="C3" t="s">
        <v>3</v>
      </c>
      <c r="D3">
        <v>1</v>
      </c>
    </row>
    <row r="4" spans="1:4" x14ac:dyDescent="0.25">
      <c r="A4">
        <v>82</v>
      </c>
      <c r="B4" t="s">
        <v>145</v>
      </c>
      <c r="C4" t="s">
        <v>86</v>
      </c>
      <c r="D4">
        <v>2</v>
      </c>
    </row>
    <row r="5" spans="1:4" x14ac:dyDescent="0.25">
      <c r="A5">
        <v>48</v>
      </c>
      <c r="B5" t="s">
        <v>145</v>
      </c>
      <c r="C5" t="s">
        <v>3</v>
      </c>
      <c r="D5">
        <v>2</v>
      </c>
    </row>
    <row r="6" spans="1:4" x14ac:dyDescent="0.25">
      <c r="A6">
        <v>31</v>
      </c>
      <c r="B6" t="s">
        <v>146</v>
      </c>
      <c r="C6" t="s">
        <v>3</v>
      </c>
      <c r="D6">
        <v>3</v>
      </c>
    </row>
    <row r="7" spans="1:4" x14ac:dyDescent="0.25">
      <c r="A7">
        <v>40</v>
      </c>
      <c r="B7" t="s">
        <v>146</v>
      </c>
      <c r="C7" t="s">
        <v>86</v>
      </c>
      <c r="D7">
        <v>3</v>
      </c>
    </row>
    <row r="8" spans="1:4" x14ac:dyDescent="0.25">
      <c r="A8">
        <v>0</v>
      </c>
      <c r="B8" t="s">
        <v>147</v>
      </c>
      <c r="C8" t="s">
        <v>86</v>
      </c>
      <c r="D8">
        <v>4</v>
      </c>
    </row>
    <row r="9" spans="1:4" x14ac:dyDescent="0.25">
      <c r="A9">
        <v>1</v>
      </c>
      <c r="B9" t="s">
        <v>147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119</v>
      </c>
      <c r="B1" t="s">
        <v>110</v>
      </c>
      <c r="C1" t="s">
        <v>120</v>
      </c>
    </row>
    <row r="2" spans="1:3" x14ac:dyDescent="0.25">
      <c r="A2" t="s">
        <v>121</v>
      </c>
      <c r="B2">
        <v>2997</v>
      </c>
      <c r="C2" t="s">
        <v>39</v>
      </c>
    </row>
    <row r="3" spans="1:3" x14ac:dyDescent="0.25">
      <c r="A3" t="s">
        <v>122</v>
      </c>
      <c r="B3">
        <v>26581</v>
      </c>
      <c r="C3" t="s">
        <v>39</v>
      </c>
    </row>
    <row r="4" spans="1:3" x14ac:dyDescent="0.25">
      <c r="A4" t="s">
        <v>123</v>
      </c>
      <c r="B4">
        <v>1515</v>
      </c>
      <c r="C4" t="s">
        <v>39</v>
      </c>
    </row>
    <row r="5" spans="1:3" x14ac:dyDescent="0.25">
      <c r="A5" t="s">
        <v>35</v>
      </c>
      <c r="B5">
        <v>44971</v>
      </c>
      <c r="C5" t="s">
        <v>39</v>
      </c>
    </row>
    <row r="6" spans="1:3" x14ac:dyDescent="0.25">
      <c r="A6" t="s">
        <v>121</v>
      </c>
      <c r="B6">
        <v>56</v>
      </c>
      <c r="C6" t="s">
        <v>25</v>
      </c>
    </row>
    <row r="7" spans="1:3" x14ac:dyDescent="0.25">
      <c r="A7" t="s">
        <v>122</v>
      </c>
      <c r="B7">
        <v>403</v>
      </c>
      <c r="C7" t="s">
        <v>25</v>
      </c>
    </row>
    <row r="8" spans="1:3" x14ac:dyDescent="0.25">
      <c r="A8" t="s">
        <v>123</v>
      </c>
      <c r="B8">
        <v>121</v>
      </c>
      <c r="C8" t="s">
        <v>25</v>
      </c>
    </row>
    <row r="9" spans="1:3" x14ac:dyDescent="0.25">
      <c r="A9" t="s">
        <v>35</v>
      </c>
      <c r="B9">
        <v>946</v>
      </c>
      <c r="C9" t="s">
        <v>25</v>
      </c>
    </row>
    <row r="10" spans="1:3" x14ac:dyDescent="0.25">
      <c r="A10" t="s">
        <v>121</v>
      </c>
      <c r="B10">
        <v>294</v>
      </c>
      <c r="C10" t="s">
        <v>40</v>
      </c>
    </row>
    <row r="11" spans="1:3" x14ac:dyDescent="0.25">
      <c r="A11" t="s">
        <v>122</v>
      </c>
      <c r="B11">
        <v>3462</v>
      </c>
      <c r="C11" t="s">
        <v>40</v>
      </c>
    </row>
    <row r="12" spans="1:3" x14ac:dyDescent="0.25">
      <c r="A12" t="s">
        <v>123</v>
      </c>
      <c r="B12">
        <v>186</v>
      </c>
      <c r="C12" t="s">
        <v>40</v>
      </c>
    </row>
    <row r="13" spans="1:3" x14ac:dyDescent="0.25">
      <c r="A13" t="s">
        <v>35</v>
      </c>
      <c r="B13">
        <v>4811</v>
      </c>
      <c r="C13" t="s">
        <v>40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110</v>
      </c>
      <c r="B1" t="s">
        <v>120</v>
      </c>
      <c r="C1" t="s">
        <v>108</v>
      </c>
      <c r="D1" t="s">
        <v>105</v>
      </c>
    </row>
    <row r="2" spans="1:4" x14ac:dyDescent="0.25">
      <c r="A2">
        <v>2131</v>
      </c>
      <c r="B2" t="s">
        <v>144</v>
      </c>
      <c r="C2" t="s">
        <v>3</v>
      </c>
      <c r="D2">
        <v>1</v>
      </c>
    </row>
    <row r="3" spans="1:4" x14ac:dyDescent="0.25">
      <c r="A3">
        <v>2309</v>
      </c>
      <c r="B3" t="s">
        <v>144</v>
      </c>
      <c r="C3" t="s">
        <v>86</v>
      </c>
      <c r="D3">
        <v>1</v>
      </c>
    </row>
    <row r="4" spans="1:4" x14ac:dyDescent="0.25">
      <c r="A4">
        <v>147</v>
      </c>
      <c r="B4" t="s">
        <v>145</v>
      </c>
      <c r="C4" t="s">
        <v>3</v>
      </c>
      <c r="D4">
        <v>2</v>
      </c>
    </row>
    <row r="5" spans="1:4" x14ac:dyDescent="0.25">
      <c r="A5">
        <v>239</v>
      </c>
      <c r="B5" t="s">
        <v>145</v>
      </c>
      <c r="C5" t="s">
        <v>86</v>
      </c>
      <c r="D5">
        <v>2</v>
      </c>
    </row>
    <row r="6" spans="1:4" x14ac:dyDescent="0.25">
      <c r="A6">
        <v>86</v>
      </c>
      <c r="B6" t="s">
        <v>146</v>
      </c>
      <c r="C6" t="s">
        <v>3</v>
      </c>
      <c r="D6">
        <v>3</v>
      </c>
    </row>
    <row r="7" spans="1:4" x14ac:dyDescent="0.25">
      <c r="A7">
        <v>88</v>
      </c>
      <c r="B7" t="s">
        <v>146</v>
      </c>
      <c r="C7" t="s">
        <v>86</v>
      </c>
      <c r="D7">
        <v>3</v>
      </c>
    </row>
    <row r="8" spans="1:4" x14ac:dyDescent="0.25">
      <c r="A8">
        <v>1</v>
      </c>
      <c r="B8" t="s">
        <v>147</v>
      </c>
      <c r="C8" t="s">
        <v>3</v>
      </c>
      <c r="D8">
        <v>4</v>
      </c>
    </row>
    <row r="9" spans="1:4" x14ac:dyDescent="0.25">
      <c r="A9">
        <v>3</v>
      </c>
      <c r="B9" t="s">
        <v>147</v>
      </c>
      <c r="C9" t="s">
        <v>86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105</v>
      </c>
      <c r="B1" t="s">
        <v>2</v>
      </c>
      <c r="C1" t="s">
        <v>110</v>
      </c>
      <c r="D1" t="s">
        <v>120</v>
      </c>
      <c r="E1" t="s">
        <v>124</v>
      </c>
    </row>
    <row r="2" spans="1:5" x14ac:dyDescent="0.25">
      <c r="A2">
        <v>1</v>
      </c>
      <c r="B2" t="s">
        <v>39</v>
      </c>
      <c r="C2">
        <v>1144</v>
      </c>
      <c r="D2" t="s">
        <v>125</v>
      </c>
      <c r="E2">
        <v>1</v>
      </c>
    </row>
    <row r="3" spans="1:5" x14ac:dyDescent="0.25">
      <c r="A3">
        <v>2</v>
      </c>
      <c r="B3" t="s">
        <v>40</v>
      </c>
      <c r="C3">
        <v>108</v>
      </c>
      <c r="D3" t="s">
        <v>125</v>
      </c>
      <c r="E3">
        <v>1</v>
      </c>
    </row>
    <row r="4" spans="1:5" x14ac:dyDescent="0.25">
      <c r="A4">
        <v>3</v>
      </c>
      <c r="B4" t="s">
        <v>41</v>
      </c>
      <c r="C4">
        <v>35</v>
      </c>
      <c r="D4" t="s">
        <v>125</v>
      </c>
      <c r="E4">
        <v>1</v>
      </c>
    </row>
    <row r="5" spans="1:5" x14ac:dyDescent="0.25">
      <c r="A5">
        <v>4</v>
      </c>
      <c r="B5" t="s">
        <v>42</v>
      </c>
      <c r="C5">
        <v>4</v>
      </c>
      <c r="D5" t="s">
        <v>125</v>
      </c>
      <c r="E5">
        <v>1</v>
      </c>
    </row>
    <row r="6" spans="1:5" x14ac:dyDescent="0.25">
      <c r="A6">
        <v>5</v>
      </c>
      <c r="B6" t="s">
        <v>43</v>
      </c>
      <c r="C6">
        <v>0</v>
      </c>
      <c r="D6" t="s">
        <v>125</v>
      </c>
      <c r="E6">
        <v>1</v>
      </c>
    </row>
    <row r="7" spans="1:5" x14ac:dyDescent="0.25">
      <c r="A7">
        <v>6</v>
      </c>
      <c r="B7" t="s">
        <v>51</v>
      </c>
      <c r="C7">
        <v>1</v>
      </c>
      <c r="D7" t="s">
        <v>125</v>
      </c>
      <c r="E7">
        <v>1</v>
      </c>
    </row>
    <row r="8" spans="1:5" x14ac:dyDescent="0.25">
      <c r="A8">
        <v>7</v>
      </c>
      <c r="B8" t="s">
        <v>126</v>
      </c>
      <c r="C8">
        <v>0</v>
      </c>
      <c r="D8" t="s">
        <v>125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125</v>
      </c>
      <c r="E9">
        <v>1</v>
      </c>
    </row>
    <row r="10" spans="1:5" x14ac:dyDescent="0.25">
      <c r="A10">
        <v>9</v>
      </c>
      <c r="B10" t="s">
        <v>44</v>
      </c>
      <c r="C10">
        <v>2</v>
      </c>
      <c r="D10" t="s">
        <v>125</v>
      </c>
      <c r="E10">
        <v>1</v>
      </c>
    </row>
    <row r="11" spans="1:5" x14ac:dyDescent="0.25">
      <c r="A11">
        <v>10</v>
      </c>
      <c r="B11" t="s">
        <v>45</v>
      </c>
      <c r="C11">
        <v>0</v>
      </c>
      <c r="D11" t="s">
        <v>125</v>
      </c>
      <c r="E11">
        <v>1</v>
      </c>
    </row>
    <row r="12" spans="1:5" x14ac:dyDescent="0.25">
      <c r="A12">
        <v>11</v>
      </c>
      <c r="B12" t="s">
        <v>46</v>
      </c>
      <c r="C12">
        <v>432</v>
      </c>
      <c r="D12" t="s">
        <v>125</v>
      </c>
      <c r="E12">
        <v>1</v>
      </c>
    </row>
    <row r="13" spans="1:5" x14ac:dyDescent="0.25">
      <c r="A13">
        <v>12</v>
      </c>
      <c r="B13" t="s">
        <v>47</v>
      </c>
      <c r="C13">
        <v>0</v>
      </c>
      <c r="D13" t="s">
        <v>125</v>
      </c>
      <c r="E13">
        <v>1</v>
      </c>
    </row>
    <row r="14" spans="1:5" x14ac:dyDescent="0.25">
      <c r="A14">
        <v>13</v>
      </c>
      <c r="B14" t="s">
        <v>11</v>
      </c>
      <c r="C14">
        <v>5</v>
      </c>
      <c r="D14" t="s">
        <v>125</v>
      </c>
      <c r="E14">
        <v>1</v>
      </c>
    </row>
    <row r="15" spans="1:5" x14ac:dyDescent="0.25">
      <c r="A15">
        <v>14</v>
      </c>
      <c r="B15" t="s">
        <v>48</v>
      </c>
      <c r="C15">
        <v>5</v>
      </c>
      <c r="D15" t="s">
        <v>125</v>
      </c>
      <c r="E15">
        <v>1</v>
      </c>
    </row>
    <row r="16" spans="1:5" x14ac:dyDescent="0.25">
      <c r="A16">
        <v>15</v>
      </c>
      <c r="B16" t="s">
        <v>49</v>
      </c>
      <c r="C16">
        <v>0</v>
      </c>
      <c r="D16" t="s">
        <v>125</v>
      </c>
      <c r="E16">
        <v>1</v>
      </c>
    </row>
    <row r="17" spans="1:5" x14ac:dyDescent="0.25">
      <c r="A17">
        <v>16</v>
      </c>
      <c r="B17" t="s">
        <v>50</v>
      </c>
      <c r="C17">
        <v>2</v>
      </c>
      <c r="D17" t="s">
        <v>125</v>
      </c>
      <c r="E17">
        <v>1</v>
      </c>
    </row>
    <row r="18" spans="1:5" x14ac:dyDescent="0.25">
      <c r="A18">
        <v>1</v>
      </c>
      <c r="B18" t="s">
        <v>39</v>
      </c>
      <c r="C18">
        <v>94</v>
      </c>
      <c r="D18" t="s">
        <v>12</v>
      </c>
      <c r="E18">
        <v>2</v>
      </c>
    </row>
    <row r="19" spans="1:5" x14ac:dyDescent="0.25">
      <c r="A19">
        <v>2</v>
      </c>
      <c r="B19" t="s">
        <v>40</v>
      </c>
      <c r="C19">
        <v>25</v>
      </c>
      <c r="D19" t="s">
        <v>12</v>
      </c>
      <c r="E19">
        <v>2</v>
      </c>
    </row>
    <row r="20" spans="1:5" x14ac:dyDescent="0.25">
      <c r="A20">
        <v>3</v>
      </c>
      <c r="B20" t="s">
        <v>41</v>
      </c>
      <c r="C20">
        <v>1</v>
      </c>
      <c r="D20" t="s">
        <v>12</v>
      </c>
      <c r="E20">
        <v>2</v>
      </c>
    </row>
    <row r="21" spans="1:5" x14ac:dyDescent="0.25">
      <c r="A21">
        <v>4</v>
      </c>
      <c r="B21" t="s">
        <v>42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43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51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44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45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46</v>
      </c>
      <c r="C28">
        <v>47</v>
      </c>
      <c r="D28" t="s">
        <v>12</v>
      </c>
      <c r="E28">
        <v>2</v>
      </c>
    </row>
    <row r="29" spans="1:5" x14ac:dyDescent="0.25">
      <c r="A29">
        <v>12</v>
      </c>
      <c r="B29" t="s">
        <v>47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48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49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50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39</v>
      </c>
      <c r="C34">
        <v>90</v>
      </c>
      <c r="D34" t="s">
        <v>104</v>
      </c>
      <c r="E34">
        <v>3</v>
      </c>
    </row>
    <row r="35" spans="1:5" x14ac:dyDescent="0.25">
      <c r="A35">
        <v>2</v>
      </c>
      <c r="B35" t="s">
        <v>40</v>
      </c>
      <c r="C35">
        <v>10</v>
      </c>
      <c r="D35" t="s">
        <v>104</v>
      </c>
      <c r="E35">
        <v>3</v>
      </c>
    </row>
    <row r="36" spans="1:5" x14ac:dyDescent="0.25">
      <c r="A36">
        <v>3</v>
      </c>
      <c r="B36" t="s">
        <v>41</v>
      </c>
      <c r="C36">
        <v>2</v>
      </c>
      <c r="D36" t="s">
        <v>104</v>
      </c>
      <c r="E36">
        <v>3</v>
      </c>
    </row>
    <row r="37" spans="1:5" x14ac:dyDescent="0.25">
      <c r="A37">
        <v>4</v>
      </c>
      <c r="B37" t="s">
        <v>42</v>
      </c>
      <c r="C37">
        <v>0</v>
      </c>
      <c r="D37" t="s">
        <v>104</v>
      </c>
      <c r="E37">
        <v>3</v>
      </c>
    </row>
    <row r="38" spans="1:5" x14ac:dyDescent="0.25">
      <c r="A38">
        <v>5</v>
      </c>
      <c r="B38" t="s">
        <v>43</v>
      </c>
      <c r="C38">
        <v>0</v>
      </c>
      <c r="D38" t="s">
        <v>104</v>
      </c>
      <c r="E38">
        <v>3</v>
      </c>
    </row>
    <row r="39" spans="1:5" x14ac:dyDescent="0.25">
      <c r="A39">
        <v>6</v>
      </c>
      <c r="B39" t="s">
        <v>51</v>
      </c>
      <c r="C39">
        <v>0</v>
      </c>
      <c r="D39" t="s">
        <v>104</v>
      </c>
      <c r="E39">
        <v>3</v>
      </c>
    </row>
    <row r="40" spans="1:5" x14ac:dyDescent="0.25">
      <c r="A40">
        <v>7</v>
      </c>
      <c r="B40" t="s">
        <v>126</v>
      </c>
      <c r="C40">
        <v>0</v>
      </c>
      <c r="D40" t="s">
        <v>104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104</v>
      </c>
      <c r="E41">
        <v>3</v>
      </c>
    </row>
    <row r="42" spans="1:5" x14ac:dyDescent="0.25">
      <c r="A42">
        <v>9</v>
      </c>
      <c r="B42" t="s">
        <v>44</v>
      </c>
      <c r="C42">
        <v>0</v>
      </c>
      <c r="D42" t="s">
        <v>104</v>
      </c>
      <c r="E42">
        <v>3</v>
      </c>
    </row>
    <row r="43" spans="1:5" x14ac:dyDescent="0.25">
      <c r="A43">
        <v>10</v>
      </c>
      <c r="B43" t="s">
        <v>45</v>
      </c>
      <c r="C43">
        <v>0</v>
      </c>
      <c r="D43" t="s">
        <v>104</v>
      </c>
      <c r="E43">
        <v>3</v>
      </c>
    </row>
    <row r="44" spans="1:5" x14ac:dyDescent="0.25">
      <c r="A44">
        <v>11</v>
      </c>
      <c r="B44" t="s">
        <v>46</v>
      </c>
      <c r="C44">
        <v>8</v>
      </c>
      <c r="D44" t="s">
        <v>104</v>
      </c>
      <c r="E44">
        <v>3</v>
      </c>
    </row>
    <row r="45" spans="1:5" x14ac:dyDescent="0.25">
      <c r="A45">
        <v>12</v>
      </c>
      <c r="B45" t="s">
        <v>47</v>
      </c>
      <c r="C45">
        <v>0</v>
      </c>
      <c r="D45" t="s">
        <v>104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104</v>
      </c>
      <c r="E46">
        <v>3</v>
      </c>
    </row>
    <row r="47" spans="1:5" x14ac:dyDescent="0.25">
      <c r="A47">
        <v>14</v>
      </c>
      <c r="B47" t="s">
        <v>48</v>
      </c>
      <c r="C47">
        <v>0</v>
      </c>
      <c r="D47" t="s">
        <v>104</v>
      </c>
      <c r="E47">
        <v>3</v>
      </c>
    </row>
    <row r="48" spans="1:5" x14ac:dyDescent="0.25">
      <c r="A48">
        <v>15</v>
      </c>
      <c r="B48" t="s">
        <v>49</v>
      </c>
      <c r="C48">
        <v>0</v>
      </c>
      <c r="D48" t="s">
        <v>104</v>
      </c>
      <c r="E48">
        <v>3</v>
      </c>
    </row>
    <row r="49" spans="1:5" x14ac:dyDescent="0.25">
      <c r="A49">
        <v>16</v>
      </c>
      <c r="B49" t="s">
        <v>50</v>
      </c>
      <c r="C49">
        <v>0</v>
      </c>
      <c r="D49" t="s">
        <v>104</v>
      </c>
      <c r="E49">
        <v>3</v>
      </c>
    </row>
    <row r="50" spans="1:5" x14ac:dyDescent="0.25">
      <c r="A50">
        <v>1</v>
      </c>
      <c r="B50" t="s">
        <v>39</v>
      </c>
      <c r="C50">
        <v>59</v>
      </c>
      <c r="D50" t="s">
        <v>93</v>
      </c>
      <c r="E50">
        <v>4</v>
      </c>
    </row>
    <row r="51" spans="1:5" x14ac:dyDescent="0.25">
      <c r="A51">
        <v>2</v>
      </c>
      <c r="B51" t="s">
        <v>40</v>
      </c>
      <c r="C51">
        <v>17</v>
      </c>
      <c r="D51" t="s">
        <v>93</v>
      </c>
      <c r="E51">
        <v>4</v>
      </c>
    </row>
    <row r="52" spans="1:5" x14ac:dyDescent="0.25">
      <c r="A52">
        <v>3</v>
      </c>
      <c r="B52" t="s">
        <v>41</v>
      </c>
      <c r="C52">
        <v>0</v>
      </c>
      <c r="D52" t="s">
        <v>93</v>
      </c>
      <c r="E52">
        <v>4</v>
      </c>
    </row>
    <row r="53" spans="1:5" x14ac:dyDescent="0.25">
      <c r="A53">
        <v>4</v>
      </c>
      <c r="B53" t="s">
        <v>42</v>
      </c>
      <c r="C53">
        <v>0</v>
      </c>
      <c r="D53" t="s">
        <v>93</v>
      </c>
      <c r="E53">
        <v>4</v>
      </c>
    </row>
    <row r="54" spans="1:5" x14ac:dyDescent="0.25">
      <c r="A54">
        <v>5</v>
      </c>
      <c r="B54" t="s">
        <v>43</v>
      </c>
      <c r="C54">
        <v>0</v>
      </c>
      <c r="D54" t="s">
        <v>93</v>
      </c>
      <c r="E54">
        <v>4</v>
      </c>
    </row>
    <row r="55" spans="1:5" x14ac:dyDescent="0.25">
      <c r="A55">
        <v>6</v>
      </c>
      <c r="B55" t="s">
        <v>51</v>
      </c>
      <c r="C55">
        <v>0</v>
      </c>
      <c r="D55" t="s">
        <v>93</v>
      </c>
      <c r="E55">
        <v>4</v>
      </c>
    </row>
    <row r="56" spans="1:5" x14ac:dyDescent="0.25">
      <c r="A56">
        <v>7</v>
      </c>
      <c r="B56" t="s">
        <v>126</v>
      </c>
      <c r="C56">
        <v>0</v>
      </c>
      <c r="D56" t="s">
        <v>93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93</v>
      </c>
      <c r="E57">
        <v>4</v>
      </c>
    </row>
    <row r="58" spans="1:5" x14ac:dyDescent="0.25">
      <c r="A58">
        <v>9</v>
      </c>
      <c r="B58" t="s">
        <v>44</v>
      </c>
      <c r="C58">
        <v>0</v>
      </c>
      <c r="D58" t="s">
        <v>93</v>
      </c>
      <c r="E58">
        <v>4</v>
      </c>
    </row>
    <row r="59" spans="1:5" x14ac:dyDescent="0.25">
      <c r="A59">
        <v>10</v>
      </c>
      <c r="B59" t="s">
        <v>45</v>
      </c>
      <c r="C59">
        <v>0</v>
      </c>
      <c r="D59" t="s">
        <v>93</v>
      </c>
      <c r="E59">
        <v>4</v>
      </c>
    </row>
    <row r="60" spans="1:5" x14ac:dyDescent="0.25">
      <c r="A60">
        <v>11</v>
      </c>
      <c r="B60" t="s">
        <v>46</v>
      </c>
      <c r="C60">
        <v>7</v>
      </c>
      <c r="D60" t="s">
        <v>93</v>
      </c>
      <c r="E60">
        <v>4</v>
      </c>
    </row>
    <row r="61" spans="1:5" x14ac:dyDescent="0.25">
      <c r="A61">
        <v>12</v>
      </c>
      <c r="B61" t="s">
        <v>47</v>
      </c>
      <c r="C61">
        <v>0</v>
      </c>
      <c r="D61" t="s">
        <v>93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93</v>
      </c>
      <c r="E62">
        <v>4</v>
      </c>
    </row>
    <row r="63" spans="1:5" x14ac:dyDescent="0.25">
      <c r="A63">
        <v>14</v>
      </c>
      <c r="B63" t="s">
        <v>48</v>
      </c>
      <c r="C63">
        <v>0</v>
      </c>
      <c r="D63" t="s">
        <v>93</v>
      </c>
      <c r="E63">
        <v>4</v>
      </c>
    </row>
    <row r="64" spans="1:5" x14ac:dyDescent="0.25">
      <c r="A64">
        <v>15</v>
      </c>
      <c r="B64" t="s">
        <v>49</v>
      </c>
      <c r="C64">
        <v>0</v>
      </c>
      <c r="D64" t="s">
        <v>93</v>
      </c>
      <c r="E64">
        <v>4</v>
      </c>
    </row>
    <row r="65" spans="1:5" x14ac:dyDescent="0.25">
      <c r="A65">
        <v>16</v>
      </c>
      <c r="B65" t="s">
        <v>50</v>
      </c>
      <c r="C65">
        <v>0</v>
      </c>
      <c r="D65" t="s">
        <v>93</v>
      </c>
      <c r="E65">
        <v>4</v>
      </c>
    </row>
    <row r="66" spans="1:5" x14ac:dyDescent="0.25">
      <c r="A66">
        <v>1</v>
      </c>
      <c r="B66" t="s">
        <v>39</v>
      </c>
      <c r="C66">
        <v>6</v>
      </c>
      <c r="D66" t="s">
        <v>127</v>
      </c>
      <c r="E66">
        <v>5</v>
      </c>
    </row>
    <row r="67" spans="1:5" x14ac:dyDescent="0.25">
      <c r="A67">
        <v>2</v>
      </c>
      <c r="B67" t="s">
        <v>40</v>
      </c>
      <c r="C67">
        <v>2</v>
      </c>
      <c r="D67" t="s">
        <v>127</v>
      </c>
      <c r="E67">
        <v>5</v>
      </c>
    </row>
    <row r="68" spans="1:5" x14ac:dyDescent="0.25">
      <c r="A68">
        <v>3</v>
      </c>
      <c r="B68" t="s">
        <v>41</v>
      </c>
      <c r="C68">
        <v>0</v>
      </c>
      <c r="D68" t="s">
        <v>127</v>
      </c>
      <c r="E68">
        <v>5</v>
      </c>
    </row>
    <row r="69" spans="1:5" x14ac:dyDescent="0.25">
      <c r="A69">
        <v>4</v>
      </c>
      <c r="B69" t="s">
        <v>42</v>
      </c>
      <c r="C69">
        <v>0</v>
      </c>
      <c r="D69" t="s">
        <v>127</v>
      </c>
      <c r="E69">
        <v>5</v>
      </c>
    </row>
    <row r="70" spans="1:5" x14ac:dyDescent="0.25">
      <c r="A70">
        <v>5</v>
      </c>
      <c r="B70" t="s">
        <v>43</v>
      </c>
      <c r="C70">
        <v>0</v>
      </c>
      <c r="D70" t="s">
        <v>127</v>
      </c>
      <c r="E70">
        <v>5</v>
      </c>
    </row>
    <row r="71" spans="1:5" x14ac:dyDescent="0.25">
      <c r="A71">
        <v>6</v>
      </c>
      <c r="B71" t="s">
        <v>51</v>
      </c>
      <c r="C71">
        <v>0</v>
      </c>
      <c r="D71" t="s">
        <v>127</v>
      </c>
      <c r="E71">
        <v>5</v>
      </c>
    </row>
    <row r="72" spans="1:5" x14ac:dyDescent="0.25">
      <c r="A72">
        <v>7</v>
      </c>
      <c r="B72" t="s">
        <v>126</v>
      </c>
      <c r="C72">
        <v>0</v>
      </c>
      <c r="D72" t="s">
        <v>127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127</v>
      </c>
      <c r="E73">
        <v>5</v>
      </c>
    </row>
    <row r="74" spans="1:5" x14ac:dyDescent="0.25">
      <c r="A74">
        <v>9</v>
      </c>
      <c r="B74" t="s">
        <v>44</v>
      </c>
      <c r="C74">
        <v>0</v>
      </c>
      <c r="D74" t="s">
        <v>127</v>
      </c>
      <c r="E74">
        <v>5</v>
      </c>
    </row>
    <row r="75" spans="1:5" x14ac:dyDescent="0.25">
      <c r="A75">
        <v>10</v>
      </c>
      <c r="B75" t="s">
        <v>45</v>
      </c>
      <c r="C75">
        <v>0</v>
      </c>
      <c r="D75" t="s">
        <v>127</v>
      </c>
      <c r="E75">
        <v>5</v>
      </c>
    </row>
    <row r="76" spans="1:5" x14ac:dyDescent="0.25">
      <c r="A76">
        <v>11</v>
      </c>
      <c r="B76" t="s">
        <v>46</v>
      </c>
      <c r="C76">
        <v>21</v>
      </c>
      <c r="D76" t="s">
        <v>127</v>
      </c>
      <c r="E76">
        <v>5</v>
      </c>
    </row>
    <row r="77" spans="1:5" x14ac:dyDescent="0.25">
      <c r="A77">
        <v>12</v>
      </c>
      <c r="B77" t="s">
        <v>47</v>
      </c>
      <c r="C77">
        <v>0</v>
      </c>
      <c r="D77" t="s">
        <v>127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127</v>
      </c>
      <c r="E78">
        <v>5</v>
      </c>
    </row>
    <row r="79" spans="1:5" x14ac:dyDescent="0.25">
      <c r="A79">
        <v>14</v>
      </c>
      <c r="B79" t="s">
        <v>48</v>
      </c>
      <c r="C79">
        <v>0</v>
      </c>
      <c r="D79" t="s">
        <v>127</v>
      </c>
      <c r="E79">
        <v>5</v>
      </c>
    </row>
    <row r="80" spans="1:5" x14ac:dyDescent="0.25">
      <c r="A80">
        <v>15</v>
      </c>
      <c r="B80" t="s">
        <v>49</v>
      </c>
      <c r="C80">
        <v>0</v>
      </c>
      <c r="D80" t="s">
        <v>127</v>
      </c>
      <c r="E80">
        <v>5</v>
      </c>
    </row>
    <row r="81" spans="1:5" x14ac:dyDescent="0.25">
      <c r="A81">
        <v>16</v>
      </c>
      <c r="B81" t="s">
        <v>50</v>
      </c>
      <c r="C81">
        <v>0</v>
      </c>
      <c r="D81" t="s">
        <v>127</v>
      </c>
      <c r="E81">
        <v>5</v>
      </c>
    </row>
    <row r="82" spans="1:5" x14ac:dyDescent="0.25">
      <c r="A82">
        <v>1</v>
      </c>
      <c r="B82" t="s">
        <v>39</v>
      </c>
      <c r="C82">
        <v>0</v>
      </c>
      <c r="D82" t="s">
        <v>44</v>
      </c>
      <c r="E82">
        <v>6</v>
      </c>
    </row>
    <row r="83" spans="1:5" x14ac:dyDescent="0.25">
      <c r="A83">
        <v>2</v>
      </c>
      <c r="B83" t="s">
        <v>40</v>
      </c>
      <c r="C83">
        <v>0</v>
      </c>
      <c r="D83" t="s">
        <v>44</v>
      </c>
      <c r="E83">
        <v>6</v>
      </c>
    </row>
    <row r="84" spans="1:5" x14ac:dyDescent="0.25">
      <c r="A84">
        <v>3</v>
      </c>
      <c r="B84" t="s">
        <v>41</v>
      </c>
      <c r="C84">
        <v>0</v>
      </c>
      <c r="D84" t="s">
        <v>44</v>
      </c>
      <c r="E84">
        <v>6</v>
      </c>
    </row>
    <row r="85" spans="1:5" x14ac:dyDescent="0.25">
      <c r="A85">
        <v>4</v>
      </c>
      <c r="B85" t="s">
        <v>42</v>
      </c>
      <c r="C85">
        <v>0</v>
      </c>
      <c r="D85" t="s">
        <v>44</v>
      </c>
      <c r="E85">
        <v>6</v>
      </c>
    </row>
    <row r="86" spans="1:5" x14ac:dyDescent="0.25">
      <c r="A86">
        <v>5</v>
      </c>
      <c r="B86" t="s">
        <v>43</v>
      </c>
      <c r="C86">
        <v>0</v>
      </c>
      <c r="D86" t="s">
        <v>44</v>
      </c>
      <c r="E86">
        <v>6</v>
      </c>
    </row>
    <row r="87" spans="1:5" x14ac:dyDescent="0.25">
      <c r="A87">
        <v>6</v>
      </c>
      <c r="B87" t="s">
        <v>51</v>
      </c>
      <c r="C87">
        <v>0</v>
      </c>
      <c r="D87" t="s">
        <v>44</v>
      </c>
      <c r="E87">
        <v>6</v>
      </c>
    </row>
    <row r="88" spans="1:5" x14ac:dyDescent="0.25">
      <c r="A88">
        <v>7</v>
      </c>
      <c r="B88" t="s">
        <v>126</v>
      </c>
      <c r="C88">
        <v>0</v>
      </c>
      <c r="D88" t="s">
        <v>44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44</v>
      </c>
      <c r="E89">
        <v>6</v>
      </c>
    </row>
    <row r="90" spans="1:5" x14ac:dyDescent="0.25">
      <c r="A90">
        <v>9</v>
      </c>
      <c r="B90" t="s">
        <v>44</v>
      </c>
      <c r="C90">
        <v>0</v>
      </c>
      <c r="D90" t="s">
        <v>44</v>
      </c>
      <c r="E90">
        <v>6</v>
      </c>
    </row>
    <row r="91" spans="1:5" x14ac:dyDescent="0.25">
      <c r="A91">
        <v>10</v>
      </c>
      <c r="B91" t="s">
        <v>45</v>
      </c>
      <c r="C91">
        <v>0</v>
      </c>
      <c r="D91" t="s">
        <v>44</v>
      </c>
      <c r="E91">
        <v>6</v>
      </c>
    </row>
    <row r="92" spans="1:5" x14ac:dyDescent="0.25">
      <c r="A92">
        <v>11</v>
      </c>
      <c r="B92" t="s">
        <v>46</v>
      </c>
      <c r="C92">
        <v>6</v>
      </c>
      <c r="D92" t="s">
        <v>44</v>
      </c>
      <c r="E92">
        <v>6</v>
      </c>
    </row>
    <row r="93" spans="1:5" x14ac:dyDescent="0.25">
      <c r="A93">
        <v>12</v>
      </c>
      <c r="B93" t="s">
        <v>47</v>
      </c>
      <c r="C93">
        <v>0</v>
      </c>
      <c r="D93" t="s">
        <v>44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44</v>
      </c>
      <c r="E94">
        <v>6</v>
      </c>
    </row>
    <row r="95" spans="1:5" x14ac:dyDescent="0.25">
      <c r="A95">
        <v>14</v>
      </c>
      <c r="B95" t="s">
        <v>48</v>
      </c>
      <c r="C95">
        <v>0</v>
      </c>
      <c r="D95" t="s">
        <v>44</v>
      </c>
      <c r="E95">
        <v>6</v>
      </c>
    </row>
    <row r="96" spans="1:5" x14ac:dyDescent="0.25">
      <c r="A96">
        <v>15</v>
      </c>
      <c r="B96" t="s">
        <v>49</v>
      </c>
      <c r="C96">
        <v>0</v>
      </c>
      <c r="D96" t="s">
        <v>44</v>
      </c>
      <c r="E96">
        <v>6</v>
      </c>
    </row>
    <row r="97" spans="1:5" x14ac:dyDescent="0.25">
      <c r="A97">
        <v>16</v>
      </c>
      <c r="B97" t="s">
        <v>50</v>
      </c>
      <c r="C97">
        <v>0</v>
      </c>
      <c r="D97" t="s">
        <v>44</v>
      </c>
      <c r="E97">
        <v>6</v>
      </c>
    </row>
    <row r="98" spans="1:5" x14ac:dyDescent="0.25">
      <c r="A98">
        <v>1</v>
      </c>
      <c r="B98" t="s">
        <v>39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40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41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42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43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51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44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45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46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47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48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49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50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39</v>
      </c>
      <c r="C114" s="2">
        <v>0</v>
      </c>
      <c r="D114" t="s">
        <v>47</v>
      </c>
      <c r="E114">
        <v>8</v>
      </c>
    </row>
    <row r="115" spans="1:5" x14ac:dyDescent="0.25">
      <c r="A115">
        <v>2</v>
      </c>
      <c r="B115" t="s">
        <v>40</v>
      </c>
      <c r="C115" s="2">
        <v>0</v>
      </c>
      <c r="D115" s="2" t="s">
        <v>47</v>
      </c>
      <c r="E115">
        <v>8</v>
      </c>
    </row>
    <row r="116" spans="1:5" x14ac:dyDescent="0.25">
      <c r="A116">
        <v>3</v>
      </c>
      <c r="B116" t="s">
        <v>41</v>
      </c>
      <c r="C116" s="2">
        <v>0</v>
      </c>
      <c r="D116" s="2" t="s">
        <v>47</v>
      </c>
      <c r="E116">
        <v>8</v>
      </c>
    </row>
    <row r="117" spans="1:5" x14ac:dyDescent="0.25">
      <c r="A117">
        <v>4</v>
      </c>
      <c r="B117" t="s">
        <v>42</v>
      </c>
      <c r="C117" s="2">
        <v>0</v>
      </c>
      <c r="D117" s="2" t="s">
        <v>47</v>
      </c>
      <c r="E117">
        <v>8</v>
      </c>
    </row>
    <row r="118" spans="1:5" x14ac:dyDescent="0.25">
      <c r="A118">
        <v>5</v>
      </c>
      <c r="B118" t="s">
        <v>43</v>
      </c>
      <c r="C118" s="2">
        <v>0</v>
      </c>
      <c r="D118" s="2" t="s">
        <v>47</v>
      </c>
      <c r="E118">
        <v>8</v>
      </c>
    </row>
    <row r="119" spans="1:5" x14ac:dyDescent="0.25">
      <c r="A119">
        <v>6</v>
      </c>
      <c r="B119" t="s">
        <v>51</v>
      </c>
      <c r="C119" s="2">
        <v>0</v>
      </c>
      <c r="D119" s="2" t="s">
        <v>47</v>
      </c>
      <c r="E119">
        <v>8</v>
      </c>
    </row>
    <row r="120" spans="1:5" x14ac:dyDescent="0.25">
      <c r="A120">
        <v>7</v>
      </c>
      <c r="B120" t="s">
        <v>126</v>
      </c>
      <c r="C120" s="2">
        <v>0</v>
      </c>
      <c r="D120" s="2" t="s">
        <v>47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47</v>
      </c>
      <c r="E121" s="2">
        <v>8</v>
      </c>
    </row>
    <row r="122" spans="1:5" x14ac:dyDescent="0.25">
      <c r="A122" s="2">
        <v>9</v>
      </c>
      <c r="B122" s="2" t="s">
        <v>44</v>
      </c>
      <c r="C122" s="2">
        <v>0</v>
      </c>
      <c r="D122" s="2" t="s">
        <v>47</v>
      </c>
      <c r="E122" s="2">
        <v>8</v>
      </c>
    </row>
    <row r="123" spans="1:5" x14ac:dyDescent="0.25">
      <c r="A123" s="2">
        <v>10</v>
      </c>
      <c r="B123" s="2" t="s">
        <v>45</v>
      </c>
      <c r="C123" s="2">
        <v>0</v>
      </c>
      <c r="D123" s="2" t="s">
        <v>47</v>
      </c>
      <c r="E123" s="2">
        <v>8</v>
      </c>
    </row>
    <row r="124" spans="1:5" x14ac:dyDescent="0.25">
      <c r="A124" s="2">
        <v>11</v>
      </c>
      <c r="B124" s="2" t="s">
        <v>46</v>
      </c>
      <c r="C124" s="2">
        <v>27</v>
      </c>
      <c r="D124" s="2" t="s">
        <v>47</v>
      </c>
      <c r="E124" s="2">
        <v>8</v>
      </c>
    </row>
    <row r="125" spans="1:5" x14ac:dyDescent="0.25">
      <c r="A125" s="2">
        <v>12</v>
      </c>
      <c r="B125" s="2" t="s">
        <v>47</v>
      </c>
      <c r="C125" s="2">
        <v>0</v>
      </c>
      <c r="D125" s="2" t="s">
        <v>47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47</v>
      </c>
      <c r="E126" s="2">
        <v>8</v>
      </c>
    </row>
    <row r="127" spans="1:5" x14ac:dyDescent="0.25">
      <c r="A127" s="2">
        <v>14</v>
      </c>
      <c r="B127" s="2" t="s">
        <v>48</v>
      </c>
      <c r="C127" s="2">
        <v>0</v>
      </c>
      <c r="D127" s="2" t="s">
        <v>47</v>
      </c>
      <c r="E127" s="2">
        <v>8</v>
      </c>
    </row>
    <row r="128" spans="1:5" x14ac:dyDescent="0.25">
      <c r="A128" s="2">
        <v>15</v>
      </c>
      <c r="B128" s="2" t="s">
        <v>49</v>
      </c>
      <c r="C128" s="2">
        <v>0</v>
      </c>
      <c r="D128" s="2" t="s">
        <v>47</v>
      </c>
      <c r="E128" s="2">
        <v>8</v>
      </c>
    </row>
    <row r="129" spans="1:5" x14ac:dyDescent="0.25">
      <c r="A129" s="2">
        <v>16</v>
      </c>
      <c r="B129" s="2" t="s">
        <v>50</v>
      </c>
      <c r="C129" s="2">
        <v>0</v>
      </c>
      <c r="D129" s="2" t="s">
        <v>47</v>
      </c>
      <c r="E129" s="2">
        <v>8</v>
      </c>
    </row>
    <row r="130" spans="1:5" x14ac:dyDescent="0.25">
      <c r="A130" s="2">
        <v>1</v>
      </c>
      <c r="B130" s="2" t="s">
        <v>39</v>
      </c>
      <c r="C130" s="2">
        <v>761</v>
      </c>
      <c r="D130" s="2" t="s">
        <v>92</v>
      </c>
      <c r="E130" s="2">
        <v>9</v>
      </c>
    </row>
    <row r="131" spans="1:5" x14ac:dyDescent="0.25">
      <c r="A131" s="2">
        <v>2</v>
      </c>
      <c r="B131" s="2" t="s">
        <v>40</v>
      </c>
      <c r="C131" s="2">
        <v>95</v>
      </c>
      <c r="D131" s="2" t="s">
        <v>92</v>
      </c>
      <c r="E131" s="2">
        <v>9</v>
      </c>
    </row>
    <row r="132" spans="1:5" x14ac:dyDescent="0.25">
      <c r="A132" s="2">
        <v>3</v>
      </c>
      <c r="B132" s="2" t="s">
        <v>41</v>
      </c>
      <c r="C132" s="2">
        <v>24</v>
      </c>
      <c r="D132" s="2" t="s">
        <v>92</v>
      </c>
      <c r="E132" s="2">
        <v>9</v>
      </c>
    </row>
    <row r="133" spans="1:5" x14ac:dyDescent="0.25">
      <c r="A133" s="2">
        <v>4</v>
      </c>
      <c r="B133" s="2" t="s">
        <v>42</v>
      </c>
      <c r="C133" s="2">
        <v>0</v>
      </c>
      <c r="D133" s="2" t="s">
        <v>92</v>
      </c>
      <c r="E133" s="2">
        <v>9</v>
      </c>
    </row>
    <row r="134" spans="1:5" x14ac:dyDescent="0.25">
      <c r="A134" s="2">
        <v>5</v>
      </c>
      <c r="B134" s="2" t="s">
        <v>43</v>
      </c>
      <c r="C134" s="2">
        <v>0</v>
      </c>
      <c r="D134" s="2" t="s">
        <v>92</v>
      </c>
      <c r="E134" s="2">
        <v>9</v>
      </c>
    </row>
    <row r="135" spans="1:5" x14ac:dyDescent="0.25">
      <c r="A135" s="2">
        <v>6</v>
      </c>
      <c r="B135" s="2" t="s">
        <v>51</v>
      </c>
      <c r="C135" s="2">
        <v>0</v>
      </c>
      <c r="D135" s="2" t="s">
        <v>92</v>
      </c>
      <c r="E135" s="2">
        <v>9</v>
      </c>
    </row>
    <row r="136" spans="1:5" x14ac:dyDescent="0.25">
      <c r="A136" s="2">
        <v>7</v>
      </c>
      <c r="B136" s="2" t="s">
        <v>126</v>
      </c>
      <c r="C136" s="2">
        <v>0</v>
      </c>
      <c r="D136" s="2" t="s">
        <v>92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92</v>
      </c>
      <c r="E137" s="2">
        <v>9</v>
      </c>
    </row>
    <row r="138" spans="1:5" x14ac:dyDescent="0.25">
      <c r="A138" s="2">
        <v>9</v>
      </c>
      <c r="B138" s="2" t="s">
        <v>44</v>
      </c>
      <c r="C138" s="2">
        <v>0</v>
      </c>
      <c r="D138" s="2" t="s">
        <v>92</v>
      </c>
      <c r="E138" s="2">
        <v>9</v>
      </c>
    </row>
    <row r="139" spans="1:5" x14ac:dyDescent="0.25">
      <c r="A139" s="2">
        <v>10</v>
      </c>
      <c r="B139" s="2" t="s">
        <v>45</v>
      </c>
      <c r="C139" s="2">
        <v>0</v>
      </c>
      <c r="D139" s="2" t="s">
        <v>92</v>
      </c>
      <c r="E139" s="2">
        <v>9</v>
      </c>
    </row>
    <row r="140" spans="1:5" x14ac:dyDescent="0.25">
      <c r="A140" s="2">
        <v>11</v>
      </c>
      <c r="B140" s="2" t="s">
        <v>46</v>
      </c>
      <c r="C140" s="2">
        <v>193</v>
      </c>
      <c r="D140" s="2" t="s">
        <v>92</v>
      </c>
      <c r="E140" s="2">
        <v>9</v>
      </c>
    </row>
    <row r="141" spans="1:5" x14ac:dyDescent="0.25">
      <c r="A141" s="2">
        <v>12</v>
      </c>
      <c r="B141" s="2" t="s">
        <v>47</v>
      </c>
      <c r="C141" s="2">
        <v>0</v>
      </c>
      <c r="D141" s="2" t="s">
        <v>92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92</v>
      </c>
      <c r="E142" s="2">
        <v>9</v>
      </c>
    </row>
    <row r="143" spans="1:5" x14ac:dyDescent="0.25">
      <c r="A143" s="2">
        <v>14</v>
      </c>
      <c r="B143" s="2" t="s">
        <v>48</v>
      </c>
      <c r="C143" s="2">
        <v>0</v>
      </c>
      <c r="D143" s="2" t="s">
        <v>92</v>
      </c>
      <c r="E143" s="2">
        <v>9</v>
      </c>
    </row>
    <row r="144" spans="1:5" x14ac:dyDescent="0.25">
      <c r="A144" s="2">
        <v>15</v>
      </c>
      <c r="B144" s="2" t="s">
        <v>49</v>
      </c>
      <c r="C144" s="2">
        <v>0</v>
      </c>
      <c r="D144" s="2" t="s">
        <v>92</v>
      </c>
      <c r="E144" s="2">
        <v>9</v>
      </c>
    </row>
    <row r="145" spans="1:5" x14ac:dyDescent="0.25">
      <c r="A145" s="2">
        <v>16</v>
      </c>
      <c r="B145" s="2" t="s">
        <v>50</v>
      </c>
      <c r="C145" s="2">
        <v>0</v>
      </c>
      <c r="D145" s="2" t="s">
        <v>92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105</v>
      </c>
      <c r="B1" t="s">
        <v>110</v>
      </c>
      <c r="C1" t="s">
        <v>2</v>
      </c>
      <c r="D1" t="s">
        <v>120</v>
      </c>
    </row>
    <row r="2" spans="1:4" x14ac:dyDescent="0.25">
      <c r="A2">
        <v>1</v>
      </c>
      <c r="B2">
        <v>2</v>
      </c>
      <c r="C2" t="s">
        <v>94</v>
      </c>
      <c r="D2" t="s">
        <v>3</v>
      </c>
    </row>
    <row r="3" spans="1:4" x14ac:dyDescent="0.25">
      <c r="A3">
        <v>2</v>
      </c>
      <c r="B3">
        <v>6</v>
      </c>
      <c r="C3" t="s">
        <v>94</v>
      </c>
      <c r="D3" t="s">
        <v>95</v>
      </c>
    </row>
    <row r="4" spans="1:4" x14ac:dyDescent="0.25">
      <c r="A4">
        <v>3</v>
      </c>
      <c r="B4">
        <v>0</v>
      </c>
      <c r="C4" t="s">
        <v>94</v>
      </c>
      <c r="D4" t="s">
        <v>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105</v>
      </c>
      <c r="B1" t="s">
        <v>141</v>
      </c>
      <c r="C1" t="s">
        <v>110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89</v>
      </c>
      <c r="C5">
        <v>97</v>
      </c>
    </row>
    <row r="6" spans="1:3" x14ac:dyDescent="0.25">
      <c r="A6">
        <v>5</v>
      </c>
      <c r="B6" t="s">
        <v>90</v>
      </c>
      <c r="C6">
        <v>0</v>
      </c>
    </row>
    <row r="7" spans="1:3" x14ac:dyDescent="0.25">
      <c r="A7">
        <v>6</v>
      </c>
      <c r="B7" t="s">
        <v>142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91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105</v>
      </c>
      <c r="B1" t="s">
        <v>137</v>
      </c>
      <c r="C1" t="s">
        <v>35</v>
      </c>
      <c r="D1" t="s">
        <v>138</v>
      </c>
    </row>
    <row r="2" spans="1:4" x14ac:dyDescent="0.25">
      <c r="A2">
        <v>1</v>
      </c>
      <c r="B2" t="s">
        <v>139</v>
      </c>
      <c r="C2">
        <v>0</v>
      </c>
      <c r="D2">
        <v>0</v>
      </c>
    </row>
    <row r="3" spans="1:4" x14ac:dyDescent="0.25">
      <c r="A3">
        <v>2</v>
      </c>
      <c r="B3" t="s">
        <v>140</v>
      </c>
      <c r="C3">
        <v>0</v>
      </c>
      <c r="D3">
        <v>0</v>
      </c>
    </row>
    <row r="4" spans="1:4" x14ac:dyDescent="0.25">
      <c r="A4">
        <v>3</v>
      </c>
      <c r="B4" t="s">
        <v>22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</row>
    <row r="2" spans="1:7" x14ac:dyDescent="0.25">
      <c r="A2">
        <v>1</v>
      </c>
      <c r="B2" t="s">
        <v>134</v>
      </c>
      <c r="C2" t="s">
        <v>36</v>
      </c>
      <c r="D2" t="s">
        <v>35</v>
      </c>
      <c r="E2">
        <v>1</v>
      </c>
      <c r="F2">
        <v>37</v>
      </c>
      <c r="G2">
        <v>1</v>
      </c>
    </row>
    <row r="3" spans="1:7" x14ac:dyDescent="0.25">
      <c r="A3">
        <v>2</v>
      </c>
      <c r="B3" t="s">
        <v>133</v>
      </c>
      <c r="C3" t="s">
        <v>36</v>
      </c>
      <c r="D3" t="s">
        <v>35</v>
      </c>
      <c r="E3">
        <v>1</v>
      </c>
      <c r="F3">
        <v>12</v>
      </c>
      <c r="G3">
        <v>1</v>
      </c>
    </row>
    <row r="4" spans="1:7" x14ac:dyDescent="0.25">
      <c r="A4">
        <v>3</v>
      </c>
      <c r="B4" t="s">
        <v>148</v>
      </c>
      <c r="C4" t="s">
        <v>36</v>
      </c>
      <c r="D4" t="s">
        <v>35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161</v>
      </c>
      <c r="C5" t="s">
        <v>36</v>
      </c>
      <c r="D5" t="s">
        <v>35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162</v>
      </c>
      <c r="C6" t="s">
        <v>36</v>
      </c>
      <c r="D6" t="s">
        <v>35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112</v>
      </c>
      <c r="C7" t="s">
        <v>36</v>
      </c>
      <c r="D7" t="s">
        <v>35</v>
      </c>
      <c r="E7">
        <v>1</v>
      </c>
      <c r="F7">
        <v>28</v>
      </c>
      <c r="G7">
        <v>1</v>
      </c>
    </row>
    <row r="8" spans="1:7" x14ac:dyDescent="0.25">
      <c r="A8">
        <v>1</v>
      </c>
      <c r="B8" t="s">
        <v>134</v>
      </c>
      <c r="C8" t="s">
        <v>36</v>
      </c>
      <c r="D8" t="s">
        <v>10</v>
      </c>
      <c r="E8">
        <v>2</v>
      </c>
      <c r="F8">
        <v>119</v>
      </c>
      <c r="G8">
        <v>1</v>
      </c>
    </row>
    <row r="9" spans="1:7" x14ac:dyDescent="0.25">
      <c r="A9">
        <v>2</v>
      </c>
      <c r="B9" t="s">
        <v>133</v>
      </c>
      <c r="C9" t="s">
        <v>36</v>
      </c>
      <c r="D9" t="s">
        <v>10</v>
      </c>
      <c r="E9">
        <v>2</v>
      </c>
      <c r="F9">
        <v>13</v>
      </c>
      <c r="G9">
        <v>1</v>
      </c>
    </row>
    <row r="10" spans="1:7" x14ac:dyDescent="0.25">
      <c r="A10">
        <v>3</v>
      </c>
      <c r="B10" t="s">
        <v>148</v>
      </c>
      <c r="C10" t="s">
        <v>36</v>
      </c>
      <c r="D10" t="s">
        <v>10</v>
      </c>
      <c r="E10">
        <v>2</v>
      </c>
      <c r="F10">
        <v>2</v>
      </c>
      <c r="G10">
        <v>1</v>
      </c>
    </row>
    <row r="11" spans="1:7" x14ac:dyDescent="0.25">
      <c r="A11">
        <v>4</v>
      </c>
      <c r="B11" t="s">
        <v>161</v>
      </c>
      <c r="C11" t="s">
        <v>36</v>
      </c>
      <c r="D11" t="s">
        <v>10</v>
      </c>
      <c r="E11">
        <v>2</v>
      </c>
      <c r="F11">
        <v>1</v>
      </c>
      <c r="G11">
        <v>1</v>
      </c>
    </row>
    <row r="12" spans="1:7" x14ac:dyDescent="0.25">
      <c r="A12">
        <v>5</v>
      </c>
      <c r="B12" t="s">
        <v>162</v>
      </c>
      <c r="C12" t="s">
        <v>36</v>
      </c>
      <c r="D12" t="s">
        <v>10</v>
      </c>
      <c r="E12">
        <v>2</v>
      </c>
      <c r="F12">
        <v>7</v>
      </c>
      <c r="G12">
        <v>1</v>
      </c>
    </row>
    <row r="13" spans="1:7" x14ac:dyDescent="0.25">
      <c r="A13">
        <v>6</v>
      </c>
      <c r="B13" t="s">
        <v>112</v>
      </c>
      <c r="C13" t="s">
        <v>36</v>
      </c>
      <c r="D13" t="s">
        <v>10</v>
      </c>
      <c r="E13">
        <v>2</v>
      </c>
      <c r="F13">
        <v>33</v>
      </c>
      <c r="G13">
        <v>1</v>
      </c>
    </row>
    <row r="14" spans="1:7" x14ac:dyDescent="0.25">
      <c r="A14">
        <v>1</v>
      </c>
      <c r="B14" t="s">
        <v>134</v>
      </c>
      <c r="C14" t="s">
        <v>61</v>
      </c>
      <c r="D14" t="s">
        <v>35</v>
      </c>
      <c r="E14">
        <v>1</v>
      </c>
      <c r="F14">
        <v>79</v>
      </c>
      <c r="G14">
        <v>2</v>
      </c>
    </row>
    <row r="15" spans="1:7" x14ac:dyDescent="0.25">
      <c r="A15">
        <v>2</v>
      </c>
      <c r="B15" t="s">
        <v>133</v>
      </c>
      <c r="C15" s="2" t="s">
        <v>61</v>
      </c>
      <c r="D15" t="s">
        <v>35</v>
      </c>
      <c r="E15">
        <v>1</v>
      </c>
      <c r="F15" s="2">
        <v>22</v>
      </c>
      <c r="G15">
        <v>2</v>
      </c>
    </row>
    <row r="16" spans="1:7" x14ac:dyDescent="0.25">
      <c r="A16">
        <v>3</v>
      </c>
      <c r="B16" t="s">
        <v>148</v>
      </c>
      <c r="C16" s="2" t="s">
        <v>61</v>
      </c>
      <c r="D16" t="s">
        <v>35</v>
      </c>
      <c r="E16">
        <v>1</v>
      </c>
      <c r="F16" s="2">
        <v>3</v>
      </c>
      <c r="G16">
        <v>2</v>
      </c>
    </row>
    <row r="17" spans="1:7" x14ac:dyDescent="0.25">
      <c r="A17">
        <v>4</v>
      </c>
      <c r="B17" t="s">
        <v>161</v>
      </c>
      <c r="C17" s="2" t="s">
        <v>61</v>
      </c>
      <c r="D17" t="s">
        <v>35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162</v>
      </c>
      <c r="C18" s="2" t="s">
        <v>61</v>
      </c>
      <c r="D18" t="s">
        <v>35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112</v>
      </c>
      <c r="C19" s="2" t="s">
        <v>61</v>
      </c>
      <c r="D19" t="s">
        <v>35</v>
      </c>
      <c r="E19">
        <v>1</v>
      </c>
      <c r="F19" s="2">
        <v>35</v>
      </c>
      <c r="G19">
        <v>2</v>
      </c>
    </row>
    <row r="20" spans="1:7" x14ac:dyDescent="0.25">
      <c r="A20">
        <v>1</v>
      </c>
      <c r="B20" t="s">
        <v>134</v>
      </c>
      <c r="C20" s="2" t="s">
        <v>61</v>
      </c>
      <c r="D20" t="s">
        <v>10</v>
      </c>
      <c r="E20">
        <v>2</v>
      </c>
      <c r="F20" s="2">
        <v>238</v>
      </c>
      <c r="G20">
        <v>2</v>
      </c>
    </row>
    <row r="21" spans="1:7" x14ac:dyDescent="0.25">
      <c r="A21">
        <v>2</v>
      </c>
      <c r="B21" t="s">
        <v>133</v>
      </c>
      <c r="C21" s="2" t="s">
        <v>61</v>
      </c>
      <c r="D21" t="s">
        <v>10</v>
      </c>
      <c r="E21">
        <v>2</v>
      </c>
      <c r="F21" s="2">
        <v>28</v>
      </c>
      <c r="G21">
        <v>2</v>
      </c>
    </row>
    <row r="22" spans="1:7" x14ac:dyDescent="0.25">
      <c r="A22">
        <v>3</v>
      </c>
      <c r="B22" t="s">
        <v>148</v>
      </c>
      <c r="C22" s="2" t="s">
        <v>61</v>
      </c>
      <c r="D22" t="s">
        <v>10</v>
      </c>
      <c r="E22">
        <v>2</v>
      </c>
      <c r="F22" s="2">
        <v>5</v>
      </c>
      <c r="G22">
        <v>2</v>
      </c>
    </row>
    <row r="23" spans="1:7" x14ac:dyDescent="0.25">
      <c r="A23">
        <v>4</v>
      </c>
      <c r="B23" t="s">
        <v>161</v>
      </c>
      <c r="C23" s="2" t="s">
        <v>61</v>
      </c>
      <c r="D23" t="s">
        <v>10</v>
      </c>
      <c r="E23">
        <v>2</v>
      </c>
      <c r="F23" s="2">
        <v>12</v>
      </c>
      <c r="G23">
        <v>2</v>
      </c>
    </row>
    <row r="24" spans="1:7" x14ac:dyDescent="0.25">
      <c r="A24">
        <v>5</v>
      </c>
      <c r="B24" t="s">
        <v>162</v>
      </c>
      <c r="C24" s="2" t="s">
        <v>61</v>
      </c>
      <c r="D24" t="s">
        <v>10</v>
      </c>
      <c r="E24">
        <v>2</v>
      </c>
      <c r="F24" s="2">
        <v>7</v>
      </c>
      <c r="G24">
        <v>2</v>
      </c>
    </row>
    <row r="25" spans="1:7" x14ac:dyDescent="0.25">
      <c r="A25">
        <v>6</v>
      </c>
      <c r="B25" t="s">
        <v>112</v>
      </c>
      <c r="C25" s="2" t="s">
        <v>61</v>
      </c>
      <c r="D25" t="s">
        <v>10</v>
      </c>
      <c r="E25">
        <v>2</v>
      </c>
      <c r="F25" s="2">
        <v>44</v>
      </c>
      <c r="G25">
        <v>2</v>
      </c>
    </row>
    <row r="26" spans="1:7" x14ac:dyDescent="0.25">
      <c r="A26">
        <v>1</v>
      </c>
      <c r="B26" t="s">
        <v>134</v>
      </c>
      <c r="C26" t="s">
        <v>113</v>
      </c>
      <c r="D26" t="s">
        <v>35</v>
      </c>
      <c r="E26">
        <v>1</v>
      </c>
      <c r="F26">
        <v>9</v>
      </c>
      <c r="G26">
        <v>3</v>
      </c>
    </row>
    <row r="27" spans="1:7" x14ac:dyDescent="0.25">
      <c r="A27">
        <v>2</v>
      </c>
      <c r="B27" t="s">
        <v>133</v>
      </c>
      <c r="C27" t="s">
        <v>113</v>
      </c>
      <c r="D27" t="s">
        <v>35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148</v>
      </c>
      <c r="C28" t="s">
        <v>113</v>
      </c>
      <c r="D28" t="s">
        <v>35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161</v>
      </c>
      <c r="C29" t="s">
        <v>113</v>
      </c>
      <c r="D29" t="s">
        <v>35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162</v>
      </c>
      <c r="C30" t="s">
        <v>113</v>
      </c>
      <c r="D30" t="s">
        <v>35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112</v>
      </c>
      <c r="C31" t="s">
        <v>113</v>
      </c>
      <c r="D31" t="s">
        <v>35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134</v>
      </c>
      <c r="C32" t="s">
        <v>113</v>
      </c>
      <c r="D32" t="s">
        <v>10</v>
      </c>
      <c r="E32">
        <v>2</v>
      </c>
      <c r="F32">
        <v>19</v>
      </c>
      <c r="G32">
        <v>3</v>
      </c>
    </row>
    <row r="33" spans="1:7" x14ac:dyDescent="0.25">
      <c r="A33">
        <v>2</v>
      </c>
      <c r="B33" t="s">
        <v>133</v>
      </c>
      <c r="C33" t="s">
        <v>113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148</v>
      </c>
      <c r="C34" t="s">
        <v>113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161</v>
      </c>
      <c r="C35" t="s">
        <v>113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162</v>
      </c>
      <c r="C36" t="s">
        <v>113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112</v>
      </c>
      <c r="C37" t="s">
        <v>113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</row>
    <row r="2" spans="1:7" x14ac:dyDescent="0.25">
      <c r="A2">
        <v>1</v>
      </c>
      <c r="B2" t="s">
        <v>134</v>
      </c>
      <c r="C2" t="s">
        <v>36</v>
      </c>
      <c r="D2" t="s">
        <v>35</v>
      </c>
      <c r="E2">
        <v>1</v>
      </c>
      <c r="F2">
        <v>129</v>
      </c>
      <c r="G2">
        <v>1</v>
      </c>
    </row>
    <row r="3" spans="1:7" x14ac:dyDescent="0.25">
      <c r="A3">
        <v>2</v>
      </c>
      <c r="B3" t="s">
        <v>133</v>
      </c>
      <c r="C3" t="s">
        <v>36</v>
      </c>
      <c r="D3" t="s">
        <v>35</v>
      </c>
      <c r="E3">
        <v>1</v>
      </c>
      <c r="F3">
        <v>37</v>
      </c>
      <c r="G3">
        <v>1</v>
      </c>
    </row>
    <row r="4" spans="1:7" x14ac:dyDescent="0.25">
      <c r="A4">
        <v>3</v>
      </c>
      <c r="B4" t="s">
        <v>148</v>
      </c>
      <c r="C4" t="s">
        <v>36</v>
      </c>
      <c r="D4" t="s">
        <v>35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161</v>
      </c>
      <c r="C5" t="s">
        <v>36</v>
      </c>
      <c r="D5" t="s">
        <v>35</v>
      </c>
      <c r="E5">
        <v>1</v>
      </c>
      <c r="F5">
        <v>5</v>
      </c>
      <c r="G5">
        <v>1</v>
      </c>
    </row>
    <row r="6" spans="1:7" x14ac:dyDescent="0.25">
      <c r="A6">
        <v>5</v>
      </c>
      <c r="B6" t="s">
        <v>162</v>
      </c>
      <c r="C6" t="s">
        <v>36</v>
      </c>
      <c r="D6" t="s">
        <v>35</v>
      </c>
      <c r="E6">
        <v>1</v>
      </c>
      <c r="F6">
        <v>4</v>
      </c>
      <c r="G6">
        <v>1</v>
      </c>
    </row>
    <row r="7" spans="1:7" x14ac:dyDescent="0.25">
      <c r="A7">
        <v>6</v>
      </c>
      <c r="B7" t="s">
        <v>112</v>
      </c>
      <c r="C7" t="s">
        <v>36</v>
      </c>
      <c r="D7" t="s">
        <v>35</v>
      </c>
      <c r="E7">
        <v>1</v>
      </c>
      <c r="F7">
        <v>87</v>
      </c>
      <c r="G7">
        <v>1</v>
      </c>
    </row>
    <row r="8" spans="1:7" x14ac:dyDescent="0.25">
      <c r="A8">
        <v>1</v>
      </c>
      <c r="B8" t="s">
        <v>134</v>
      </c>
      <c r="C8" t="s">
        <v>36</v>
      </c>
      <c r="D8" t="s">
        <v>10</v>
      </c>
      <c r="E8">
        <v>2</v>
      </c>
      <c r="F8">
        <v>402</v>
      </c>
      <c r="G8">
        <v>1</v>
      </c>
    </row>
    <row r="9" spans="1:7" x14ac:dyDescent="0.25">
      <c r="A9">
        <v>2</v>
      </c>
      <c r="B9" t="s">
        <v>133</v>
      </c>
      <c r="C9" t="s">
        <v>36</v>
      </c>
      <c r="D9" t="s">
        <v>10</v>
      </c>
      <c r="E9">
        <v>2</v>
      </c>
      <c r="F9">
        <v>43</v>
      </c>
      <c r="G9">
        <v>1</v>
      </c>
    </row>
    <row r="10" spans="1:7" x14ac:dyDescent="0.25">
      <c r="A10">
        <v>3</v>
      </c>
      <c r="B10" t="s">
        <v>148</v>
      </c>
      <c r="C10" t="s">
        <v>36</v>
      </c>
      <c r="D10" t="s">
        <v>10</v>
      </c>
      <c r="E10">
        <v>2</v>
      </c>
      <c r="F10">
        <v>5</v>
      </c>
      <c r="G10">
        <v>1</v>
      </c>
    </row>
    <row r="11" spans="1:7" x14ac:dyDescent="0.25">
      <c r="A11">
        <v>4</v>
      </c>
      <c r="B11" t="s">
        <v>161</v>
      </c>
      <c r="C11" t="s">
        <v>36</v>
      </c>
      <c r="D11" t="s">
        <v>10</v>
      </c>
      <c r="E11">
        <v>2</v>
      </c>
      <c r="F11">
        <v>11</v>
      </c>
      <c r="G11">
        <v>1</v>
      </c>
    </row>
    <row r="12" spans="1:7" x14ac:dyDescent="0.25">
      <c r="A12">
        <v>5</v>
      </c>
      <c r="B12" t="s">
        <v>162</v>
      </c>
      <c r="C12" t="s">
        <v>36</v>
      </c>
      <c r="D12" t="s">
        <v>10</v>
      </c>
      <c r="E12">
        <v>2</v>
      </c>
      <c r="F12">
        <v>14</v>
      </c>
      <c r="G12">
        <v>1</v>
      </c>
    </row>
    <row r="13" spans="1:7" x14ac:dyDescent="0.25">
      <c r="A13">
        <v>6</v>
      </c>
      <c r="B13" t="s">
        <v>112</v>
      </c>
      <c r="C13" t="s">
        <v>36</v>
      </c>
      <c r="D13" t="s">
        <v>10</v>
      </c>
      <c r="E13">
        <v>2</v>
      </c>
      <c r="F13">
        <v>109</v>
      </c>
      <c r="G13">
        <v>1</v>
      </c>
    </row>
    <row r="14" spans="1:7" x14ac:dyDescent="0.25">
      <c r="A14">
        <v>1</v>
      </c>
      <c r="B14" t="s">
        <v>134</v>
      </c>
      <c r="C14" t="s">
        <v>61</v>
      </c>
      <c r="D14" t="s">
        <v>35</v>
      </c>
      <c r="E14">
        <v>1</v>
      </c>
      <c r="F14">
        <v>222</v>
      </c>
      <c r="G14">
        <v>2</v>
      </c>
    </row>
    <row r="15" spans="1:7" x14ac:dyDescent="0.25">
      <c r="A15">
        <v>2</v>
      </c>
      <c r="B15" t="s">
        <v>133</v>
      </c>
      <c r="C15" s="2" t="s">
        <v>61</v>
      </c>
      <c r="D15" t="s">
        <v>35</v>
      </c>
      <c r="E15">
        <v>1</v>
      </c>
      <c r="F15" s="2">
        <v>74</v>
      </c>
      <c r="G15">
        <v>2</v>
      </c>
    </row>
    <row r="16" spans="1:7" x14ac:dyDescent="0.25">
      <c r="A16">
        <v>3</v>
      </c>
      <c r="B16" t="s">
        <v>148</v>
      </c>
      <c r="C16" s="2" t="s">
        <v>61</v>
      </c>
      <c r="D16" t="s">
        <v>35</v>
      </c>
      <c r="E16">
        <v>1</v>
      </c>
      <c r="F16" s="2">
        <v>18</v>
      </c>
      <c r="G16">
        <v>2</v>
      </c>
    </row>
    <row r="17" spans="1:7" x14ac:dyDescent="0.25">
      <c r="A17">
        <v>4</v>
      </c>
      <c r="B17" t="s">
        <v>161</v>
      </c>
      <c r="C17" s="2" t="s">
        <v>61</v>
      </c>
      <c r="D17" t="s">
        <v>35</v>
      </c>
      <c r="E17">
        <v>1</v>
      </c>
      <c r="F17" s="2">
        <v>11</v>
      </c>
      <c r="G17">
        <v>2</v>
      </c>
    </row>
    <row r="18" spans="1:7" x14ac:dyDescent="0.25">
      <c r="A18">
        <v>5</v>
      </c>
      <c r="B18" t="s">
        <v>162</v>
      </c>
      <c r="C18" s="2" t="s">
        <v>61</v>
      </c>
      <c r="D18" t="s">
        <v>35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112</v>
      </c>
      <c r="C19" s="2" t="s">
        <v>61</v>
      </c>
      <c r="D19" t="s">
        <v>35</v>
      </c>
      <c r="E19">
        <v>1</v>
      </c>
      <c r="F19" s="2">
        <v>111</v>
      </c>
      <c r="G19">
        <v>2</v>
      </c>
    </row>
    <row r="20" spans="1:7" x14ac:dyDescent="0.25">
      <c r="A20">
        <v>1</v>
      </c>
      <c r="B20" t="s">
        <v>134</v>
      </c>
      <c r="C20" s="2" t="s">
        <v>61</v>
      </c>
      <c r="D20" t="s">
        <v>10</v>
      </c>
      <c r="E20">
        <v>2</v>
      </c>
      <c r="F20" s="2">
        <v>644</v>
      </c>
      <c r="G20">
        <v>2</v>
      </c>
    </row>
    <row r="21" spans="1:7" x14ac:dyDescent="0.25">
      <c r="A21">
        <v>2</v>
      </c>
      <c r="B21" t="s">
        <v>133</v>
      </c>
      <c r="C21" s="2" t="s">
        <v>61</v>
      </c>
      <c r="D21" t="s">
        <v>10</v>
      </c>
      <c r="E21">
        <v>2</v>
      </c>
      <c r="F21" s="2">
        <v>103</v>
      </c>
      <c r="G21">
        <v>2</v>
      </c>
    </row>
    <row r="22" spans="1:7" x14ac:dyDescent="0.25">
      <c r="A22">
        <v>3</v>
      </c>
      <c r="B22" t="s">
        <v>148</v>
      </c>
      <c r="C22" s="2" t="s">
        <v>61</v>
      </c>
      <c r="D22" t="s">
        <v>10</v>
      </c>
      <c r="E22">
        <v>2</v>
      </c>
      <c r="F22" s="2">
        <v>42</v>
      </c>
      <c r="G22">
        <v>2</v>
      </c>
    </row>
    <row r="23" spans="1:7" x14ac:dyDescent="0.25">
      <c r="A23">
        <v>4</v>
      </c>
      <c r="B23" t="s">
        <v>161</v>
      </c>
      <c r="C23" s="2" t="s">
        <v>61</v>
      </c>
      <c r="D23" t="s">
        <v>10</v>
      </c>
      <c r="E23">
        <v>2</v>
      </c>
      <c r="F23" s="2">
        <v>24</v>
      </c>
      <c r="G23">
        <v>2</v>
      </c>
    </row>
    <row r="24" spans="1:7" x14ac:dyDescent="0.25">
      <c r="A24">
        <v>5</v>
      </c>
      <c r="B24" t="s">
        <v>162</v>
      </c>
      <c r="C24" s="2" t="s">
        <v>61</v>
      </c>
      <c r="D24" t="s">
        <v>10</v>
      </c>
      <c r="E24">
        <v>2</v>
      </c>
      <c r="F24" s="2">
        <v>14</v>
      </c>
      <c r="G24">
        <v>2</v>
      </c>
    </row>
    <row r="25" spans="1:7" x14ac:dyDescent="0.25">
      <c r="A25">
        <v>6</v>
      </c>
      <c r="B25" t="s">
        <v>112</v>
      </c>
      <c r="C25" s="2" t="s">
        <v>61</v>
      </c>
      <c r="D25" t="s">
        <v>10</v>
      </c>
      <c r="E25">
        <v>2</v>
      </c>
      <c r="F25" s="2">
        <v>137</v>
      </c>
      <c r="G25">
        <v>2</v>
      </c>
    </row>
    <row r="26" spans="1:7" x14ac:dyDescent="0.25">
      <c r="A26">
        <v>1</v>
      </c>
      <c r="B26" t="s">
        <v>134</v>
      </c>
      <c r="C26" t="s">
        <v>113</v>
      </c>
      <c r="D26" t="s">
        <v>35</v>
      </c>
      <c r="E26">
        <v>1</v>
      </c>
      <c r="F26">
        <v>25</v>
      </c>
      <c r="G26">
        <v>3</v>
      </c>
    </row>
    <row r="27" spans="1:7" x14ac:dyDescent="0.25">
      <c r="A27">
        <v>2</v>
      </c>
      <c r="B27" t="s">
        <v>133</v>
      </c>
      <c r="C27" t="s">
        <v>113</v>
      </c>
      <c r="D27" t="s">
        <v>35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148</v>
      </c>
      <c r="C28" t="s">
        <v>113</v>
      </c>
      <c r="D28" t="s">
        <v>35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161</v>
      </c>
      <c r="C29" t="s">
        <v>113</v>
      </c>
      <c r="D29" t="s">
        <v>35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162</v>
      </c>
      <c r="C30" t="s">
        <v>113</v>
      </c>
      <c r="D30" t="s">
        <v>35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112</v>
      </c>
      <c r="C31" t="s">
        <v>113</v>
      </c>
      <c r="D31" t="s">
        <v>35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134</v>
      </c>
      <c r="C32" t="s">
        <v>113</v>
      </c>
      <c r="D32" t="s">
        <v>10</v>
      </c>
      <c r="E32">
        <v>2</v>
      </c>
      <c r="F32">
        <v>75</v>
      </c>
      <c r="G32">
        <v>3</v>
      </c>
    </row>
    <row r="33" spans="1:7" x14ac:dyDescent="0.25">
      <c r="A33">
        <v>2</v>
      </c>
      <c r="B33" t="s">
        <v>133</v>
      </c>
      <c r="C33" t="s">
        <v>113</v>
      </c>
      <c r="D33" t="s">
        <v>10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148</v>
      </c>
      <c r="C34" t="s">
        <v>113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161</v>
      </c>
      <c r="C35" t="s">
        <v>113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162</v>
      </c>
      <c r="C36" t="s">
        <v>113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112</v>
      </c>
      <c r="C37" t="s">
        <v>113</v>
      </c>
      <c r="D37" t="s">
        <v>10</v>
      </c>
      <c r="E37">
        <v>2</v>
      </c>
      <c r="F37">
        <v>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105</v>
      </c>
      <c r="B1" t="s">
        <v>0</v>
      </c>
      <c r="C1" t="s">
        <v>63</v>
      </c>
      <c r="D1" t="s">
        <v>114</v>
      </c>
      <c r="E1" t="s">
        <v>60</v>
      </c>
    </row>
    <row r="2" spans="1:5" x14ac:dyDescent="0.25">
      <c r="A2">
        <v>1</v>
      </c>
      <c r="B2" t="s">
        <v>135</v>
      </c>
      <c r="C2">
        <v>607</v>
      </c>
      <c r="D2">
        <v>579</v>
      </c>
      <c r="E2">
        <v>203</v>
      </c>
    </row>
    <row r="3" spans="1:5" x14ac:dyDescent="0.25">
      <c r="A3">
        <v>2</v>
      </c>
      <c r="B3" t="s">
        <v>136</v>
      </c>
      <c r="C3">
        <v>427</v>
      </c>
      <c r="D3">
        <v>332</v>
      </c>
      <c r="E3">
        <v>7</v>
      </c>
    </row>
    <row r="4" spans="1:5" x14ac:dyDescent="0.25">
      <c r="A4">
        <v>3</v>
      </c>
      <c r="B4" t="s">
        <v>163</v>
      </c>
      <c r="C4">
        <v>36</v>
      </c>
      <c r="D4">
        <v>40</v>
      </c>
      <c r="E4">
        <v>14</v>
      </c>
    </row>
    <row r="5" spans="1:5" x14ac:dyDescent="0.25">
      <c r="A5" s="2">
        <v>4</v>
      </c>
      <c r="B5" s="2" t="s">
        <v>151</v>
      </c>
      <c r="C5" s="2">
        <v>33</v>
      </c>
      <c r="D5" s="2">
        <v>27</v>
      </c>
      <c r="E5" s="2">
        <v>12</v>
      </c>
    </row>
    <row r="6" spans="1:5" x14ac:dyDescent="0.25">
      <c r="A6" s="2">
        <v>5</v>
      </c>
      <c r="B6" s="2" t="s">
        <v>150</v>
      </c>
      <c r="C6" s="2">
        <v>30</v>
      </c>
      <c r="D6" s="2">
        <v>16</v>
      </c>
      <c r="E6" s="2">
        <v>7</v>
      </c>
    </row>
    <row r="7" spans="1:5" x14ac:dyDescent="0.25">
      <c r="A7" s="2">
        <v>6</v>
      </c>
      <c r="B7" s="2" t="s">
        <v>112</v>
      </c>
      <c r="C7" s="2">
        <v>107</v>
      </c>
      <c r="D7" s="2">
        <v>81</v>
      </c>
      <c r="E7" s="2">
        <v>34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105</v>
      </c>
      <c r="B1" t="s">
        <v>0</v>
      </c>
      <c r="C1" t="s">
        <v>65</v>
      </c>
      <c r="D1" t="s">
        <v>114</v>
      </c>
      <c r="E1" t="s">
        <v>60</v>
      </c>
    </row>
    <row r="2" spans="1:5" x14ac:dyDescent="0.25">
      <c r="A2" s="2">
        <v>1</v>
      </c>
      <c r="B2" s="2" t="s">
        <v>135</v>
      </c>
      <c r="C2" s="2">
        <v>11</v>
      </c>
      <c r="D2" s="2">
        <v>5</v>
      </c>
      <c r="E2" s="2">
        <v>3</v>
      </c>
    </row>
    <row r="3" spans="1:5" x14ac:dyDescent="0.25">
      <c r="A3" s="2">
        <v>2</v>
      </c>
      <c r="B3" s="2" t="s">
        <v>164</v>
      </c>
      <c r="C3" s="2">
        <v>5</v>
      </c>
      <c r="D3" s="2">
        <v>1</v>
      </c>
      <c r="E3" s="2">
        <v>1</v>
      </c>
    </row>
    <row r="4" spans="1:5" x14ac:dyDescent="0.25">
      <c r="A4" s="2">
        <v>3</v>
      </c>
      <c r="B4" s="2" t="s">
        <v>136</v>
      </c>
      <c r="C4" s="2">
        <v>4</v>
      </c>
      <c r="D4" s="2">
        <v>1</v>
      </c>
      <c r="E4" s="2">
        <v>0</v>
      </c>
    </row>
    <row r="5" spans="1:5" x14ac:dyDescent="0.25">
      <c r="A5" s="2">
        <v>4</v>
      </c>
      <c r="B5" s="2" t="s">
        <v>165</v>
      </c>
      <c r="C5" s="2">
        <v>4</v>
      </c>
      <c r="D5" s="2">
        <v>0</v>
      </c>
      <c r="E5" s="2">
        <v>0</v>
      </c>
    </row>
    <row r="6" spans="1:5" x14ac:dyDescent="0.25">
      <c r="A6" s="2">
        <v>5</v>
      </c>
      <c r="B6" s="2" t="s">
        <v>151</v>
      </c>
      <c r="C6" s="2">
        <v>4</v>
      </c>
      <c r="D6" s="2">
        <v>1</v>
      </c>
      <c r="E6" s="2">
        <v>1</v>
      </c>
    </row>
    <row r="7" spans="1:5" x14ac:dyDescent="0.25">
      <c r="A7" s="2">
        <v>6</v>
      </c>
      <c r="B7" s="2" t="s">
        <v>112</v>
      </c>
      <c r="C7" s="2">
        <v>22</v>
      </c>
      <c r="D7" s="2">
        <v>4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129</v>
      </c>
      <c r="B1" t="s">
        <v>130</v>
      </c>
      <c r="C1" t="s">
        <v>131</v>
      </c>
    </row>
    <row r="2" spans="1:3" x14ac:dyDescent="0.25">
      <c r="A2" s="1" t="s">
        <v>158</v>
      </c>
      <c r="B2" s="1" t="s">
        <v>159</v>
      </c>
      <c r="C2" s="1" t="s">
        <v>160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110</v>
      </c>
      <c r="B1" t="s">
        <v>128</v>
      </c>
      <c r="C1" t="s">
        <v>120</v>
      </c>
      <c r="D1" t="s">
        <v>105</v>
      </c>
    </row>
    <row r="2" spans="1:4" x14ac:dyDescent="0.25">
      <c r="A2">
        <v>0</v>
      </c>
      <c r="B2" t="s">
        <v>97</v>
      </c>
      <c r="C2" t="s">
        <v>72</v>
      </c>
      <c r="D2">
        <v>1</v>
      </c>
    </row>
    <row r="3" spans="1:4" x14ac:dyDescent="0.25">
      <c r="A3">
        <v>0</v>
      </c>
      <c r="B3" t="s">
        <v>97</v>
      </c>
      <c r="C3" t="s">
        <v>99</v>
      </c>
      <c r="D3">
        <v>2</v>
      </c>
    </row>
    <row r="4" spans="1:4" x14ac:dyDescent="0.25">
      <c r="A4">
        <v>0</v>
      </c>
      <c r="B4" t="s">
        <v>97</v>
      </c>
      <c r="C4" t="s">
        <v>71</v>
      </c>
      <c r="D4">
        <v>3</v>
      </c>
    </row>
    <row r="5" spans="1:4" x14ac:dyDescent="0.25">
      <c r="A5">
        <v>0</v>
      </c>
      <c r="B5" t="s">
        <v>97</v>
      </c>
      <c r="C5" t="s">
        <v>98</v>
      </c>
      <c r="D5">
        <v>4</v>
      </c>
    </row>
    <row r="6" spans="1:4" x14ac:dyDescent="0.25">
      <c r="A6">
        <v>1305</v>
      </c>
      <c r="B6" t="s">
        <v>57</v>
      </c>
      <c r="C6" t="s">
        <v>72</v>
      </c>
      <c r="D6">
        <v>1</v>
      </c>
    </row>
    <row r="7" spans="1:4" x14ac:dyDescent="0.25">
      <c r="A7">
        <v>1</v>
      </c>
      <c r="B7" t="s">
        <v>57</v>
      </c>
      <c r="C7" t="s">
        <v>99</v>
      </c>
      <c r="D7">
        <v>2</v>
      </c>
    </row>
    <row r="8" spans="1:4" x14ac:dyDescent="0.25">
      <c r="A8">
        <v>16</v>
      </c>
      <c r="B8" t="s">
        <v>57</v>
      </c>
      <c r="C8" t="s">
        <v>71</v>
      </c>
      <c r="D8">
        <v>3</v>
      </c>
    </row>
    <row r="9" spans="1:4" x14ac:dyDescent="0.25">
      <c r="A9">
        <v>2</v>
      </c>
      <c r="B9" t="s">
        <v>57</v>
      </c>
      <c r="C9" t="s">
        <v>98</v>
      </c>
      <c r="D9">
        <v>4</v>
      </c>
    </row>
    <row r="10" spans="1:4" x14ac:dyDescent="0.25">
      <c r="A10">
        <v>339</v>
      </c>
      <c r="B10" t="s">
        <v>58</v>
      </c>
      <c r="C10" t="s">
        <v>72</v>
      </c>
      <c r="D10">
        <v>1</v>
      </c>
    </row>
    <row r="11" spans="1:4" x14ac:dyDescent="0.25">
      <c r="A11">
        <v>3</v>
      </c>
      <c r="B11" t="s">
        <v>58</v>
      </c>
      <c r="C11" t="s">
        <v>99</v>
      </c>
      <c r="D11">
        <v>2</v>
      </c>
    </row>
    <row r="12" spans="1:4" x14ac:dyDescent="0.25">
      <c r="A12">
        <v>11</v>
      </c>
      <c r="B12" t="s">
        <v>58</v>
      </c>
      <c r="C12" t="s">
        <v>71</v>
      </c>
      <c r="D12">
        <v>3</v>
      </c>
    </row>
    <row r="13" spans="1:4" x14ac:dyDescent="0.25">
      <c r="A13">
        <v>2</v>
      </c>
      <c r="B13" t="s">
        <v>58</v>
      </c>
      <c r="C13" t="s">
        <v>98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v.3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2018-04-10T14:33:59Z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