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0CB7DE33-0490-4776-AEB2-AC53ACC43DDB}" xr6:coauthVersionLast="47" xr6:coauthVersionMax="47" xr10:uidLastSave="{00000000-0000-0000-0000-000000000000}"/>
  <bookViews>
    <workbookView xWindow="-120" yWindow="-120" windowWidth="29040" windowHeight="15720" tabRatio="725" xr2:uid="{0487E832-BABF-4353-A8B3-CCE810DDB1CA}"/>
  </bookViews>
  <sheets>
    <sheet name="Disclaimer" sheetId="8" r:id="rId1"/>
    <sheet name="Preliminary FG template" sheetId="7" r:id="rId2"/>
  </sheets>
  <externalReferences>
    <externalReference r:id="rId3"/>
  </externalReferences>
  <definedNames>
    <definedName name="AreaPL1">[1]CAM1!$Q$86:$CA$188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"12/13/2021 14:15:09"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7" l="1"/>
  <c r="C22" i="7" s="1"/>
  <c r="C20" i="7" s="1"/>
  <c r="B33" i="7" s="1"/>
  <c r="B10" i="7"/>
  <c r="B27" i="7" l="1"/>
  <c r="C73" i="7" l="1"/>
  <c r="C58" i="7"/>
  <c r="C48" i="7"/>
  <c r="B48" i="7"/>
  <c r="B38" i="7"/>
  <c r="B40" i="7" s="1"/>
  <c r="B67" i="7" l="1"/>
  <c r="B60" i="7"/>
  <c r="B59" i="7"/>
  <c r="C17" i="7"/>
  <c r="B31" i="7" s="1"/>
  <c r="B66" i="7"/>
  <c r="C71" i="7"/>
  <c r="D58" i="7"/>
  <c r="C61" i="7"/>
  <c r="C64" i="7" s="1"/>
  <c r="B72" i="7"/>
  <c r="C63" i="7" l="1"/>
  <c r="D63" i="7"/>
  <c r="D61" i="7"/>
  <c r="C27" i="7"/>
  <c r="C40" i="7" s="1"/>
  <c r="B74" i="7" s="1"/>
  <c r="D71" i="7"/>
  <c r="E58" i="7"/>
  <c r="D64" i="7" l="1"/>
  <c r="B77" i="7"/>
  <c r="E63" i="7"/>
  <c r="E71" i="7"/>
  <c r="E73" i="7" s="1"/>
  <c r="F58" i="7"/>
  <c r="E61" i="7"/>
  <c r="E64" i="7"/>
  <c r="D73" i="7"/>
  <c r="F63" i="7" l="1"/>
  <c r="F71" i="7"/>
  <c r="G58" i="7"/>
  <c r="F61" i="7"/>
  <c r="F64" i="7"/>
  <c r="G63" i="7" l="1"/>
  <c r="H58" i="7"/>
  <c r="G71" i="7"/>
  <c r="F73" i="7"/>
  <c r="G61" i="7"/>
  <c r="G64" i="7" l="1"/>
  <c r="G73" i="7"/>
  <c r="H71" i="7"/>
  <c r="I58" i="7"/>
  <c r="H61" i="7"/>
  <c r="H63" i="7" s="1"/>
  <c r="H64" i="7" l="1"/>
  <c r="I61" i="7"/>
  <c r="I63" i="7" s="1"/>
  <c r="I64" i="7" s="1"/>
  <c r="H73" i="7"/>
  <c r="I71" i="7"/>
  <c r="J58" i="7"/>
  <c r="J63" i="7" l="1"/>
  <c r="I73" i="7"/>
  <c r="J71" i="7"/>
  <c r="K58" i="7"/>
  <c r="J61" i="7"/>
  <c r="J64" i="7" s="1"/>
  <c r="K63" i="7" l="1"/>
  <c r="J73" i="7"/>
  <c r="K71" i="7"/>
  <c r="K73" i="7" s="1"/>
  <c r="L58" i="7"/>
  <c r="K61" i="7"/>
  <c r="K64" i="7"/>
  <c r="L71" i="7" l="1"/>
  <c r="L73" i="7" s="1"/>
  <c r="M58" i="7"/>
  <c r="M63" i="7" s="1"/>
  <c r="L61" i="7"/>
  <c r="L63" i="7" l="1"/>
  <c r="L64" i="7" s="1"/>
  <c r="M71" i="7"/>
  <c r="M73" i="7" s="1"/>
  <c r="N58" i="7"/>
  <c r="N63" i="7" s="1"/>
  <c r="M61" i="7"/>
  <c r="M64" i="7" s="1"/>
  <c r="N71" i="7" l="1"/>
  <c r="N73" i="7" s="1"/>
  <c r="O58" i="7"/>
  <c r="O63" i="7" s="1"/>
  <c r="N61" i="7"/>
  <c r="N64" i="7" s="1"/>
  <c r="P58" i="7" l="1"/>
  <c r="P63" i="7" s="1"/>
  <c r="O71" i="7"/>
  <c r="O73" i="7" s="1"/>
  <c r="O61" i="7"/>
  <c r="O64" i="7" s="1"/>
  <c r="P71" i="7" l="1"/>
  <c r="P73" i="7" s="1"/>
  <c r="Q58" i="7"/>
  <c r="P61" i="7"/>
  <c r="P64" i="7" s="1"/>
  <c r="Q71" i="7" l="1"/>
  <c r="Q73" i="7" s="1"/>
  <c r="R58" i="7"/>
  <c r="R63" i="7" s="1"/>
  <c r="Q61" i="7"/>
  <c r="Q63" i="7" l="1"/>
  <c r="Q64" i="7" s="1"/>
  <c r="R71" i="7"/>
  <c r="R73" i="7" s="1"/>
  <c r="S58" i="7"/>
  <c r="S63" i="7" s="1"/>
  <c r="R61" i="7"/>
  <c r="R64" i="7" s="1"/>
  <c r="S71" i="7" l="1"/>
  <c r="S73" i="7" s="1"/>
  <c r="T58" i="7"/>
  <c r="T63" i="7" s="1"/>
  <c r="S61" i="7"/>
  <c r="S64" i="7" s="1"/>
  <c r="T71" i="7" l="1"/>
  <c r="T73" i="7" s="1"/>
  <c r="U58" i="7"/>
  <c r="U63" i="7" s="1"/>
  <c r="T61" i="7"/>
  <c r="T64" i="7" s="1"/>
  <c r="U71" i="7" l="1"/>
  <c r="U73" i="7" s="1"/>
  <c r="V58" i="7"/>
  <c r="V63" i="7" s="1"/>
  <c r="U61" i="7"/>
  <c r="U64" i="7" s="1"/>
  <c r="V71" i="7" l="1"/>
  <c r="V73" i="7" s="1"/>
  <c r="W58" i="7"/>
  <c r="V61" i="7"/>
  <c r="V64" i="7" s="1"/>
  <c r="X58" i="7" l="1"/>
  <c r="X63" i="7" s="1"/>
  <c r="W71" i="7"/>
  <c r="W73" i="7" s="1"/>
  <c r="W61" i="7"/>
  <c r="W63" i="7" l="1"/>
  <c r="W64" i="7" s="1"/>
  <c r="X71" i="7"/>
  <c r="X73" i="7" s="1"/>
  <c r="Y58" i="7"/>
  <c r="Y63" i="7" s="1"/>
  <c r="X61" i="7"/>
  <c r="X64" i="7" s="1"/>
  <c r="Y71" i="7" l="1"/>
  <c r="Y73" i="7" s="1"/>
  <c r="Z58" i="7"/>
  <c r="Z63" i="7" s="1"/>
  <c r="Y61" i="7"/>
  <c r="Y64" i="7" s="1"/>
  <c r="Z71" i="7" l="1"/>
  <c r="Z73" i="7" s="1"/>
  <c r="AA58" i="7"/>
  <c r="Z61" i="7"/>
  <c r="Z64" i="7" s="1"/>
  <c r="AA71" i="7" l="1"/>
  <c r="AA73" i="7" s="1"/>
  <c r="AB58" i="7"/>
  <c r="AA61" i="7"/>
  <c r="AA63" i="7" l="1"/>
  <c r="AA64" i="7" s="1"/>
  <c r="AB71" i="7"/>
  <c r="AB73" i="7" s="1"/>
  <c r="AC58" i="7"/>
  <c r="AC63" i="7" s="1"/>
  <c r="AB61" i="7"/>
  <c r="AB63" i="7" l="1"/>
  <c r="AC71" i="7"/>
  <c r="AC73" i="7" s="1"/>
  <c r="AD58" i="7"/>
  <c r="AD63" i="7" s="1"/>
  <c r="AC61" i="7"/>
  <c r="AC64" i="7" l="1"/>
  <c r="AB64" i="7"/>
  <c r="AD71" i="7"/>
  <c r="AD73" i="7" s="1"/>
  <c r="AE58" i="7"/>
  <c r="AE63" i="7" s="1"/>
  <c r="AD61" i="7"/>
  <c r="AD64" i="7" l="1"/>
  <c r="AF58" i="7"/>
  <c r="AE71" i="7"/>
  <c r="AE73" i="7" s="1"/>
  <c r="AE61" i="7"/>
  <c r="AE64" i="7" s="1"/>
  <c r="AF71" i="7" l="1"/>
  <c r="AF73" i="7" s="1"/>
  <c r="AG58" i="7"/>
  <c r="AG63" i="7" s="1"/>
  <c r="AF61" i="7"/>
  <c r="AF63" i="7" l="1"/>
  <c r="AG71" i="7"/>
  <c r="AG73" i="7" s="1"/>
  <c r="AH58" i="7"/>
  <c r="AH63" i="7" s="1"/>
  <c r="AG61" i="7"/>
  <c r="AG64" i="7" l="1"/>
  <c r="AF64" i="7"/>
  <c r="AH71" i="7"/>
  <c r="AH73" i="7" s="1"/>
  <c r="AI58" i="7"/>
  <c r="AI63" i="7" s="1"/>
  <c r="AH61" i="7"/>
  <c r="AH64" i="7"/>
  <c r="AI71" i="7" l="1"/>
  <c r="AI73" i="7" s="1"/>
  <c r="AJ58" i="7"/>
  <c r="AJ63" i="7" s="1"/>
  <c r="AI61" i="7"/>
  <c r="AI64" i="7" s="1"/>
  <c r="AJ71" i="7" l="1"/>
  <c r="AJ73" i="7" s="1"/>
  <c r="AK58" i="7"/>
  <c r="AK63" i="7" s="1"/>
  <c r="AJ61" i="7"/>
  <c r="AJ64" i="7" s="1"/>
  <c r="AK71" i="7" l="1"/>
  <c r="AK73" i="7" s="1"/>
  <c r="AL58" i="7"/>
  <c r="AL63" i="7" s="1"/>
  <c r="AK61" i="7"/>
  <c r="AK64" i="7" s="1"/>
  <c r="AL71" i="7" l="1"/>
  <c r="AL73" i="7" s="1"/>
  <c r="AM58" i="7"/>
  <c r="AM63" i="7" s="1"/>
  <c r="AL61" i="7"/>
  <c r="AL64" i="7" s="1"/>
  <c r="AN58" i="7" l="1"/>
  <c r="AN63" i="7" s="1"/>
  <c r="AM71" i="7"/>
  <c r="AM73" i="7" s="1"/>
  <c r="AM61" i="7"/>
  <c r="AM64" i="7" s="1"/>
  <c r="AN71" i="7" l="1"/>
  <c r="AN73" i="7" s="1"/>
  <c r="AO58" i="7"/>
  <c r="AO63" i="7" s="1"/>
  <c r="AN61" i="7"/>
  <c r="AN64" i="7" s="1"/>
  <c r="AO71" i="7" l="1"/>
  <c r="AO73" i="7" s="1"/>
  <c r="AP58" i="7"/>
  <c r="AP63" i="7" s="1"/>
  <c r="AO61" i="7"/>
  <c r="AO64" i="7" s="1"/>
  <c r="AP71" i="7" l="1"/>
  <c r="AP73" i="7" s="1"/>
  <c r="AQ58" i="7"/>
  <c r="AQ63" i="7" s="1"/>
  <c r="AP61" i="7"/>
  <c r="AP64" i="7" s="1"/>
  <c r="AQ71" i="7" l="1"/>
  <c r="AQ73" i="7" s="1"/>
  <c r="AR58" i="7"/>
  <c r="AR63" i="7" s="1"/>
  <c r="AQ61" i="7"/>
  <c r="AQ64" i="7" s="1"/>
  <c r="AR71" i="7" l="1"/>
  <c r="AR73" i="7" s="1"/>
  <c r="AS58" i="7"/>
  <c r="AS63" i="7" s="1"/>
  <c r="AR61" i="7"/>
  <c r="AR64" i="7"/>
  <c r="AS71" i="7" l="1"/>
  <c r="AS73" i="7" s="1"/>
  <c r="AT58" i="7"/>
  <c r="AT63" i="7" s="1"/>
  <c r="AS61" i="7"/>
  <c r="AS64" i="7" s="1"/>
  <c r="AT71" i="7" l="1"/>
  <c r="AT73" i="7" s="1"/>
  <c r="AU58" i="7"/>
  <c r="AU63" i="7" s="1"/>
  <c r="AT61" i="7"/>
  <c r="AT64" i="7" s="1"/>
  <c r="AV58" i="7" l="1"/>
  <c r="AV63" i="7" s="1"/>
  <c r="AU71" i="7"/>
  <c r="AU73" i="7" s="1"/>
  <c r="AU61" i="7"/>
  <c r="AU64" i="7" s="1"/>
  <c r="AV71" i="7" l="1"/>
  <c r="AV73" i="7" s="1"/>
  <c r="AW58" i="7"/>
  <c r="AW63" i="7" s="1"/>
  <c r="B63" i="7" s="1"/>
  <c r="AV61" i="7"/>
  <c r="AV64" i="7" s="1"/>
  <c r="AW71" i="7" l="1"/>
  <c r="AW73" i="7" s="1"/>
  <c r="B73" i="7" s="1"/>
  <c r="AW61" i="7"/>
  <c r="B61" i="7" s="1"/>
  <c r="AW64" i="7" l="1"/>
  <c r="B64" i="7" s="1"/>
  <c r="B75" i="7" s="1"/>
  <c r="B78" i="7" s="1"/>
  <c r="B76" i="7" l="1"/>
</calcChain>
</file>

<file path=xl/sharedStrings.xml><?xml version="1.0" encoding="utf-8"?>
<sst xmlns="http://schemas.openxmlformats.org/spreadsheetml/2006/main" count="83" uniqueCount="73">
  <si>
    <t>Timeline of the project</t>
  </si>
  <si>
    <t>Estimated costs of the project</t>
  </si>
  <si>
    <t>Value</t>
  </si>
  <si>
    <t>TOTAL</t>
  </si>
  <si>
    <t>Number of years in which the asset is used for the project</t>
  </si>
  <si>
    <t>Grant calculation</t>
  </si>
  <si>
    <t>Terminal value</t>
  </si>
  <si>
    <t>Tax rate</t>
  </si>
  <si>
    <t>LEGEND</t>
  </si>
  <si>
    <t>Requested grant (nominal)</t>
  </si>
  <si>
    <t>Requested grant (discounted)</t>
  </si>
  <si>
    <t>All values in this document are indicative and do not constitute any obligation for Member States to release State aid.</t>
  </si>
  <si>
    <t>https://competition-policy.ec.europa.eu/state-aid/ipcei/guidance-templates_en</t>
  </si>
  <si>
    <t>Project phase</t>
  </si>
  <si>
    <t>Cell needs input data</t>
  </si>
  <si>
    <t>Cell contains built-in formulas &amp; links - do not modify</t>
  </si>
  <si>
    <t>Project duration (years)</t>
  </si>
  <si>
    <t>Cost category</t>
  </si>
  <si>
    <t>Estimated total costs 
(EUR million)</t>
  </si>
  <si>
    <t>Estimated eligible costs 
(EUR million)</t>
  </si>
  <si>
    <t>Average useful life of instruments &amp; equipment (years)</t>
  </si>
  <si>
    <t>Instruments &amp; equipment</t>
  </si>
  <si>
    <t>Buildings, infrastructure &amp; land</t>
  </si>
  <si>
    <t>Average useful life of buildings, infrastructure &amp; land (years)</t>
  </si>
  <si>
    <t>Materials &amp; supplies</t>
  </si>
  <si>
    <t>Patents &amp; contractual research</t>
  </si>
  <si>
    <t>Personnel &amp; administrative costs</t>
  </si>
  <si>
    <t>Other costs</t>
  </si>
  <si>
    <t>Feasibility studies &amp; obtaining permissions</t>
  </si>
  <si>
    <t>Depreciation costs for buildings, infrastructure &amp; land</t>
  </si>
  <si>
    <t>Depreciation costs for instruments &amp; equipment</t>
  </si>
  <si>
    <t>Estimated revenues of the project</t>
  </si>
  <si>
    <t>Revenue category</t>
  </si>
  <si>
    <t>Estimated total project revenues</t>
  </si>
  <si>
    <t>Other parameters</t>
  </si>
  <si>
    <t>Parameter</t>
  </si>
  <si>
    <t>Weighted average cost of capital (WACC)</t>
  </si>
  <si>
    <t>Comment</t>
  </si>
  <si>
    <t>Cashflows</t>
  </si>
  <si>
    <t>Growth rate g of steady-state net cashflow</t>
  </si>
  <si>
    <t>Discounted cashflows &amp; funding gap</t>
  </si>
  <si>
    <t>Cash inflows (nominal)</t>
  </si>
  <si>
    <t>Cash outflows (nominal)</t>
  </si>
  <si>
    <t>Maximum grant (nominal) (capped by total eligible costs)</t>
  </si>
  <si>
    <t>Maximum grant (discounted) (capped by funding gap)</t>
  </si>
  <si>
    <t>Control cell: does the requested grant fulfil the eligible cost and funding gap constraints?</t>
  </si>
  <si>
    <t>Requested grant (discounted) / funding gap</t>
  </si>
  <si>
    <t>State aid intensity</t>
  </si>
  <si>
    <t>Estimated total project costs (all project phases)</t>
  </si>
  <si>
    <t>At this preliminary stage, it is recommended to use the industry-specific WACC, which can be downloaded from the website of professor Aswath Damodaran &gt; Data &gt; Current Data &gt; Costs of Capital by Industry Sector. Once the file has been downloaded, the relevant sector must be identified and the corresponding "Cost of Capital (Euros)" selected.</t>
  </si>
  <si>
    <t>Link to website of professor Aswath Damodaran</t>
  </si>
  <si>
    <t>It is recommended to use the "Marginal tax rate by country", which can be downloaded from the website of professor Aswath Damodaran &gt; Data &gt; Current data &gt; Marginal tax rate by country.</t>
  </si>
  <si>
    <t>Link to Commission's IPCEI Communication Annex</t>
  </si>
  <si>
    <t>The preliminary funding gap (FG) template complements the IPCEI Application Template which is intended for the first phase of the two-step national evaluation process. It facilitates the structured collection of information on a project's indicative cost structure and potential revenues and the preliminary estimation of the project's funding gap.
This preliminary funding gap template has been developed upon the initiative of the Member States participating in the Joint European Forum for IPCEI (JEF-IPCEI). It does not constitute a template that has been developed by the European Commission or which the European Commission requires to be completed by project companies. 
Applicants are kindly reminded that, should their project be pre-selected and admitted to the second phase of the two-step national evaluation process, they will be required to submit a comprehensive funding gap calculation, in accordance with the latest standard template published by the European Commission. The latest version of the Commission's standard funding gap templates is available at DG COMP's dedicated IPCEI website:</t>
  </si>
  <si>
    <t>Net cashflows (nominal; including tax effects)</t>
  </si>
  <si>
    <t>First year of construction</t>
  </si>
  <si>
    <t>Year of infrastructure commissioning</t>
  </si>
  <si>
    <t>Last year of projections</t>
  </si>
  <si>
    <t>Year</t>
  </si>
  <si>
    <t>Preliminary funding gap calculation for IPCEI infrastructure projects - disclaimer</t>
  </si>
  <si>
    <t>Preliminary funding gap calculation for IPCEI infrastructure projects</t>
  </si>
  <si>
    <t>Costs before infrastructure commissioning</t>
  </si>
  <si>
    <t>Costs after infrastructure commissioning</t>
  </si>
  <si>
    <t>Estimated total costs before infrastructure commissioning</t>
  </si>
  <si>
    <t>Estimated total costs after infrastructure commissioning</t>
  </si>
  <si>
    <t>Before infrastructure commissioning
(EUR million)</t>
  </si>
  <si>
    <t>After infrastructure commissioning
(EUR million)</t>
  </si>
  <si>
    <t>Control cell: are all the cash outflows taken into account?
(i.e. the estimated total project costs in cell B40 have to be equal to the sum of cash outflows in row 60)</t>
  </si>
  <si>
    <t>Control cell: are all the cash inflows taken into account?
(i.e. the estimated total project revenues in cell range B48:C48 have to be equal to the sum of cash inflows in row 59)</t>
  </si>
  <si>
    <t>Eligible costs are costs which directly relate to the proposed project and which fall in one of the eligible cost categories outlined in the Annex of the Commission's IPCEI Communication. Only costs incurred up to commissioning of the infrastructure can be eligible costs, with the exception of depreciation costs occuring after infrastructure commissioning and until the last year of projections which are also considered eligible.</t>
  </si>
  <si>
    <t>Revenues from access fees</t>
  </si>
  <si>
    <t>Revenues from capacity bookings</t>
  </si>
  <si>
    <t>Other revenues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</si>
</sst>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00\ &quot;€&quot;_-;\-* #,##0.00\ &quot;€&quot;_-;_-* &quot;-&quot;??\ &quot;€&quot;_-;_-@_-"/>
    <numFmt numFmtId="166" formatCode="#,##0.00_ ;\-#,##0.00\ "/>
  </numFmts>
  <fonts count="23" x14ac:knownFonts="1">
    <font>
      <sz val="11"/>
      <color theme="1"/>
      <name val="Aptos Narrow"/>
      <family val="2"/>
      <scheme val="minor"/>
    </font>
    <font>
      <i/>
      <sz val="11"/>
      <color theme="1"/>
      <name val="Times New Roman"/>
      <family val="1"/>
    </font>
    <font>
      <b/>
      <sz val="11"/>
      <color theme="1"/>
      <name val="Times New Roman"/>
      <family val="1"/>
    </font>
    <font>
      <b/>
      <sz val="11"/>
      <color rgb="FF000000"/>
      <name val="Times New Roman"/>
      <family val="1"/>
    </font>
    <font>
      <sz val="11"/>
      <color theme="1"/>
      <name val="Times New Roman"/>
      <family val="1"/>
    </font>
    <font>
      <sz val="8"/>
      <color theme="1"/>
      <name val="Times New Roman"/>
      <family val="1"/>
    </font>
    <font>
      <b/>
      <sz val="11"/>
      <color theme="0"/>
      <name val="Times New Roman"/>
      <family val="1"/>
    </font>
    <font>
      <sz val="11"/>
      <color theme="1"/>
      <name val="Aptos Narrow"/>
      <family val="2"/>
      <scheme val="minor"/>
    </font>
    <font>
      <u/>
      <sz val="11"/>
      <color theme="10"/>
      <name val="Aptos Narrow"/>
      <family val="2"/>
      <scheme val="minor"/>
    </font>
    <font>
      <sz val="11"/>
      <color indexed="60"/>
      <name val="Calibri"/>
      <family val="2"/>
    </font>
    <font>
      <sz val="11"/>
      <name val="Times New Roman"/>
      <family val="1"/>
    </font>
    <font>
      <sz val="11"/>
      <color rgb="FFFFED00"/>
      <name val="Times New Roman"/>
      <family val="1"/>
    </font>
    <font>
      <u/>
      <sz val="11"/>
      <color theme="10"/>
      <name val="Times New Roman"/>
      <family val="1"/>
    </font>
    <font>
      <sz val="11"/>
      <color indexed="8"/>
      <name val="Times New Roman"/>
      <family val="1"/>
    </font>
    <font>
      <b/>
      <i/>
      <u/>
      <sz val="11"/>
      <color theme="1"/>
      <name val="Times New Roman"/>
      <family val="1"/>
    </font>
    <font>
      <i/>
      <sz val="11"/>
      <color theme="1" tint="0.34998626667073579"/>
      <name val="Times New Roman"/>
      <family val="1"/>
    </font>
    <font>
      <i/>
      <sz val="10"/>
      <color theme="1" tint="0.34998626667073579"/>
      <name val="Times New Roman"/>
      <family val="1"/>
    </font>
    <font>
      <i/>
      <sz val="11"/>
      <color rgb="FFFF0000"/>
      <name val="Times New Roman"/>
      <family val="1"/>
    </font>
    <font>
      <i/>
      <sz val="11"/>
      <color indexed="8"/>
      <name val="Times New Roman"/>
      <family val="1"/>
    </font>
    <font>
      <b/>
      <sz val="11"/>
      <color indexed="8"/>
      <name val="Times New Roman"/>
      <family val="1"/>
    </font>
    <font>
      <b/>
      <sz val="20"/>
      <color rgb="FFFFED00"/>
      <name val="Times New Roman"/>
      <family val="1"/>
    </font>
    <font>
      <i/>
      <sz val="11"/>
      <name val="Times New Roman"/>
      <family val="1"/>
    </font>
    <font>
      <sz val="8"/>
      <color rgb="FFFFFF00"/>
      <name val="Times New Roman"/>
      <family val="1"/>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bgColor indexed="64"/>
      </patternFill>
    </fill>
    <fill>
      <patternFill patternType="solid">
        <fgColor theme="2"/>
        <bgColor indexed="64"/>
      </patternFill>
    </fill>
    <fill>
      <patternFill patternType="solid">
        <fgColor indexed="43"/>
      </patternFill>
    </fill>
    <fill>
      <patternFill patternType="solid">
        <fgColor rgb="FF004494"/>
        <bgColor theme="0"/>
      </patternFill>
    </fill>
    <fill>
      <patternFill patternType="solid">
        <fgColor theme="4" tint="-0.499984740745262"/>
        <bgColor indexed="64"/>
      </patternFill>
    </fill>
    <fill>
      <patternFill patternType="lightUp">
        <bgColor theme="0"/>
      </patternFill>
    </fill>
    <fill>
      <patternFill patternType="solid">
        <fgColor theme="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medium">
        <color indexed="64"/>
      </left>
      <right/>
      <top/>
      <bottom/>
      <diagonal/>
    </border>
  </borders>
  <cellStyleXfs count="7">
    <xf numFmtId="0" fontId="0" fillId="0" borderId="0"/>
    <xf numFmtId="165" fontId="7" fillId="0" borderId="0" applyFont="0" applyFill="0" applyBorder="0" applyAlignment="0" applyProtection="0"/>
    <xf numFmtId="0" fontId="8" fillId="0" borderId="0" applyNumberFormat="0" applyFill="0" applyBorder="0" applyAlignment="0" applyProtection="0"/>
    <xf numFmtId="9" fontId="7" fillId="0" borderId="0" applyFont="0" applyFill="0" applyBorder="0" applyAlignment="0" applyProtection="0"/>
    <xf numFmtId="164" fontId="7" fillId="0" borderId="0" applyFont="0" applyFill="0" applyBorder="0" applyAlignment="0" applyProtection="0"/>
    <xf numFmtId="0" fontId="9" fillId="6" borderId="0" applyNumberFormat="0" applyBorder="0" applyAlignment="0" applyProtection="0"/>
    <xf numFmtId="165" fontId="7" fillId="0" borderId="0" applyFont="0" applyFill="0" applyBorder="0" applyAlignment="0" applyProtection="0"/>
  </cellStyleXfs>
  <cellXfs count="116">
    <xf numFmtId="0" fontId="0" fillId="0" borderId="0" xfId="0"/>
    <xf numFmtId="0" fontId="4" fillId="3" borderId="0" xfId="0" applyFont="1" applyFill="1" applyProtection="1">
      <protection locked="0"/>
    </xf>
    <xf numFmtId="0" fontId="3" fillId="3" borderId="0" xfId="0" applyFont="1" applyFill="1" applyAlignment="1" applyProtection="1">
      <alignment vertical="center" wrapText="1"/>
      <protection locked="0"/>
    </xf>
    <xf numFmtId="0" fontId="4" fillId="3" borderId="0" xfId="0" applyFont="1" applyFill="1" applyAlignment="1" applyProtection="1">
      <alignment horizontal="justify" vertical="center" wrapText="1"/>
      <protection locked="0"/>
    </xf>
    <xf numFmtId="165" fontId="4" fillId="3" borderId="0" xfId="0" applyNumberFormat="1" applyFont="1" applyFill="1" applyAlignment="1" applyProtection="1">
      <alignment horizontal="justify" vertical="center" wrapText="1"/>
      <protection locked="0"/>
    </xf>
    <xf numFmtId="10" fontId="4" fillId="2" borderId="1" xfId="1" applyNumberFormat="1" applyFont="1" applyFill="1" applyBorder="1" applyAlignment="1" applyProtection="1">
      <alignment horizontal="right" vertical="center" wrapText="1"/>
    </xf>
    <xf numFmtId="0" fontId="10" fillId="5" borderId="1" xfId="0" applyFont="1" applyFill="1" applyBorder="1" applyAlignment="1" applyProtection="1">
      <alignment horizontal="center" vertical="center"/>
      <protection locked="0"/>
    </xf>
    <xf numFmtId="4" fontId="4" fillId="5" borderId="1" xfId="0" applyNumberFormat="1" applyFont="1" applyFill="1" applyBorder="1" applyAlignment="1" applyProtection="1">
      <alignment horizontal="right" vertical="center" wrapText="1"/>
      <protection locked="0"/>
    </xf>
    <xf numFmtId="4" fontId="4" fillId="5" borderId="6" xfId="0" applyNumberFormat="1" applyFont="1" applyFill="1" applyBorder="1" applyAlignment="1" applyProtection="1">
      <alignment horizontal="right" vertical="center" wrapText="1"/>
      <protection locked="0"/>
    </xf>
    <xf numFmtId="166" fontId="4" fillId="5" borderId="1" xfId="1" applyNumberFormat="1" applyFont="1" applyFill="1" applyBorder="1" applyAlignment="1" applyProtection="1">
      <alignment horizontal="right" vertical="center" wrapText="1"/>
      <protection locked="0"/>
    </xf>
    <xf numFmtId="3" fontId="15" fillId="5" borderId="1" xfId="0" applyNumberFormat="1" applyFont="1" applyFill="1" applyBorder="1" applyAlignment="1" applyProtection="1">
      <alignment horizontal="center" vertical="center" wrapText="1"/>
      <protection locked="0"/>
    </xf>
    <xf numFmtId="165" fontId="4" fillId="0" borderId="0" xfId="1" applyFont="1" applyFill="1" applyBorder="1" applyAlignment="1" applyProtection="1">
      <alignment horizontal="justify" vertical="center" wrapText="1"/>
    </xf>
    <xf numFmtId="0" fontId="4" fillId="0" borderId="0" xfId="0" applyFont="1" applyProtection="1">
      <protection locked="0"/>
    </xf>
    <xf numFmtId="4" fontId="4" fillId="2" borderId="7" xfId="1" applyNumberFormat="1" applyFont="1" applyFill="1" applyBorder="1" applyAlignment="1" applyProtection="1">
      <alignment horizontal="right" vertical="center" wrapText="1"/>
    </xf>
    <xf numFmtId="4" fontId="4" fillId="2" borderId="1" xfId="1" applyNumberFormat="1" applyFont="1" applyFill="1" applyBorder="1" applyAlignment="1" applyProtection="1">
      <alignment horizontal="right" vertical="center" wrapText="1"/>
    </xf>
    <xf numFmtId="4" fontId="4" fillId="5" borderId="1" xfId="1" applyNumberFormat="1" applyFont="1" applyFill="1" applyBorder="1" applyAlignment="1" applyProtection="1">
      <alignment horizontal="right" vertical="center" wrapText="1"/>
      <protection locked="0"/>
    </xf>
    <xf numFmtId="4" fontId="2" fillId="2" borderId="1" xfId="1" applyNumberFormat="1" applyFont="1" applyFill="1" applyBorder="1" applyAlignment="1" applyProtection="1">
      <alignment horizontal="right" vertical="center" wrapText="1"/>
    </xf>
    <xf numFmtId="4" fontId="19" fillId="2" borderId="1" xfId="1" applyNumberFormat="1" applyFont="1" applyFill="1" applyBorder="1" applyAlignment="1" applyProtection="1">
      <alignment horizontal="right" vertical="center" wrapText="1"/>
    </xf>
    <xf numFmtId="10" fontId="4" fillId="0" borderId="12" xfId="1" applyNumberFormat="1" applyFont="1" applyFill="1" applyBorder="1" applyAlignment="1" applyProtection="1">
      <alignment horizontal="right" vertical="center" wrapText="1"/>
    </xf>
    <xf numFmtId="10" fontId="4" fillId="0" borderId="0" xfId="1" applyNumberFormat="1" applyFont="1" applyFill="1" applyBorder="1" applyAlignment="1" applyProtection="1">
      <alignment horizontal="right" vertical="center" wrapText="1"/>
    </xf>
    <xf numFmtId="10" fontId="4" fillId="5" borderId="2" xfId="0" applyNumberFormat="1" applyFont="1" applyFill="1" applyBorder="1" applyAlignment="1" applyProtection="1">
      <alignment horizontal="center" vertical="center" wrapText="1"/>
      <protection locked="0"/>
    </xf>
    <xf numFmtId="0" fontId="17" fillId="3" borderId="0" xfId="0" applyFont="1" applyFill="1" applyAlignment="1" applyProtection="1">
      <alignment vertical="center" wrapText="1"/>
      <protection locked="0"/>
    </xf>
    <xf numFmtId="0" fontId="12" fillId="0" borderId="0" xfId="2" applyFont="1" applyFill="1" applyBorder="1" applyAlignment="1" applyProtection="1">
      <alignment horizontal="justify" vertical="center" wrapText="1"/>
      <protection locked="0"/>
    </xf>
    <xf numFmtId="0" fontId="8" fillId="0" borderId="0" xfId="2" applyFill="1" applyBorder="1" applyAlignment="1" applyProtection="1">
      <alignment vertical="center"/>
      <protection locked="0"/>
    </xf>
    <xf numFmtId="0" fontId="17" fillId="0" borderId="0" xfId="0" applyFont="1" applyAlignment="1" applyProtection="1">
      <alignment vertical="center" wrapText="1"/>
      <protection locked="0"/>
    </xf>
    <xf numFmtId="165" fontId="4" fillId="0" borderId="0" xfId="1" applyFont="1" applyFill="1" applyBorder="1" applyAlignment="1" applyProtection="1">
      <alignment horizontal="justify" vertical="center" wrapText="1"/>
      <protection locked="0"/>
    </xf>
    <xf numFmtId="0" fontId="4" fillId="3" borderId="0" xfId="0" applyFont="1" applyFill="1" applyProtection="1"/>
    <xf numFmtId="0" fontId="14" fillId="3" borderId="0" xfId="0" applyFont="1" applyFill="1" applyProtection="1"/>
    <xf numFmtId="0" fontId="1" fillId="3" borderId="0" xfId="0" applyFont="1" applyFill="1" applyProtection="1"/>
    <xf numFmtId="0" fontId="6" fillId="8" borderId="1" xfId="0" applyFont="1" applyFill="1" applyBorder="1" applyAlignment="1" applyProtection="1">
      <alignment horizontal="left" vertical="center"/>
    </xf>
    <xf numFmtId="0" fontId="6" fillId="8" borderId="1" xfId="0" applyFont="1" applyFill="1" applyBorder="1" applyAlignment="1" applyProtection="1">
      <alignment horizontal="center" vertical="center"/>
    </xf>
    <xf numFmtId="0" fontId="4" fillId="3" borderId="1" xfId="0" applyFont="1" applyFill="1" applyBorder="1" applyAlignment="1" applyProtection="1">
      <alignment vertical="center"/>
    </xf>
    <xf numFmtId="0" fontId="2" fillId="3" borderId="0" xfId="0" applyFont="1" applyFill="1" applyAlignment="1" applyProtection="1">
      <alignment vertical="center"/>
    </xf>
    <xf numFmtId="0" fontId="13" fillId="3" borderId="0" xfId="0" applyFont="1" applyFill="1" applyProtection="1"/>
    <xf numFmtId="0" fontId="11" fillId="3" borderId="0" xfId="0" applyFont="1" applyFill="1" applyProtection="1"/>
    <xf numFmtId="0" fontId="1" fillId="3" borderId="0" xfId="0" applyFont="1" applyFill="1" applyAlignment="1" applyProtection="1">
      <alignment horizontal="center" vertical="center" wrapText="1"/>
    </xf>
    <xf numFmtId="0" fontId="10" fillId="2" borderId="0" xfId="0" applyFont="1" applyFill="1" applyAlignment="1" applyProtection="1">
      <alignment horizontal="center"/>
    </xf>
    <xf numFmtId="0" fontId="22" fillId="0" borderId="0" xfId="0" applyFont="1" applyFill="1" applyProtection="1"/>
    <xf numFmtId="0" fontId="6" fillId="8" borderId="1" xfId="0" applyFont="1" applyFill="1" applyBorder="1" applyAlignment="1" applyProtection="1">
      <alignment vertical="top" wrapText="1"/>
    </xf>
    <xf numFmtId="0" fontId="6" fillId="8" borderId="1" xfId="0" applyFont="1" applyFill="1" applyBorder="1" applyAlignment="1" applyProtection="1">
      <alignment horizontal="right" vertical="top" wrapText="1"/>
    </xf>
    <xf numFmtId="0" fontId="4" fillId="3" borderId="1" xfId="0" applyFont="1" applyFill="1" applyBorder="1" applyAlignment="1" applyProtection="1">
      <alignment horizontal="justify" vertical="center" wrapText="1"/>
    </xf>
    <xf numFmtId="0" fontId="16" fillId="3" borderId="1" xfId="0" applyFont="1" applyFill="1" applyBorder="1" applyAlignment="1" applyProtection="1">
      <alignment vertical="center" wrapText="1"/>
    </xf>
    <xf numFmtId="0" fontId="4" fillId="3" borderId="1" xfId="0" applyFont="1" applyFill="1" applyBorder="1" applyAlignment="1" applyProtection="1">
      <alignment vertical="center" wrapText="1"/>
    </xf>
    <xf numFmtId="0" fontId="4" fillId="3" borderId="6" xfId="0" applyFont="1" applyFill="1" applyBorder="1" applyAlignment="1" applyProtection="1">
      <alignment vertical="center" wrapText="1"/>
    </xf>
    <xf numFmtId="0" fontId="2" fillId="0" borderId="1" xfId="0" applyFont="1" applyBorder="1" applyAlignment="1" applyProtection="1">
      <alignment vertical="center" wrapText="1"/>
    </xf>
    <xf numFmtId="4" fontId="1" fillId="3" borderId="1" xfId="0" applyNumberFormat="1" applyFont="1" applyFill="1" applyBorder="1" applyAlignment="1" applyProtection="1">
      <alignment horizontal="right"/>
    </xf>
    <xf numFmtId="4" fontId="4" fillId="3" borderId="1" xfId="0" applyNumberFormat="1" applyFont="1" applyFill="1" applyBorder="1" applyAlignment="1" applyProtection="1">
      <alignment horizontal="right"/>
    </xf>
    <xf numFmtId="4" fontId="4" fillId="2" borderId="1" xfId="0" applyNumberFormat="1" applyFont="1" applyFill="1" applyBorder="1" applyAlignment="1" applyProtection="1">
      <alignment horizontal="right" vertical="center" wrapText="1"/>
    </xf>
    <xf numFmtId="3" fontId="15" fillId="2" borderId="1"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right" vertical="center" wrapText="1"/>
    </xf>
    <xf numFmtId="0" fontId="12" fillId="3" borderId="14" xfId="2" applyFont="1" applyFill="1" applyBorder="1" applyAlignment="1" applyProtection="1">
      <alignment vertical="top"/>
    </xf>
    <xf numFmtId="0" fontId="1" fillId="3" borderId="17" xfId="0" applyFont="1" applyFill="1" applyBorder="1" applyAlignment="1" applyProtection="1">
      <alignment vertical="top" wrapText="1"/>
    </xf>
    <xf numFmtId="0" fontId="1" fillId="3" borderId="15" xfId="0" applyFont="1" applyFill="1" applyBorder="1" applyAlignment="1" applyProtection="1">
      <alignment vertical="top" wrapText="1"/>
    </xf>
    <xf numFmtId="0" fontId="1" fillId="3" borderId="0" xfId="0" applyFont="1" applyFill="1" applyAlignment="1" applyProtection="1">
      <alignment vertical="top" wrapText="1"/>
    </xf>
    <xf numFmtId="0" fontId="1" fillId="3" borderId="1" xfId="0" applyFont="1" applyFill="1" applyBorder="1" applyAlignment="1" applyProtection="1">
      <alignment vertical="center" wrapText="1"/>
    </xf>
    <xf numFmtId="4" fontId="4" fillId="2" borderId="6" xfId="0" applyNumberFormat="1" applyFont="1" applyFill="1" applyBorder="1" applyAlignment="1" applyProtection="1">
      <alignment horizontal="right" vertical="center" wrapText="1"/>
    </xf>
    <xf numFmtId="4" fontId="4" fillId="9" borderId="0" xfId="0" applyNumberFormat="1" applyFont="1" applyFill="1" applyAlignment="1" applyProtection="1">
      <alignment horizontal="right"/>
    </xf>
    <xf numFmtId="4" fontId="5" fillId="9" borderId="0" xfId="0" applyNumberFormat="1" applyFont="1" applyFill="1" applyAlignment="1" applyProtection="1">
      <alignment horizontal="right"/>
    </xf>
    <xf numFmtId="0" fontId="6" fillId="8" borderId="1" xfId="0" applyFont="1" applyFill="1" applyBorder="1" applyAlignment="1" applyProtection="1">
      <alignment vertical="center" wrapText="1"/>
    </xf>
    <xf numFmtId="0" fontId="6" fillId="8" borderId="1" xfId="0" applyFont="1" applyFill="1" applyBorder="1" applyAlignment="1" applyProtection="1">
      <alignment horizontal="right" vertical="center" wrapText="1"/>
    </xf>
    <xf numFmtId="0" fontId="3" fillId="3" borderId="0" xfId="0" applyFont="1" applyFill="1" applyAlignment="1" applyProtection="1">
      <alignment vertical="center" wrapText="1"/>
    </xf>
    <xf numFmtId="166" fontId="2" fillId="2" borderId="1" xfId="0" applyNumberFormat="1" applyFont="1" applyFill="1" applyBorder="1" applyAlignment="1" applyProtection="1">
      <alignment vertical="center" wrapText="1"/>
    </xf>
    <xf numFmtId="165" fontId="4" fillId="3" borderId="0" xfId="0" applyNumberFormat="1" applyFont="1" applyFill="1" applyAlignment="1" applyProtection="1">
      <alignment horizontal="justify" vertical="center" wrapText="1"/>
    </xf>
    <xf numFmtId="0" fontId="4" fillId="3" borderId="0" xfId="0" applyFont="1" applyFill="1" applyAlignment="1" applyProtection="1">
      <alignment horizontal="justify" vertical="center" wrapText="1"/>
    </xf>
    <xf numFmtId="0" fontId="6" fillId="10" borderId="1" xfId="0" applyFont="1" applyFill="1" applyBorder="1" applyAlignment="1" applyProtection="1">
      <alignment horizontal="left" vertical="center"/>
    </xf>
    <xf numFmtId="0" fontId="6" fillId="10" borderId="1" xfId="0" applyFont="1" applyFill="1" applyBorder="1" applyAlignment="1" applyProtection="1">
      <alignment horizontal="center" vertical="center"/>
    </xf>
    <xf numFmtId="0" fontId="4" fillId="3" borderId="1" xfId="0" applyFont="1" applyFill="1" applyBorder="1" applyAlignment="1" applyProtection="1">
      <alignment horizontal="left" vertical="center"/>
    </xf>
    <xf numFmtId="0" fontId="6" fillId="10" borderId="1" xfId="0" applyFont="1" applyFill="1" applyBorder="1" applyAlignment="1" applyProtection="1">
      <alignment horizontal="right" vertical="center"/>
    </xf>
    <xf numFmtId="10" fontId="19" fillId="2" borderId="1" xfId="3" applyNumberFormat="1" applyFont="1" applyFill="1" applyBorder="1" applyAlignment="1" applyProtection="1">
      <alignment horizontal="right" vertical="center" wrapText="1"/>
    </xf>
    <xf numFmtId="0" fontId="4" fillId="0" borderId="0" xfId="0" applyFont="1" applyAlignment="1" applyProtection="1">
      <alignment horizontal="justify" vertical="center" wrapText="1"/>
    </xf>
    <xf numFmtId="0" fontId="15" fillId="3" borderId="1" xfId="0" applyFont="1" applyFill="1" applyBorder="1" applyAlignment="1" applyProtection="1">
      <alignment horizontal="justify" vertical="center" wrapText="1"/>
    </xf>
    <xf numFmtId="0" fontId="4" fillId="3" borderId="1" xfId="0" applyFont="1" applyFill="1" applyBorder="1" applyAlignment="1" applyProtection="1">
      <alignment horizontal="center" vertical="center"/>
    </xf>
    <xf numFmtId="0" fontId="4" fillId="3" borderId="5" xfId="0" applyFont="1" applyFill="1" applyBorder="1" applyAlignment="1" applyProtection="1">
      <alignment wrapText="1"/>
    </xf>
    <xf numFmtId="0" fontId="15" fillId="3" borderId="7" xfId="0" applyFont="1" applyFill="1" applyBorder="1" applyAlignment="1" applyProtection="1">
      <alignment horizontal="justify" vertical="center" wrapText="1"/>
    </xf>
    <xf numFmtId="0" fontId="4" fillId="3" borderId="7" xfId="0" applyFont="1" applyFill="1" applyBorder="1" applyAlignment="1" applyProtection="1">
      <alignment horizontal="center" vertical="center"/>
    </xf>
    <xf numFmtId="0" fontId="6" fillId="10" borderId="8" xfId="0" applyFont="1" applyFill="1" applyBorder="1" applyAlignment="1" applyProtection="1">
      <alignment horizontal="center" vertical="center"/>
    </xf>
    <xf numFmtId="0" fontId="6" fillId="10" borderId="9" xfId="0" applyFont="1" applyFill="1" applyBorder="1" applyAlignment="1" applyProtection="1">
      <alignment horizontal="center" vertical="center"/>
    </xf>
    <xf numFmtId="0" fontId="6" fillId="10" borderId="9" xfId="0" applyFont="1" applyFill="1" applyBorder="1" applyAlignment="1" applyProtection="1">
      <alignment horizontal="right" vertical="center"/>
    </xf>
    <xf numFmtId="0" fontId="6" fillId="10" borderId="10" xfId="0" applyFont="1" applyFill="1" applyBorder="1" applyAlignment="1" applyProtection="1">
      <alignment horizontal="right" vertical="center"/>
    </xf>
    <xf numFmtId="0" fontId="4" fillId="3" borderId="7" xfId="0" applyFont="1" applyFill="1" applyBorder="1" applyAlignment="1" applyProtection="1">
      <alignment horizontal="justify" vertical="center" wrapText="1"/>
    </xf>
    <xf numFmtId="0" fontId="15" fillId="3" borderId="1" xfId="0" applyFont="1" applyFill="1" applyBorder="1" applyAlignment="1" applyProtection="1">
      <alignment horizontal="left" vertical="center" wrapText="1"/>
    </xf>
    <xf numFmtId="0" fontId="4" fillId="2" borderId="1" xfId="0" applyFont="1" applyFill="1" applyBorder="1" applyAlignment="1" applyProtection="1">
      <alignment horizontal="center" vertical="center"/>
    </xf>
    <xf numFmtId="4" fontId="4" fillId="3" borderId="0" xfId="0" applyNumberFormat="1" applyFont="1" applyFill="1" applyAlignment="1" applyProtection="1">
      <alignment horizontal="right"/>
    </xf>
    <xf numFmtId="0" fontId="4" fillId="0" borderId="0" xfId="0" applyFont="1" applyProtection="1"/>
    <xf numFmtId="0" fontId="1" fillId="0" borderId="0" xfId="0" applyFont="1" applyAlignment="1" applyProtection="1">
      <alignment vertical="center" wrapText="1"/>
    </xf>
    <xf numFmtId="0" fontId="1" fillId="3" borderId="0" xfId="0" applyFont="1" applyFill="1" applyAlignment="1" applyProtection="1">
      <alignment vertical="center" wrapText="1"/>
    </xf>
    <xf numFmtId="165" fontId="4" fillId="0" borderId="12" xfId="1" applyFont="1" applyFill="1" applyBorder="1" applyAlignment="1" applyProtection="1">
      <alignment horizontal="justify" vertical="center" wrapText="1"/>
      <protection locked="0"/>
    </xf>
    <xf numFmtId="0" fontId="20" fillId="7" borderId="0" xfId="0" applyFont="1" applyFill="1" applyAlignment="1" applyProtection="1">
      <alignment horizontal="center" vertical="center" wrapText="1"/>
    </xf>
    <xf numFmtId="0" fontId="12" fillId="0" borderId="14" xfId="2" applyFont="1" applyBorder="1" applyAlignment="1" applyProtection="1">
      <alignment horizontal="left"/>
    </xf>
    <xf numFmtId="0" fontId="12" fillId="0" borderId="17" xfId="2" applyFont="1" applyBorder="1" applyAlignment="1" applyProtection="1">
      <alignment horizontal="left"/>
    </xf>
    <xf numFmtId="0" fontId="12" fillId="0" borderId="15" xfId="2" applyFont="1" applyBorder="1" applyAlignment="1" applyProtection="1">
      <alignment horizontal="left"/>
    </xf>
    <xf numFmtId="0" fontId="4" fillId="0" borderId="11" xfId="0" applyFont="1" applyBorder="1" applyAlignment="1" applyProtection="1">
      <alignment horizontal="left" vertical="top" wrapText="1"/>
    </xf>
    <xf numFmtId="0" fontId="4" fillId="0" borderId="12"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6" fillId="4" borderId="1"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xf>
    <xf numFmtId="0" fontId="6" fillId="8" borderId="2" xfId="0" applyFont="1" applyFill="1" applyBorder="1" applyAlignment="1" applyProtection="1">
      <alignment horizontal="left" vertical="top" wrapText="1"/>
    </xf>
    <xf numFmtId="0" fontId="6" fillId="8" borderId="3" xfId="0" applyFont="1" applyFill="1" applyBorder="1" applyAlignment="1" applyProtection="1">
      <alignment horizontal="left" vertical="top" wrapText="1"/>
    </xf>
    <xf numFmtId="0" fontId="6" fillId="8" borderId="4" xfId="0" applyFont="1" applyFill="1" applyBorder="1" applyAlignment="1" applyProtection="1">
      <alignment horizontal="left" vertical="top" wrapText="1"/>
    </xf>
    <xf numFmtId="0" fontId="13" fillId="2" borderId="1" xfId="0" applyFont="1" applyFill="1" applyBorder="1" applyAlignment="1" applyProtection="1">
      <alignment horizontal="left" vertical="center"/>
    </xf>
    <xf numFmtId="0" fontId="13" fillId="5" borderId="1" xfId="0" applyFont="1" applyFill="1" applyBorder="1" applyAlignment="1" applyProtection="1">
      <alignment horizontal="left"/>
    </xf>
    <xf numFmtId="0" fontId="21" fillId="3" borderId="11" xfId="0" applyFont="1" applyFill="1" applyBorder="1" applyAlignment="1" applyProtection="1">
      <alignment horizontal="center" vertical="top" wrapText="1"/>
    </xf>
    <xf numFmtId="0" fontId="21" fillId="3" borderId="12" xfId="0" applyFont="1" applyFill="1" applyBorder="1" applyAlignment="1" applyProtection="1">
      <alignment horizontal="center" vertical="top" wrapText="1"/>
    </xf>
    <xf numFmtId="0" fontId="21" fillId="3" borderId="13" xfId="0" applyFont="1" applyFill="1" applyBorder="1" applyAlignment="1" applyProtection="1">
      <alignment horizontal="center" vertical="top" wrapText="1"/>
    </xf>
    <xf numFmtId="0" fontId="21" fillId="3" borderId="5" xfId="0" applyFont="1" applyFill="1" applyBorder="1" applyAlignment="1" applyProtection="1">
      <alignment horizontal="center" vertical="top" wrapText="1"/>
    </xf>
    <xf numFmtId="0" fontId="21" fillId="3" borderId="0" xfId="0" applyFont="1" applyFill="1" applyBorder="1" applyAlignment="1" applyProtection="1">
      <alignment horizontal="center" vertical="top" wrapText="1"/>
    </xf>
    <xf numFmtId="0" fontId="21" fillId="3" borderId="16" xfId="0" applyFont="1" applyFill="1" applyBorder="1" applyAlignment="1" applyProtection="1">
      <alignment horizontal="center" vertical="top" wrapText="1"/>
    </xf>
    <xf numFmtId="0" fontId="6" fillId="4" borderId="18" xfId="0" applyFont="1" applyFill="1" applyBorder="1" applyAlignment="1" applyProtection="1">
      <alignment horizontal="center" vertical="center" wrapText="1"/>
    </xf>
    <xf numFmtId="0" fontId="6" fillId="4" borderId="0" xfId="0" applyFont="1" applyFill="1" applyAlignment="1" applyProtection="1">
      <alignment horizontal="center" vertical="center" wrapText="1"/>
    </xf>
    <xf numFmtId="0" fontId="18" fillId="0" borderId="2" xfId="0" applyFont="1" applyBorder="1" applyAlignment="1" applyProtection="1">
      <alignment horizontal="left" vertical="center" wrapText="1"/>
    </xf>
    <xf numFmtId="0" fontId="18" fillId="0" borderId="4" xfId="0" applyFont="1" applyBorder="1" applyAlignment="1" applyProtection="1">
      <alignment horizontal="left" vertical="center" wrapText="1"/>
    </xf>
    <xf numFmtId="0" fontId="6" fillId="10" borderId="11" xfId="0" applyFont="1" applyFill="1" applyBorder="1" applyAlignment="1" applyProtection="1">
      <alignment horizontal="left" vertical="center"/>
    </xf>
    <xf numFmtId="0" fontId="6" fillId="10" borderId="12" xfId="0" applyFont="1" applyFill="1" applyBorder="1" applyAlignment="1" applyProtection="1">
      <alignment horizontal="left" vertical="center"/>
    </xf>
    <xf numFmtId="0" fontId="6" fillId="10" borderId="13" xfId="0" applyFont="1" applyFill="1" applyBorder="1" applyAlignment="1" applyProtection="1">
      <alignment horizontal="left" vertical="center"/>
    </xf>
    <xf numFmtId="0" fontId="12" fillId="0" borderId="6" xfId="2" applyFont="1" applyFill="1" applyBorder="1" applyAlignment="1" applyProtection="1">
      <alignment horizontal="center" vertical="center" wrapText="1"/>
    </xf>
    <xf numFmtId="0" fontId="12" fillId="0" borderId="7" xfId="2" applyFont="1" applyFill="1" applyBorder="1" applyAlignment="1" applyProtection="1">
      <alignment horizontal="center" vertical="center" wrapText="1"/>
    </xf>
  </cellXfs>
  <cellStyles count="7">
    <cellStyle name="Comma 2" xfId="4" xr:uid="{3E431D86-B249-4BB8-BEF5-08239E68945E}"/>
    <cellStyle name="Currency" xfId="1" builtinId="4"/>
    <cellStyle name="Currency 2" xfId="6" xr:uid="{FD5D8FC1-4246-4EC2-8EA5-6F26979C75EE}"/>
    <cellStyle name="Hyperlink" xfId="2" builtinId="8"/>
    <cellStyle name="Neutral 2" xfId="5" xr:uid="{2282E8A5-D160-4C72-9386-317366F97662}"/>
    <cellStyle name="Normal" xfId="0" builtinId="0"/>
    <cellStyle name="Percent" xfId="3" builtinId="5"/>
  </cellStyles>
  <dxfs count="9">
    <dxf>
      <fill>
        <patternFill>
          <bgColor theme="1"/>
        </patternFill>
      </fill>
    </dxf>
    <dxf>
      <fill>
        <patternFill>
          <bgColor theme="1"/>
        </patternFill>
      </fill>
    </dxf>
    <dxf>
      <fill>
        <patternFill>
          <bgColor theme="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et1.cec.eu.int\COMP\Users\ChenZ22\_Migration\W73B9N6R1\Documents\Calalysts%20-%20Battery%20Material%20Projects\IPCEI\EBMI-CAM_BBML_Subsidies_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M1"/>
      <sheetName val="CAM1_Report"/>
      <sheetName val="Invest"/>
      <sheetName val="CAM_PCAM Vol Dev Update"/>
      <sheetName val="CAM Price Assumptions"/>
      <sheetName val="VolPrice"/>
      <sheetName val="VarCost1"/>
      <sheetName val="FixedCost"/>
      <sheetName val="WorkingCap"/>
      <sheetName val="wkst"/>
      <sheetName val="CAM Variable Costs"/>
      <sheetName val="Other CAM Cost 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mpetition-policy.ec.europa.eu/state-aid/ipcei/guidance-templates_en"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ur-lex.europa.eu/legal-content/EN/TXT/?uri=uriserv%3AOJ.C_.2021.528.01.0010.01.ENG&amp;toc=OJ%3AC%3A2021%3A528%3ATOC" TargetMode="External"/><Relationship Id="rId1" Type="http://schemas.openxmlformats.org/officeDocument/2006/relationships/hyperlink" Target="https://pages.stern.nyu.edu/~adamod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D67EA-ECAB-47A8-959D-8B085A558AB9}">
  <sheetPr>
    <tabColor rgb="FFFF0000"/>
  </sheetPr>
  <dimension ref="A1:F3"/>
  <sheetViews>
    <sheetView tabSelected="1" zoomScaleNormal="100" workbookViewId="0">
      <selection sqref="A1:F1"/>
    </sheetView>
  </sheetViews>
  <sheetFormatPr defaultColWidth="9.140625" defaultRowHeight="15" x14ac:dyDescent="0.25"/>
  <cols>
    <col min="1" max="6" width="26.42578125" style="12" customWidth="1"/>
    <col min="7" max="16384" width="9.140625" style="12"/>
  </cols>
  <sheetData>
    <row r="1" spans="1:6" ht="45" customHeight="1" x14ac:dyDescent="0.25">
      <c r="A1" s="87" t="s">
        <v>59</v>
      </c>
      <c r="B1" s="87"/>
      <c r="C1" s="87"/>
      <c r="D1" s="87"/>
      <c r="E1" s="87"/>
      <c r="F1" s="87"/>
    </row>
    <row r="2" spans="1:6" ht="150" customHeight="1" x14ac:dyDescent="0.25">
      <c r="A2" s="91" t="s">
        <v>53</v>
      </c>
      <c r="B2" s="92"/>
      <c r="C2" s="92"/>
      <c r="D2" s="92"/>
      <c r="E2" s="92"/>
      <c r="F2" s="93"/>
    </row>
    <row r="3" spans="1:6" x14ac:dyDescent="0.25">
      <c r="A3" s="88" t="s">
        <v>12</v>
      </c>
      <c r="B3" s="89"/>
      <c r="C3" s="89"/>
      <c r="D3" s="89"/>
      <c r="E3" s="89"/>
      <c r="F3" s="90"/>
    </row>
  </sheetData>
  <sheetProtection algorithmName="SHA-512" hashValue="hvGQMDXq6HXTPtQWzkipO+QkcqrD4LUctdFDuBErLK4huo9PassSbOrdYI7qA/XTnGCj7t9H7PvT7a/FKSNhzg==" saltValue="rygvCr3CDb/fEOvHuqztqw==" spinCount="100000" sheet="1" objects="1" scenarios="1"/>
  <mergeCells count="3">
    <mergeCell ref="A1:F1"/>
    <mergeCell ref="A3:F3"/>
    <mergeCell ref="A2:F2"/>
  </mergeCells>
  <hyperlinks>
    <hyperlink ref="A3" r:id="rId1" xr:uid="{ECB2C8FB-CB19-4B13-9D59-F49BB571C38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07204-B4F5-4097-B8FC-28B3D0DD6D69}">
  <sheetPr>
    <tabColor rgb="FFFFC000"/>
  </sheetPr>
  <dimension ref="A1:BG85"/>
  <sheetViews>
    <sheetView showGridLines="0" zoomScale="85" zoomScaleNormal="85" workbookViewId="0">
      <selection sqref="A1:F1"/>
    </sheetView>
  </sheetViews>
  <sheetFormatPr defaultColWidth="8.7109375" defaultRowHeight="15" x14ac:dyDescent="0.25"/>
  <cols>
    <col min="1" max="1" width="60" style="1" customWidth="1"/>
    <col min="2" max="4" width="25.7109375" style="1" customWidth="1"/>
    <col min="5" max="12" width="17.7109375" style="1" customWidth="1"/>
    <col min="13" max="14" width="8.7109375" style="1"/>
    <col min="15" max="15" width="10.28515625" style="1" bestFit="1" customWidth="1"/>
    <col min="16" max="16384" width="8.7109375" style="1"/>
  </cols>
  <sheetData>
    <row r="1" spans="1:11" ht="45" customHeight="1" x14ac:dyDescent="0.25">
      <c r="A1" s="87" t="s">
        <v>60</v>
      </c>
      <c r="B1" s="87"/>
      <c r="C1" s="87"/>
      <c r="D1" s="87"/>
      <c r="E1" s="87"/>
      <c r="F1" s="87"/>
    </row>
    <row r="2" spans="1:11" x14ac:dyDescent="0.25">
      <c r="A2" s="26"/>
      <c r="B2" s="26"/>
      <c r="C2" s="26"/>
      <c r="D2" s="26"/>
      <c r="E2" s="26"/>
      <c r="F2" s="26"/>
    </row>
    <row r="3" spans="1:11" x14ac:dyDescent="0.25">
      <c r="A3" s="27" t="s">
        <v>0</v>
      </c>
      <c r="B3" s="26"/>
      <c r="C3" s="26"/>
      <c r="D3" s="26"/>
      <c r="E3" s="26"/>
      <c r="F3" s="26"/>
    </row>
    <row r="4" spans="1:11" x14ac:dyDescent="0.25">
      <c r="A4" s="28"/>
      <c r="B4" s="26"/>
      <c r="C4" s="26"/>
      <c r="D4" s="26"/>
      <c r="E4" s="26"/>
      <c r="F4" s="26"/>
      <c r="H4" s="95" t="s">
        <v>8</v>
      </c>
      <c r="I4" s="100" t="s">
        <v>14</v>
      </c>
      <c r="J4" s="100"/>
      <c r="K4" s="100"/>
    </row>
    <row r="5" spans="1:11" x14ac:dyDescent="0.25">
      <c r="A5" s="29" t="s">
        <v>13</v>
      </c>
      <c r="B5" s="30" t="s">
        <v>58</v>
      </c>
      <c r="C5" s="26"/>
      <c r="D5" s="26"/>
      <c r="E5" s="26"/>
      <c r="F5" s="26"/>
      <c r="H5" s="95"/>
      <c r="I5" s="99" t="s">
        <v>15</v>
      </c>
      <c r="J5" s="99"/>
      <c r="K5" s="99"/>
    </row>
    <row r="6" spans="1:11" ht="90" customHeight="1" x14ac:dyDescent="0.25">
      <c r="A6" s="31" t="s">
        <v>55</v>
      </c>
      <c r="B6" s="6"/>
      <c r="C6" s="26"/>
      <c r="D6" s="26"/>
      <c r="E6" s="26"/>
      <c r="F6" s="26"/>
    </row>
    <row r="7" spans="1:11" ht="90" customHeight="1" x14ac:dyDescent="0.25">
      <c r="A7" s="31" t="s">
        <v>56</v>
      </c>
      <c r="B7" s="6"/>
      <c r="C7" s="26"/>
      <c r="D7" s="26"/>
      <c r="E7" s="26"/>
      <c r="F7" s="26"/>
    </row>
    <row r="8" spans="1:11" ht="90" customHeight="1" x14ac:dyDescent="0.25">
      <c r="A8" s="31" t="s">
        <v>57</v>
      </c>
      <c r="B8" s="6"/>
      <c r="C8" s="37"/>
      <c r="D8" s="26"/>
      <c r="E8" s="26"/>
      <c r="F8" s="26"/>
    </row>
    <row r="9" spans="1:11" x14ac:dyDescent="0.25">
      <c r="A9" s="32"/>
      <c r="B9" s="34"/>
      <c r="C9" s="26"/>
      <c r="D9" s="35"/>
      <c r="E9" s="26"/>
      <c r="F9" s="26"/>
    </row>
    <row r="10" spans="1:11" x14ac:dyDescent="0.25">
      <c r="A10" s="33" t="s">
        <v>16</v>
      </c>
      <c r="B10" s="36">
        <f>$B$8-$B$6+1</f>
        <v>1</v>
      </c>
      <c r="C10" s="26"/>
      <c r="D10" s="26"/>
      <c r="E10" s="26"/>
      <c r="F10" s="26"/>
    </row>
    <row r="11" spans="1:11" x14ac:dyDescent="0.25">
      <c r="A11" s="26"/>
      <c r="B11" s="26"/>
      <c r="C11" s="34"/>
      <c r="D11" s="26"/>
      <c r="E11" s="26"/>
      <c r="F11" s="26"/>
    </row>
    <row r="12" spans="1:11" x14ac:dyDescent="0.25">
      <c r="A12" s="27" t="s">
        <v>1</v>
      </c>
      <c r="B12" s="26"/>
      <c r="C12" s="26"/>
      <c r="D12" s="26"/>
      <c r="E12" s="26"/>
      <c r="F12" s="26"/>
    </row>
    <row r="13" spans="1:11" x14ac:dyDescent="0.25">
      <c r="A13" s="26"/>
      <c r="B13" s="26"/>
      <c r="C13" s="26"/>
      <c r="D13" s="26"/>
      <c r="E13" s="26"/>
      <c r="F13" s="26"/>
    </row>
    <row r="14" spans="1:11" ht="28.5" x14ac:dyDescent="0.25">
      <c r="A14" s="38" t="s">
        <v>17</v>
      </c>
      <c r="B14" s="39" t="s">
        <v>18</v>
      </c>
      <c r="C14" s="39" t="s">
        <v>19</v>
      </c>
      <c r="D14" s="96" t="s">
        <v>37</v>
      </c>
      <c r="E14" s="97"/>
      <c r="F14" s="98"/>
    </row>
    <row r="15" spans="1:11" ht="15" customHeight="1" x14ac:dyDescent="0.25">
      <c r="A15" s="94" t="s">
        <v>61</v>
      </c>
      <c r="B15" s="94"/>
      <c r="C15" s="94"/>
      <c r="D15" s="101" t="s">
        <v>69</v>
      </c>
      <c r="E15" s="102"/>
      <c r="F15" s="103"/>
      <c r="H15" s="12"/>
      <c r="I15" s="12"/>
      <c r="J15" s="12"/>
    </row>
    <row r="16" spans="1:11" x14ac:dyDescent="0.25">
      <c r="A16" s="40" t="s">
        <v>28</v>
      </c>
      <c r="B16" s="7"/>
      <c r="C16" s="7"/>
      <c r="D16" s="104"/>
      <c r="E16" s="105"/>
      <c r="F16" s="106"/>
      <c r="H16" s="12"/>
      <c r="I16" s="12"/>
      <c r="J16" s="12"/>
    </row>
    <row r="17" spans="1:10" x14ac:dyDescent="0.25">
      <c r="A17" s="40" t="s">
        <v>21</v>
      </c>
      <c r="B17" s="7"/>
      <c r="C17" s="47" t="str">
        <f>IFERROR((B17/C18*C19),"0")</f>
        <v>0</v>
      </c>
      <c r="D17" s="104"/>
      <c r="E17" s="105"/>
      <c r="F17" s="106"/>
      <c r="H17" s="12"/>
      <c r="I17" s="12"/>
      <c r="J17" s="12"/>
    </row>
    <row r="18" spans="1:10" x14ac:dyDescent="0.25">
      <c r="A18" s="41" t="s">
        <v>20</v>
      </c>
      <c r="B18" s="45"/>
      <c r="C18" s="10"/>
      <c r="D18" s="104"/>
      <c r="E18" s="105"/>
      <c r="F18" s="106"/>
      <c r="H18" s="12"/>
      <c r="I18" s="22"/>
      <c r="J18" s="12"/>
    </row>
    <row r="19" spans="1:10" x14ac:dyDescent="0.25">
      <c r="A19" s="41" t="s">
        <v>4</v>
      </c>
      <c r="B19" s="45"/>
      <c r="C19" s="48">
        <f>+B7-B6+1</f>
        <v>1</v>
      </c>
      <c r="D19" s="104"/>
      <c r="E19" s="105"/>
      <c r="F19" s="106"/>
      <c r="H19" s="12"/>
      <c r="I19" s="12"/>
      <c r="J19" s="12"/>
    </row>
    <row r="20" spans="1:10" x14ac:dyDescent="0.25">
      <c r="A20" s="42" t="s">
        <v>22</v>
      </c>
      <c r="B20" s="7"/>
      <c r="C20" s="47" t="str">
        <f>IFERROR((B20/C21*C22),"0")</f>
        <v>0</v>
      </c>
      <c r="D20" s="104"/>
      <c r="E20" s="105"/>
      <c r="F20" s="106"/>
      <c r="H20" s="12"/>
      <c r="I20" s="12"/>
      <c r="J20" s="12"/>
    </row>
    <row r="21" spans="1:10" x14ac:dyDescent="0.25">
      <c r="A21" s="41" t="s">
        <v>23</v>
      </c>
      <c r="B21" s="46"/>
      <c r="C21" s="10"/>
      <c r="D21" s="104"/>
      <c r="E21" s="105"/>
      <c r="F21" s="106"/>
      <c r="G21" s="21"/>
      <c r="H21" s="23"/>
      <c r="I21" s="12"/>
      <c r="J21" s="12"/>
    </row>
    <row r="22" spans="1:10" x14ac:dyDescent="0.25">
      <c r="A22" s="41" t="s">
        <v>4</v>
      </c>
      <c r="B22" s="46"/>
      <c r="C22" s="48">
        <f>+C19</f>
        <v>1</v>
      </c>
      <c r="D22" s="104"/>
      <c r="E22" s="105"/>
      <c r="F22" s="106"/>
      <c r="G22" s="21"/>
      <c r="H22" s="24"/>
      <c r="I22" s="12"/>
      <c r="J22" s="12"/>
    </row>
    <row r="23" spans="1:10" x14ac:dyDescent="0.25">
      <c r="A23" s="42" t="s">
        <v>24</v>
      </c>
      <c r="B23" s="7"/>
      <c r="C23" s="7"/>
      <c r="D23" s="50" t="s">
        <v>52</v>
      </c>
      <c r="E23" s="51"/>
      <c r="F23" s="52"/>
      <c r="G23" s="21"/>
      <c r="H23" s="12"/>
      <c r="I23" s="12"/>
      <c r="J23" s="12"/>
    </row>
    <row r="24" spans="1:10" x14ac:dyDescent="0.25">
      <c r="A24" s="42" t="s">
        <v>25</v>
      </c>
      <c r="B24" s="7"/>
      <c r="C24" s="7"/>
      <c r="D24" s="26"/>
      <c r="E24" s="53"/>
      <c r="F24" s="53"/>
      <c r="G24" s="21"/>
      <c r="H24" s="24"/>
      <c r="I24" s="12"/>
      <c r="J24" s="12"/>
    </row>
    <row r="25" spans="1:10" ht="15" customHeight="1" x14ac:dyDescent="0.25">
      <c r="A25" s="42" t="s">
        <v>26</v>
      </c>
      <c r="B25" s="7"/>
      <c r="C25" s="7"/>
      <c r="D25" s="26"/>
      <c r="E25" s="53"/>
      <c r="F25" s="53"/>
      <c r="H25" s="12"/>
      <c r="I25" s="12"/>
      <c r="J25" s="12"/>
    </row>
    <row r="26" spans="1:10" x14ac:dyDescent="0.25">
      <c r="A26" s="43" t="s">
        <v>27</v>
      </c>
      <c r="B26" s="8"/>
      <c r="C26" s="8"/>
      <c r="D26" s="53"/>
      <c r="E26" s="53"/>
      <c r="F26" s="53"/>
    </row>
    <row r="27" spans="1:10" x14ac:dyDescent="0.25">
      <c r="A27" s="44" t="s">
        <v>63</v>
      </c>
      <c r="B27" s="49">
        <f>SUM(B16,B17,B20,B23,B24,B25,B26)</f>
        <v>0</v>
      </c>
      <c r="C27" s="49">
        <f>SUM(C16,C17,C20,C24,C23,C25,C26)</f>
        <v>0</v>
      </c>
      <c r="D27" s="26"/>
      <c r="E27" s="26"/>
      <c r="F27" s="26"/>
    </row>
    <row r="28" spans="1:10" x14ac:dyDescent="0.25">
      <c r="A28" s="107" t="s">
        <v>62</v>
      </c>
      <c r="B28" s="108"/>
      <c r="C28" s="108"/>
      <c r="D28" s="26"/>
      <c r="E28" s="26"/>
      <c r="F28" s="26"/>
    </row>
    <row r="29" spans="1:10" x14ac:dyDescent="0.25">
      <c r="A29" s="40" t="s">
        <v>28</v>
      </c>
      <c r="B29" s="8"/>
      <c r="C29" s="57"/>
      <c r="D29" s="26"/>
      <c r="E29" s="26"/>
      <c r="F29" s="26"/>
    </row>
    <row r="30" spans="1:10" x14ac:dyDescent="0.25">
      <c r="A30" s="42" t="s">
        <v>21</v>
      </c>
      <c r="B30" s="8"/>
      <c r="C30" s="56"/>
      <c r="D30" s="26"/>
      <c r="E30" s="26"/>
      <c r="F30" s="26"/>
    </row>
    <row r="31" spans="1:10" x14ac:dyDescent="0.25">
      <c r="A31" s="54" t="s">
        <v>30</v>
      </c>
      <c r="B31" s="55" t="e">
        <f>IF(C18&lt;(B8-B7),B30,(B30/C18)*(B8-B7))+(B17-C17)</f>
        <v>#DIV/0!</v>
      </c>
      <c r="C31" s="56"/>
      <c r="D31" s="26"/>
      <c r="E31" s="26"/>
      <c r="F31" s="26"/>
    </row>
    <row r="32" spans="1:10" x14ac:dyDescent="0.25">
      <c r="A32" s="42" t="s">
        <v>22</v>
      </c>
      <c r="B32" s="8"/>
      <c r="C32" s="56"/>
      <c r="D32" s="26"/>
      <c r="E32" s="26"/>
      <c r="F32" s="26"/>
    </row>
    <row r="33" spans="1:12" x14ac:dyDescent="0.25">
      <c r="A33" s="54" t="s">
        <v>29</v>
      </c>
      <c r="B33" s="55" t="e">
        <f>IF(C21&lt;(B8-B7),B32,(B32/C21)*(B8-B7))+(B20-C20)</f>
        <v>#DIV/0!</v>
      </c>
      <c r="C33" s="57"/>
      <c r="D33" s="26"/>
      <c r="E33" s="26"/>
      <c r="F33" s="26"/>
    </row>
    <row r="34" spans="1:12" x14ac:dyDescent="0.25">
      <c r="A34" s="42" t="s">
        <v>24</v>
      </c>
      <c r="B34" s="8"/>
      <c r="C34" s="57"/>
      <c r="D34" s="26"/>
      <c r="E34" s="26"/>
      <c r="F34" s="26"/>
    </row>
    <row r="35" spans="1:12" x14ac:dyDescent="0.25">
      <c r="A35" s="42" t="s">
        <v>25</v>
      </c>
      <c r="B35" s="8"/>
      <c r="C35" s="56"/>
      <c r="D35" s="26"/>
      <c r="E35" s="26"/>
      <c r="F35" s="26"/>
    </row>
    <row r="36" spans="1:12" ht="15" customHeight="1" x14ac:dyDescent="0.25">
      <c r="A36" s="43" t="s">
        <v>26</v>
      </c>
      <c r="B36" s="8"/>
      <c r="C36" s="56"/>
      <c r="D36" s="26"/>
      <c r="E36" s="26"/>
      <c r="F36" s="26"/>
    </row>
    <row r="37" spans="1:12" x14ac:dyDescent="0.25">
      <c r="A37" s="42" t="s">
        <v>27</v>
      </c>
      <c r="B37" s="7"/>
      <c r="C37" s="56"/>
      <c r="D37" s="26"/>
      <c r="E37" s="26"/>
      <c r="F37" s="26"/>
    </row>
    <row r="38" spans="1:12" x14ac:dyDescent="0.25">
      <c r="A38" s="44" t="s">
        <v>64</v>
      </c>
      <c r="B38" s="49">
        <f>SUM(B29,B30,B32,B34,B35,B36,B37)</f>
        <v>0</v>
      </c>
      <c r="C38" s="56"/>
      <c r="D38" s="26"/>
      <c r="E38" s="26"/>
      <c r="F38" s="26"/>
    </row>
    <row r="39" spans="1:12" x14ac:dyDescent="0.25">
      <c r="A39" s="26"/>
      <c r="B39" s="26"/>
      <c r="C39" s="26"/>
      <c r="D39" s="26"/>
      <c r="E39" s="26"/>
      <c r="F39" s="26"/>
    </row>
    <row r="40" spans="1:12" x14ac:dyDescent="0.25">
      <c r="A40" s="44" t="s">
        <v>48</v>
      </c>
      <c r="B40" s="49">
        <f>SUM(B27+B38)</f>
        <v>0</v>
      </c>
      <c r="C40" s="49">
        <f>C27+IF(B10&lt;C18,(B17/C18)*(B10-C19),B17-C17)+IF(B10&lt;C21,(B20/C21)*(B10-C22),B20-C20)</f>
        <v>0</v>
      </c>
      <c r="D40" s="26"/>
      <c r="E40" s="26"/>
      <c r="F40" s="26"/>
    </row>
    <row r="41" spans="1:12" x14ac:dyDescent="0.25">
      <c r="A41" s="26"/>
      <c r="B41" s="26"/>
      <c r="C41" s="26"/>
      <c r="D41" s="26"/>
      <c r="E41" s="26"/>
      <c r="F41" s="26"/>
    </row>
    <row r="42" spans="1:12" x14ac:dyDescent="0.25">
      <c r="A42" s="27" t="s">
        <v>31</v>
      </c>
      <c r="B42" s="26"/>
      <c r="C42" s="26"/>
      <c r="D42" s="26"/>
      <c r="E42" s="26"/>
      <c r="F42" s="26"/>
    </row>
    <row r="43" spans="1:12" x14ac:dyDescent="0.25">
      <c r="A43" s="26"/>
      <c r="B43" s="26"/>
      <c r="C43" s="26"/>
      <c r="D43" s="26"/>
      <c r="E43" s="26"/>
      <c r="F43" s="26"/>
    </row>
    <row r="44" spans="1:12" ht="42.75" x14ac:dyDescent="0.25">
      <c r="A44" s="58" t="s">
        <v>32</v>
      </c>
      <c r="B44" s="59" t="s">
        <v>65</v>
      </c>
      <c r="C44" s="59" t="s">
        <v>66</v>
      </c>
      <c r="D44" s="26"/>
      <c r="E44" s="60"/>
      <c r="F44" s="60"/>
      <c r="G44" s="2"/>
      <c r="H44" s="2"/>
      <c r="I44" s="2"/>
      <c r="J44" s="2"/>
      <c r="L44" s="2"/>
    </row>
    <row r="45" spans="1:12" x14ac:dyDescent="0.25">
      <c r="A45" s="40" t="s">
        <v>70</v>
      </c>
      <c r="B45" s="9"/>
      <c r="C45" s="9"/>
      <c r="D45" s="26"/>
      <c r="E45" s="63"/>
      <c r="F45" s="63"/>
      <c r="G45" s="3"/>
      <c r="H45" s="3"/>
      <c r="I45" s="3"/>
      <c r="J45" s="3"/>
    </row>
    <row r="46" spans="1:12" x14ac:dyDescent="0.25">
      <c r="A46" s="40" t="s">
        <v>71</v>
      </c>
      <c r="B46" s="9"/>
      <c r="C46" s="9"/>
      <c r="D46" s="26"/>
      <c r="E46" s="63"/>
      <c r="F46" s="63"/>
      <c r="G46" s="3"/>
      <c r="H46" s="3"/>
      <c r="I46" s="3"/>
      <c r="J46" s="3"/>
    </row>
    <row r="47" spans="1:12" x14ac:dyDescent="0.25">
      <c r="A47" s="40" t="s">
        <v>72</v>
      </c>
      <c r="B47" s="9"/>
      <c r="C47" s="9"/>
      <c r="D47" s="26"/>
      <c r="E47" s="63"/>
      <c r="F47" s="63"/>
      <c r="G47" s="3"/>
      <c r="H47" s="3"/>
      <c r="I47" s="3"/>
      <c r="J47" s="3"/>
    </row>
    <row r="48" spans="1:12" x14ac:dyDescent="0.25">
      <c r="A48" s="44" t="s">
        <v>33</v>
      </c>
      <c r="B48" s="61">
        <f>SUM(B45:B47)</f>
        <v>0</v>
      </c>
      <c r="C48" s="61">
        <f>SUM(C45:C47)</f>
        <v>0</v>
      </c>
      <c r="D48" s="26"/>
      <c r="E48" s="62"/>
      <c r="F48" s="62"/>
      <c r="G48" s="4"/>
      <c r="H48" s="4"/>
      <c r="I48" s="4"/>
      <c r="J48" s="4"/>
    </row>
    <row r="49" spans="1:49" x14ac:dyDescent="0.25">
      <c r="A49" s="26"/>
      <c r="B49" s="26"/>
      <c r="C49" s="26"/>
      <c r="D49" s="26"/>
      <c r="E49" s="26"/>
      <c r="F49" s="26"/>
    </row>
    <row r="50" spans="1:49" x14ac:dyDescent="0.25">
      <c r="A50" s="27" t="s">
        <v>34</v>
      </c>
      <c r="B50" s="26"/>
      <c r="C50" s="26"/>
      <c r="D50" s="26"/>
      <c r="E50" s="26"/>
      <c r="F50" s="26"/>
    </row>
    <row r="51" spans="1:49" x14ac:dyDescent="0.25">
      <c r="A51" s="26"/>
      <c r="B51" s="26"/>
      <c r="C51" s="26"/>
      <c r="D51" s="26"/>
      <c r="E51" s="26"/>
      <c r="F51" s="26"/>
    </row>
    <row r="52" spans="1:49" x14ac:dyDescent="0.25">
      <c r="A52" s="64" t="s">
        <v>35</v>
      </c>
      <c r="B52" s="65" t="s">
        <v>2</v>
      </c>
      <c r="C52" s="111" t="s">
        <v>37</v>
      </c>
      <c r="D52" s="112"/>
      <c r="E52" s="113"/>
      <c r="F52" s="26"/>
    </row>
    <row r="53" spans="1:49" ht="126.6" customHeight="1" x14ac:dyDescent="0.25">
      <c r="A53" s="66" t="s">
        <v>36</v>
      </c>
      <c r="B53" s="20"/>
      <c r="C53" s="109" t="s">
        <v>49</v>
      </c>
      <c r="D53" s="110"/>
      <c r="E53" s="114" t="s">
        <v>50</v>
      </c>
      <c r="F53" s="26"/>
    </row>
    <row r="54" spans="1:49" ht="75" customHeight="1" x14ac:dyDescent="0.25">
      <c r="A54" s="66" t="s">
        <v>7</v>
      </c>
      <c r="B54" s="20"/>
      <c r="C54" s="109" t="s">
        <v>51</v>
      </c>
      <c r="D54" s="110"/>
      <c r="E54" s="115"/>
      <c r="F54" s="26"/>
    </row>
    <row r="55" spans="1:49" x14ac:dyDescent="0.25">
      <c r="A55" s="26"/>
      <c r="B55" s="26"/>
      <c r="C55" s="26"/>
      <c r="D55" s="26"/>
      <c r="E55" s="26"/>
      <c r="F55" s="26"/>
    </row>
    <row r="56" spans="1:49" x14ac:dyDescent="0.25">
      <c r="A56" s="27" t="s">
        <v>38</v>
      </c>
      <c r="B56" s="26"/>
      <c r="C56" s="26"/>
      <c r="D56" s="26"/>
      <c r="E56" s="26"/>
      <c r="F56" s="26"/>
    </row>
    <row r="57" spans="1:49" x14ac:dyDescent="0.25">
      <c r="A57" s="26"/>
      <c r="B57" s="26"/>
      <c r="C57" s="26"/>
      <c r="D57" s="26"/>
      <c r="E57" s="26"/>
      <c r="F57" s="26"/>
    </row>
    <row r="58" spans="1:49" x14ac:dyDescent="0.25">
      <c r="A58" s="65"/>
      <c r="B58" s="67" t="s">
        <v>3</v>
      </c>
      <c r="C58" s="67">
        <f>+MIN(B6:B8)</f>
        <v>0</v>
      </c>
      <c r="D58" s="67">
        <f>+C58+1</f>
        <v>1</v>
      </c>
      <c r="E58" s="67">
        <f t="shared" ref="E58:AW58" si="0">+D58+1</f>
        <v>2</v>
      </c>
      <c r="F58" s="67">
        <f t="shared" si="0"/>
        <v>3</v>
      </c>
      <c r="G58" s="67">
        <f t="shared" si="0"/>
        <v>4</v>
      </c>
      <c r="H58" s="67">
        <f t="shared" si="0"/>
        <v>5</v>
      </c>
      <c r="I58" s="67">
        <f t="shared" si="0"/>
        <v>6</v>
      </c>
      <c r="J58" s="67">
        <f t="shared" si="0"/>
        <v>7</v>
      </c>
      <c r="K58" s="67">
        <f t="shared" si="0"/>
        <v>8</v>
      </c>
      <c r="L58" s="67">
        <f t="shared" si="0"/>
        <v>9</v>
      </c>
      <c r="M58" s="67">
        <f t="shared" si="0"/>
        <v>10</v>
      </c>
      <c r="N58" s="67">
        <f t="shared" si="0"/>
        <v>11</v>
      </c>
      <c r="O58" s="67">
        <f t="shared" si="0"/>
        <v>12</v>
      </c>
      <c r="P58" s="67">
        <f t="shared" si="0"/>
        <v>13</v>
      </c>
      <c r="Q58" s="67">
        <f t="shared" si="0"/>
        <v>14</v>
      </c>
      <c r="R58" s="67">
        <f t="shared" si="0"/>
        <v>15</v>
      </c>
      <c r="S58" s="67">
        <f t="shared" si="0"/>
        <v>16</v>
      </c>
      <c r="T58" s="67">
        <f t="shared" si="0"/>
        <v>17</v>
      </c>
      <c r="U58" s="67">
        <f t="shared" si="0"/>
        <v>18</v>
      </c>
      <c r="V58" s="67">
        <f t="shared" si="0"/>
        <v>19</v>
      </c>
      <c r="W58" s="67">
        <f t="shared" si="0"/>
        <v>20</v>
      </c>
      <c r="X58" s="67">
        <f t="shared" si="0"/>
        <v>21</v>
      </c>
      <c r="Y58" s="67">
        <f t="shared" si="0"/>
        <v>22</v>
      </c>
      <c r="Z58" s="67">
        <f t="shared" si="0"/>
        <v>23</v>
      </c>
      <c r="AA58" s="67">
        <f t="shared" si="0"/>
        <v>24</v>
      </c>
      <c r="AB58" s="67">
        <f t="shared" si="0"/>
        <v>25</v>
      </c>
      <c r="AC58" s="67">
        <f t="shared" si="0"/>
        <v>26</v>
      </c>
      <c r="AD58" s="67">
        <f t="shared" si="0"/>
        <v>27</v>
      </c>
      <c r="AE58" s="67">
        <f t="shared" si="0"/>
        <v>28</v>
      </c>
      <c r="AF58" s="67">
        <f t="shared" si="0"/>
        <v>29</v>
      </c>
      <c r="AG58" s="67">
        <f t="shared" si="0"/>
        <v>30</v>
      </c>
      <c r="AH58" s="67">
        <f t="shared" si="0"/>
        <v>31</v>
      </c>
      <c r="AI58" s="67">
        <f t="shared" si="0"/>
        <v>32</v>
      </c>
      <c r="AJ58" s="67">
        <f t="shared" si="0"/>
        <v>33</v>
      </c>
      <c r="AK58" s="67">
        <f t="shared" si="0"/>
        <v>34</v>
      </c>
      <c r="AL58" s="67">
        <f t="shared" si="0"/>
        <v>35</v>
      </c>
      <c r="AM58" s="67">
        <f t="shared" si="0"/>
        <v>36</v>
      </c>
      <c r="AN58" s="67">
        <f t="shared" si="0"/>
        <v>37</v>
      </c>
      <c r="AO58" s="67">
        <f t="shared" si="0"/>
        <v>38</v>
      </c>
      <c r="AP58" s="67">
        <f t="shared" si="0"/>
        <v>39</v>
      </c>
      <c r="AQ58" s="67">
        <f t="shared" si="0"/>
        <v>40</v>
      </c>
      <c r="AR58" s="67">
        <f t="shared" si="0"/>
        <v>41</v>
      </c>
      <c r="AS58" s="67">
        <f t="shared" si="0"/>
        <v>42</v>
      </c>
      <c r="AT58" s="67">
        <f t="shared" si="0"/>
        <v>43</v>
      </c>
      <c r="AU58" s="67">
        <f t="shared" si="0"/>
        <v>44</v>
      </c>
      <c r="AV58" s="67">
        <f t="shared" si="0"/>
        <v>45</v>
      </c>
      <c r="AW58" s="67">
        <f t="shared" si="0"/>
        <v>46</v>
      </c>
    </row>
    <row r="59" spans="1:49" x14ac:dyDescent="0.25">
      <c r="A59" s="40" t="s">
        <v>41</v>
      </c>
      <c r="B59" s="17">
        <f ca="1">+SUM(OFFSET(C59,0,0,1,$B$10))</f>
        <v>0</v>
      </c>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row>
    <row r="60" spans="1:49" x14ac:dyDescent="0.25">
      <c r="A60" s="40" t="s">
        <v>42</v>
      </c>
      <c r="B60" s="17">
        <f ca="1">+SUM(OFFSET(C60,0,0,1,$B$10))</f>
        <v>0</v>
      </c>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row>
    <row r="61" spans="1:49" x14ac:dyDescent="0.25">
      <c r="A61" s="40" t="s">
        <v>54</v>
      </c>
      <c r="B61" s="17">
        <f ca="1">+SUM(OFFSET(C61,0,0,1,$B$10))</f>
        <v>0</v>
      </c>
      <c r="C61" s="14">
        <f>IF(COUNTA($C$58:C58)&gt;$B$10,"N/A",(C59-C60)*(1-$B$54))</f>
        <v>0</v>
      </c>
      <c r="D61" s="14" t="str">
        <f>IF(COUNTA($C$58:D58)&gt;$B$10,"N/A",(D59-D60)*(1-$B$54))</f>
        <v>N/A</v>
      </c>
      <c r="E61" s="14" t="str">
        <f>IF(COUNTA($C$58:E58)&gt;$B$10,"N/A",(E59-E60)*(1-$B$54))</f>
        <v>N/A</v>
      </c>
      <c r="F61" s="14" t="str">
        <f>IF(COUNTA($C$58:F58)&gt;$B$10,"N/A",(F59-F60)*(1-$B$54))</f>
        <v>N/A</v>
      </c>
      <c r="G61" s="14" t="str">
        <f>IF(COUNTA($C$58:G58)&gt;$B$10,"N/A",(G59-G60)*(1-$B$54))</f>
        <v>N/A</v>
      </c>
      <c r="H61" s="14" t="str">
        <f>IF(COUNTA($C$58:H58)&gt;$B$10,"N/A",(H59-H60)*(1-$B$54))</f>
        <v>N/A</v>
      </c>
      <c r="I61" s="14" t="str">
        <f>IF(COUNTA($C$58:I58)&gt;$B$10,"N/A",(I59-I60)*(1-$B$54))</f>
        <v>N/A</v>
      </c>
      <c r="J61" s="14" t="str">
        <f>IF(COUNTA($C$58:J58)&gt;$B$10,"N/A",(J59-J60)*(1-$B$54))</f>
        <v>N/A</v>
      </c>
      <c r="K61" s="14" t="str">
        <f>IF(COUNTA($C$58:K58)&gt;$B$10,"N/A",(K59-K60)*(1-$B$54))</f>
        <v>N/A</v>
      </c>
      <c r="L61" s="14" t="str">
        <f>IF(COUNTA($C$58:L58)&gt;$B$10,"N/A",(L59-L60)*(1-$B$54))</f>
        <v>N/A</v>
      </c>
      <c r="M61" s="14" t="str">
        <f>IF(COUNTA($C$58:M58)&gt;$B$10,"N/A",(M59-M60)*(1-$B$54))</f>
        <v>N/A</v>
      </c>
      <c r="N61" s="14" t="str">
        <f>IF(COUNTA($C$58:N58)&gt;$B$10,"N/A",(N59-N60)*(1-$B$54))</f>
        <v>N/A</v>
      </c>
      <c r="O61" s="14" t="str">
        <f>IF(COUNTA($C$58:O58)&gt;$B$10,"N/A",(O59-O60)*(1-$B$54))</f>
        <v>N/A</v>
      </c>
      <c r="P61" s="14" t="str">
        <f>IF(COUNTA($C$58:P58)&gt;$B$10,"N/A",(P59-P60)*(1-$B$54))</f>
        <v>N/A</v>
      </c>
      <c r="Q61" s="14" t="str">
        <f>IF(COUNTA($C$58:Q58)&gt;$B$10,"N/A",(Q59-Q60)*(1-$B$54))</f>
        <v>N/A</v>
      </c>
      <c r="R61" s="14" t="str">
        <f>IF(COUNTA($C$58:R58)&gt;$B$10,"N/A",(R59-R60)*(1-$B$54))</f>
        <v>N/A</v>
      </c>
      <c r="S61" s="14" t="str">
        <f>IF(COUNTA($C$58:S58)&gt;$B$10,"N/A",(S59-S60)*(1-$B$54))</f>
        <v>N/A</v>
      </c>
      <c r="T61" s="14" t="str">
        <f>IF(COUNTA($C$58:T58)&gt;$B$10,"N/A",(T59-T60)*(1-$B$54))</f>
        <v>N/A</v>
      </c>
      <c r="U61" s="14" t="str">
        <f>IF(COUNTA($C$58:U58)&gt;$B$10,"N/A",(U59-U60)*(1-$B$54))</f>
        <v>N/A</v>
      </c>
      <c r="V61" s="14" t="str">
        <f>IF(COUNTA($C$58:V58)&gt;$B$10,"N/A",(V59-V60)*(1-$B$54))</f>
        <v>N/A</v>
      </c>
      <c r="W61" s="14" t="str">
        <f>IF(COUNTA($C$58:W58)&gt;$B$10,"N/A",(W59-W60)*(1-$B$54))</f>
        <v>N/A</v>
      </c>
      <c r="X61" s="14" t="str">
        <f>IF(COUNTA($C$58:X58)&gt;$B$10,"N/A",(X59-X60)*(1-$B$54))</f>
        <v>N/A</v>
      </c>
      <c r="Y61" s="14" t="str">
        <f>IF(COUNTA($C$58:Y58)&gt;$B$10,"N/A",(Y59-Y60)*(1-$B$54))</f>
        <v>N/A</v>
      </c>
      <c r="Z61" s="14" t="str">
        <f>IF(COUNTA($C$58:Z58)&gt;$B$10,"N/A",(Z59-Z60)*(1-$B$54))</f>
        <v>N/A</v>
      </c>
      <c r="AA61" s="14" t="str">
        <f>IF(COUNTA($C$58:AA58)&gt;$B$10,"N/A",(AA59-AA60)*(1-$B$54))</f>
        <v>N/A</v>
      </c>
      <c r="AB61" s="14" t="str">
        <f>IF(COUNTA($C$58:AB58)&gt;$B$10,"N/A",(AB59-AB60)*(1-$B$54))</f>
        <v>N/A</v>
      </c>
      <c r="AC61" s="14" t="str">
        <f>IF(COUNTA($C$58:AC58)&gt;$B$10,"N/A",(AC59-AC60)*(1-$B$54))</f>
        <v>N/A</v>
      </c>
      <c r="AD61" s="14" t="str">
        <f>IF(COUNTA($C$58:AD58)&gt;$B$10,"N/A",(AD59-AD60)*(1-$B$54))</f>
        <v>N/A</v>
      </c>
      <c r="AE61" s="14" t="str">
        <f>IF(COUNTA($C$58:AE58)&gt;$B$10,"N/A",(AE59-AE60)*(1-$B$54))</f>
        <v>N/A</v>
      </c>
      <c r="AF61" s="14" t="str">
        <f>IF(COUNTA($C$58:AF58)&gt;$B$10,"N/A",(AF59-AF60)*(1-$B$54))</f>
        <v>N/A</v>
      </c>
      <c r="AG61" s="14" t="str">
        <f>IF(COUNTA($C$58:AG58)&gt;$B$10,"N/A",(AG59-AG60)*(1-$B$54))</f>
        <v>N/A</v>
      </c>
      <c r="AH61" s="14" t="str">
        <f>IF(COUNTA($C$58:AH58)&gt;$B$10,"N/A",(AH59-AH60)*(1-$B$54))</f>
        <v>N/A</v>
      </c>
      <c r="AI61" s="14" t="str">
        <f>IF(COUNTA($C$58:AI58)&gt;$B$10,"N/A",(AI59-AI60)*(1-$B$54))</f>
        <v>N/A</v>
      </c>
      <c r="AJ61" s="14" t="str">
        <f>IF(COUNTA($C$58:AJ58)&gt;$B$10,"N/A",(AJ59-AJ60)*(1-$B$54))</f>
        <v>N/A</v>
      </c>
      <c r="AK61" s="14" t="str">
        <f>IF(COUNTA($C$58:AK58)&gt;$B$10,"N/A",(AK59-AK60)*(1-$B$54))</f>
        <v>N/A</v>
      </c>
      <c r="AL61" s="14" t="str">
        <f>IF(COUNTA($C$58:AL58)&gt;$B$10,"N/A",(AL59-AL60)*(1-$B$54))</f>
        <v>N/A</v>
      </c>
      <c r="AM61" s="14" t="str">
        <f>IF(COUNTA($C$58:AM58)&gt;$B$10,"N/A",(AM59-AM60)*(1-$B$54))</f>
        <v>N/A</v>
      </c>
      <c r="AN61" s="14" t="str">
        <f>IF(COUNTA($C$58:AN58)&gt;$B$10,"N/A",(AN59-AN60)*(1-$B$54))</f>
        <v>N/A</v>
      </c>
      <c r="AO61" s="14" t="str">
        <f>IF(COUNTA($C$58:AO58)&gt;$B$10,"N/A",(AO59-AO60)*(1-$B$54))</f>
        <v>N/A</v>
      </c>
      <c r="AP61" s="14" t="str">
        <f>IF(COUNTA($C$58:AP58)&gt;$B$10,"N/A",(AP59-AP60)*(1-$B$54))</f>
        <v>N/A</v>
      </c>
      <c r="AQ61" s="14" t="str">
        <f>IF(COUNTA($C$58:AQ58)&gt;$B$10,"N/A",(AQ59-AQ60)*(1-$B$54))</f>
        <v>N/A</v>
      </c>
      <c r="AR61" s="14" t="str">
        <f>IF(COUNTA($C$58:AR58)&gt;$B$10,"N/A",(AR59-AR60)*(1-$B$54))</f>
        <v>N/A</v>
      </c>
      <c r="AS61" s="14" t="str">
        <f>IF(COUNTA($C$58:AS58)&gt;$B$10,"N/A",(AS59-AS60)*(1-$B$54))</f>
        <v>N/A</v>
      </c>
      <c r="AT61" s="14" t="str">
        <f>IF(COUNTA($C$58:AT58)&gt;$B$10,"N/A",(AT59-AT60)*(1-$B$54))</f>
        <v>N/A</v>
      </c>
      <c r="AU61" s="14" t="str">
        <f>IF(COUNTA($C$58:AU58)&gt;$B$10,"N/A",(AU59-AU60)*(1-$B$54))</f>
        <v>N/A</v>
      </c>
      <c r="AV61" s="14" t="str">
        <f>IF(COUNTA($C$58:AV58)&gt;$B$10,"N/A",(AV59-AV60)*(1-$B$54))</f>
        <v>N/A</v>
      </c>
      <c r="AW61" s="14" t="str">
        <f>IF(COUNTA($C$58:AW58)&gt;$B$10,"N/A",(AW59-AW60)*(1-$B$54))</f>
        <v>N/A</v>
      </c>
    </row>
    <row r="62" spans="1:49" x14ac:dyDescent="0.25">
      <c r="A62" s="40" t="s">
        <v>39</v>
      </c>
      <c r="B62" s="68">
        <v>0.02</v>
      </c>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row>
    <row r="63" spans="1:49" x14ac:dyDescent="0.25">
      <c r="A63" s="40" t="s">
        <v>6</v>
      </c>
      <c r="B63" s="17">
        <f ca="1">+SUM(OFFSET(C63,0,0,1,$B$10))</f>
        <v>0</v>
      </c>
      <c r="C63" s="14">
        <f>+IF(COUNTA($C$58:C58)&gt;$B$10,"N/A",IF(COUNTA($C$58:C58)=$B$10,C61*(1+$B$62)/($B$53-$B$62),0))</f>
        <v>0</v>
      </c>
      <c r="D63" s="14" t="str">
        <f>+IF(COUNTA($C$58:D58)&gt;$B$10,"N/A",IF(COUNTA($C$58:D58)=$B$10,D61*(1+$B$62)/($B$53-$B$62),0))</f>
        <v>N/A</v>
      </c>
      <c r="E63" s="14" t="str">
        <f>+IF(COUNTA($C$58:E58)&gt;$B$10,"N/A",IF(COUNTA($C$58:E58)=$B$10,E61*(1+$B$62)/($B$53-$B$62),0))</f>
        <v>N/A</v>
      </c>
      <c r="F63" s="14" t="str">
        <f>+IF(COUNTA($C$58:F58)&gt;$B$10,"N/A",IF(COUNTA($C$58:F58)=$B$10,F61*(1+$B$62)/($B$53-$B$62),0))</f>
        <v>N/A</v>
      </c>
      <c r="G63" s="14" t="str">
        <f>+IF(COUNTA($C$58:G58)&gt;$B$10,"N/A",IF(COUNTA($C$58:G58)=$B$10,G61*(1+$B$62)/($B$53-$B$62),0))</f>
        <v>N/A</v>
      </c>
      <c r="H63" s="14" t="str">
        <f>+IF(COUNTA($C$58:H58)&gt;$B$10,"N/A",IF(COUNTA($C$58:H58)=$B$10,H61*(1+$B$62)/($B$53-$B$62),0))</f>
        <v>N/A</v>
      </c>
      <c r="I63" s="14" t="str">
        <f>+IF(COUNTA($C$58:I58)&gt;$B$10,"N/A",IF(COUNTA($C$58:I58)=$B$10,I61*(1+$B$62)/($B$53-$B$62),0))</f>
        <v>N/A</v>
      </c>
      <c r="J63" s="14" t="str">
        <f>+IF(COUNTA($C$58:J58)&gt;$B$10,"N/A",IF(COUNTA($C$58:J58)=$B$10,J61*(1+$B$62)/($B$53-$B$62),0))</f>
        <v>N/A</v>
      </c>
      <c r="K63" s="14" t="str">
        <f>+IF(COUNTA($C$58:K58)&gt;$B$10,"N/A",IF(COUNTA($C$58:K58)=$B$10,K61*(1+$B$62)/($B$53-$B$62),0))</f>
        <v>N/A</v>
      </c>
      <c r="L63" s="14" t="str">
        <f>+IF(COUNTA($C$58:L58)&gt;$B$10,"N/A",IF(COUNTA($C$58:L58)=$B$10,L61*(1+$B$62)/($B$53-$B$62),0))</f>
        <v>N/A</v>
      </c>
      <c r="M63" s="14" t="str">
        <f>+IF(COUNTA($C$58:M58)&gt;$B$10,"N/A",IF(COUNTA($C$58:M58)=$B$10,M61*(1+$B$62)/($B$53-$B$62),0))</f>
        <v>N/A</v>
      </c>
      <c r="N63" s="14" t="str">
        <f>+IF(COUNTA($C$58:N58)&gt;$B$10,"N/A",IF(COUNTA($C$58:N58)=$B$10,N61*(1+$B$62)/($B$53-$B$62),0))</f>
        <v>N/A</v>
      </c>
      <c r="O63" s="14" t="str">
        <f>+IF(COUNTA($C$58:O58)&gt;$B$10,"N/A",IF(COUNTA($C$58:O58)=$B$10,O61*(1+$B$62)/($B$53-$B$62),0))</f>
        <v>N/A</v>
      </c>
      <c r="P63" s="14" t="str">
        <f>+IF(COUNTA($C$58:P58)&gt;$B$10,"N/A",IF(COUNTA($C$58:P58)=$B$10,P61*(1+$B$62)/($B$53-$B$62),0))</f>
        <v>N/A</v>
      </c>
      <c r="Q63" s="14" t="str">
        <f>+IF(COUNTA($C$58:Q58)&gt;$B$10,"N/A",IF(COUNTA($C$58:Q58)=$B$10,Q61*(1+$B$62)/($B$53-$B$62),0))</f>
        <v>N/A</v>
      </c>
      <c r="R63" s="14" t="str">
        <f>+IF(COUNTA($C$58:R58)&gt;$B$10,"N/A",IF(COUNTA($C$58:R58)=$B$10,R61*(1+$B$62)/($B$53-$B$62),0))</f>
        <v>N/A</v>
      </c>
      <c r="S63" s="14" t="str">
        <f>+IF(COUNTA($C$58:S58)&gt;$B$10,"N/A",IF(COUNTA($C$58:S58)=$B$10,S61*(1+$B$62)/($B$53-$B$62),0))</f>
        <v>N/A</v>
      </c>
      <c r="T63" s="14" t="str">
        <f>+IF(COUNTA($C$58:T58)&gt;$B$10,"N/A",IF(COUNTA($C$58:T58)=$B$10,T61*(1+$B$62)/($B$53-$B$62),0))</f>
        <v>N/A</v>
      </c>
      <c r="U63" s="14" t="str">
        <f>+IF(COUNTA($C$58:U58)&gt;$B$10,"N/A",IF(COUNTA($C$58:U58)=$B$10,U61*(1+$B$62)/($B$53-$B$62),0))</f>
        <v>N/A</v>
      </c>
      <c r="V63" s="14" t="str">
        <f>+IF(COUNTA($C$58:V58)&gt;$B$10,"N/A",IF(COUNTA($C$58:V58)=$B$10,V61*(1+$B$62)/($B$53-$B$62),0))</f>
        <v>N/A</v>
      </c>
      <c r="W63" s="14" t="str">
        <f>+IF(COUNTA($C$58:W58)&gt;$B$10,"N/A",IF(COUNTA($C$58:W58)=$B$10,W61*(1+$B$62)/($B$53-$B$62),0))</f>
        <v>N/A</v>
      </c>
      <c r="X63" s="14" t="str">
        <f>+IF(COUNTA($C$58:X58)&gt;$B$10,"N/A",IF(COUNTA($C$58:X58)=$B$10,X61*(1+$B$62)/($B$53-$B$62),0))</f>
        <v>N/A</v>
      </c>
      <c r="Y63" s="14" t="str">
        <f>+IF(COUNTA($C$58:Y58)&gt;$B$10,"N/A",IF(COUNTA($C$58:Y58)=$B$10,Y61*(1+$B$62)/($B$53-$B$62),0))</f>
        <v>N/A</v>
      </c>
      <c r="Z63" s="14" t="str">
        <f>+IF(COUNTA($C$58:Z58)&gt;$B$10,"N/A",IF(COUNTA($C$58:Z58)=$B$10,Z61*(1+$B$62)/($B$53-$B$62),0))</f>
        <v>N/A</v>
      </c>
      <c r="AA63" s="14" t="str">
        <f>+IF(COUNTA($C$58:AA58)&gt;$B$10,"N/A",IF(COUNTA($C$58:AA58)=$B$10,AA61*(1+$B$62)/($B$53-$B$62),0))</f>
        <v>N/A</v>
      </c>
      <c r="AB63" s="14" t="str">
        <f>+IF(COUNTA($C$58:AB58)&gt;$B$10,"N/A",IF(COUNTA($C$58:AB58)=$B$10,AB61*(1+$B$62)/($B$53-$B$62),0))</f>
        <v>N/A</v>
      </c>
      <c r="AC63" s="14" t="str">
        <f>+IF(COUNTA($C$58:AC58)&gt;$B$10,"N/A",IF(COUNTA($C$58:AC58)=$B$10,AC61*(1+$B$62)/($B$53-$B$62),0))</f>
        <v>N/A</v>
      </c>
      <c r="AD63" s="14" t="str">
        <f>+IF(COUNTA($C$58:AD58)&gt;$B$10,"N/A",IF(COUNTA($C$58:AD58)=$B$10,AD61*(1+$B$62)/($B$53-$B$62),0))</f>
        <v>N/A</v>
      </c>
      <c r="AE63" s="14" t="str">
        <f>+IF(COUNTA($C$58:AE58)&gt;$B$10,"N/A",IF(COUNTA($C$58:AE58)=$B$10,AE61*(1+$B$62)/($B$53-$B$62),0))</f>
        <v>N/A</v>
      </c>
      <c r="AF63" s="14" t="str">
        <f>+IF(COUNTA($C$58:AF58)&gt;$B$10,"N/A",IF(COUNTA($C$58:AF58)=$B$10,AF61*(1+$B$62)/($B$53-$B$62),0))</f>
        <v>N/A</v>
      </c>
      <c r="AG63" s="14" t="str">
        <f>+IF(COUNTA($C$58:AG58)&gt;$B$10,"N/A",IF(COUNTA($C$58:AG58)=$B$10,AG61*(1+$B$62)/($B$53-$B$62),0))</f>
        <v>N/A</v>
      </c>
      <c r="AH63" s="14" t="str">
        <f>+IF(COUNTA($C$58:AH58)&gt;$B$10,"N/A",IF(COUNTA($C$58:AH58)=$B$10,AH61*(1+$B$62)/($B$53-$B$62),0))</f>
        <v>N/A</v>
      </c>
      <c r="AI63" s="14" t="str">
        <f>+IF(COUNTA($C$58:AI58)&gt;$B$10,"N/A",IF(COUNTA($C$58:AI58)=$B$10,AI61*(1+$B$62)/($B$53-$B$62),0))</f>
        <v>N/A</v>
      </c>
      <c r="AJ63" s="14" t="str">
        <f>+IF(COUNTA($C$58:AJ58)&gt;$B$10,"N/A",IF(COUNTA($C$58:AJ58)=$B$10,AJ61*(1+$B$62)/($B$53-$B$62),0))</f>
        <v>N/A</v>
      </c>
      <c r="AK63" s="14" t="str">
        <f>+IF(COUNTA($C$58:AK58)&gt;$B$10,"N/A",IF(COUNTA($C$58:AK58)=$B$10,AK61*(1+$B$62)/($B$53-$B$62),0))</f>
        <v>N/A</v>
      </c>
      <c r="AL63" s="14" t="str">
        <f>+IF(COUNTA($C$58:AL58)&gt;$B$10,"N/A",IF(COUNTA($C$58:AL58)=$B$10,AL61*(1+$B$62)/($B$53-$B$62),0))</f>
        <v>N/A</v>
      </c>
      <c r="AM63" s="14" t="str">
        <f>+IF(COUNTA($C$58:AM58)&gt;$B$10,"N/A",IF(COUNTA($C$58:AM58)=$B$10,AM61*(1+$B$62)/($B$53-$B$62),0))</f>
        <v>N/A</v>
      </c>
      <c r="AN63" s="14" t="str">
        <f>+IF(COUNTA($C$58:AN58)&gt;$B$10,"N/A",IF(COUNTA($C$58:AN58)=$B$10,AN61*(1+$B$62)/($B$53-$B$62),0))</f>
        <v>N/A</v>
      </c>
      <c r="AO63" s="14" t="str">
        <f>+IF(COUNTA($C$58:AO58)&gt;$B$10,"N/A",IF(COUNTA($C$58:AO58)=$B$10,AO61*(1+$B$62)/($B$53-$B$62),0))</f>
        <v>N/A</v>
      </c>
      <c r="AP63" s="14" t="str">
        <f>+IF(COUNTA($C$58:AP58)&gt;$B$10,"N/A",IF(COUNTA($C$58:AP58)=$B$10,AP61*(1+$B$62)/($B$53-$B$62),0))</f>
        <v>N/A</v>
      </c>
      <c r="AQ63" s="14" t="str">
        <f>+IF(COUNTA($C$58:AQ58)&gt;$B$10,"N/A",IF(COUNTA($C$58:AQ58)=$B$10,AQ61*(1+$B$62)/($B$53-$B$62),0))</f>
        <v>N/A</v>
      </c>
      <c r="AR63" s="14" t="str">
        <f>+IF(COUNTA($C$58:AR58)&gt;$B$10,"N/A",IF(COUNTA($C$58:AR58)=$B$10,AR61*(1+$B$62)/($B$53-$B$62),0))</f>
        <v>N/A</v>
      </c>
      <c r="AS63" s="14" t="str">
        <f>+IF(COUNTA($C$58:AS58)&gt;$B$10,"N/A",IF(COUNTA($C$58:AS58)=$B$10,AS61*(1+$B$62)/($B$53-$B$62),0))</f>
        <v>N/A</v>
      </c>
      <c r="AT63" s="14" t="str">
        <f>+IF(COUNTA($C$58:AT58)&gt;$B$10,"N/A",IF(COUNTA($C$58:AT58)=$B$10,AT61*(1+$B$62)/($B$53-$B$62),0))</f>
        <v>N/A</v>
      </c>
      <c r="AU63" s="14" t="str">
        <f>+IF(COUNTA($C$58:AU58)&gt;$B$10,"N/A",IF(COUNTA($C$58:AU58)=$B$10,AU61*(1+$B$62)/($B$53-$B$62),0))</f>
        <v>N/A</v>
      </c>
      <c r="AV63" s="14" t="str">
        <f>+IF(COUNTA($C$58:AV58)&gt;$B$10,"N/A",IF(COUNTA($C$58:AV58)=$B$10,AV61*(1+$B$62)/($B$53-$B$62),0))</f>
        <v>N/A</v>
      </c>
      <c r="AW63" s="14" t="str">
        <f>+IF(COUNTA($C$58:AW58)&gt;$B$10,"N/A",IF(COUNTA($C$58:AW58)=$B$10,AW61*(1+$B$62)/($B$53-$B$62),0))</f>
        <v>N/A</v>
      </c>
    </row>
    <row r="64" spans="1:49" x14ac:dyDescent="0.25">
      <c r="A64" s="40" t="s">
        <v>40</v>
      </c>
      <c r="B64" s="17">
        <f ca="1">+SUM(OFFSET(C64,0,0,1,$B$10))</f>
        <v>0</v>
      </c>
      <c r="C64" s="14">
        <f>+C61</f>
        <v>0</v>
      </c>
      <c r="D64" s="14" t="str">
        <f>+IF(COUNTA($C$58:D58)&gt;$B$10,"N/A",(D61+D63)/(1+$B$53)^(COUNTA($D$58:D58)))</f>
        <v>N/A</v>
      </c>
      <c r="E64" s="14" t="str">
        <f>+IF(COUNTA($C$58:E58)&gt;$B$10,"N/A",(E61+E63)/(1+$B$53)^(COUNTA($D$58:E58)))</f>
        <v>N/A</v>
      </c>
      <c r="F64" s="14" t="str">
        <f>+IF(COUNTA($C$58:F58)&gt;$B$10,"N/A",(F61+F63)/(1+$B$53)^(COUNTA($D$58:F58)))</f>
        <v>N/A</v>
      </c>
      <c r="G64" s="14" t="str">
        <f>+IF(COUNTA($C$58:G58)&gt;$B$10,"N/A",(G61+G63)/(1+$B$53)^(COUNTA($D$58:G58)))</f>
        <v>N/A</v>
      </c>
      <c r="H64" s="14" t="str">
        <f>+IF(COUNTA($C$58:H58)&gt;$B$10,"N/A",(H61+H63)/(1+$B$53)^(COUNTA($D$58:H58)))</f>
        <v>N/A</v>
      </c>
      <c r="I64" s="14" t="str">
        <f>+IF(COUNTA($C$58:I58)&gt;$B$10,"N/A",(I61+I63)/(1+$B$53)^(COUNTA($D$58:I58)))</f>
        <v>N/A</v>
      </c>
      <c r="J64" s="14" t="str">
        <f>+IF(COUNTA($C$58:J58)&gt;$B$10,"N/A",(J61+J63)/(1+$B$53)^(COUNTA($D$58:J58)))</f>
        <v>N/A</v>
      </c>
      <c r="K64" s="14" t="str">
        <f>+IF(COUNTA($C$58:K58)&gt;$B$10,"N/A",(K61+K63)/(1+$B$53)^(COUNTA($D$58:K58)))</f>
        <v>N/A</v>
      </c>
      <c r="L64" s="14" t="str">
        <f>+IF(COUNTA($C$58:L58)&gt;$B$10,"N/A",(L61+L63)/(1+$B$53)^(COUNTA($D$58:L58)))</f>
        <v>N/A</v>
      </c>
      <c r="M64" s="14" t="str">
        <f>+IF(COUNTA($C$58:M58)&gt;$B$10,"N/A",(M61+M63)/(1+$B$53)^(COUNTA($D$58:M58)))</f>
        <v>N/A</v>
      </c>
      <c r="N64" s="14" t="str">
        <f>+IF(COUNTA($C$58:N58)&gt;$B$10,"N/A",(N61+N63)/(1+$B$53)^(COUNTA($D$58:N58)))</f>
        <v>N/A</v>
      </c>
      <c r="O64" s="14" t="str">
        <f>+IF(COUNTA($C$58:O58)&gt;$B$10,"N/A",(O61+O63)/(1+$B$53)^(COUNTA($D$58:O58)))</f>
        <v>N/A</v>
      </c>
      <c r="P64" s="14" t="str">
        <f>+IF(COUNTA($C$58:P58)&gt;$B$10,"N/A",(P61+P63)/(1+$B$53)^(COUNTA($D$58:P58)))</f>
        <v>N/A</v>
      </c>
      <c r="Q64" s="14" t="str">
        <f>+IF(COUNTA($C$58:Q58)&gt;$B$10,"N/A",(Q61+Q63)/(1+$B$53)^(COUNTA($D$58:Q58)))</f>
        <v>N/A</v>
      </c>
      <c r="R64" s="14" t="str">
        <f>+IF(COUNTA($C$58:R58)&gt;$B$10,"N/A",(R61+R63)/(1+$B$53)^(COUNTA($D$58:R58)))</f>
        <v>N/A</v>
      </c>
      <c r="S64" s="14" t="str">
        <f>+IF(COUNTA($C$58:S58)&gt;$B$10,"N/A",(S61+S63)/(1+$B$53)^(COUNTA($D$58:S58)))</f>
        <v>N/A</v>
      </c>
      <c r="T64" s="14" t="str">
        <f>+IF(COUNTA($C$58:T58)&gt;$B$10,"N/A",(T61+T63)/(1+$B$53)^(COUNTA($D$58:T58)))</f>
        <v>N/A</v>
      </c>
      <c r="U64" s="14" t="str">
        <f>+IF(COUNTA($C$58:U58)&gt;$B$10,"N/A",(U61+U63)/(1+$B$53)^(COUNTA($D$58:U58)))</f>
        <v>N/A</v>
      </c>
      <c r="V64" s="14" t="str">
        <f>+IF(COUNTA($C$58:V58)&gt;$B$10,"N/A",(V61+V63)/(1+$B$53)^(COUNTA($D$58:V58)))</f>
        <v>N/A</v>
      </c>
      <c r="W64" s="14" t="str">
        <f>+IF(COUNTA($C$58:W58)&gt;$B$10,"N/A",(W61+W63)/(1+$B$53)^(COUNTA($D$58:W58)))</f>
        <v>N/A</v>
      </c>
      <c r="X64" s="14" t="str">
        <f>+IF(COUNTA($C$58:X58)&gt;$B$10,"N/A",(X61+X63)/(1+$B$53)^(COUNTA($D$58:X58)))</f>
        <v>N/A</v>
      </c>
      <c r="Y64" s="14" t="str">
        <f>+IF(COUNTA($C$58:Y58)&gt;$B$10,"N/A",(Y61+Y63)/(1+$B$53)^(COUNTA($D$58:Y58)))</f>
        <v>N/A</v>
      </c>
      <c r="Z64" s="14" t="str">
        <f>+IF(COUNTA($C$58:Z58)&gt;$B$10,"N/A",(Z61+Z63)/(1+$B$53)^(COUNTA($D$58:Z58)))</f>
        <v>N/A</v>
      </c>
      <c r="AA64" s="14" t="str">
        <f>+IF(COUNTA($C$58:AA58)&gt;$B$10,"N/A",(AA61+AA63)/(1+$B$53)^(COUNTA($D$58:AA58)))</f>
        <v>N/A</v>
      </c>
      <c r="AB64" s="14" t="str">
        <f>+IF(COUNTA($C$58:AB58)&gt;$B$10,"N/A",(AB61+AB63)/(1+$B$53)^(COUNTA($D$58:AB58)))</f>
        <v>N/A</v>
      </c>
      <c r="AC64" s="14" t="str">
        <f>+IF(COUNTA($C$58:AC58)&gt;$B$10,"N/A",(AC61+AC63)/(1+$B$53)^(COUNTA($D$58:AC58)))</f>
        <v>N/A</v>
      </c>
      <c r="AD64" s="14" t="str">
        <f>+IF(COUNTA($C$58:AD58)&gt;$B$10,"N/A",(AD61+AD63)/(1+$B$53)^(COUNTA($D$58:AD58)))</f>
        <v>N/A</v>
      </c>
      <c r="AE64" s="14" t="str">
        <f>+IF(COUNTA($C$58:AE58)&gt;$B$10,"N/A",(AE61+AE63)/(1+$B$53)^(COUNTA($D$58:AE58)))</f>
        <v>N/A</v>
      </c>
      <c r="AF64" s="14" t="str">
        <f>+IF(COUNTA($C$58:AF58)&gt;$B$10,"N/A",(AF61+AF63)/(1+$B$53)^(COUNTA($D$58:AF58)))</f>
        <v>N/A</v>
      </c>
      <c r="AG64" s="14" t="str">
        <f>+IF(COUNTA($C$58:AG58)&gt;$B$10,"N/A",(AG61+AG63)/(1+$B$53)^(COUNTA($D$58:AG58)))</f>
        <v>N/A</v>
      </c>
      <c r="AH64" s="14" t="str">
        <f>+IF(COUNTA($C$58:AH58)&gt;$B$10,"N/A",(AH61+AH63)/(1+$B$53)^(COUNTA($D$58:AH58)))</f>
        <v>N/A</v>
      </c>
      <c r="AI64" s="14" t="str">
        <f>+IF(COUNTA($C$58:AI58)&gt;$B$10,"N/A",(AI61+AI63)/(1+$B$53)^(COUNTA($D$58:AI58)))</f>
        <v>N/A</v>
      </c>
      <c r="AJ64" s="14" t="str">
        <f>+IF(COUNTA($C$58:AJ58)&gt;$B$10,"N/A",(AJ61+AJ63)/(1+$B$53)^(COUNTA($D$58:AJ58)))</f>
        <v>N/A</v>
      </c>
      <c r="AK64" s="14" t="str">
        <f>+IF(COUNTA($C$58:AK58)&gt;$B$10,"N/A",(AK61+AK63)/(1+$B$53)^(COUNTA($D$58:AK58)))</f>
        <v>N/A</v>
      </c>
      <c r="AL64" s="14" t="str">
        <f>+IF(COUNTA($C$58:AL58)&gt;$B$10,"N/A",(AL61+AL63)/(1+$B$53)^(COUNTA($D$58:AL58)))</f>
        <v>N/A</v>
      </c>
      <c r="AM64" s="14" t="str">
        <f>+IF(COUNTA($C$58:AM58)&gt;$B$10,"N/A",(AM61+AM63)/(1+$B$53)^(COUNTA($D$58:AM58)))</f>
        <v>N/A</v>
      </c>
      <c r="AN64" s="14" t="str">
        <f>+IF(COUNTA($C$58:AN58)&gt;$B$10,"N/A",(AN61+AN63)/(1+$B$53)^(COUNTA($D$58:AN58)))</f>
        <v>N/A</v>
      </c>
      <c r="AO64" s="14" t="str">
        <f>+IF(COUNTA($C$58:AO58)&gt;$B$10,"N/A",(AO61+AO63)/(1+$B$53)^(COUNTA($D$58:AO58)))</f>
        <v>N/A</v>
      </c>
      <c r="AP64" s="14" t="str">
        <f>+IF(COUNTA($C$58:AP58)&gt;$B$10,"N/A",(AP61+AP63)/(1+$B$53)^(COUNTA($D$58:AP58)))</f>
        <v>N/A</v>
      </c>
      <c r="AQ64" s="14" t="str">
        <f>+IF(COUNTA($C$58:AQ58)&gt;$B$10,"N/A",(AQ61+AQ63)/(1+$B$53)^(COUNTA($D$58:AQ58)))</f>
        <v>N/A</v>
      </c>
      <c r="AR64" s="14" t="str">
        <f>+IF(COUNTA($C$58:AR58)&gt;$B$10,"N/A",(AR61+AR63)/(1+$B$53)^(COUNTA($D$58:AR58)))</f>
        <v>N/A</v>
      </c>
      <c r="AS64" s="14" t="str">
        <f>+IF(COUNTA($C$58:AS58)&gt;$B$10,"N/A",(AS61+AS63)/(1+$B$53)^(COUNTA($D$58:AS58)))</f>
        <v>N/A</v>
      </c>
      <c r="AT64" s="14" t="str">
        <f>+IF(COUNTA($C$58:AT58)&gt;$B$10,"N/A",(AT61+AT63)/(1+$B$53)^(COUNTA($D$58:AT58)))</f>
        <v>N/A</v>
      </c>
      <c r="AU64" s="14" t="str">
        <f>+IF(COUNTA($C$58:AU58)&gt;$B$10,"N/A",(AU61+AU63)/(1+$B$53)^(COUNTA($D$58:AU58)))</f>
        <v>N/A</v>
      </c>
      <c r="AV64" s="14" t="str">
        <f>+IF(COUNTA($C$58:AV58)&gt;$B$10,"N/A",(AV61+AV63)/(1+$B$53)^(COUNTA($D$58:AV58)))</f>
        <v>N/A</v>
      </c>
      <c r="AW64" s="14" t="str">
        <f>+IF(COUNTA($C$58:AW58)&gt;$B$10,"N/A",(AW61+AW63)/(1+$B$53)^(COUNTA($D$58:AW58)))</f>
        <v>N/A</v>
      </c>
    </row>
    <row r="65" spans="1:59" x14ac:dyDescent="0.25">
      <c r="A65" s="69"/>
      <c r="B65" s="11"/>
      <c r="C65" s="11"/>
      <c r="D65" s="11"/>
      <c r="E65" s="11"/>
      <c r="F65" s="11"/>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86"/>
      <c r="AX65" s="12"/>
      <c r="AY65" s="12"/>
      <c r="AZ65" s="12"/>
      <c r="BA65" s="12"/>
      <c r="BB65" s="12"/>
      <c r="BC65" s="12"/>
      <c r="BD65" s="12"/>
      <c r="BE65" s="12"/>
      <c r="BF65" s="12"/>
      <c r="BG65" s="12"/>
    </row>
    <row r="66" spans="1:59" ht="45" x14ac:dyDescent="0.25">
      <c r="A66" s="70" t="s">
        <v>67</v>
      </c>
      <c r="B66" s="71" t="b">
        <f>IF(SUM(C60:AW60)=SUM(B40),A84,A85)</f>
        <v>1</v>
      </c>
      <c r="C66" s="72"/>
      <c r="D66" s="26"/>
      <c r="E66" s="26"/>
      <c r="F66" s="26"/>
    </row>
    <row r="67" spans="1:59" ht="45" customHeight="1" x14ac:dyDescent="0.25">
      <c r="A67" s="73" t="s">
        <v>68</v>
      </c>
      <c r="B67" s="74" t="b">
        <f>IF(SUM(C59:AW59)=SUM(B48:C48),A84,A85)</f>
        <v>1</v>
      </c>
      <c r="C67" s="72"/>
      <c r="D67" s="26"/>
      <c r="E67" s="26"/>
      <c r="F67" s="26"/>
    </row>
    <row r="68" spans="1:59" x14ac:dyDescent="0.25">
      <c r="A68" s="26"/>
      <c r="B68" s="26"/>
      <c r="C68" s="26"/>
      <c r="D68" s="26"/>
      <c r="E68" s="26"/>
      <c r="F68" s="26"/>
    </row>
    <row r="69" spans="1:59" x14ac:dyDescent="0.25">
      <c r="A69" s="27" t="s">
        <v>5</v>
      </c>
      <c r="B69" s="26"/>
      <c r="C69" s="26"/>
      <c r="D69" s="26"/>
      <c r="E69" s="26"/>
      <c r="F69" s="26"/>
    </row>
    <row r="70" spans="1:59" ht="15.75" thickBot="1" x14ac:dyDescent="0.3">
      <c r="A70" s="26"/>
      <c r="B70" s="26"/>
      <c r="C70" s="26"/>
      <c r="D70" s="26"/>
      <c r="E70" s="26"/>
      <c r="F70" s="26"/>
    </row>
    <row r="71" spans="1:59" ht="15.75" thickBot="1" x14ac:dyDescent="0.3">
      <c r="A71" s="75"/>
      <c r="B71" s="76" t="s">
        <v>3</v>
      </c>
      <c r="C71" s="77">
        <f>+C58</f>
        <v>0</v>
      </c>
      <c r="D71" s="77">
        <f t="shared" ref="D71:AW71" si="1">+D58</f>
        <v>1</v>
      </c>
      <c r="E71" s="77">
        <f t="shared" si="1"/>
        <v>2</v>
      </c>
      <c r="F71" s="77">
        <f t="shared" si="1"/>
        <v>3</v>
      </c>
      <c r="G71" s="77">
        <f t="shared" si="1"/>
        <v>4</v>
      </c>
      <c r="H71" s="77">
        <f t="shared" si="1"/>
        <v>5</v>
      </c>
      <c r="I71" s="77">
        <f t="shared" si="1"/>
        <v>6</v>
      </c>
      <c r="J71" s="77">
        <f t="shared" si="1"/>
        <v>7</v>
      </c>
      <c r="K71" s="77">
        <f t="shared" si="1"/>
        <v>8</v>
      </c>
      <c r="L71" s="78">
        <f t="shared" si="1"/>
        <v>9</v>
      </c>
      <c r="M71" s="78">
        <f t="shared" si="1"/>
        <v>10</v>
      </c>
      <c r="N71" s="78">
        <f t="shared" si="1"/>
        <v>11</v>
      </c>
      <c r="O71" s="78">
        <f t="shared" si="1"/>
        <v>12</v>
      </c>
      <c r="P71" s="78">
        <f t="shared" si="1"/>
        <v>13</v>
      </c>
      <c r="Q71" s="78">
        <f t="shared" si="1"/>
        <v>14</v>
      </c>
      <c r="R71" s="78">
        <f t="shared" si="1"/>
        <v>15</v>
      </c>
      <c r="S71" s="78">
        <f t="shared" si="1"/>
        <v>16</v>
      </c>
      <c r="T71" s="78">
        <f t="shared" si="1"/>
        <v>17</v>
      </c>
      <c r="U71" s="78">
        <f t="shared" si="1"/>
        <v>18</v>
      </c>
      <c r="V71" s="78">
        <f t="shared" si="1"/>
        <v>19</v>
      </c>
      <c r="W71" s="78">
        <f t="shared" si="1"/>
        <v>20</v>
      </c>
      <c r="X71" s="78">
        <f t="shared" si="1"/>
        <v>21</v>
      </c>
      <c r="Y71" s="78">
        <f t="shared" si="1"/>
        <v>22</v>
      </c>
      <c r="Z71" s="78">
        <f t="shared" si="1"/>
        <v>23</v>
      </c>
      <c r="AA71" s="78">
        <f t="shared" si="1"/>
        <v>24</v>
      </c>
      <c r="AB71" s="78">
        <f t="shared" si="1"/>
        <v>25</v>
      </c>
      <c r="AC71" s="78">
        <f t="shared" si="1"/>
        <v>26</v>
      </c>
      <c r="AD71" s="78">
        <f t="shared" si="1"/>
        <v>27</v>
      </c>
      <c r="AE71" s="78">
        <f t="shared" si="1"/>
        <v>28</v>
      </c>
      <c r="AF71" s="78">
        <f t="shared" si="1"/>
        <v>29</v>
      </c>
      <c r="AG71" s="78">
        <f t="shared" si="1"/>
        <v>30</v>
      </c>
      <c r="AH71" s="78">
        <f t="shared" si="1"/>
        <v>31</v>
      </c>
      <c r="AI71" s="78">
        <f t="shared" si="1"/>
        <v>32</v>
      </c>
      <c r="AJ71" s="78">
        <f t="shared" si="1"/>
        <v>33</v>
      </c>
      <c r="AK71" s="78">
        <f t="shared" si="1"/>
        <v>34</v>
      </c>
      <c r="AL71" s="78">
        <f t="shared" si="1"/>
        <v>35</v>
      </c>
      <c r="AM71" s="78">
        <f t="shared" si="1"/>
        <v>36</v>
      </c>
      <c r="AN71" s="78">
        <f t="shared" si="1"/>
        <v>37</v>
      </c>
      <c r="AO71" s="78">
        <f t="shared" si="1"/>
        <v>38</v>
      </c>
      <c r="AP71" s="78">
        <f t="shared" si="1"/>
        <v>39</v>
      </c>
      <c r="AQ71" s="78">
        <f t="shared" si="1"/>
        <v>40</v>
      </c>
      <c r="AR71" s="78">
        <f t="shared" si="1"/>
        <v>41</v>
      </c>
      <c r="AS71" s="78">
        <f t="shared" si="1"/>
        <v>42</v>
      </c>
      <c r="AT71" s="78">
        <f t="shared" si="1"/>
        <v>43</v>
      </c>
      <c r="AU71" s="78">
        <f t="shared" si="1"/>
        <v>44</v>
      </c>
      <c r="AV71" s="78">
        <f t="shared" si="1"/>
        <v>45</v>
      </c>
      <c r="AW71" s="78">
        <f t="shared" si="1"/>
        <v>46</v>
      </c>
    </row>
    <row r="72" spans="1:59" x14ac:dyDescent="0.25">
      <c r="A72" s="40" t="s">
        <v>9</v>
      </c>
      <c r="B72" s="16">
        <f ca="1">+SUM(OFFSET(C72,0,0,1,$B$10))</f>
        <v>0</v>
      </c>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row>
    <row r="73" spans="1:59" x14ac:dyDescent="0.25">
      <c r="A73" s="40" t="s">
        <v>10</v>
      </c>
      <c r="B73" s="16">
        <f ca="1">+SUM(OFFSET(C73,0,0,1,$B$10))</f>
        <v>0</v>
      </c>
      <c r="C73" s="14">
        <f>+C72</f>
        <v>0</v>
      </c>
      <c r="D73" s="14" t="str">
        <f>+IF(COUNTA($C$71:D71)&gt;$B$10,"N/A",D72/(1+$B$53)^(COUNTA($D$71:D71)))</f>
        <v>N/A</v>
      </c>
      <c r="E73" s="14" t="str">
        <f>+IF(COUNTA($C$71:E71)&gt;$B$10,"N/A",E72/(1+$B$53)^(COUNTA($D$71:E71)))</f>
        <v>N/A</v>
      </c>
      <c r="F73" s="14" t="str">
        <f>+IF(COUNTA($C$71:F71)&gt;$B$10,"N/A",F72/(1+$B$53)^(COUNTA($D$71:F71)))</f>
        <v>N/A</v>
      </c>
      <c r="G73" s="14" t="str">
        <f>+IF(COUNTA($C$71:G71)&gt;$B$10,"N/A",G72/(1+$B$53)^(COUNTA($D$71:G71)))</f>
        <v>N/A</v>
      </c>
      <c r="H73" s="14" t="str">
        <f>+IF(COUNTA($C$71:H71)&gt;$B$10,"N/A",H72/(1+$B$53)^(COUNTA($D$71:H71)))</f>
        <v>N/A</v>
      </c>
      <c r="I73" s="14" t="str">
        <f>+IF(COUNTA($C$71:I71)&gt;$B$10,"N/A",I72/(1+$B$53)^(COUNTA($D$71:I71)))</f>
        <v>N/A</v>
      </c>
      <c r="J73" s="14" t="str">
        <f>+IF(COUNTA($C$71:J71)&gt;$B$10,"N/A",J72/(1+$B$53)^(COUNTA($D$71:J71)))</f>
        <v>N/A</v>
      </c>
      <c r="K73" s="14" t="str">
        <f>+IF(COUNTA($C$71:K71)&gt;$B$10,"N/A",K72/(1+$B$53)^(COUNTA($D$71:K71)))</f>
        <v>N/A</v>
      </c>
      <c r="L73" s="14" t="str">
        <f>+IF(COUNTA($C$71:L71)&gt;$B$10,"N/A",L72/(1+$B$53)^(COUNTA($D$71:L71)))</f>
        <v>N/A</v>
      </c>
      <c r="M73" s="14" t="str">
        <f>+IF(COUNTA($C$71:M71)&gt;$B$10,"N/A",M72/(1+$B$53)^(COUNTA($D$71:M71)))</f>
        <v>N/A</v>
      </c>
      <c r="N73" s="14" t="str">
        <f>+IF(COUNTA($C$71:N71)&gt;$B$10,"N/A",N72/(1+$B$53)^(COUNTA($D$71:N71)))</f>
        <v>N/A</v>
      </c>
      <c r="O73" s="14" t="str">
        <f>+IF(COUNTA($C$71:O71)&gt;$B$10,"N/A",O72/(1+$B$53)^(COUNTA($D$71:O71)))</f>
        <v>N/A</v>
      </c>
      <c r="P73" s="14" t="str">
        <f>+IF(COUNTA($C$71:P71)&gt;$B$10,"N/A",P72/(1+$B$53)^(COUNTA($D$71:P71)))</f>
        <v>N/A</v>
      </c>
      <c r="Q73" s="14" t="str">
        <f>+IF(COUNTA($C$71:Q71)&gt;$B$10,"N/A",Q72/(1+$B$53)^(COUNTA($D$71:Q71)))</f>
        <v>N/A</v>
      </c>
      <c r="R73" s="14" t="str">
        <f>+IF(COUNTA($C$71:R71)&gt;$B$10,"N/A",R72/(1+$B$53)^(COUNTA($D$71:R71)))</f>
        <v>N/A</v>
      </c>
      <c r="S73" s="14" t="str">
        <f>+IF(COUNTA($C$71:S71)&gt;$B$10,"N/A",S72/(1+$B$53)^(COUNTA($D$71:S71)))</f>
        <v>N/A</v>
      </c>
      <c r="T73" s="14" t="str">
        <f>+IF(COUNTA($C$71:T71)&gt;$B$10,"N/A",T72/(1+$B$53)^(COUNTA($D$71:T71)))</f>
        <v>N/A</v>
      </c>
      <c r="U73" s="14" t="str">
        <f>+IF(COUNTA($C$71:U71)&gt;$B$10,"N/A",U72/(1+$B$53)^(COUNTA($D$71:U71)))</f>
        <v>N/A</v>
      </c>
      <c r="V73" s="14" t="str">
        <f>+IF(COUNTA($C$71:V71)&gt;$B$10,"N/A",V72/(1+$B$53)^(COUNTA($D$71:V71)))</f>
        <v>N/A</v>
      </c>
      <c r="W73" s="14" t="str">
        <f>+IF(COUNTA($C$71:W71)&gt;$B$10,"N/A",W72/(1+$B$53)^(COUNTA($D$71:W71)))</f>
        <v>N/A</v>
      </c>
      <c r="X73" s="14" t="str">
        <f>+IF(COUNTA($C$71:X71)&gt;$B$10,"N/A",X72/(1+$B$53)^(COUNTA($D$71:X71)))</f>
        <v>N/A</v>
      </c>
      <c r="Y73" s="14" t="str">
        <f>+IF(COUNTA($C$71:Y71)&gt;$B$10,"N/A",Y72/(1+$B$53)^(COUNTA($D$71:Y71)))</f>
        <v>N/A</v>
      </c>
      <c r="Z73" s="14" t="str">
        <f>+IF(COUNTA($C$71:Z71)&gt;$B$10,"N/A",Z72/(1+$B$53)^(COUNTA($D$71:Z71)))</f>
        <v>N/A</v>
      </c>
      <c r="AA73" s="14" t="str">
        <f>+IF(COUNTA($C$71:AA71)&gt;$B$10,"N/A",AA72/(1+$B$53)^(COUNTA($D$71:AA71)))</f>
        <v>N/A</v>
      </c>
      <c r="AB73" s="14" t="str">
        <f>+IF(COUNTA($C$71:AB71)&gt;$B$10,"N/A",AB72/(1+$B$53)^(COUNTA($D$71:AB71)))</f>
        <v>N/A</v>
      </c>
      <c r="AC73" s="14" t="str">
        <f>+IF(COUNTA($C$71:AC71)&gt;$B$10,"N/A",AC72/(1+$B$53)^(COUNTA($D$71:AC71)))</f>
        <v>N/A</v>
      </c>
      <c r="AD73" s="14" t="str">
        <f>+IF(COUNTA($C$71:AD71)&gt;$B$10,"N/A",AD72/(1+$B$53)^(COUNTA($D$71:AD71)))</f>
        <v>N/A</v>
      </c>
      <c r="AE73" s="14" t="str">
        <f>+IF(COUNTA($C$71:AE71)&gt;$B$10,"N/A",AE72/(1+$B$53)^(COUNTA($D$71:AE71)))</f>
        <v>N/A</v>
      </c>
      <c r="AF73" s="14" t="str">
        <f>+IF(COUNTA($C$71:AF71)&gt;$B$10,"N/A",AF72/(1+$B$53)^(COUNTA($D$71:AF71)))</f>
        <v>N/A</v>
      </c>
      <c r="AG73" s="14" t="str">
        <f>+IF(COUNTA($C$71:AG71)&gt;$B$10,"N/A",AG72/(1+$B$53)^(COUNTA($D$71:AG71)))</f>
        <v>N/A</v>
      </c>
      <c r="AH73" s="14" t="str">
        <f>+IF(COUNTA($C$71:AH71)&gt;$B$10,"N/A",AH72/(1+$B$53)^(COUNTA($D$71:AH71)))</f>
        <v>N/A</v>
      </c>
      <c r="AI73" s="14" t="str">
        <f>+IF(COUNTA($C$71:AI71)&gt;$B$10,"N/A",AI72/(1+$B$53)^(COUNTA($D$71:AI71)))</f>
        <v>N/A</v>
      </c>
      <c r="AJ73" s="14" t="str">
        <f>+IF(COUNTA($C$71:AJ71)&gt;$B$10,"N/A",AJ72/(1+$B$53)^(COUNTA($D$71:AJ71)))</f>
        <v>N/A</v>
      </c>
      <c r="AK73" s="14" t="str">
        <f>+IF(COUNTA($C$71:AK71)&gt;$B$10,"N/A",AK72/(1+$B$53)^(COUNTA($D$71:AK71)))</f>
        <v>N/A</v>
      </c>
      <c r="AL73" s="14" t="str">
        <f>+IF(COUNTA($C$71:AL71)&gt;$B$10,"N/A",AL72/(1+$B$53)^(COUNTA($D$71:AL71)))</f>
        <v>N/A</v>
      </c>
      <c r="AM73" s="14" t="str">
        <f>+IF(COUNTA($C$71:AM71)&gt;$B$10,"N/A",AM72/(1+$B$53)^(COUNTA($D$71:AM71)))</f>
        <v>N/A</v>
      </c>
      <c r="AN73" s="14" t="str">
        <f>+IF(COUNTA($C$71:AN71)&gt;$B$10,"N/A",AN72/(1+$B$53)^(COUNTA($D$71:AN71)))</f>
        <v>N/A</v>
      </c>
      <c r="AO73" s="14" t="str">
        <f>+IF(COUNTA($C$71:AO71)&gt;$B$10,"N/A",AO72/(1+$B$53)^(COUNTA($D$71:AO71)))</f>
        <v>N/A</v>
      </c>
      <c r="AP73" s="14" t="str">
        <f>+IF(COUNTA($C$71:AP71)&gt;$B$10,"N/A",AP72/(1+$B$53)^(COUNTA($D$71:AP71)))</f>
        <v>N/A</v>
      </c>
      <c r="AQ73" s="14" t="str">
        <f>+IF(COUNTA($C$71:AQ71)&gt;$B$10,"N/A",AQ72/(1+$B$53)^(COUNTA($D$71:AQ71)))</f>
        <v>N/A</v>
      </c>
      <c r="AR73" s="14" t="str">
        <f>+IF(COUNTA($C$71:AR71)&gt;$B$10,"N/A",AR72/(1+$B$53)^(COUNTA($D$71:AR71)))</f>
        <v>N/A</v>
      </c>
      <c r="AS73" s="14" t="str">
        <f>+IF(COUNTA($C$71:AS71)&gt;$B$10,"N/A",AS72/(1+$B$53)^(COUNTA($D$71:AS71)))</f>
        <v>N/A</v>
      </c>
      <c r="AT73" s="14" t="str">
        <f>+IF(COUNTA($C$71:AT71)&gt;$B$10,"N/A",AT72/(1+$B$53)^(COUNTA($D$71:AT71)))</f>
        <v>N/A</v>
      </c>
      <c r="AU73" s="14" t="str">
        <f>+IF(COUNTA($C$71:AU71)&gt;$B$10,"N/A",AU72/(1+$B$53)^(COUNTA($D$71:AU71)))</f>
        <v>N/A</v>
      </c>
      <c r="AV73" s="14" t="str">
        <f>+IF(COUNTA($C$71:AV71)&gt;$B$10,"N/A",AV72/(1+$B$53)^(COUNTA($D$71:AV71)))</f>
        <v>N/A</v>
      </c>
      <c r="AW73" s="14" t="str">
        <f>+IF(COUNTA($C$71:AW71)&gt;$B$10,"N/A",AW72/(1+$B$53)^(COUNTA($D$71:AW71)))</f>
        <v>N/A</v>
      </c>
    </row>
    <row r="74" spans="1:59" x14ac:dyDescent="0.25">
      <c r="A74" s="79" t="s">
        <v>43</v>
      </c>
      <c r="B74" s="13">
        <f>C40</f>
        <v>0</v>
      </c>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row>
    <row r="75" spans="1:59" x14ac:dyDescent="0.25">
      <c r="A75" s="40" t="s">
        <v>44</v>
      </c>
      <c r="B75" s="14">
        <f ca="1">-B64</f>
        <v>0</v>
      </c>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row>
    <row r="76" spans="1:59" ht="30" x14ac:dyDescent="0.25">
      <c r="A76" s="80" t="s">
        <v>45</v>
      </c>
      <c r="B76" s="81" t="b">
        <f ca="1">+AND(B73&lt;=B75,B72&lt;=B74)</f>
        <v>1</v>
      </c>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row>
    <row r="77" spans="1:59" x14ac:dyDescent="0.25">
      <c r="A77" s="40" t="s">
        <v>47</v>
      </c>
      <c r="B77" s="5" t="e">
        <f ca="1">B72/B74</f>
        <v>#DIV/0!</v>
      </c>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row>
    <row r="78" spans="1:59" x14ac:dyDescent="0.25">
      <c r="A78" s="40" t="s">
        <v>46</v>
      </c>
      <c r="B78" s="5" t="e">
        <f ca="1">B73/B75</f>
        <v>#DIV/0!</v>
      </c>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row>
    <row r="79" spans="1:59" x14ac:dyDescent="0.25">
      <c r="A79" s="69"/>
      <c r="B79" s="18"/>
      <c r="C79" s="83"/>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row>
    <row r="80" spans="1:59" x14ac:dyDescent="0.25">
      <c r="A80" s="69"/>
      <c r="B80" s="19"/>
      <c r="C80" s="83"/>
      <c r="D80" s="26"/>
      <c r="E80" s="26"/>
      <c r="F80" s="26"/>
    </row>
    <row r="81" spans="1:6" ht="15" customHeight="1" x14ac:dyDescent="0.25">
      <c r="A81" s="83"/>
      <c r="B81" s="84"/>
      <c r="C81" s="83"/>
      <c r="D81" s="26"/>
      <c r="E81" s="26"/>
      <c r="F81" s="26"/>
    </row>
    <row r="82" spans="1:6" x14ac:dyDescent="0.25">
      <c r="A82" s="32" t="s">
        <v>11</v>
      </c>
      <c r="B82" s="85"/>
      <c r="C82" s="26"/>
      <c r="D82" s="26"/>
      <c r="E82" s="26"/>
      <c r="F82" s="26"/>
    </row>
    <row r="83" spans="1:6" x14ac:dyDescent="0.25">
      <c r="A83" s="85"/>
      <c r="B83" s="85"/>
      <c r="C83" s="26"/>
      <c r="D83" s="26"/>
      <c r="E83" s="26"/>
      <c r="F83" s="26"/>
    </row>
    <row r="84" spans="1:6" x14ac:dyDescent="0.25">
      <c r="A84" s="26" t="b">
        <v>1</v>
      </c>
      <c r="B84" s="26"/>
      <c r="C84" s="26"/>
      <c r="D84" s="26"/>
      <c r="E84" s="26"/>
      <c r="F84" s="26"/>
    </row>
    <row r="85" spans="1:6" x14ac:dyDescent="0.25">
      <c r="A85" s="26" t="b">
        <v>0</v>
      </c>
      <c r="B85" s="26"/>
      <c r="C85" s="26"/>
      <c r="D85" s="26"/>
      <c r="E85" s="26"/>
      <c r="F85" s="26"/>
    </row>
  </sheetData>
  <sheetProtection algorithmName="SHA-512" hashValue="ov/LvCRH/CS47OYIBS0U17cwXxT6etxP6a7joyJA0GtouBYhx0UuLKqbXHZVhGvHldvcXQNt4XaVpmmySb9bHA==" saltValue="62m9ZJ7zQbLlP7TtUA9t+Q==" spinCount="100000" sheet="1" objects="1" scenarios="1"/>
  <mergeCells count="12">
    <mergeCell ref="A28:C28"/>
    <mergeCell ref="C54:D54"/>
    <mergeCell ref="C53:D53"/>
    <mergeCell ref="C52:E52"/>
    <mergeCell ref="E53:E54"/>
    <mergeCell ref="A1:F1"/>
    <mergeCell ref="A15:C15"/>
    <mergeCell ref="H4:H5"/>
    <mergeCell ref="D14:F14"/>
    <mergeCell ref="I5:K5"/>
    <mergeCell ref="I4:K4"/>
    <mergeCell ref="D15:F22"/>
  </mergeCells>
  <conditionalFormatting sqref="A84">
    <cfRule type="cellIs" dxfId="8" priority="4" operator="equal">
      <formula>TRUE</formula>
    </cfRule>
  </conditionalFormatting>
  <conditionalFormatting sqref="A85">
    <cfRule type="cellIs" dxfId="7" priority="3" operator="equal">
      <formula>FALSE</formula>
    </cfRule>
  </conditionalFormatting>
  <conditionalFormatting sqref="B66:B67">
    <cfRule type="cellIs" dxfId="6" priority="1" operator="equal">
      <formula>$A$85</formula>
    </cfRule>
    <cfRule type="cellIs" dxfId="5" priority="2" operator="equal">
      <formula>$A$84</formula>
    </cfRule>
  </conditionalFormatting>
  <conditionalFormatting sqref="B76">
    <cfRule type="cellIs" dxfId="4" priority="8" operator="equal">
      <formula>$A$85</formula>
    </cfRule>
    <cfRule type="cellIs" dxfId="3" priority="9" operator="equal">
      <formula>$A$84</formula>
    </cfRule>
  </conditionalFormatting>
  <conditionalFormatting sqref="C59:AW60">
    <cfRule type="expression" dxfId="2" priority="5">
      <formula>IF(C58&gt;MAX($B$6:$B$8),TRUE,FALSE)</formula>
    </cfRule>
  </conditionalFormatting>
  <conditionalFormatting sqref="C60:AW60">
    <cfRule type="expression" dxfId="1" priority="6">
      <formula>IF(C58&gt;MAX($B$6:$B$8),TRUE,FALSE)</formula>
    </cfRule>
  </conditionalFormatting>
  <conditionalFormatting sqref="C72:AW72">
    <cfRule type="expression" dxfId="0" priority="7">
      <formula>IF(C71&gt;MAX($B$6:$B$8),TRUE,FALSE)</formula>
    </cfRule>
  </conditionalFormatting>
  <hyperlinks>
    <hyperlink ref="E53" r:id="rId1" display="Link" xr:uid="{63893734-874A-4DD4-A94E-13D68C93F8E8}"/>
    <hyperlink ref="D23" r:id="rId2" location="ntr29-C_2021528EN.01001001-E0029" xr:uid="{7925F92D-162A-40B7-84B8-D200CE8F1E0A}"/>
  </hyperlinks>
  <pageMargins left="0.7" right="0.7" top="0.75" bottom="0.75" header="0.3" footer="0.3"/>
  <pageSetup paperSize="9" scale="65" fitToWidth="0" fitToHeight="0" orientation="portrait" r:id="rId3"/>
  <headerFooter>
    <oddFooter>&amp;C_x000D_&amp;1#&amp;"Arial"&amp;9&amp;K737373 Interno – Internal</oddFooter>
  </headerFooter>
</worksheet>
</file>

<file path=docMetadata/LabelInfo.xml><?xml version="1.0" encoding="utf-8"?>
<clbl:labelList xmlns:clbl="http://schemas.microsoft.com/office/2020/mipLabelMetadata">
  <clbl:label id="{ee255aed-7de2-497a-9b96-4de850d7aec7}" enabled="1" method="Privileged" siteId="{8c4b47b5-ea35-4370-817f-95066d4f846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Disclaimer</vt:lpstr>
      <vt:lpstr>Preliminary FG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2026-03-03T13:32:04Z</dcterms:created>
  <dcterms:modified xsi:type="dcterms:W3CDTF">2026-03-05T15:19:59Z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2026-03-03T13:32:09Z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61512c7a-028d-4899-b7a2-8a0f74356c46</vt:lpwstr>
  </property>
  <property fmtid="{D5CDD505-2E9C-101B-9397-08002B2CF9AE}" pid="8" name="MSIP_Label_6bd9ddd1-4d20-43f6-abfa-fc3c07406f94_ContentBits">
    <vt:lpwstr>0</vt:lpwstr>
  </property>
  <property fmtid="{D5CDD505-2E9C-101B-9397-08002B2CF9AE}" pid="9" name="MSIP_Label_6bd9ddd1-4d20-43f6-abfa-fc3c07406f94_Tag">
    <vt:lpwstr>10, 3, 0, 1</vt:lpwstr>
  </property>
</Properties>
</file>