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 _sprzed_ćwierci_zagranica" sheetId="68" r:id="rId7"/>
    <sheet name="Ceny_sprzed_elem_PL" sheetId="31"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I_2021" sheetId="65" r:id="rId14"/>
    <sheet name="Eksport I-VII_2021" sheetId="66" r:id="rId15"/>
    <sheet name="Import I-VI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I-VII_2021'!$A$6:$D$22</definedName>
    <definedName name="_xlnm._FilterDatabase" localSheetId="20" hidden="1">'Eksport I-XII_2019'!$A$6:$D$25</definedName>
    <definedName name="_xlnm._FilterDatabase" localSheetId="17" hidden="1">'Eksport I-XII_2020'!$A$6:$D$25</definedName>
    <definedName name="_xlnm._FilterDatabase" localSheetId="15" hidden="1">'Import I-VI_2021'!$P$7:$S$27</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R50" i="63" l="1"/>
  <c r="Q49" i="63"/>
  <c r="P49" i="63"/>
  <c r="O49" i="63"/>
  <c r="N49" i="63"/>
  <c r="M49" i="63"/>
  <c r="L49" i="63"/>
  <c r="K49" i="63"/>
  <c r="J49" i="63"/>
  <c r="I49" i="63"/>
  <c r="F49" i="63"/>
  <c r="D49" i="63"/>
  <c r="R48" i="63"/>
  <c r="Q48" i="63"/>
  <c r="P48" i="63"/>
  <c r="K48" i="63"/>
  <c r="J48" i="63"/>
  <c r="I48" i="63"/>
  <c r="H48" i="63"/>
  <c r="G48" i="63"/>
  <c r="F48" i="63"/>
  <c r="E48" i="63"/>
  <c r="D48" i="63"/>
  <c r="R42" i="63"/>
  <c r="L41" i="63"/>
  <c r="J41" i="63"/>
  <c r="I41" i="63"/>
  <c r="G41" i="63"/>
  <c r="D41" i="63"/>
  <c r="R40" i="63"/>
  <c r="Q40" i="63"/>
  <c r="O40" i="63"/>
  <c r="N40" i="63"/>
  <c r="M40" i="63"/>
  <c r="L40" i="63"/>
  <c r="J40" i="63"/>
  <c r="I40" i="63"/>
  <c r="G40" i="63"/>
  <c r="F40" i="63"/>
  <c r="E40" i="63"/>
  <c r="D40" i="63"/>
  <c r="R36" i="63"/>
  <c r="L35" i="63"/>
  <c r="J35" i="63"/>
  <c r="I35" i="63"/>
  <c r="G35" i="63"/>
  <c r="D35" i="63"/>
  <c r="R34" i="63"/>
  <c r="Q34" i="63"/>
  <c r="O34" i="63"/>
  <c r="N34" i="63"/>
  <c r="M34" i="63"/>
  <c r="L34" i="63"/>
  <c r="J34" i="63"/>
  <c r="I34" i="63"/>
  <c r="G34" i="63"/>
  <c r="F34" i="63"/>
  <c r="E34" i="63"/>
  <c r="D34" i="63"/>
  <c r="R30" i="63"/>
  <c r="M29" i="63"/>
  <c r="L29" i="63"/>
  <c r="J29" i="63"/>
  <c r="I29" i="63"/>
  <c r="H29" i="63"/>
  <c r="G29" i="63"/>
  <c r="D29" i="63"/>
  <c r="R28" i="63"/>
  <c r="Q28" i="63"/>
  <c r="O28" i="63"/>
  <c r="N28" i="63"/>
  <c r="M28" i="63"/>
  <c r="L28" i="63"/>
  <c r="J28" i="63"/>
  <c r="I28" i="63"/>
  <c r="H28" i="63"/>
  <c r="G28" i="63"/>
  <c r="E28" i="63"/>
  <c r="D28" i="63"/>
  <c r="R21" i="63"/>
  <c r="O20" i="63"/>
  <c r="M20" i="63"/>
  <c r="L20" i="63"/>
  <c r="K20" i="63"/>
  <c r="J20" i="63"/>
  <c r="I20" i="63"/>
  <c r="H20" i="63"/>
  <c r="G20" i="63"/>
  <c r="F20" i="63"/>
  <c r="E20" i="63"/>
  <c r="D20" i="63"/>
  <c r="R19" i="63"/>
  <c r="Q19" i="63"/>
  <c r="O19" i="63"/>
  <c r="M19" i="63"/>
  <c r="L19" i="63"/>
  <c r="K19" i="63"/>
  <c r="J19" i="63"/>
  <c r="I19" i="63"/>
  <c r="H19" i="63"/>
  <c r="G19" i="63"/>
  <c r="F19" i="63"/>
  <c r="E19" i="63"/>
  <c r="D19" i="63"/>
  <c r="R15" i="63"/>
  <c r="O14" i="63"/>
  <c r="M14" i="63"/>
  <c r="L14" i="63"/>
  <c r="K14" i="63"/>
  <c r="J14" i="63"/>
  <c r="I14" i="63"/>
  <c r="H14" i="63"/>
  <c r="G14" i="63"/>
  <c r="F14" i="63"/>
  <c r="E14" i="63"/>
  <c r="D14" i="63"/>
  <c r="R13" i="63"/>
  <c r="Q13" i="63"/>
  <c r="O13" i="63"/>
  <c r="N13" i="63"/>
  <c r="M13" i="63"/>
  <c r="L13" i="63"/>
  <c r="K13" i="63"/>
  <c r="J13" i="63"/>
  <c r="I13" i="63"/>
  <c r="H13" i="63"/>
  <c r="G13" i="63"/>
  <c r="F13" i="63"/>
  <c r="E13" i="63"/>
  <c r="D13" i="63"/>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s="1"/>
  <c r="C754" i="45" l="1"/>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<sst xmlns="http://schemas.openxmlformats.org/spreadsheetml/2006/main" count="6458" uniqueCount="514">
  <si>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</si>
  <si>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</si>
  <si>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</si>
  <si>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</si>
  <si>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</si>
  <si>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</si>
  <si>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</si>
  <si>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</si>
  <si>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</si>
  <si>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</si>
  <si>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</si>
  <si>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</si>
  <si>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</si>
  <si>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</si>
  <si>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</si>
  <si>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</si>
  <si>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</si>
  <si>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</si>
  <si>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</si>
  <si>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</si>
  <si>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</si>
  <si>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</si>
  <si>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</si>
  <si>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</si>
  <si>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</si>
  <si>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</si>
  <si>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</si>
  <si>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</si>
  <si>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</si>
  <si>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</si>
  <si>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</si>
  <si>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</si>
  <si>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</si>
  <si>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</si>
  <si>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</si>
  <si>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</si>
  <si>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</si>
  <si>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</si>
  <si>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</si>
  <si>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</si>
  <si>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</si>
  <si>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</si>
  <si>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</si>
  <si>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</si>
  <si>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</si>
  <si>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</si>
  <si>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</si>
  <si>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</si>
  <si>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</si>
  <si>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</si>
  <si>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</si>
  <si>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</si>
  <si>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</si>
  <si>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</si>
  <si>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</si>
  <si>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</si>
  <si>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</si>
  <si>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</si>
  <si>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</si>
  <si>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</si>
  <si>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</si>
  <si>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</si>
  <si>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</si>
  <si>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</si>
  <si>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</si>
  <si>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</si>
  <si>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</si>
  <si>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</si>
  <si>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</si>
  <si>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</si>
  <si>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</si>
  <si>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</si>
  <si>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</si>
  <si>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</si>
  <si>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</si>
  <si>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</si>
  <si>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</si>
  <si>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</si>
  <si>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</si>
  <si>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</si>
  <si>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</si>
  <si>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</si>
  <si>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</si>
  <si>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</si>
  <si>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</si>
  <si>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</si>
  <si>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</si>
  <si>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</si>
  <si>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</si>
  <si>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</si>
  <si>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</si>
  <si>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</si>
  <si>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</si>
  <si>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</si>
  <si>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</si>
  <si>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</si>
  <si>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</si>
  <si>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</si>
  <si>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</si>
  <si>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</si>
  <si>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</si>
  <si>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</si>
  <si>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</si>
  <si>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</si>
  <si>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</si>
  <si>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</si>
  <si>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</si>
  <si>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</si>
  <si>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</si>
  <si>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</si>
  <si>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</si>
  <si>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</si>
  <si>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</si>
  <si>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</si>
  <si>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</si>
  <si>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</si>
  <si>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</si>
  <si>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</si>
  <si>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</si>
  <si>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</si>
  <si>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</si>
  <si>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</si>
  <si>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</si>
  <si>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</si>
  <si>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</si>
  <si>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</si>
  <si>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</si>
  <si>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</si>
  <si>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</si>
  <si>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</si>
  <si>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</si>
  <si>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</si>
  <si>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</si>
  <si>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</si>
  <si>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</si>
  <si>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</si>
  <si>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</si>
  <si>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</si>
  <si>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</si>
  <si>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</si>
  <si>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</si>
  <si>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</si>
  <si>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</si>
  <si>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</si>
  <si>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</si>
  <si>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</si>
  <si>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</si>
  <si>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</si>
  <si>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</si>
  <si>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</si>
  <si>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</si>
  <si>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</si>
  <si>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</si>
  <si>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</si>
  <si>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</si>
  <si>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</si>
  <si>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</si>
  <si>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</si>
  <si>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</si>
  <si>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</si>
  <si>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</si>
  <si>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</si>
  <si>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</si>
  <si>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</si>
  <si>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</si>
  <si>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</si>
  <si>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</si>
  <si>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</si>
  <si>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</si>
  <si>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</si>
  <si>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</si>
  <si>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</si>
  <si>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</si>
  <si>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</si>
  <si>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</si>
  <si>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</si>
  <si>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</si>
  <si>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</si>
  <si>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</si>
  <si>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</si>
  <si>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</si>
  <si>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</si>
  <si>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</si>
  <si>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</si>
  <si>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</si>
  <si>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</si>
  <si>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</si>
  <si>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</si>
  <si>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</si>
  <si>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</si>
  <si>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</si>
  <si>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</si>
  <si>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</si>
  <si>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</si>
  <si>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</si>
  <si>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</si>
  <si>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</si>
  <si>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</si>
  <si>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</si>
  <si>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</si>
  <si>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</si>
  <si>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</si>
  <si>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</si>
  <si>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</si>
  <si>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</si>
  <si>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</si>
  <si>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</si>
  <si>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</si>
  <si>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</si>
  <si>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</si>
  <si>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</si>
  <si>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</si>
  <si>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</si>
  <si>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</si>
  <si>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</si>
  <si>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</si>
  <si>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</si>
  <si>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</si>
  <si>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</si>
  <si>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</si>
  <si>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</si>
  <si>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</si>
  <si>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</si>
  <si>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</si>
  <si>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</si>
  <si>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</si>
  <si>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</si>
  <si>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</si>
  <si>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</si>
  <si>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</si>
  <si>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</si>
  <si>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</si>
  <si>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</si>
  <si>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</si>
  <si>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</si>
  <si>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</si>
  <si>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</si>
  <si>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</si>
  <si>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</si>
  <si>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</si>
  <si>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</si>
  <si>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</si>
  <si>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</si>
  <si>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</si>
  <si>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</si>
  <si>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</si>
  <si>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</si>
  <si>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</si>
  <si>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</si>
  <si>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</si>
  <si>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</si>
  <si>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</si>
  <si>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</si>
  <si>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</si>
  <si>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</si>
  <si>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</si>
  <si>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</si>
  <si>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</si>
  <si>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</si>
  <si>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</si>
  <si>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</si>
  <si>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</si>
  <si>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</si>
  <si>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</si>
  <si>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</si>
  <si>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</si>
  <si>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</si>
  <si>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</si>
  <si>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</si>
  <si>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</si>
  <si>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</si>
  <si>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</si>
  <si>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</si>
  <si>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</si>
  <si>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</si>
  <si>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</si>
  <si>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</si>
  <si>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</si>
  <si>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</si>
  <si>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</si>
  <si>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</si>
  <si>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</si>
  <si>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</si>
  <si>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</si>
  <si>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</si>
  <si>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</si>
  <si>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</si>
  <si>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</si>
  <si>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</si>
  <si>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</si>
  <si>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</si>
  <si>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</si>
  <si>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</si>
  <si>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</si>
  <si>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</si>
  <si>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</si>
  <si>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</si>
  <si>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</si>
  <si>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</si>
  <si>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</si>
  <si>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</si>
  <si>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</si>
  <si>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</si>
  <si>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</si>
  <si>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</si>
  <si>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</si>
  <si>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</si>
  <si>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</si>
  <si>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</si>
  <si>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</si>
  <si>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</si>
  <si>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</si>
  <si>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</si>
  <si>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</si>
  <si>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</si>
  <si>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</si>
  <si>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</si>
  <si>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</si>
  <si>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</si>
  <si>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</si>
  <si>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</si>
  <si>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</si>
  <si>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</si>
  <si>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</si>
  <si>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</si>
  <si>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</si>
  <si>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</si>
  <si>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</si>
  <si>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</si>
  <si>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</si>
  <si>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</si>
  <si>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</si>
  <si>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</si>
  <si>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</si>
  <si>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</si>
  <si>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</si>
  <si>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</si>
  <si>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</si>
  <si>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</si>
  <si>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</si>
  <si>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</si>
  <si>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</si>
  <si>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</si>
  <si>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</si>
  <si>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</si>
  <si>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</si>
  <si>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</si>
  <si>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</si>
  <si>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</si>
  <si>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</si>
  <si>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</si>
  <si>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</si>
  <si>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</si>
  <si>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</si>
  <si>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</si>
  <si>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</si>
  <si>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</si>
  <si>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</si>
  <si>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</si>
  <si>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</si>
  <si>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</si>
  <si>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</si>
  <si>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</si>
  <si>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</si>
  <si>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</si>
  <si>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</si>
  <si>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</si>
  <si>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</si>
  <si>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</si>
  <si>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</si>
  <si>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</si>
  <si>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</si>
  <si>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</si>
  <si>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</si>
  <si>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</si>
  <si>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</si>
  <si>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</si>
  <si>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</si>
  <si>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</si>
  <si>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</si>
  <si>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</si>
  <si>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</si>
  <si>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</si>
  <si>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</si>
  <si>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</si>
  <si>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</si>
  <si>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</si>
  <si>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</si>
  <si>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</si>
  <si>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</si>
  <si>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</si>
  <si>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</si>
  <si>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</si>
  <si>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</si>
  <si>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</si>
  <si>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</si>
  <si>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</si>
  <si>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</si>
  <si>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</si>
  <si>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</si>
  <si>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</si>
  <si>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</si>
  <si>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</si>
  <si>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</si>
  <si>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</si>
  <si>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</si>
  <si>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</si>
  <si>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</si>
  <si>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</si>
  <si>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</si>
  <si>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</si>
  <si>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</si>
  <si>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</si>
  <si>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</si>
  <si>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</si>
  <si>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</si>
  <si>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</si>
  <si>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</si>
  <si>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</si>
  <si>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</si>
  <si>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</si>
  <si>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</si>
  <si>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</si>
  <si>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</si>
  <si>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</si>
  <si>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</si>
  <si>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</si>
  <si>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</si>
  <si>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</si>
  <si>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</si>
  <si>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</si>
  <si>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</si>
  <si>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</si>
  <si>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</si>
  <si>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</si>
  <si>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</si>
  <si>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</si>
  <si>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</si>
  <si>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</si>
  <si>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</si>
  <si>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</si>
  <si>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</si>
  <si>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</si>
  <si>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</si>
  <si>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</si>
  <si>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</si>
  <si>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</si>
  <si>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</si>
  <si>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</si>
  <si>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</si>
  <si>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</si>
  <si>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</si>
  <si>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</si>
  <si>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</si>
  <si>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</si>
  <si>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</si>
  <si>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</si>
  <si>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</si>
  <si>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</si>
  <si>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</si>
  <si>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</si>
  <si>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</si>
  <si>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</si>
  <si>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</si>
  <si>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</si>
  <si>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</si>
  <si>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</si>
  <si>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</si>
  <si>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</si>
  <si>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mięso woł. mielone</t>
  </si>
  <si>
    <t>Cena sprzedaży [zł/tonę]</t>
  </si>
  <si>
    <t>nld</t>
  </si>
  <si>
    <t>Ce</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</si>
  <si>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</si>
  <si>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</si>
  <si>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</si>
  <si>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</si>
  <si>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</si>
  <si>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</si>
  <si>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</si>
  <si>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</si>
  <si>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</si>
  <si>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</si>
  <si>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</si>
  <si>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</si>
  <si>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</si>
  <si>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</si>
  <si>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z kością (rostbef)</t>
  </si>
  <si>
    <t>mięso woł. bez kości (udziec)</t>
  </si>
  <si>
    <t>mięso wołowe mielone</t>
  </si>
  <si>
    <t>luzem</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</si>
  <si>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 2021 r. (dane wstępne) </t>
    </r>
    <r>
      <rPr>
        <b/>
        <sz val="11"/>
        <rFont val="Times New Roman"/>
        <family val="1"/>
        <charset val="238"/>
      </rPr>
      <t xml:space="preserve">w porównaniu do I-VII 2020 r. </t>
    </r>
    <r>
      <rPr>
        <i/>
        <sz val="11"/>
        <rFont val="Times New Roman"/>
        <family val="1"/>
        <charset val="238"/>
      </rPr>
      <t>(wg wstępnych danych Min. Finansów).</t>
    </r>
  </si>
  <si>
    <t>I-VII 2021 r. (wstępne)</t>
  </si>
  <si>
    <t>I-VII 2020 r.</t>
  </si>
  <si>
    <t>zmiana w stos. do I-VII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</si>
  <si>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 2021 r.</t>
    </r>
    <r>
      <rPr>
        <b/>
        <sz val="14"/>
        <color indexed="8"/>
        <rFont val="Arial"/>
        <family val="2"/>
        <charset val="238"/>
      </rPr>
      <t xml:space="preserve"> (dane wstępne)</t>
    </r>
  </si>
  <si>
    <t>OKRES: I-VII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</si>
  <si>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 2021 r. (dane wstępne)  </t>
    </r>
    <r>
      <rPr>
        <b/>
        <sz val="11"/>
        <rFont val="Times New Roman"/>
        <family val="1"/>
        <charset val="238"/>
      </rPr>
      <t>w porównaniu do I-VII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</si>
  <si>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 2021 r.</t>
    </r>
    <r>
      <rPr>
        <b/>
        <sz val="14"/>
        <color indexed="8"/>
        <rFont val="Arial"/>
        <family val="2"/>
        <charset val="238"/>
      </rPr>
      <t xml:space="preserve"> (dane wstępne)</t>
    </r>
  </si>
  <si>
    <t>Tabl.3. Średnie ceny zakupu bydła rzeźnego w Polsce w okresie 4 lub 5 tygodni każdego miesiąca w latach 2003- 2021</t>
  </si>
  <si>
    <t>23.09.2021</t>
  </si>
  <si>
    <t>Prices not received - Same prices as last week : BG, EL</t>
  </si>
  <si>
    <t>Week 37</t>
  </si>
  <si>
    <t>2021-09-26</t>
  </si>
  <si>
    <r>
      <t xml:space="preserve">Tablica 6. Średnie ceny sprzedaży netto (bez VAT) elementów mięsa wołowego (kraj) wg makroregionów: </t>
    </r>
    <r>
      <rPr>
        <b/>
        <sz val="14"/>
        <color rgb="FF0000FF"/>
        <rFont val="Times New Roman CE"/>
        <charset val="238"/>
      </rPr>
      <t>27.09 - 03.10.2021</t>
    </r>
  </si>
  <si>
    <t>07.10.2021 r.</t>
  </si>
  <si>
    <t>NR 39/2021</t>
  </si>
  <si>
    <t>Notowania z okresu: 27.09 - 03.10.2021r.</t>
  </si>
  <si>
    <r>
      <t xml:space="preserve">Tablica 7. Średnie ceny sprzedaży netto (bez VAT) elementów mięsa wołowego (zagranica): </t>
    </r>
    <r>
      <rPr>
        <b/>
        <sz val="14"/>
        <color rgb="FF0000FF"/>
        <rFont val="Times New Roman CE"/>
        <charset val="238"/>
      </rPr>
      <t>27.09 - 03.10.2021</t>
    </r>
  </si>
  <si>
    <r>
      <t xml:space="preserve">Tablica 5. Ceny sprzedaży netto (bez VAT) ćwierci wołowych (zagranica): </t>
    </r>
    <r>
      <rPr>
        <b/>
        <sz val="13"/>
        <color rgb="FF0000FF"/>
        <rFont val="Times New Roman"/>
        <family val="1"/>
        <charset val="238"/>
      </rPr>
      <t xml:space="preserve"> 27.09 - 03.10.2021</t>
    </r>
  </si>
  <si>
    <r>
      <t xml:space="preserve">Tablica 9. Średnie ceny zakupu mięsa wołowego płacone przez podmioty handlu detalicznego w okresie: </t>
    </r>
    <r>
      <rPr>
        <b/>
        <sz val="14"/>
        <color rgb="FF0000FF"/>
        <rFont val="Times New Roman"/>
        <family val="1"/>
        <charset val="238"/>
      </rPr>
      <t>27 września - 03 października 2021 r.</t>
    </r>
  </si>
  <si>
    <t>2021-10-03</t>
  </si>
  <si>
    <t>03.10.2021</t>
  </si>
  <si>
    <t>27.09 -03.10.2021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</si>
</sst>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5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sz val="11"/>
      <color indexed="63"/>
      <name val="Times New Roman"/>
      <family val="1"/>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5">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164"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164"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43"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1" fillId="0" borderId="0"/>
    <xf numFmtId="164" fontId="55" fillId="0" borderId="0" applyFont="0" applyFill="0" applyBorder="0" applyAlignment="0" applyProtection="0"/>
    <xf numFmtId="164" fontId="55" fillId="0" borderId="0" applyFont="0" applyFill="0" applyBorder="0" applyAlignment="0" applyProtection="0"/>
    <xf numFmtId="0" fontId="202"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4"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21"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1" fillId="0" borderId="0"/>
  </cellStyleXfs>
  <cellXfs count="1625">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2" fontId="35" fillId="2" borderId="18" xfId="0" quotePrefix="1" applyNumberFormat="1" applyFont="1" applyFill="1" applyBorder="1" applyAlignment="1">
      <alignment horizontal="right"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3" fillId="0" borderId="7" xfId="0" applyNumberFormat="1" applyFont="1" applyBorder="1" applyAlignment="1">
      <alignment horizontal="right" vertical="center" wrapText="1"/>
    </xf>
    <xf numFmtId="2" fontId="35" fillId="2" borderId="22" xfId="0" quotePrefix="1"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2" fontId="33" fillId="0" borderId="1" xfId="0" applyNumberFormat="1" applyFont="1" applyFill="1" applyBorder="1" applyAlignment="1">
      <alignment horizontal="right" vertical="center" wrapText="1"/>
    </xf>
    <xf numFmtId="2" fontId="33" fillId="0" borderId="51" xfId="0" applyNumberFormat="1" applyFont="1" applyFill="1" applyBorder="1" applyAlignment="1">
      <alignment horizontal="right" vertical="center" wrapText="1"/>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63" borderId="32" xfId="0" applyFont="1" applyFill="1" applyBorder="1" applyAlignment="1">
      <alignment horizontal="left" vertical="center"/>
    </xf>
    <xf numFmtId="0" fontId="207" fillId="63" borderId="33" xfId="0" applyFont="1" applyFill="1" applyBorder="1" applyAlignment="1">
      <alignment horizontal="center" vertical="center"/>
    </xf>
    <xf numFmtId="0" fontId="207" fillId="63" borderId="9" xfId="0" applyFont="1" applyFill="1" applyBorder="1" applyAlignment="1">
      <alignment horizontal="center" vertical="center"/>
    </xf>
    <xf numFmtId="0" fontId="186" fillId="60" borderId="2" xfId="0" applyFont="1" applyFill="1" applyBorder="1" applyAlignment="1">
      <alignment vertical="center"/>
    </xf>
    <xf numFmtId="0" fontId="208" fillId="60" borderId="16" xfId="0" applyFont="1" applyFill="1" applyBorder="1" applyAlignment="1">
      <alignment horizontal="center" vertical="center"/>
    </xf>
    <xf numFmtId="0" fontId="208" fillId="60" borderId="55" xfId="0" applyFont="1" applyFill="1" applyBorder="1" applyAlignment="1">
      <alignment horizontal="center" vertical="center"/>
    </xf>
    <xf numFmtId="0" fontId="208" fillId="60" borderId="56" xfId="0" applyFont="1" applyFill="1" applyBorder="1" applyAlignment="1">
      <alignment horizontal="center" vertical="center"/>
    </xf>
    <xf numFmtId="0" fontId="208" fillId="63" borderId="65" xfId="0" applyFont="1" applyFill="1" applyBorder="1" applyAlignment="1">
      <alignment horizontal="center" vertical="center"/>
    </xf>
    <xf numFmtId="0" fontId="209" fillId="60" borderId="34" xfId="0" applyFont="1" applyFill="1" applyBorder="1"/>
    <xf numFmtId="0" fontId="186" fillId="60" borderId="96" xfId="0" applyFont="1" applyFill="1" applyBorder="1"/>
    <xf numFmtId="0" fontId="186" fillId="60" borderId="97" xfId="0" applyFont="1" applyFill="1" applyBorder="1"/>
    <xf numFmtId="0" fontId="186" fillId="60" borderId="98" xfId="0" applyFont="1" applyFill="1" applyBorder="1"/>
    <xf numFmtId="0" fontId="208" fillId="63" borderId="100" xfId="0" applyFont="1" applyFill="1" applyBorder="1" applyAlignment="1">
      <alignment horizontal="right"/>
    </xf>
    <xf numFmtId="0" fontId="186" fillId="60" borderId="34" xfId="0" applyFont="1" applyFill="1" applyBorder="1" applyAlignment="1">
      <alignment horizontal="right"/>
    </xf>
    <xf numFmtId="0" fontId="211" fillId="0" borderId="0" xfId="0" applyFont="1"/>
    <xf numFmtId="0" fontId="212" fillId="60" borderId="34" xfId="0" applyFont="1" applyFill="1" applyBorder="1" applyAlignment="1">
      <alignment horizontal="right"/>
    </xf>
    <xf numFmtId="0" fontId="214" fillId="0" borderId="0" xfId="0" applyFont="1"/>
    <xf numFmtId="0" fontId="215" fillId="60" borderId="34" xfId="0" applyFont="1" applyFill="1" applyBorder="1" applyAlignment="1">
      <alignment horizontal="right"/>
    </xf>
    <xf numFmtId="0" fontId="215" fillId="60" borderId="50" xfId="0" applyFont="1" applyFill="1" applyBorder="1" applyAlignment="1">
      <alignment horizontal="right"/>
    </xf>
    <xf numFmtId="0" fontId="207" fillId="63" borderId="32" xfId="0" applyFont="1" applyFill="1" applyBorder="1" applyAlignment="1">
      <alignment horizontal="center" vertical="center"/>
    </xf>
    <xf numFmtId="0" fontId="208" fillId="63" borderId="96" xfId="0" applyFont="1" applyFill="1" applyBorder="1" applyAlignment="1">
      <alignment horizontal="right"/>
    </xf>
    <xf numFmtId="0" fontId="219"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1" fontId="212" fillId="60" borderId="10" xfId="0" applyNumberFormat="1" applyFont="1" applyFill="1" applyBorder="1"/>
    <xf numFmtId="1" fontId="212" fillId="60" borderId="52" xfId="0" applyNumberFormat="1" applyFont="1" applyFill="1" applyBorder="1"/>
    <xf numFmtId="1" fontId="212" fillId="60" borderId="49" xfId="0" applyNumberFormat="1" applyFont="1" applyFill="1" applyBorder="1"/>
    <xf numFmtId="1" fontId="212" fillId="63" borderId="38" xfId="0" applyNumberFormat="1" applyFont="1" applyFill="1" applyBorder="1"/>
    <xf numFmtId="2" fontId="215" fillId="60" borderId="10" xfId="0" applyNumberFormat="1" applyFont="1" applyFill="1" applyBorder="1"/>
    <xf numFmtId="2" fontId="215" fillId="60" borderId="52" xfId="0" applyNumberFormat="1" applyFont="1" applyFill="1" applyBorder="1"/>
    <xf numFmtId="2" fontId="215" fillId="60" borderId="49" xfId="0" applyNumberFormat="1" applyFont="1" applyFill="1" applyBorder="1"/>
    <xf numFmtId="2" fontId="215" fillId="63" borderId="38" xfId="0" applyNumberFormat="1" applyFont="1" applyFill="1" applyBorder="1"/>
    <xf numFmtId="0" fontId="186" fillId="60" borderId="113" xfId="0" applyFont="1" applyFill="1" applyBorder="1"/>
    <xf numFmtId="0" fontId="186" fillId="60" borderId="114" xfId="0" applyFont="1" applyFill="1" applyBorder="1"/>
    <xf numFmtId="0" fontId="186" fillId="63" borderId="115" xfId="0" applyFont="1" applyFill="1" applyBorder="1"/>
    <xf numFmtId="2" fontId="215" fillId="60" borderId="26" xfId="0" applyNumberFormat="1" applyFont="1" applyFill="1" applyBorder="1"/>
    <xf numFmtId="2" fontId="215" fillId="60" borderId="43" xfId="0" applyNumberFormat="1" applyFont="1" applyFill="1" applyBorder="1"/>
    <xf numFmtId="2" fontId="215" fillId="60" borderId="116" xfId="0" applyNumberFormat="1" applyFont="1" applyFill="1" applyBorder="1"/>
    <xf numFmtId="2" fontId="215" fillId="63" borderId="40" xfId="0" applyNumberFormat="1" applyFont="1" applyFill="1" applyBorder="1"/>
    <xf numFmtId="0" fontId="186" fillId="60" borderId="0" xfId="0" applyFont="1" applyFill="1"/>
    <xf numFmtId="0" fontId="186" fillId="60" borderId="52" xfId="0" applyFont="1" applyFill="1" applyBorder="1"/>
    <xf numFmtId="4" fontId="186" fillId="60" borderId="52" xfId="0" applyNumberFormat="1" applyFont="1" applyFill="1" applyBorder="1"/>
    <xf numFmtId="4" fontId="186" fillId="60" borderId="49" xfId="0" applyNumberFormat="1" applyFont="1" applyFill="1" applyBorder="1"/>
    <xf numFmtId="4" fontId="186" fillId="63" borderId="38" xfId="0" applyNumberFormat="1" applyFont="1" applyFill="1" applyBorder="1"/>
    <xf numFmtId="2" fontId="212" fillId="60" borderId="52" xfId="0" applyNumberFormat="1" applyFont="1" applyFill="1" applyBorder="1"/>
    <xf numFmtId="0" fontId="208" fillId="63" borderId="27" xfId="0" applyFont="1" applyFill="1" applyBorder="1" applyAlignment="1">
      <alignment horizontal="center" vertical="center"/>
    </xf>
    <xf numFmtId="0" fontId="208" fillId="63" borderId="117" xfId="0" applyFont="1" applyFill="1" applyBorder="1"/>
    <xf numFmtId="0" fontId="208" fillId="63" borderId="118" xfId="0" applyFont="1" applyFill="1" applyBorder="1"/>
    <xf numFmtId="2" fontId="208" fillId="63" borderId="118" xfId="0" applyNumberFormat="1" applyFont="1" applyFill="1" applyBorder="1"/>
    <xf numFmtId="4" fontId="186" fillId="60" borderId="10" xfId="0" applyNumberFormat="1" applyFont="1" applyFill="1" applyBorder="1"/>
    <xf numFmtId="4" fontId="186" fillId="63" borderId="37" xfId="0" applyNumberFormat="1" applyFont="1" applyFill="1" applyBorder="1"/>
    <xf numFmtId="1" fontId="212" fillId="63" borderId="37" xfId="0" applyNumberFormat="1" applyFont="1" applyFill="1" applyBorder="1"/>
    <xf numFmtId="0" fontId="205" fillId="60" borderId="0" xfId="0" applyFont="1" applyFill="1"/>
    <xf numFmtId="0" fontId="226" fillId="0" borderId="0" xfId="0" applyFont="1" applyAlignment="1">
      <alignment vertical="center"/>
    </xf>
    <xf numFmtId="0" fontId="227" fillId="0" borderId="0" xfId="0" applyFont="1"/>
    <xf numFmtId="0" fontId="227" fillId="0" borderId="0" xfId="0" applyFont="1" applyAlignment="1">
      <alignment horizontal="right"/>
    </xf>
    <xf numFmtId="177" fontId="22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22" fillId="65" borderId="0" xfId="96" applyFont="1" applyFill="1" applyAlignment="1" applyProtection="1">
      <alignment horizontal="left" vertical="center" indent="1"/>
      <protection locked="0"/>
    </xf>
    <xf numFmtId="2" fontId="223" fillId="65" borderId="0" xfId="96" applyNumberFormat="1" applyFont="1" applyFill="1" applyAlignment="1" applyProtection="1">
      <alignment vertical="center"/>
      <protection locked="0"/>
    </xf>
    <xf numFmtId="2" fontId="223" fillId="65" borderId="0" xfId="96" applyNumberFormat="1" applyFont="1" applyFill="1" applyAlignment="1" applyProtection="1">
      <alignment vertical="center"/>
    </xf>
    <xf numFmtId="0" fontId="22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22" fillId="60" borderId="0" xfId="96" applyFont="1" applyFill="1" applyAlignment="1" applyProtection="1">
      <alignment horizontal="left" vertical="center" indent="1"/>
      <protection locked="0"/>
    </xf>
    <xf numFmtId="2" fontId="223" fillId="60" borderId="0" xfId="96" applyNumberFormat="1" applyFont="1" applyFill="1" applyAlignment="1" applyProtection="1">
      <alignment vertical="center"/>
      <protection locked="0"/>
    </xf>
    <xf numFmtId="2" fontId="223" fillId="60" borderId="0" xfId="96" applyNumberFormat="1" applyFont="1" applyFill="1" applyAlignment="1" applyProtection="1">
      <alignment vertical="center"/>
    </xf>
    <xf numFmtId="0" fontId="224" fillId="60" borderId="0" xfId="96" applyFont="1" applyFill="1" applyAlignment="1" applyProtection="1">
      <alignment horizontal="right" vertical="center" indent="1"/>
      <protection locked="0"/>
    </xf>
    <xf numFmtId="16" fontId="225" fillId="0" borderId="0" xfId="96" applyNumberFormat="1" applyFont="1" applyAlignment="1">
      <alignment horizontal="right" vertical="top"/>
    </xf>
    <xf numFmtId="0" fontId="55" fillId="60" borderId="0" xfId="96" applyFill="1"/>
    <xf numFmtId="0" fontId="205" fillId="60" borderId="0" xfId="96" applyFont="1" applyFill="1"/>
    <xf numFmtId="0" fontId="230" fillId="60" borderId="0" xfId="96" applyFont="1" applyFill="1"/>
    <xf numFmtId="0" fontId="231" fillId="0" borderId="0" xfId="96" applyFont="1" applyAlignment="1">
      <alignment vertical="center"/>
    </xf>
    <xf numFmtId="2" fontId="232" fillId="0" borderId="0" xfId="96" applyNumberFormat="1" applyFont="1" applyAlignment="1" applyProtection="1">
      <alignment vertical="center"/>
      <protection locked="0"/>
    </xf>
    <xf numFmtId="2" fontId="223" fillId="0" borderId="0" xfId="96" applyNumberFormat="1" applyFont="1" applyAlignment="1" applyProtection="1">
      <alignment vertical="center"/>
      <protection locked="0"/>
    </xf>
    <xf numFmtId="2" fontId="223" fillId="0" borderId="0" xfId="96" applyNumberFormat="1" applyFont="1" applyAlignment="1" applyProtection="1">
      <alignment vertical="center"/>
    </xf>
    <xf numFmtId="2" fontId="223" fillId="0" borderId="0" xfId="96" applyNumberFormat="1" applyFont="1" applyFill="1" applyAlignment="1" applyProtection="1">
      <alignment vertical="center"/>
      <protection locked="0"/>
    </xf>
    <xf numFmtId="0" fontId="233" fillId="0" borderId="0" xfId="96" applyFont="1"/>
    <xf numFmtId="0" fontId="94" fillId="0" borderId="0" xfId="97"/>
    <xf numFmtId="0" fontId="22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35"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36" fillId="0" borderId="0" xfId="96" applyFont="1" applyAlignment="1">
      <alignment vertical="center"/>
    </xf>
    <xf numFmtId="165" fontId="32" fillId="60" borderId="29" xfId="0" quotePrefix="1" applyNumberFormat="1" applyFont="1" applyFill="1" applyBorder="1" applyAlignment="1">
      <alignment horizontal="center"/>
    </xf>
    <xf numFmtId="0" fontId="238" fillId="0" borderId="0" xfId="0" applyFont="1" applyFill="1" applyBorder="1" applyAlignment="1"/>
    <xf numFmtId="0" fontId="239" fillId="0" borderId="0" xfId="0" applyFont="1" applyBorder="1"/>
    <xf numFmtId="0" fontId="239"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4" xfId="0" applyFont="1" applyBorder="1" applyAlignment="1">
      <alignment horizontal="center" vertical="center"/>
    </xf>
    <xf numFmtId="0" fontId="13" fillId="0" borderId="43" xfId="0" applyFont="1" applyBorder="1" applyAlignment="1">
      <alignment horizontal="center" vertical="center"/>
    </xf>
    <xf numFmtId="0" fontId="13" fillId="0" borderId="116"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165" fontId="159" fillId="0" borderId="46"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27"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2" fontId="240" fillId="67" borderId="29" xfId="0" applyNumberFormat="1" applyFont="1" applyFill="1" applyBorder="1" applyAlignment="1"/>
    <xf numFmtId="2" fontId="240" fillId="67" borderId="30" xfId="0" applyNumberFormat="1" applyFont="1" applyFill="1" applyBorder="1" applyAlignment="1"/>
    <xf numFmtId="165" fontId="159" fillId="0" borderId="51" xfId="0" quotePrefix="1" applyNumberFormat="1" applyFont="1" applyFill="1" applyBorder="1" applyAlignment="1">
      <alignment horizontal="center" vertical="center"/>
    </xf>
    <xf numFmtId="171" fontId="242" fillId="60" borderId="101" xfId="99" applyNumberFormat="1" applyFont="1" applyFill="1" applyBorder="1" applyAlignment="1">
      <alignment horizontal="center" vertical="center"/>
    </xf>
    <xf numFmtId="174" fontId="243"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3" fontId="32" fillId="0" borderId="43" xfId="0" quotePrefix="1" applyNumberFormat="1" applyFont="1" applyFill="1" applyBorder="1" applyAlignment="1">
      <alignment vertical="center"/>
    </xf>
    <xf numFmtId="165" fontId="163" fillId="0" borderId="21" xfId="0" quotePrefix="1" applyNumberFormat="1" applyFont="1" applyFill="1" applyBorder="1"/>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18" fillId="64" borderId="28" xfId="0" applyFont="1" applyFill="1" applyBorder="1" applyAlignment="1">
      <alignment horizontal="center" vertical="center" wrapText="1"/>
    </xf>
    <xf numFmtId="165" fontId="166" fillId="64" borderId="29" xfId="0" applyNumberFormat="1" applyFont="1" applyFill="1" applyBorder="1"/>
    <xf numFmtId="165" fontId="163" fillId="64" borderId="30" xfId="0" applyNumberFormat="1" applyFont="1" applyFill="1" applyBorder="1"/>
    <xf numFmtId="165" fontId="166" fillId="64" borderId="28" xfId="0" applyNumberFormat="1" applyFont="1" applyFill="1" applyBorder="1"/>
    <xf numFmtId="49" fontId="165" fillId="64" borderId="35" xfId="0" applyNumberFormat="1" applyFont="1" applyFill="1" applyBorder="1" applyAlignment="1">
      <alignment horizontal="centerContinuous"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164" fontId="190" fillId="60" borderId="3" xfId="101" applyFont="1" applyFill="1" applyBorder="1" applyAlignment="1">
      <alignment horizontal="center" vertical="center"/>
    </xf>
    <xf numFmtId="2" fontId="208" fillId="63" borderId="110" xfId="101" applyNumberFormat="1" applyFont="1" applyFill="1" applyBorder="1"/>
    <xf numFmtId="2" fontId="208" fillId="63" borderId="111" xfId="101" applyNumberFormat="1" applyFont="1" applyFill="1" applyBorder="1"/>
    <xf numFmtId="2" fontId="208" fillId="63" borderId="112" xfId="101" applyNumberFormat="1" applyFont="1" applyFill="1" applyBorder="1"/>
    <xf numFmtId="2" fontId="208" fillId="63" borderId="104" xfId="101" applyNumberFormat="1" applyFont="1" applyFill="1" applyBorder="1"/>
    <xf numFmtId="2" fontId="210" fillId="60" borderId="10" xfId="101" applyNumberFormat="1" applyFont="1" applyFill="1" applyBorder="1"/>
    <xf numFmtId="4" fontId="210" fillId="60" borderId="52" xfId="101" applyNumberFormat="1" applyFont="1" applyFill="1" applyBorder="1"/>
    <xf numFmtId="4" fontId="210" fillId="60" borderId="49" xfId="101" applyNumberFormat="1" applyFont="1" applyFill="1" applyBorder="1"/>
    <xf numFmtId="4" fontId="210" fillId="63" borderId="38" xfId="101" applyNumberFormat="1" applyFont="1" applyFill="1" applyBorder="1"/>
    <xf numFmtId="176" fontId="212" fillId="60" borderId="10" xfId="101" applyNumberFormat="1" applyFont="1" applyFill="1" applyBorder="1"/>
    <xf numFmtId="176" fontId="212" fillId="60" borderId="52" xfId="101" applyNumberFormat="1" applyFont="1" applyFill="1" applyBorder="1"/>
    <xf numFmtId="176" fontId="213" fillId="60" borderId="52" xfId="101" applyNumberFormat="1" applyFont="1" applyFill="1" applyBorder="1"/>
    <xf numFmtId="176" fontId="213" fillId="60" borderId="49" xfId="101" applyNumberFormat="1" applyFont="1" applyFill="1" applyBorder="1"/>
    <xf numFmtId="176" fontId="212" fillId="63" borderId="38" xfId="101" applyNumberFormat="1" applyFont="1" applyFill="1" applyBorder="1"/>
    <xf numFmtId="176" fontId="212" fillId="60" borderId="49" xfId="101" applyNumberFormat="1" applyFont="1" applyFill="1" applyBorder="1"/>
    <xf numFmtId="2" fontId="216" fillId="63" borderId="111" xfId="101" applyNumberFormat="1" applyFont="1" applyFill="1" applyBorder="1"/>
    <xf numFmtId="2" fontId="217" fillId="63" borderId="111" xfId="101" applyNumberFormat="1" applyFont="1" applyFill="1" applyBorder="1"/>
    <xf numFmtId="2" fontId="210" fillId="60" borderId="52" xfId="101" applyNumberFormat="1" applyFont="1" applyFill="1" applyBorder="1"/>
    <xf numFmtId="176" fontId="218" fillId="63" borderId="37" xfId="101" applyNumberFormat="1" applyFont="1" applyFill="1" applyBorder="1"/>
    <xf numFmtId="0" fontId="5" fillId="0" borderId="11" xfId="0" applyFont="1" applyBorder="1"/>
    <xf numFmtId="0" fontId="5" fillId="0" borderId="11" xfId="0" applyFont="1" applyBorder="1" applyAlignment="1">
      <alignment horizontal="left"/>
    </xf>
    <xf numFmtId="3" fontId="15" fillId="0" borderId="46" xfId="0" quotePrefix="1" applyNumberFormat="1" applyFont="1" applyBorder="1"/>
    <xf numFmtId="2" fontId="15" fillId="0" borderId="58" xfId="0" quotePrefix="1" applyNumberFormat="1" applyFont="1" applyFill="1" applyBorder="1"/>
    <xf numFmtId="0" fontId="5" fillId="0" borderId="0" xfId="0" applyFont="1"/>
    <xf numFmtId="165" fontId="50" fillId="60" borderId="47" xfId="0" quotePrefix="1" applyNumberFormat="1" applyFont="1" applyFill="1" applyBorder="1" applyAlignment="1">
      <alignment horizontal="center"/>
    </xf>
    <xf numFmtId="0" fontId="245" fillId="0" borderId="0" xfId="0" applyFont="1"/>
    <xf numFmtId="0" fontId="246" fillId="0" borderId="0" xfId="0" applyFont="1" applyFill="1" applyBorder="1" applyAlignment="1">
      <alignment horizontal="left"/>
    </xf>
    <xf numFmtId="0" fontId="248" fillId="0" borderId="0" xfId="0" applyFont="1" applyFill="1" applyBorder="1" applyAlignment="1"/>
    <xf numFmtId="0" fontId="0" fillId="0" borderId="0" xfId="0" applyFill="1" applyAlignment="1">
      <alignment vertical="center"/>
    </xf>
    <xf numFmtId="0" fontId="234" fillId="0" borderId="0" xfId="0" applyFont="1" applyFill="1" applyAlignment="1">
      <alignment horizontal="right"/>
    </xf>
    <xf numFmtId="179" fontId="219" fillId="0" borderId="0" xfId="0" applyNumberFormat="1" applyFont="1" applyFill="1" applyAlignment="1">
      <alignment horizontal="right"/>
    </xf>
    <xf numFmtId="0" fontId="234" fillId="0" borderId="0" xfId="0" applyFont="1" applyFill="1" applyAlignment="1">
      <alignment horizontal="right" vertical="top"/>
    </xf>
    <xf numFmtId="179" fontId="219" fillId="0" borderId="0" xfId="0" applyNumberFormat="1" applyFont="1" applyFill="1" applyAlignment="1">
      <alignment horizontal="right" vertical="top"/>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86"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14" fontId="241" fillId="66" borderId="24" xfId="234" applyNumberFormat="1" applyFont="1" applyFill="1" applyBorder="1" applyAlignment="1">
      <alignment horizontal="center" vertical="center"/>
    </xf>
    <xf numFmtId="14" fontId="241" fillId="67" borderId="48" xfId="234" applyNumberFormat="1" applyFont="1" applyFill="1" applyBorder="1" applyAlignment="1">
      <alignment horizontal="center" vertical="center"/>
    </xf>
    <xf numFmtId="0" fontId="249" fillId="0" borderId="76" xfId="234" applyFont="1" applyBorder="1"/>
    <xf numFmtId="2" fontId="240" fillId="66" borderId="20" xfId="0" applyNumberFormat="1" applyFont="1" applyFill="1" applyBorder="1" applyAlignment="1"/>
    <xf numFmtId="165" fontId="250" fillId="0" borderId="58" xfId="234" quotePrefix="1" applyNumberFormat="1" applyFont="1" applyBorder="1" applyAlignment="1"/>
    <xf numFmtId="0" fontId="249" fillId="0" borderId="77" xfId="234" applyFont="1" applyBorder="1"/>
    <xf numFmtId="2" fontId="240" fillId="66" borderId="22" xfId="0" applyNumberFormat="1" applyFont="1" applyFill="1" applyBorder="1" applyAlignment="1"/>
    <xf numFmtId="0" fontId="249" fillId="0" borderId="80" xfId="234" applyFont="1" applyBorder="1"/>
    <xf numFmtId="4" fontId="249" fillId="66" borderId="23" xfId="234" applyNumberFormat="1" applyFont="1" applyFill="1" applyBorder="1" applyAlignment="1"/>
    <xf numFmtId="4" fontId="249" fillId="67" borderId="30" xfId="234" applyNumberFormat="1" applyFont="1" applyFill="1" applyBorder="1" applyAlignment="1"/>
    <xf numFmtId="0" fontId="199" fillId="63" borderId="0" xfId="0" applyFont="1" applyFill="1" applyAlignment="1">
      <alignment horizontal="center" vertical="center"/>
    </xf>
    <xf numFmtId="0" fontId="190" fillId="63"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165" fontId="249" fillId="0" borderId="58" xfId="234" quotePrefix="1" applyNumberFormat="1" applyFont="1" applyBorder="1" applyAlignment="1"/>
    <xf numFmtId="165" fontId="250" fillId="0" borderId="30" xfId="234" quotePrefix="1" applyNumberFormat="1" applyFont="1" applyBorder="1" applyAlignment="1">
      <alignment horizontal="right"/>
    </xf>
    <xf numFmtId="0" fontId="35" fillId="0" borderId="20" xfId="188" applyFont="1" applyFill="1" applyBorder="1"/>
    <xf numFmtId="3" fontId="35" fillId="0" borderId="46" xfId="188" applyNumberFormat="1" applyFont="1" applyFill="1" applyBorder="1" applyAlignment="1"/>
    <xf numFmtId="2" fontId="34" fillId="0" borderId="29" xfId="188" applyNumberFormat="1" applyFont="1" applyFill="1" applyBorder="1" applyAlignment="1"/>
    <xf numFmtId="0" fontId="33" fillId="0" borderId="25" xfId="188" applyFont="1" applyBorder="1"/>
    <xf numFmtId="165" fontId="163" fillId="64" borderId="29" xfId="0" quotePrefix="1" applyNumberFormat="1" applyFont="1" applyFill="1" applyBorder="1" applyAlignment="1">
      <alignment horizontal="right"/>
    </xf>
    <xf numFmtId="165" fontId="163" fillId="64" borderId="29" xfId="0" applyNumberFormat="1" applyFont="1" applyFill="1" applyBorder="1" applyAlignment="1">
      <alignment horizontal="right"/>
    </xf>
    <xf numFmtId="3" fontId="176" fillId="0" borderId="56" xfId="0" quotePrefix="1" applyNumberFormat="1" applyFont="1" applyFill="1" applyBorder="1" applyAlignment="1">
      <alignment horizontal="right" vertical="center"/>
    </xf>
    <xf numFmtId="4" fontId="249" fillId="67" borderId="29" xfId="234" applyNumberFormat="1" applyFont="1" applyFill="1" applyBorder="1" applyAlignment="1"/>
    <xf numFmtId="165" fontId="15" fillId="0" borderId="61" xfId="0" quotePrefix="1" applyNumberFormat="1" applyFont="1" applyFill="1" applyBorder="1"/>
    <xf numFmtId="165" fontId="15" fillId="0" borderId="29" xfId="0" quotePrefix="1" applyNumberFormat="1" applyFont="1" applyFill="1" applyBorder="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61" fillId="0" borderId="0" xfId="51" applyFont="1" applyFill="1" applyBorder="1" applyAlignment="1">
      <alignment vertical="center" wrapText="1"/>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38" fillId="0" borderId="36" xfId="234" applyFont="1" applyBorder="1" applyAlignment="1">
      <alignment horizontal="center" vertical="center"/>
    </xf>
    <xf numFmtId="0" fontId="238" fillId="0" borderId="40" xfId="234" applyFont="1" applyBorder="1" applyAlignment="1">
      <alignment horizontal="center" vertical="center"/>
    </xf>
    <xf numFmtId="0" fontId="238" fillId="0" borderId="82" xfId="234" applyFont="1" applyBorder="1" applyAlignment="1">
      <alignment horizontal="center" vertical="center"/>
    </xf>
    <xf numFmtId="0" fontId="238" fillId="0" borderId="19" xfId="234" applyFont="1" applyBorder="1" applyAlignment="1">
      <alignment horizontal="center" vertical="center"/>
    </xf>
    <xf numFmtId="0" fontId="241" fillId="0" borderId="45" xfId="234" applyFont="1" applyBorder="1" applyAlignment="1">
      <alignment horizontal="center" vertical="center" wrapText="1"/>
    </xf>
    <xf numFmtId="0" fontId="241" fillId="0" borderId="37" xfId="234" applyFont="1" applyBorder="1" applyAlignment="1">
      <alignment horizontal="center" vertical="center" wrapText="1"/>
    </xf>
    <xf numFmtId="0" fontId="246" fillId="0" borderId="31" xfId="234" applyFont="1" applyBorder="1" applyAlignment="1">
      <alignment horizontal="left"/>
    </xf>
    <xf numFmtId="0" fontId="246" fillId="0" borderId="82" xfId="234" applyFont="1" applyBorder="1" applyAlignment="1">
      <alignment horizontal="left"/>
    </xf>
    <xf numFmtId="0" fontId="246" fillId="0" borderId="35" xfId="234" applyFont="1" applyBorder="1" applyAlignment="1">
      <alignment horizontal="left"/>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190" fillId="63" borderId="33" xfId="0" applyFont="1" applyFill="1" applyBorder="1" applyAlignment="1" applyProtection="1">
      <alignment horizontal="center" vertical="center"/>
      <protection locked="0"/>
    </xf>
    <xf numFmtId="178" fontId="21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229" fillId="63" borderId="0" xfId="0"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109" fillId="0" borderId="0" xfId="188" applyFont="1" applyFill="1" applyBorder="1" applyAlignment="1">
      <alignment horizontal="left"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0" fontId="5" fillId="0" borderId="0" xfId="51" quotePrefix="1"/>
    <xf numFmtId="2" fontId="240" fillId="66" borderId="20" xfId="0" quotePrefix="1" applyNumberFormat="1" applyFont="1" applyFill="1" applyBorder="1" applyAlignment="1"/>
    <xf numFmtId="14" fontId="6" fillId="0" borderId="47" xfId="0" applyNumberFormat="1" applyFont="1" applyBorder="1" applyAlignment="1">
      <alignment horizontal="center" vertical="center" wrapText="1"/>
    </xf>
    <xf numFmtId="3" fontId="32" fillId="60" borderId="46" xfId="0" quotePrefix="1" applyNumberFormat="1" applyFont="1" applyFill="1" applyBorder="1" applyAlignment="1">
      <alignment horizontal="center"/>
    </xf>
  </cellXfs>
  <cellStyles count="235">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21">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1</xdr:rowOff>
    </xdr:from>
    <xdr:to>
      <xdr:col>19</xdr:col>
      <xdr:colOff>524777</xdr:colOff>
      <xdr:row>20</xdr:row>
      <xdr:rowOff>38101</xdr:rowOff>
    </xdr:to>
    <xdr:pic>
      <xdr:nvPicPr>
        <xdr:cNvPr id="5" name="Obraz 4"/>
        <xdr:cNvPicPr>
          <a:picLocks noChangeAspect="1"/>
        </xdr:cNvPicPr>
      </xdr:nvPicPr>
      <xdr:blipFill>
        <a:blip xmlns:r="http://schemas.openxmlformats.org/officeDocument/2006/relationships" r:embed="rId2"/>
        <a:stretch>
          <a:fillRect/>
        </a:stretch>
      </xdr:blipFill>
      <xdr:spPr>
        <a:xfrm>
          <a:off x="6096000" y="1"/>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8" name="Obraz 7"/>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2" name="Obraz 11"/>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176585</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F35" sqref="F35"/>
    </sheetView>
  </sheetViews>
  <sheetFormatPr defaultRowHeight="11.25"/>
  <cols>
    <col min="1" max="1" width="4.42578125" style="1033" customWidth="1"/>
    <col min="2" max="2" width="13.7109375" style="1033" customWidth="1"/>
    <col min="3" max="3" width="10.28515625" style="1033" customWidth="1"/>
    <col min="4" max="4" width="10.7109375" style="1033" customWidth="1"/>
    <col min="5" max="6" width="9.140625" style="1033"/>
    <col min="7" max="7" width="12.42578125" style="1033" customWidth="1"/>
    <col min="8" max="16384" width="9.140625" style="1033"/>
  </cols>
  <sheetData>
    <row r="2" spans="1:10" ht="12.75">
      <c r="B2" s="1034" t="s">
        <v>0</v>
      </c>
      <c r="G2" s="1035" t="s">
        <v>505</v>
      </c>
      <c r="I2" s="1036"/>
    </row>
    <row r="3" spans="1:10" ht="12.75">
      <c r="B3" s="1034" t="s">
        <v>464</v>
      </c>
    </row>
    <row r="5" spans="1:10">
      <c r="B5" s="1037" t="s">
        <v>382</v>
      </c>
      <c r="C5" s="1037"/>
      <c r="D5" s="1037"/>
      <c r="E5" s="1037"/>
      <c r="F5" s="1037"/>
    </row>
    <row r="6" spans="1:10">
      <c r="B6" s="1038"/>
      <c r="C6" s="1039"/>
      <c r="D6" s="1040"/>
      <c r="E6" s="1040"/>
      <c r="F6" s="1040"/>
      <c r="G6" s="1040"/>
      <c r="H6" s="1040"/>
      <c r="I6" s="1040"/>
      <c r="J6" s="1040"/>
    </row>
    <row r="7" spans="1:10">
      <c r="B7" s="1038" t="s">
        <v>1</v>
      </c>
      <c r="C7" s="1039"/>
      <c r="D7" s="1040"/>
      <c r="E7" s="1040"/>
      <c r="F7" s="1040"/>
      <c r="G7" s="1040"/>
      <c r="H7" s="1040"/>
      <c r="I7" s="1040"/>
      <c r="J7" s="1040"/>
    </row>
    <row r="8" spans="1:10">
      <c r="B8" s="1038" t="s">
        <v>2</v>
      </c>
      <c r="C8" s="1039"/>
      <c r="D8" s="1040"/>
      <c r="E8" s="1040"/>
      <c r="F8" s="1040"/>
      <c r="G8" s="1040"/>
      <c r="H8" s="1040"/>
      <c r="I8" s="1040"/>
      <c r="J8" s="1040"/>
    </row>
    <row r="9" spans="1:10" ht="23.25">
      <c r="B9" s="1040"/>
      <c r="C9" s="1040"/>
      <c r="D9" s="1040"/>
      <c r="E9" s="1040"/>
      <c r="H9" s="1040"/>
      <c r="I9" s="1040"/>
      <c r="J9" s="1041"/>
    </row>
    <row r="10" spans="1:10" ht="24.75" customHeight="1">
      <c r="B10" s="1042" t="s">
        <v>506</v>
      </c>
      <c r="C10" s="1043"/>
      <c r="D10" s="1044" t="s">
        <v>52</v>
      </c>
      <c r="E10" s="1041"/>
      <c r="F10" s="1041"/>
      <c r="G10" s="1041"/>
      <c r="H10" s="1041"/>
      <c r="I10" s="1041"/>
      <c r="J10" s="1040"/>
    </row>
    <row r="11" spans="1:10">
      <c r="B11" s="1039"/>
      <c r="C11" s="1039"/>
      <c r="E11" s="1040"/>
      <c r="F11" s="1045" t="s">
        <v>210</v>
      </c>
      <c r="G11" s="1040"/>
      <c r="H11" s="1040"/>
      <c r="I11" s="1040"/>
      <c r="J11" s="1040"/>
    </row>
    <row r="12" spans="1:10" ht="15.75">
      <c r="B12" s="1046"/>
      <c r="C12" s="1039"/>
      <c r="D12" s="1040"/>
      <c r="E12" s="1040"/>
      <c r="F12" s="1040"/>
      <c r="G12" s="1047"/>
      <c r="H12" s="1048"/>
      <c r="I12" s="1040"/>
      <c r="J12" s="1040"/>
    </row>
    <row r="13" spans="1:10" ht="15.75">
      <c r="A13" s="1040"/>
      <c r="B13" s="1042" t="s">
        <v>507</v>
      </c>
      <c r="C13" s="1049"/>
      <c r="D13" s="1049"/>
      <c r="E13" s="1049"/>
      <c r="F13" s="1040"/>
      <c r="G13" s="1040"/>
      <c r="H13" s="41"/>
      <c r="I13" s="1040"/>
      <c r="J13" s="1040"/>
    </row>
    <row r="14" spans="1:10" ht="15.75">
      <c r="A14" s="1040"/>
      <c r="B14" s="1042"/>
      <c r="C14" s="1049"/>
      <c r="D14" s="1049"/>
      <c r="E14" s="1049"/>
      <c r="F14" s="1040"/>
      <c r="G14" s="1040"/>
      <c r="H14" s="41"/>
      <c r="I14" s="1040"/>
      <c r="J14" s="1040"/>
    </row>
    <row r="15" spans="1:10">
      <c r="B15" s="1038"/>
      <c r="C15" s="1039"/>
      <c r="D15" s="1040"/>
      <c r="E15" s="1040"/>
      <c r="F15" s="1040"/>
      <c r="G15" s="1040"/>
      <c r="H15" s="1040"/>
      <c r="I15" s="1040"/>
      <c r="J15" s="1040"/>
    </row>
    <row r="16" spans="1:10">
      <c r="B16" s="1040"/>
      <c r="C16" s="1040"/>
      <c r="D16" s="1040"/>
      <c r="E16" s="1040"/>
      <c r="F16" s="1040"/>
      <c r="G16" s="1040"/>
      <c r="H16" s="1040"/>
      <c r="I16" s="1040"/>
      <c r="J16" s="1040"/>
    </row>
    <row r="17" spans="2:11">
      <c r="B17" s="1040"/>
      <c r="C17" s="1040"/>
      <c r="D17" s="1040"/>
      <c r="E17" s="1040"/>
      <c r="F17" s="1040"/>
      <c r="G17" s="1040"/>
      <c r="H17" s="1040"/>
      <c r="I17" s="1040"/>
      <c r="J17" s="1040"/>
    </row>
    <row r="18" spans="2:11">
      <c r="B18" s="1040" t="s">
        <v>424</v>
      </c>
      <c r="C18" s="1040"/>
      <c r="D18" s="1040"/>
      <c r="E18" s="1040"/>
      <c r="F18" s="1040"/>
      <c r="G18" s="1040"/>
      <c r="H18" s="1040"/>
      <c r="I18" s="1040"/>
      <c r="J18" s="1040"/>
    </row>
    <row r="19" spans="2:11">
      <c r="B19" s="1040" t="s">
        <v>3</v>
      </c>
      <c r="C19" s="1040"/>
      <c r="D19" s="1040"/>
      <c r="E19" s="1040"/>
      <c r="F19" s="1040"/>
      <c r="G19" s="1040"/>
      <c r="H19" s="1040"/>
      <c r="I19" s="1040"/>
      <c r="J19" s="1040"/>
    </row>
    <row r="20" spans="2:11">
      <c r="B20" s="1040" t="s">
        <v>385</v>
      </c>
      <c r="C20" s="1040"/>
      <c r="D20" s="1040"/>
      <c r="E20" s="1040"/>
      <c r="F20" s="1040"/>
      <c r="G20" s="1040"/>
      <c r="H20" s="1040"/>
      <c r="I20" s="1040"/>
      <c r="J20" s="1040"/>
    </row>
    <row r="21" spans="2:11">
      <c r="B21" s="1040" t="s">
        <v>4</v>
      </c>
      <c r="C21" s="1040"/>
      <c r="D21" s="1040"/>
      <c r="E21" s="1040"/>
      <c r="F21" s="1040"/>
      <c r="G21" s="1040"/>
      <c r="H21" s="1040"/>
      <c r="I21" s="1040"/>
      <c r="J21" s="1040"/>
    </row>
    <row r="22" spans="2:11">
      <c r="B22" s="1040" t="s">
        <v>5</v>
      </c>
      <c r="C22" s="1040"/>
      <c r="D22" s="1040"/>
      <c r="E22" s="1040"/>
      <c r="F22" s="1040"/>
      <c r="G22" s="1040"/>
      <c r="H22" s="1040"/>
      <c r="I22" s="1040"/>
      <c r="J22" s="1040"/>
    </row>
    <row r="23" spans="2:11">
      <c r="B23" s="1040" t="s">
        <v>69</v>
      </c>
      <c r="C23" s="1040"/>
      <c r="D23" s="1040"/>
      <c r="E23" s="1040"/>
      <c r="F23" s="1040"/>
      <c r="G23" s="1040"/>
      <c r="H23" s="1040"/>
      <c r="I23" s="1040"/>
      <c r="J23" s="1040"/>
    </row>
    <row r="24" spans="2:11">
      <c r="B24" s="1033" t="s">
        <v>6</v>
      </c>
      <c r="C24" s="1040"/>
      <c r="D24" s="1040"/>
      <c r="E24" s="1040"/>
      <c r="F24" s="1040"/>
      <c r="G24" s="1040"/>
      <c r="H24" s="1040"/>
      <c r="I24" s="1040"/>
      <c r="J24" s="1040"/>
    </row>
    <row r="25" spans="2:11" ht="11.25" customHeight="1">
      <c r="B25" s="1050" t="s">
        <v>78</v>
      </c>
      <c r="C25" s="1040"/>
      <c r="D25" s="1040"/>
      <c r="E25" s="1040"/>
      <c r="F25" s="1040"/>
      <c r="G25" s="1040"/>
      <c r="H25" s="1040"/>
      <c r="I25" s="1040"/>
    </row>
    <row r="26" spans="2:11" ht="12.75">
      <c r="B26" s="1050" t="s">
        <v>7</v>
      </c>
    </row>
    <row r="27" spans="2:11" ht="12.75">
      <c r="B27" s="1050"/>
    </row>
    <row r="28" spans="2:11">
      <c r="B28" s="1051" t="s">
        <v>386</v>
      </c>
      <c r="C28" s="1052"/>
      <c r="D28" s="1052"/>
      <c r="E28" s="1052"/>
      <c r="F28" s="1052"/>
      <c r="G28" s="1052"/>
      <c r="H28" s="1052"/>
      <c r="I28" s="1052"/>
      <c r="J28" s="1052"/>
      <c r="K28" s="1052"/>
    </row>
    <row r="29" spans="2:11">
      <c r="B29" s="1053"/>
      <c r="C29" s="1052"/>
      <c r="D29" s="1052"/>
      <c r="E29" s="1052"/>
      <c r="F29" s="1052"/>
      <c r="G29" s="1052"/>
      <c r="H29" s="1052"/>
      <c r="I29" s="1052"/>
      <c r="J29" s="1052"/>
      <c r="K29" s="1052"/>
    </row>
    <row r="30" spans="2:11">
      <c r="B30" s="1033"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72" t="s">
        <v>473</v>
      </c>
      <c r="B1" s="1472"/>
      <c r="C1" s="1472"/>
      <c r="D1" s="1472"/>
      <c r="E1" s="1472"/>
      <c r="F1" s="1472"/>
      <c r="G1" s="581"/>
      <c r="H1" s="581"/>
    </row>
    <row r="2" spans="1:8" ht="13.5" customHeight="1" thickBot="1"/>
    <row r="3" spans="1:8" ht="27" customHeight="1">
      <c r="A3" s="1468" t="s">
        <v>57</v>
      </c>
      <c r="B3" s="1468" t="s">
        <v>99</v>
      </c>
      <c r="C3" s="1473" t="s">
        <v>65</v>
      </c>
      <c r="D3" s="1474"/>
      <c r="E3" s="1475"/>
      <c r="F3" s="1470" t="s">
        <v>100</v>
      </c>
      <c r="G3" s="1471"/>
      <c r="H3" s="81"/>
    </row>
    <row r="4" spans="1:8" ht="32.25" customHeight="1" thickBot="1">
      <c r="A4" s="1469"/>
      <c r="B4" s="1469"/>
      <c r="C4" s="1008">
        <v>44472</v>
      </c>
      <c r="D4" s="1009">
        <v>44465</v>
      </c>
      <c r="E4" s="1010">
        <v>44101</v>
      </c>
      <c r="F4" s="805" t="s">
        <v>289</v>
      </c>
      <c r="G4" s="806" t="s">
        <v>101</v>
      </c>
      <c r="H4" s="81"/>
    </row>
    <row r="5" spans="1:8" ht="29.25" customHeight="1">
      <c r="A5" s="844" t="s">
        <v>105</v>
      </c>
      <c r="B5" s="942" t="s">
        <v>272</v>
      </c>
      <c r="C5" s="807">
        <v>664.71</v>
      </c>
      <c r="D5" s="989">
        <v>668.01</v>
      </c>
      <c r="E5" s="979">
        <v>546.17999999999995</v>
      </c>
      <c r="F5" s="1057">
        <v>-0.49400458076974219</v>
      </c>
      <c r="G5" s="1058">
        <v>21.701636823025396</v>
      </c>
      <c r="H5" s="81"/>
    </row>
    <row r="6" spans="1:8" ht="28.5" customHeight="1" thickBot="1">
      <c r="A6" s="845" t="s">
        <v>106</v>
      </c>
      <c r="B6" s="1300" t="s">
        <v>272</v>
      </c>
      <c r="C6" s="980">
        <v>968.76</v>
      </c>
      <c r="D6" s="990">
        <v>1009.59</v>
      </c>
      <c r="E6" s="981">
        <v>898.64</v>
      </c>
      <c r="F6" s="1303">
        <v>-4.0442159688586488</v>
      </c>
      <c r="G6" s="1059">
        <v>7.8029021632689401</v>
      </c>
      <c r="H6" s="81"/>
    </row>
    <row r="7" spans="1:8" ht="32.25" customHeight="1" thickBot="1">
      <c r="A7" s="1298" t="s">
        <v>102</v>
      </c>
      <c r="B7" s="1299" t="s">
        <v>103</v>
      </c>
      <c r="C7" s="980" t="s">
        <v>471</v>
      </c>
      <c r="D7" s="1005" t="s">
        <v>471</v>
      </c>
      <c r="E7" s="1006" t="s">
        <v>81</v>
      </c>
      <c r="F7" s="1007" t="s">
        <v>81</v>
      </c>
      <c r="G7" s="1304" t="s">
        <v>81</v>
      </c>
      <c r="H7" s="81"/>
    </row>
    <row r="8" spans="1:8" s="81" customFormat="1" ht="15.75">
      <c r="A8" s="837"/>
      <c r="B8" s="838"/>
      <c r="D8" s="815"/>
      <c r="E8" s="816"/>
      <c r="F8" s="817"/>
      <c r="G8" s="817"/>
    </row>
    <row r="9" spans="1:8" ht="19.5" customHeight="1">
      <c r="A9" s="572" t="s">
        <v>42</v>
      </c>
      <c r="B9" s="81"/>
      <c r="C9" s="81"/>
      <c r="E9" s="81"/>
      <c r="F9" s="81"/>
      <c r="G9" s="81"/>
      <c r="H9" s="81"/>
    </row>
    <row r="10" spans="1:8" ht="13.5">
      <c r="A10" s="1088"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2"/>
  <sheetViews>
    <sheetView showGridLines="0" zoomScale="80" zoomScaleNormal="80" workbookViewId="0">
      <selection activeCell="B5" sqref="B5:E12"/>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343" t="s">
        <v>510</v>
      </c>
      <c r="B1" s="1260"/>
      <c r="C1" s="1260"/>
      <c r="D1" s="1260"/>
      <c r="E1" s="1260"/>
      <c r="F1" s="1261"/>
      <c r="G1" s="1261"/>
      <c r="H1" s="1261"/>
      <c r="I1" s="1340"/>
      <c r="J1" s="1340"/>
    </row>
    <row r="2" spans="1:10" ht="18.75">
      <c r="A2" s="1344" t="s">
        <v>465</v>
      </c>
      <c r="B2" s="1260"/>
      <c r="C2" s="1260"/>
      <c r="D2" s="1260"/>
      <c r="E2" s="1260"/>
      <c r="F2" s="1261"/>
      <c r="G2" s="1261"/>
      <c r="H2" s="1261"/>
      <c r="I2" s="1340"/>
      <c r="J2" s="1340"/>
    </row>
    <row r="3" spans="1:10" ht="25.5" customHeight="1">
      <c r="A3" s="1260"/>
      <c r="B3" s="1261"/>
      <c r="C3" s="1261"/>
      <c r="D3" s="1261"/>
      <c r="E3" s="1261"/>
      <c r="F3" s="1261"/>
      <c r="G3" s="1261"/>
      <c r="H3" s="1261"/>
    </row>
    <row r="4" spans="1:10" ht="34.5" customHeight="1" thickBot="1">
      <c r="A4" s="1095"/>
      <c r="B4" s="1259"/>
    </row>
    <row r="5" spans="1:10" ht="24.95" customHeight="1">
      <c r="B5" s="1476" t="s">
        <v>466</v>
      </c>
      <c r="C5" s="1478" t="s">
        <v>467</v>
      </c>
      <c r="D5" s="1479"/>
      <c r="E5" s="1480" t="s">
        <v>468</v>
      </c>
      <c r="F5" s="1342"/>
    </row>
    <row r="6" spans="1:10" ht="24.95" customHeight="1" thickBot="1">
      <c r="B6" s="1477"/>
      <c r="C6" s="1399">
        <v>44472</v>
      </c>
      <c r="D6" s="1400">
        <v>44465</v>
      </c>
      <c r="E6" s="1481"/>
    </row>
    <row r="7" spans="1:10" ht="24.95" customHeight="1">
      <c r="B7" s="1482" t="s">
        <v>486</v>
      </c>
      <c r="C7" s="1483"/>
      <c r="D7" s="1483"/>
      <c r="E7" s="1484"/>
    </row>
    <row r="8" spans="1:10" ht="24.95" customHeight="1">
      <c r="B8" s="1401" t="s">
        <v>487</v>
      </c>
      <c r="C8" s="1622" t="s">
        <v>81</v>
      </c>
      <c r="D8" s="1421">
        <v>29.23</v>
      </c>
      <c r="E8" s="1403" t="s">
        <v>81</v>
      </c>
    </row>
    <row r="9" spans="1:10" ht="24.95" customHeight="1">
      <c r="B9" s="1401" t="s">
        <v>488</v>
      </c>
      <c r="C9" s="1402">
        <v>26.28</v>
      </c>
      <c r="D9" s="1293">
        <v>27.52</v>
      </c>
      <c r="E9" s="1412">
        <v>-4.4000000000000004</v>
      </c>
    </row>
    <row r="10" spans="1:10" ht="24.95" customHeight="1" thickBot="1">
      <c r="B10" s="1404" t="s">
        <v>489</v>
      </c>
      <c r="C10" s="1405">
        <v>15.41</v>
      </c>
      <c r="D10" s="1294">
        <v>14.93</v>
      </c>
      <c r="E10" s="1412">
        <v>2.4</v>
      </c>
    </row>
    <row r="11" spans="1:10" ht="25.5" customHeight="1">
      <c r="B11" s="1482" t="s">
        <v>490</v>
      </c>
      <c r="C11" s="1483"/>
      <c r="D11" s="1483"/>
      <c r="E11" s="1484"/>
    </row>
    <row r="12" spans="1:10" ht="16.5" thickBot="1">
      <c r="B12" s="1406" t="s">
        <v>488</v>
      </c>
      <c r="C12" s="1407">
        <v>25.57</v>
      </c>
      <c r="D12" s="1408">
        <v>24.81</v>
      </c>
      <c r="E12" s="1413">
        <v>0.4</v>
      </c>
    </row>
  </sheetData>
  <protectedRanges>
    <protectedRange sqref="C7:C9" name="Zakres1_2_5_2" securityDescriptor="O:WDG:WDD:(A;;CC;;;S-1-5-21-1781606863-262435437-1199761441-1123)"/>
    <protectedRange sqref="D7: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12">
    <cfRule type="cellIs" dxfId="18" priority="1" operator="lessThan">
      <formula>0</formula>
    </cfRule>
    <cfRule type="cellIs" dxfId="17" priority="2" operator="greaterThan">
      <formula>0</formula>
    </cfRule>
  </conditionalFormatting>
  <conditionalFormatting sqref="E7:E10">
    <cfRule type="cellIs" dxfId="16" priority="3" stopIfTrue="1" operator="lessThan">
      <formula>0</formula>
    </cfRule>
    <cfRule type="cellIs" dxfId="15" priority="4" stopIfTrue="1" operator="greaterThan">
      <formula>0</formula>
    </cfRule>
    <cfRule type="cellIs" dxfId="14" priority="5"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29" sqref="AG29"/>
    </sheetView>
  </sheetViews>
  <sheetFormatPr defaultColWidth="9.42578125" defaultRowHeight="12.75"/>
  <cols>
    <col min="1" max="1" width="17.42578125" style="1228" customWidth="1"/>
    <col min="2" max="2" width="1" style="1228" customWidth="1"/>
    <col min="3" max="7" width="7.42578125" style="1228" customWidth="1"/>
    <col min="8" max="8" width="7.7109375" style="1228" customWidth="1"/>
    <col min="9" max="9" width="0.5703125" style="1228" customWidth="1"/>
    <col min="10" max="15" width="7.42578125" style="1228" customWidth="1"/>
    <col min="16" max="16" width="0.5703125" style="1228" customWidth="1"/>
    <col min="17" max="22" width="7.42578125" style="1228" customWidth="1"/>
    <col min="23" max="23" width="0.5703125" style="1228" customWidth="1"/>
    <col min="24" max="24" width="7" style="1228" customWidth="1"/>
    <col min="25" max="26" width="7.42578125" style="1228" customWidth="1"/>
    <col min="27" max="27" width="9.42578125" style="1228" customWidth="1"/>
    <col min="28" max="29" width="2.5703125" style="1228" customWidth="1"/>
    <col min="30" max="31" width="9.42578125" style="1228" customWidth="1"/>
    <col min="32" max="33" width="9.42578125" style="1228"/>
    <col min="34" max="34" width="3.42578125" style="1228" customWidth="1"/>
    <col min="35" max="16384" width="9.42578125" style="1228"/>
  </cols>
  <sheetData>
    <row r="1" spans="1:35" s="1212" customFormat="1" ht="56.1" customHeight="1">
      <c r="A1" s="1208" t="s">
        <v>453</v>
      </c>
      <c r="B1" s="1209"/>
      <c r="C1" s="1209"/>
      <c r="D1" s="1210"/>
      <c r="E1" s="1210"/>
      <c r="F1" s="1209"/>
      <c r="G1" s="1209"/>
      <c r="H1" s="1209"/>
      <c r="I1" s="1209"/>
      <c r="J1" s="1209"/>
      <c r="K1" s="1209"/>
      <c r="L1" s="1209"/>
      <c r="M1" s="1209"/>
      <c r="N1" s="1209"/>
      <c r="O1" s="1209"/>
      <c r="P1" s="1209"/>
      <c r="Q1" s="1209"/>
      <c r="R1" s="1209"/>
      <c r="S1" s="1209"/>
      <c r="T1" s="1209"/>
      <c r="U1" s="1209"/>
      <c r="V1" s="1209"/>
      <c r="W1" s="1209"/>
      <c r="X1" s="1209"/>
      <c r="Y1" s="1209"/>
      <c r="Z1" s="1211"/>
      <c r="AA1" s="1211" t="s">
        <v>458</v>
      </c>
      <c r="AD1" s="1213">
        <v>1</v>
      </c>
      <c r="AE1" s="1213"/>
      <c r="AF1" s="1213">
        <v>1</v>
      </c>
      <c r="AG1" s="1213">
        <v>0</v>
      </c>
      <c r="AH1" s="1213">
        <v>0</v>
      </c>
      <c r="AI1" s="1213">
        <v>0</v>
      </c>
    </row>
    <row r="2" spans="1:35" s="1219" customFormat="1" ht="18" customHeight="1">
      <c r="A2" s="1214"/>
      <c r="B2" s="1215"/>
      <c r="C2" s="1215"/>
      <c r="D2" s="1216"/>
      <c r="E2" s="1216"/>
      <c r="F2" s="1215"/>
      <c r="G2" s="1215"/>
      <c r="H2" s="1215"/>
      <c r="I2" s="1215"/>
      <c r="J2" s="1215"/>
      <c r="K2" s="1215"/>
      <c r="L2" s="1215"/>
      <c r="M2" s="1215"/>
      <c r="N2" s="1215"/>
      <c r="O2" s="1215"/>
      <c r="P2" s="1215"/>
      <c r="Q2" s="1215"/>
      <c r="R2" s="1215"/>
      <c r="S2" s="1215"/>
      <c r="T2" s="1215"/>
      <c r="U2" s="1215"/>
      <c r="V2" s="1215"/>
      <c r="W2" s="1215"/>
      <c r="X2" s="1215"/>
      <c r="Y2" s="1215"/>
      <c r="Z2" s="1217"/>
      <c r="AA2" s="1218" t="s">
        <v>500</v>
      </c>
      <c r="AD2" s="1220"/>
      <c r="AF2" s="1221"/>
    </row>
    <row r="3" spans="1:35" s="1212" customFormat="1" ht="15" customHeight="1">
      <c r="A3" s="1222"/>
      <c r="B3" s="1223"/>
      <c r="C3" s="1224"/>
      <c r="D3" s="1225"/>
      <c r="E3" s="1225"/>
      <c r="F3" s="1224"/>
      <c r="G3" s="1224"/>
      <c r="H3" s="1224"/>
      <c r="I3" s="1224"/>
      <c r="J3" s="1224"/>
      <c r="K3" s="1224"/>
      <c r="L3" s="1224"/>
      <c r="M3" s="1224"/>
      <c r="N3" s="1226"/>
      <c r="Y3" s="1227"/>
      <c r="Z3" s="1228"/>
      <c r="AA3" s="1229"/>
    </row>
    <row r="4" spans="1:35" ht="15">
      <c r="A4" s="1222"/>
      <c r="Y4" s="1490">
        <v>37</v>
      </c>
      <c r="Z4" s="1490"/>
      <c r="AA4" s="1490"/>
    </row>
    <row r="5" spans="1:35" s="1232" customFormat="1" ht="15.75">
      <c r="A5" s="1230" t="s">
        <v>501</v>
      </c>
      <c r="B5" s="1231"/>
      <c r="C5" s="1231"/>
      <c r="D5" s="1231"/>
      <c r="E5" s="1231"/>
      <c r="F5" s="1231"/>
      <c r="G5" s="1231"/>
      <c r="H5" s="1231"/>
      <c r="I5" s="1231"/>
      <c r="J5" s="1231"/>
      <c r="Y5" s="1345"/>
      <c r="Z5" s="1346" t="s">
        <v>459</v>
      </c>
      <c r="AA5" s="1347">
        <v>44452</v>
      </c>
      <c r="AE5" s="41"/>
      <c r="AF5" s="41"/>
      <c r="AG5" s="41"/>
      <c r="AH5" s="41"/>
      <c r="AI5" s="41"/>
    </row>
    <row r="6" spans="1:35">
      <c r="Y6" s="1345"/>
      <c r="Z6" s="1348" t="s">
        <v>460</v>
      </c>
      <c r="AA6" s="1349">
        <v>44458</v>
      </c>
      <c r="AE6" s="81"/>
      <c r="AF6" s="81"/>
      <c r="AG6" s="81"/>
      <c r="AH6" s="81"/>
      <c r="AI6" s="81"/>
    </row>
    <row r="7" spans="1:35" s="1233" customFormat="1" ht="15.75">
      <c r="A7" s="1491" t="s">
        <v>461</v>
      </c>
      <c r="B7" s="1491"/>
      <c r="C7" s="1491"/>
      <c r="D7" s="1491"/>
      <c r="E7" s="1491"/>
      <c r="F7" s="1491"/>
      <c r="G7" s="1491"/>
      <c r="H7" s="1491"/>
      <c r="I7" s="1491"/>
      <c r="J7" s="1491"/>
      <c r="K7" s="1491"/>
      <c r="L7" s="1491"/>
      <c r="M7" s="1491"/>
      <c r="N7" s="1491"/>
      <c r="O7" s="1491"/>
      <c r="P7" s="1491"/>
      <c r="Q7" s="1491"/>
      <c r="R7" s="1491"/>
      <c r="S7" s="1491"/>
      <c r="T7" s="1491"/>
      <c r="U7" s="1491"/>
      <c r="V7" s="1491"/>
      <c r="W7" s="1491"/>
      <c r="X7" s="1491"/>
      <c r="Y7" s="1491"/>
      <c r="Z7" s="1491"/>
      <c r="AA7" s="1409"/>
      <c r="AB7" s="1350"/>
      <c r="AC7" s="1350"/>
      <c r="AD7" s="1350"/>
      <c r="AE7" s="81"/>
      <c r="AF7" s="81"/>
      <c r="AG7" s="81"/>
      <c r="AH7" s="81"/>
      <c r="AI7" s="81"/>
    </row>
    <row r="8" spans="1:35" s="1233" customFormat="1" ht="15.75">
      <c r="A8" s="1491" t="s">
        <v>462</v>
      </c>
      <c r="B8" s="1491"/>
      <c r="C8" s="1491"/>
      <c r="D8" s="1491"/>
      <c r="E8" s="1491"/>
      <c r="F8" s="1491"/>
      <c r="G8" s="1491"/>
      <c r="H8" s="1491"/>
      <c r="I8" s="1491"/>
      <c r="J8" s="1491"/>
      <c r="K8" s="1491"/>
      <c r="L8" s="1491"/>
      <c r="M8" s="1491"/>
      <c r="N8" s="1491"/>
      <c r="O8" s="1491"/>
      <c r="P8" s="1491"/>
      <c r="Q8" s="1491"/>
      <c r="R8" s="1491"/>
      <c r="S8" s="1491"/>
      <c r="T8" s="1491"/>
      <c r="U8" s="1491"/>
      <c r="V8" s="1491"/>
      <c r="W8" s="1491"/>
      <c r="X8" s="1491"/>
      <c r="Y8" s="1491"/>
      <c r="Z8" s="1491"/>
      <c r="AA8" s="1409"/>
      <c r="AB8" s="1350"/>
      <c r="AC8" s="1350"/>
      <c r="AD8" s="1350"/>
      <c r="AE8" s="81"/>
      <c r="AF8" s="81"/>
      <c r="AG8" s="81"/>
      <c r="AH8" s="81"/>
      <c r="AI8" s="81"/>
    </row>
    <row r="9" spans="1:35" s="1233" customFormat="1" ht="13.5" thickBot="1">
      <c r="A9" s="1351"/>
      <c r="B9" s="1351"/>
      <c r="C9" s="1352"/>
      <c r="D9" s="1352"/>
      <c r="E9" s="1352"/>
      <c r="F9" s="1352"/>
      <c r="G9" s="1352"/>
      <c r="H9" s="1353"/>
      <c r="I9" s="1352"/>
      <c r="J9" s="1352"/>
      <c r="K9" s="1352"/>
      <c r="L9" s="1352"/>
      <c r="M9" s="1352"/>
      <c r="N9" s="1352"/>
      <c r="O9" s="1352"/>
      <c r="P9" s="1352"/>
      <c r="Q9" s="1352"/>
      <c r="R9" s="1352"/>
      <c r="S9" s="1352"/>
      <c r="T9" s="1352"/>
      <c r="U9" s="1352"/>
      <c r="V9" s="1352"/>
      <c r="W9" s="1352"/>
      <c r="X9" s="1352"/>
      <c r="Y9" s="1352"/>
      <c r="Z9" s="1351"/>
      <c r="AA9" s="1351"/>
      <c r="AB9" s="1350"/>
      <c r="AC9" s="1350"/>
      <c r="AD9" s="1350"/>
      <c r="AE9" s="81"/>
      <c r="AF9" s="81"/>
      <c r="AG9" s="81"/>
      <c r="AH9" s="81"/>
      <c r="AI9" s="81"/>
    </row>
    <row r="10" spans="1:35" s="1233" customFormat="1" ht="13.5" thickBot="1">
      <c r="A10" s="1354" t="s">
        <v>322</v>
      </c>
      <c r="B10" s="1351"/>
      <c r="C10" s="1492" t="s">
        <v>376</v>
      </c>
      <c r="D10" s="1493"/>
      <c r="E10" s="1493"/>
      <c r="F10" s="1493"/>
      <c r="G10" s="1493"/>
      <c r="H10" s="1494"/>
      <c r="I10" s="1352"/>
      <c r="J10" s="1492" t="s">
        <v>377</v>
      </c>
      <c r="K10" s="1493"/>
      <c r="L10" s="1493"/>
      <c r="M10" s="1493"/>
      <c r="N10" s="1493"/>
      <c r="O10" s="1494"/>
      <c r="P10" s="1352"/>
      <c r="Q10" s="1492" t="s">
        <v>378</v>
      </c>
      <c r="R10" s="1493"/>
      <c r="S10" s="1493"/>
      <c r="T10" s="1493"/>
      <c r="U10" s="1493"/>
      <c r="V10" s="1494"/>
      <c r="W10" s="1352"/>
      <c r="X10" s="1495" t="s">
        <v>379</v>
      </c>
      <c r="Y10" s="1496"/>
      <c r="Z10" s="1496"/>
      <c r="AA10" s="1497"/>
      <c r="AB10" s="1350"/>
      <c r="AC10" s="1350"/>
      <c r="AD10" s="1350"/>
      <c r="AE10" s="81"/>
      <c r="AF10" s="81"/>
      <c r="AG10" s="81"/>
      <c r="AH10" s="81"/>
      <c r="AI10" s="81"/>
    </row>
    <row r="11" spans="1:35" s="1233" customFormat="1" ht="12" customHeight="1">
      <c r="A11" s="1351"/>
      <c r="B11" s="1351"/>
      <c r="C11" s="1485" t="s">
        <v>323</v>
      </c>
      <c r="D11" s="1485" t="s">
        <v>324</v>
      </c>
      <c r="E11" s="1485" t="s">
        <v>325</v>
      </c>
      <c r="F11" s="1485" t="s">
        <v>326</v>
      </c>
      <c r="G11" s="1355" t="s">
        <v>371</v>
      </c>
      <c r="H11" s="1356"/>
      <c r="I11" s="1352"/>
      <c r="J11" s="1489" t="s">
        <v>327</v>
      </c>
      <c r="K11" s="1489" t="s">
        <v>328</v>
      </c>
      <c r="L11" s="1489" t="s">
        <v>329</v>
      </c>
      <c r="M11" s="1489" t="s">
        <v>326</v>
      </c>
      <c r="N11" s="1355" t="s">
        <v>371</v>
      </c>
      <c r="O11" s="1355"/>
      <c r="P11" s="1352"/>
      <c r="Q11" s="1485" t="s">
        <v>323</v>
      </c>
      <c r="R11" s="1485" t="s">
        <v>324</v>
      </c>
      <c r="S11" s="1485" t="s">
        <v>325</v>
      </c>
      <c r="T11" s="1485" t="s">
        <v>326</v>
      </c>
      <c r="U11" s="1355" t="s">
        <v>371</v>
      </c>
      <c r="V11" s="1356"/>
      <c r="W11" s="1352"/>
      <c r="X11" s="1487" t="s">
        <v>330</v>
      </c>
      <c r="Y11" s="1357" t="s">
        <v>331</v>
      </c>
      <c r="Z11" s="1355" t="s">
        <v>371</v>
      </c>
      <c r="AA11" s="1355"/>
      <c r="AB11" s="1350"/>
      <c r="AC11" s="1350"/>
      <c r="AD11" s="1350"/>
      <c r="AE11" s="81"/>
      <c r="AF11" s="81"/>
      <c r="AG11" s="81"/>
      <c r="AH11" s="81"/>
      <c r="AI11" s="81"/>
    </row>
    <row r="12" spans="1:35" s="1233" customFormat="1" ht="12" customHeight="1" thickBot="1">
      <c r="A12" s="1358" t="s">
        <v>372</v>
      </c>
      <c r="B12" s="1351"/>
      <c r="C12" s="1486"/>
      <c r="D12" s="1486"/>
      <c r="E12" s="1486"/>
      <c r="F12" s="1486"/>
      <c r="G12" s="1359" t="s">
        <v>373</v>
      </c>
      <c r="H12" s="1360" t="s">
        <v>332</v>
      </c>
      <c r="I12" s="1361"/>
      <c r="J12" s="1486"/>
      <c r="K12" s="1486"/>
      <c r="L12" s="1486"/>
      <c r="M12" s="1486"/>
      <c r="N12" s="1359" t="s">
        <v>373</v>
      </c>
      <c r="O12" s="1360" t="s">
        <v>332</v>
      </c>
      <c r="P12" s="1351"/>
      <c r="Q12" s="1486"/>
      <c r="R12" s="1486"/>
      <c r="S12" s="1486"/>
      <c r="T12" s="1486"/>
      <c r="U12" s="1359" t="s">
        <v>373</v>
      </c>
      <c r="V12" s="1360" t="s">
        <v>332</v>
      </c>
      <c r="W12" s="1351"/>
      <c r="X12" s="1488"/>
      <c r="Y12" s="1362" t="s">
        <v>333</v>
      </c>
      <c r="Z12" s="1359" t="s">
        <v>373</v>
      </c>
      <c r="AA12" s="1359" t="s">
        <v>332</v>
      </c>
      <c r="AB12" s="1350"/>
      <c r="AC12" s="1350"/>
      <c r="AD12" s="1350"/>
      <c r="AE12" s="1350"/>
    </row>
    <row r="13" spans="1:35" s="1233" customFormat="1" ht="15.75" thickBot="1">
      <c r="A13" s="1363" t="s">
        <v>374</v>
      </c>
      <c r="B13" s="1351"/>
      <c r="C13" s="1364">
        <v>394.81700000000001</v>
      </c>
      <c r="D13" s="1365">
        <v>395.779</v>
      </c>
      <c r="E13" s="1366"/>
      <c r="F13" s="1367">
        <v>391.452</v>
      </c>
      <c r="G13" s="1234">
        <v>2.1949999999999932</v>
      </c>
      <c r="H13" s="1235">
        <v>5.638948047177017E-3</v>
      </c>
      <c r="I13" s="1361"/>
      <c r="J13" s="1364">
        <v>334.10399999999998</v>
      </c>
      <c r="K13" s="1365">
        <v>421.024</v>
      </c>
      <c r="L13" s="1366">
        <v>421.77</v>
      </c>
      <c r="M13" s="1367">
        <v>416.04399999999998</v>
      </c>
      <c r="N13" s="1234">
        <v>1.8859999999999673</v>
      </c>
      <c r="O13" s="1235">
        <v>4.5538176251573859E-3</v>
      </c>
      <c r="P13" s="1351"/>
      <c r="Q13" s="1364">
        <v>397.36700000000002</v>
      </c>
      <c r="R13" s="1365">
        <v>390.66699999999997</v>
      </c>
      <c r="S13" s="1366"/>
      <c r="T13" s="1367">
        <v>387.97199999999998</v>
      </c>
      <c r="U13" s="1234">
        <v>5.3549999999999613</v>
      </c>
      <c r="V13" s="1235">
        <v>1.3995718956554271E-2</v>
      </c>
      <c r="W13" s="1351"/>
      <c r="X13" s="1368">
        <v>394.43060000000003</v>
      </c>
      <c r="Y13" s="1317">
        <v>177.35188848920865</v>
      </c>
      <c r="Z13" s="1234">
        <v>2.6726000000000454</v>
      </c>
      <c r="AA13" s="1235">
        <v>6.8220687261013602E-3</v>
      </c>
      <c r="AB13" s="1350"/>
      <c r="AC13" s="1350"/>
      <c r="AD13" s="1350"/>
      <c r="AE13" s="1350"/>
      <c r="AF13" s="1236"/>
    </row>
    <row r="14" spans="1:35" s="1233" customFormat="1" ht="2.1" customHeight="1">
      <c r="A14" s="1369"/>
      <c r="B14" s="1351"/>
      <c r="C14" s="1369"/>
      <c r="D14" s="1370"/>
      <c r="E14" s="1370"/>
      <c r="F14" s="1370"/>
      <c r="G14" s="1370"/>
      <c r="H14" s="1237"/>
      <c r="I14" s="1370"/>
      <c r="J14" s="1370"/>
      <c r="K14" s="1370"/>
      <c r="L14" s="1370"/>
      <c r="M14" s="1370"/>
      <c r="N14" s="1370"/>
      <c r="O14" s="1238"/>
      <c r="P14" s="1351"/>
      <c r="Q14" s="1369"/>
      <c r="R14" s="1370"/>
      <c r="S14" s="1370"/>
      <c r="T14" s="1370"/>
      <c r="U14" s="1370"/>
      <c r="V14" s="1237"/>
      <c r="W14" s="1351"/>
      <c r="X14" s="1371"/>
      <c r="Y14" s="1372"/>
      <c r="Z14" s="1369"/>
      <c r="AA14" s="1369"/>
      <c r="AB14" s="1350"/>
      <c r="AC14" s="1350"/>
      <c r="AD14" s="1350"/>
      <c r="AE14" s="1350"/>
    </row>
    <row r="15" spans="1:35" s="1233" customFormat="1" ht="2.85" customHeight="1">
      <c r="A15" s="1373"/>
      <c r="B15" s="1351"/>
      <c r="C15" s="1373"/>
      <c r="D15" s="1373"/>
      <c r="E15" s="1373"/>
      <c r="F15" s="1373"/>
      <c r="G15" s="1239"/>
      <c r="H15" s="1240"/>
      <c r="I15" s="1373"/>
      <c r="J15" s="1373"/>
      <c r="K15" s="1373"/>
      <c r="L15" s="1373"/>
      <c r="M15" s="1373"/>
      <c r="N15" s="1373"/>
      <c r="O15" s="1241"/>
      <c r="P15" s="1373"/>
      <c r="Q15" s="1373"/>
      <c r="R15" s="1373"/>
      <c r="S15" s="1373"/>
      <c r="T15" s="1373"/>
      <c r="U15" s="1239"/>
      <c r="V15" s="1240"/>
      <c r="W15" s="1373"/>
      <c r="X15" s="1373"/>
      <c r="Y15" s="1373"/>
      <c r="Z15" s="1374"/>
      <c r="AA15" s="1374"/>
      <c r="AB15" s="1350"/>
      <c r="AC15" s="1350"/>
      <c r="AD15" s="1350"/>
      <c r="AE15" s="1350"/>
    </row>
    <row r="16" spans="1:35" s="1233" customFormat="1" ht="13.5" thickBot="1">
      <c r="A16" s="1373"/>
      <c r="B16" s="1351"/>
      <c r="C16" s="1410" t="s">
        <v>334</v>
      </c>
      <c r="D16" s="1410" t="s">
        <v>335</v>
      </c>
      <c r="E16" s="1410" t="s">
        <v>336</v>
      </c>
      <c r="F16" s="1410" t="s">
        <v>337</v>
      </c>
      <c r="G16" s="1410"/>
      <c r="H16" s="1242"/>
      <c r="I16" s="1352"/>
      <c r="J16" s="1410" t="s">
        <v>334</v>
      </c>
      <c r="K16" s="1410" t="s">
        <v>335</v>
      </c>
      <c r="L16" s="1410" t="s">
        <v>336</v>
      </c>
      <c r="M16" s="1410" t="s">
        <v>337</v>
      </c>
      <c r="N16" s="1375"/>
      <c r="O16" s="1243"/>
      <c r="P16" s="1352"/>
      <c r="Q16" s="1410" t="s">
        <v>334</v>
      </c>
      <c r="R16" s="1410" t="s">
        <v>335</v>
      </c>
      <c r="S16" s="1410" t="s">
        <v>336</v>
      </c>
      <c r="T16" s="1410" t="s">
        <v>337</v>
      </c>
      <c r="U16" s="1410"/>
      <c r="V16" s="1242"/>
      <c r="W16" s="1351"/>
      <c r="X16" s="1411" t="s">
        <v>330</v>
      </c>
      <c r="Y16" s="1352"/>
      <c r="Z16" s="1374"/>
      <c r="AA16" s="1374"/>
      <c r="AB16" s="1350"/>
      <c r="AC16" s="1350"/>
      <c r="AD16" s="1350"/>
      <c r="AE16" s="1350"/>
    </row>
    <row r="17" spans="1:31" s="1233" customFormat="1">
      <c r="A17" s="1376" t="s">
        <v>338</v>
      </c>
      <c r="B17" s="1351"/>
      <c r="C17" s="1377">
        <v>372.81819999999999</v>
      </c>
      <c r="D17" s="1378">
        <v>347.54219999999998</v>
      </c>
      <c r="E17" s="1378" t="s">
        <v>391</v>
      </c>
      <c r="F17" s="1379">
        <v>369.77350000000001</v>
      </c>
      <c r="G17" s="1244">
        <v>1.9506000000000085</v>
      </c>
      <c r="H17" s="1245">
        <v>5.3030955930151169E-3</v>
      </c>
      <c r="I17" s="1380"/>
      <c r="J17" s="1377" t="s">
        <v>391</v>
      </c>
      <c r="K17" s="1378" t="s">
        <v>391</v>
      </c>
      <c r="L17" s="1378" t="s">
        <v>391</v>
      </c>
      <c r="M17" s="1379" t="s">
        <v>391</v>
      </c>
      <c r="N17" s="1244"/>
      <c r="O17" s="1245"/>
      <c r="P17" s="1351"/>
      <c r="Q17" s="1377" t="s">
        <v>391</v>
      </c>
      <c r="R17" s="1378" t="s">
        <v>391</v>
      </c>
      <c r="S17" s="1378" t="s">
        <v>391</v>
      </c>
      <c r="T17" s="1379" t="s">
        <v>391</v>
      </c>
      <c r="U17" s="1244" t="s">
        <v>391</v>
      </c>
      <c r="V17" s="1246" t="s">
        <v>391</v>
      </c>
      <c r="W17" s="1351"/>
      <c r="X17" s="1381">
        <v>369.77350000000001</v>
      </c>
      <c r="Y17" s="1187"/>
      <c r="Z17" s="1247">
        <v>1.9506000000000085</v>
      </c>
      <c r="AA17" s="1246">
        <v>5.3030955930151169E-3</v>
      </c>
      <c r="AB17" s="1382"/>
      <c r="AC17" s="1382"/>
      <c r="AD17" s="1382"/>
      <c r="AE17" s="1382"/>
    </row>
    <row r="18" spans="1:31" s="1233" customFormat="1">
      <c r="A18" s="1383" t="s">
        <v>339</v>
      </c>
      <c r="B18" s="1351"/>
      <c r="C18" s="1384" t="s">
        <v>391</v>
      </c>
      <c r="D18" s="1385">
        <v>271.62799999999999</v>
      </c>
      <c r="E18" s="1385" t="s">
        <v>391</v>
      </c>
      <c r="F18" s="1386">
        <v>271.62799999999999</v>
      </c>
      <c r="G18" s="1248"/>
      <c r="H18" s="1249">
        <v>0</v>
      </c>
      <c r="I18" s="1380"/>
      <c r="J18" s="1384" t="s">
        <v>391</v>
      </c>
      <c r="K18" s="1385" t="s">
        <v>391</v>
      </c>
      <c r="L18" s="1385" t="s">
        <v>391</v>
      </c>
      <c r="M18" s="1386" t="s">
        <v>391</v>
      </c>
      <c r="N18" s="1248" t="s">
        <v>391</v>
      </c>
      <c r="O18" s="1250" t="s">
        <v>391</v>
      </c>
      <c r="P18" s="1351"/>
      <c r="Q18" s="1384" t="s">
        <v>391</v>
      </c>
      <c r="R18" s="1385" t="s">
        <v>391</v>
      </c>
      <c r="S18" s="1385" t="s">
        <v>391</v>
      </c>
      <c r="T18" s="1386" t="s">
        <v>391</v>
      </c>
      <c r="U18" s="1248" t="s">
        <v>391</v>
      </c>
      <c r="V18" s="1250" t="s">
        <v>391</v>
      </c>
      <c r="W18" s="1351"/>
      <c r="X18" s="1387">
        <v>271.62799999999999</v>
      </c>
      <c r="Y18" s="1370"/>
      <c r="Z18" s="1251" t="s">
        <v>391</v>
      </c>
      <c r="AA18" s="1250" t="s">
        <v>391</v>
      </c>
      <c r="AB18" s="1382"/>
      <c r="AC18" s="1382"/>
      <c r="AD18" s="1382"/>
      <c r="AE18" s="1382"/>
    </row>
    <row r="19" spans="1:31" s="1233" customFormat="1">
      <c r="A19" s="1383" t="s">
        <v>340</v>
      </c>
      <c r="B19" s="1351"/>
      <c r="C19" s="1384">
        <v>344.11130000000003</v>
      </c>
      <c r="D19" s="1385">
        <v>350.47449999999998</v>
      </c>
      <c r="E19" s="1385">
        <v>351.11869999999999</v>
      </c>
      <c r="F19" s="1386">
        <v>348.96949999999998</v>
      </c>
      <c r="G19" s="1248">
        <v>3.1123999999999796</v>
      </c>
      <c r="H19" s="1249">
        <v>8.9990923997222971E-3</v>
      </c>
      <c r="I19" s="1380"/>
      <c r="J19" s="1384" t="s">
        <v>391</v>
      </c>
      <c r="K19" s="1385" t="s">
        <v>391</v>
      </c>
      <c r="L19" s="1385" t="s">
        <v>391</v>
      </c>
      <c r="M19" s="1386" t="s">
        <v>391</v>
      </c>
      <c r="N19" s="1248" t="s">
        <v>391</v>
      </c>
      <c r="O19" s="1250" t="s">
        <v>391</v>
      </c>
      <c r="P19" s="1351"/>
      <c r="Q19" s="1384" t="s">
        <v>391</v>
      </c>
      <c r="R19" s="1385" t="s">
        <v>391</v>
      </c>
      <c r="S19" s="1385">
        <v>313.02359999999999</v>
      </c>
      <c r="T19" s="1386">
        <v>313.02359999999999</v>
      </c>
      <c r="U19" s="1248" t="s">
        <v>391</v>
      </c>
      <c r="V19" s="1250" t="s">
        <v>391</v>
      </c>
      <c r="W19" s="1351"/>
      <c r="X19" s="1387">
        <v>347.93619999999999</v>
      </c>
      <c r="Y19" s="1370"/>
      <c r="Z19" s="1251">
        <v>2.0790999999999826</v>
      </c>
      <c r="AA19" s="1250">
        <v>6.0114422979895554E-3</v>
      </c>
      <c r="AB19" s="1382"/>
      <c r="AC19" s="1382"/>
      <c r="AD19" s="1382"/>
      <c r="AE19" s="1382"/>
    </row>
    <row r="20" spans="1:31" s="1233" customFormat="1">
      <c r="A20" s="1383" t="s">
        <v>341</v>
      </c>
      <c r="B20" s="1351"/>
      <c r="C20" s="1384" t="s">
        <v>391</v>
      </c>
      <c r="D20" s="1385">
        <v>365.72739999999999</v>
      </c>
      <c r="E20" s="1385">
        <v>354.2663</v>
      </c>
      <c r="F20" s="1386">
        <v>358.33370000000002</v>
      </c>
      <c r="G20" s="1248">
        <v>2.1000000000412911E-3</v>
      </c>
      <c r="H20" s="1249">
        <v>5.8604934647377149E-6</v>
      </c>
      <c r="I20" s="1380"/>
      <c r="J20" s="1384" t="s">
        <v>391</v>
      </c>
      <c r="K20" s="1385" t="s">
        <v>391</v>
      </c>
      <c r="L20" s="1385" t="s">
        <v>391</v>
      </c>
      <c r="M20" s="1386" t="s">
        <v>391</v>
      </c>
      <c r="N20" s="1248" t="s">
        <v>391</v>
      </c>
      <c r="O20" s="1250" t="s">
        <v>391</v>
      </c>
      <c r="P20" s="1351"/>
      <c r="Q20" s="1384" t="s">
        <v>391</v>
      </c>
      <c r="R20" s="1385">
        <v>378.12689999999998</v>
      </c>
      <c r="S20" s="1385">
        <v>388.07440000000003</v>
      </c>
      <c r="T20" s="1386">
        <v>385.79160000000002</v>
      </c>
      <c r="U20" s="1248">
        <v>2.299999999991087E-3</v>
      </c>
      <c r="V20" s="1250">
        <v>5.9618035026520744E-6</v>
      </c>
      <c r="W20" s="1351"/>
      <c r="X20" s="1388">
        <v>376.774</v>
      </c>
      <c r="Y20" s="1351"/>
      <c r="Z20" s="1251">
        <v>2.299999999991087E-3</v>
      </c>
      <c r="AA20" s="1250">
        <v>6.1044924553055324E-6</v>
      </c>
      <c r="AB20" s="1382"/>
      <c r="AC20" s="1382"/>
      <c r="AD20" s="1382"/>
      <c r="AE20" s="1382"/>
    </row>
    <row r="21" spans="1:31" s="1233" customFormat="1">
      <c r="A21" s="1383" t="s">
        <v>342</v>
      </c>
      <c r="B21" s="1351"/>
      <c r="C21" s="1384">
        <v>406.66160000000002</v>
      </c>
      <c r="D21" s="1385">
        <v>418.48520000000002</v>
      </c>
      <c r="E21" s="1385" t="s">
        <v>391</v>
      </c>
      <c r="F21" s="1386">
        <v>412.19600000000003</v>
      </c>
      <c r="G21" s="1248">
        <v>3.5037000000000376</v>
      </c>
      <c r="H21" s="1249">
        <v>8.5729532951808185E-3</v>
      </c>
      <c r="I21" s="1380"/>
      <c r="J21" s="1384" t="s">
        <v>391</v>
      </c>
      <c r="K21" s="1385" t="s">
        <v>391</v>
      </c>
      <c r="L21" s="1385" t="s">
        <v>391</v>
      </c>
      <c r="M21" s="1386" t="s">
        <v>391</v>
      </c>
      <c r="N21" s="1248" t="s">
        <v>391</v>
      </c>
      <c r="O21" s="1250" t="s">
        <v>391</v>
      </c>
      <c r="P21" s="1351"/>
      <c r="Q21" s="1384" t="s">
        <v>391</v>
      </c>
      <c r="R21" s="1385" t="s">
        <v>391</v>
      </c>
      <c r="S21" s="1385" t="s">
        <v>391</v>
      </c>
      <c r="T21" s="1386" t="s">
        <v>391</v>
      </c>
      <c r="U21" s="1248" t="s">
        <v>391</v>
      </c>
      <c r="V21" s="1250" t="s">
        <v>391</v>
      </c>
      <c r="W21" s="1351"/>
      <c r="X21" s="1388">
        <v>412.19600000000003</v>
      </c>
      <c r="Y21" s="1370"/>
      <c r="Z21" s="1251">
        <v>3.5037000000000376</v>
      </c>
      <c r="AA21" s="1250">
        <v>8.5729532951808185E-3</v>
      </c>
      <c r="AB21" s="1382"/>
      <c r="AC21" s="1382"/>
      <c r="AD21" s="1382"/>
      <c r="AE21" s="1382"/>
    </row>
    <row r="22" spans="1:31" s="1233" customFormat="1">
      <c r="A22" s="1383" t="s">
        <v>343</v>
      </c>
      <c r="B22" s="1351"/>
      <c r="C22" s="1384" t="s">
        <v>391</v>
      </c>
      <c r="D22" s="1385" t="s">
        <v>344</v>
      </c>
      <c r="E22" s="1385" t="s">
        <v>391</v>
      </c>
      <c r="F22" s="1386" t="s">
        <v>344</v>
      </c>
      <c r="G22" s="1296" t="s">
        <v>391</v>
      </c>
      <c r="H22" s="1297" t="s">
        <v>391</v>
      </c>
      <c r="I22" s="1380"/>
      <c r="J22" s="1384" t="s">
        <v>391</v>
      </c>
      <c r="K22" s="1385" t="s">
        <v>391</v>
      </c>
      <c r="L22" s="1385" t="s">
        <v>391</v>
      </c>
      <c r="M22" s="1386" t="s">
        <v>391</v>
      </c>
      <c r="N22" s="1248" t="s">
        <v>391</v>
      </c>
      <c r="O22" s="1250" t="s">
        <v>391</v>
      </c>
      <c r="P22" s="1351"/>
      <c r="Q22" s="1384" t="s">
        <v>391</v>
      </c>
      <c r="R22" s="1385" t="s">
        <v>391</v>
      </c>
      <c r="S22" s="1385" t="s">
        <v>391</v>
      </c>
      <c r="T22" s="1386" t="s">
        <v>391</v>
      </c>
      <c r="U22" s="1248" t="s">
        <v>391</v>
      </c>
      <c r="V22" s="1250" t="s">
        <v>391</v>
      </c>
      <c r="W22" s="1351"/>
      <c r="X22" s="1388" t="s">
        <v>344</v>
      </c>
      <c r="Y22" s="1370"/>
      <c r="Z22" s="1251" t="s">
        <v>391</v>
      </c>
      <c r="AA22" s="1250" t="s">
        <v>391</v>
      </c>
      <c r="AB22" s="1382"/>
      <c r="AC22" s="1382"/>
      <c r="AD22" s="1382"/>
      <c r="AE22" s="1382"/>
    </row>
    <row r="23" spans="1:31" s="1233" customFormat="1">
      <c r="A23" s="1383" t="s">
        <v>345</v>
      </c>
      <c r="B23" s="1351"/>
      <c r="C23" s="1389" t="s">
        <v>391</v>
      </c>
      <c r="D23" s="1390" t="s">
        <v>391</v>
      </c>
      <c r="E23" s="1390" t="s">
        <v>391</v>
      </c>
      <c r="F23" s="1391" t="s">
        <v>391</v>
      </c>
      <c r="G23" s="1248"/>
      <c r="H23" s="1249"/>
      <c r="I23" s="1392"/>
      <c r="J23" s="1389">
        <v>414.37909999999999</v>
      </c>
      <c r="K23" s="1390">
        <v>423.17590000000001</v>
      </c>
      <c r="L23" s="1390">
        <v>432.49360000000001</v>
      </c>
      <c r="M23" s="1391">
        <v>425.47519999999997</v>
      </c>
      <c r="N23" s="1248">
        <v>0.62349999999997863</v>
      </c>
      <c r="O23" s="1250">
        <v>1.4675709194524877E-3</v>
      </c>
      <c r="P23" s="1351"/>
      <c r="Q23" s="1389" t="s">
        <v>391</v>
      </c>
      <c r="R23" s="1390" t="s">
        <v>391</v>
      </c>
      <c r="S23" s="1390" t="s">
        <v>391</v>
      </c>
      <c r="T23" s="1391" t="s">
        <v>391</v>
      </c>
      <c r="U23" s="1248" t="s">
        <v>391</v>
      </c>
      <c r="V23" s="1250" t="s">
        <v>391</v>
      </c>
      <c r="W23" s="1351"/>
      <c r="X23" s="1388">
        <v>425.47519999999997</v>
      </c>
      <c r="Y23" s="1187"/>
      <c r="Z23" s="1251">
        <v>0.62349999999997863</v>
      </c>
      <c r="AA23" s="1250">
        <v>1.4675709194524877E-3</v>
      </c>
      <c r="AB23" s="1382"/>
      <c r="AC23" s="1382"/>
      <c r="AD23" s="1382"/>
      <c r="AE23" s="1382"/>
    </row>
    <row r="24" spans="1:31" s="1233" customFormat="1">
      <c r="A24" s="1383" t="s">
        <v>346</v>
      </c>
      <c r="B24" s="1351"/>
      <c r="C24" s="1384" t="s">
        <v>391</v>
      </c>
      <c r="D24" s="1385">
        <v>403.58620000000002</v>
      </c>
      <c r="E24" s="1385">
        <v>374.27820000000003</v>
      </c>
      <c r="F24" s="1386">
        <v>391.24189999999999</v>
      </c>
      <c r="G24" s="1248">
        <v>0</v>
      </c>
      <c r="H24" s="1249">
        <v>0</v>
      </c>
      <c r="I24" s="1380"/>
      <c r="J24" s="1384" t="s">
        <v>391</v>
      </c>
      <c r="K24" s="1385" t="s">
        <v>391</v>
      </c>
      <c r="L24" s="1385" t="s">
        <v>391</v>
      </c>
      <c r="M24" s="1386" t="s">
        <v>391</v>
      </c>
      <c r="N24" s="1248" t="s">
        <v>391</v>
      </c>
      <c r="O24" s="1250" t="s">
        <v>391</v>
      </c>
      <c r="P24" s="1351"/>
      <c r="Q24" s="1384" t="s">
        <v>391</v>
      </c>
      <c r="R24" s="1385" t="s">
        <v>391</v>
      </c>
      <c r="S24" s="1385" t="s">
        <v>391</v>
      </c>
      <c r="T24" s="1386" t="s">
        <v>391</v>
      </c>
      <c r="U24" s="1248" t="s">
        <v>391</v>
      </c>
      <c r="V24" s="1250" t="s">
        <v>391</v>
      </c>
      <c r="W24" s="1351"/>
      <c r="X24" s="1388">
        <v>391.24189999999999</v>
      </c>
      <c r="Y24" s="1187"/>
      <c r="Z24" s="1251" t="s">
        <v>391</v>
      </c>
      <c r="AA24" s="1250" t="s">
        <v>391</v>
      </c>
      <c r="AB24" s="1382"/>
      <c r="AC24" s="1382"/>
      <c r="AD24" s="1382"/>
      <c r="AE24" s="1382"/>
    </row>
    <row r="25" spans="1:31" s="1233" customFormat="1">
      <c r="A25" s="1383" t="s">
        <v>347</v>
      </c>
      <c r="B25" s="1351"/>
      <c r="C25" s="1384">
        <v>370.2174</v>
      </c>
      <c r="D25" s="1385">
        <v>375.7636</v>
      </c>
      <c r="E25" s="1385" t="s">
        <v>391</v>
      </c>
      <c r="F25" s="1386">
        <v>372.32249999999999</v>
      </c>
      <c r="G25" s="1248">
        <v>3.5756999999999834</v>
      </c>
      <c r="H25" s="1249">
        <v>9.696897708671548E-3</v>
      </c>
      <c r="I25" s="1380"/>
      <c r="J25" s="1384" t="s">
        <v>391</v>
      </c>
      <c r="K25" s="1385" t="s">
        <v>391</v>
      </c>
      <c r="L25" s="1385" t="s">
        <v>391</v>
      </c>
      <c r="M25" s="1386" t="s">
        <v>391</v>
      </c>
      <c r="N25" s="1248" t="s">
        <v>391</v>
      </c>
      <c r="O25" s="1250" t="s">
        <v>391</v>
      </c>
      <c r="P25" s="1351"/>
      <c r="Q25" s="1384">
        <v>390.59030000000001</v>
      </c>
      <c r="R25" s="1385">
        <v>393.48939999999999</v>
      </c>
      <c r="S25" s="1385" t="s">
        <v>391</v>
      </c>
      <c r="T25" s="1386">
        <v>392.36419999999998</v>
      </c>
      <c r="U25" s="1248">
        <v>7.0518999999999892</v>
      </c>
      <c r="V25" s="1250">
        <v>1.8301777545123743E-2</v>
      </c>
      <c r="W25" s="1351"/>
      <c r="X25" s="1388">
        <v>383.87369999999999</v>
      </c>
      <c r="Y25" s="1187"/>
      <c r="Z25" s="1251">
        <v>5.5791999999999575</v>
      </c>
      <c r="AA25" s="1250">
        <v>1.4748297953049772E-2</v>
      </c>
      <c r="AB25" s="1382"/>
      <c r="AC25" s="1382"/>
      <c r="AD25" s="1382"/>
      <c r="AE25" s="1382"/>
    </row>
    <row r="26" spans="1:31" s="1233" customFormat="1">
      <c r="A26" s="1383" t="s">
        <v>348</v>
      </c>
      <c r="B26" s="1351"/>
      <c r="C26" s="1389">
        <v>400.05939999999998</v>
      </c>
      <c r="D26" s="1390">
        <v>397.70319999999998</v>
      </c>
      <c r="E26" s="1390">
        <v>368.1232</v>
      </c>
      <c r="F26" s="1391">
        <v>394.49</v>
      </c>
      <c r="G26" s="1248">
        <v>0.63269999999999982</v>
      </c>
      <c r="H26" s="1249">
        <v>1.606419380826507E-3</v>
      </c>
      <c r="I26" s="1380"/>
      <c r="J26" s="1389">
        <v>260.53640000000001</v>
      </c>
      <c r="K26" s="1390">
        <v>398</v>
      </c>
      <c r="L26" s="1390">
        <v>382.16559999999998</v>
      </c>
      <c r="M26" s="1391">
        <v>373.38929999999999</v>
      </c>
      <c r="N26" s="1248">
        <v>7.5980000000000132</v>
      </c>
      <c r="O26" s="1250">
        <v>2.0771407083766125E-2</v>
      </c>
      <c r="P26" s="1351"/>
      <c r="Q26" s="1389" t="s">
        <v>391</v>
      </c>
      <c r="R26" s="1390" t="s">
        <v>391</v>
      </c>
      <c r="S26" s="1390" t="s">
        <v>391</v>
      </c>
      <c r="T26" s="1391" t="s">
        <v>391</v>
      </c>
      <c r="U26" s="1248" t="s">
        <v>391</v>
      </c>
      <c r="V26" s="1250" t="s">
        <v>391</v>
      </c>
      <c r="W26" s="1351"/>
      <c r="X26" s="1388">
        <v>391.19819999999999</v>
      </c>
      <c r="Y26" s="1370"/>
      <c r="Z26" s="1251">
        <v>1.7192999999999756</v>
      </c>
      <c r="AA26" s="1250">
        <v>4.414359802289658E-3</v>
      </c>
      <c r="AB26" s="1382"/>
      <c r="AC26" s="1382"/>
      <c r="AD26" s="1382"/>
      <c r="AE26" s="1382"/>
    </row>
    <row r="27" spans="1:31" s="1233" customFormat="1">
      <c r="A27" s="1383" t="s">
        <v>349</v>
      </c>
      <c r="B27" s="1351"/>
      <c r="C27" s="1389">
        <v>359.38099999999997</v>
      </c>
      <c r="D27" s="1390">
        <v>369.03980000000001</v>
      </c>
      <c r="E27" s="1390" t="s">
        <v>391</v>
      </c>
      <c r="F27" s="1391">
        <v>366.51850000000002</v>
      </c>
      <c r="G27" s="1248">
        <v>2.623800000000017</v>
      </c>
      <c r="H27" s="1249">
        <v>7.2103276030126562E-3</v>
      </c>
      <c r="I27" s="1380"/>
      <c r="J27" s="1389" t="s">
        <v>391</v>
      </c>
      <c r="K27" s="1390" t="s">
        <v>391</v>
      </c>
      <c r="L27" s="1390" t="s">
        <v>391</v>
      </c>
      <c r="M27" s="1391" t="s">
        <v>391</v>
      </c>
      <c r="N27" s="1248" t="s">
        <v>391</v>
      </c>
      <c r="O27" s="1250" t="s">
        <v>391</v>
      </c>
      <c r="P27" s="1351"/>
      <c r="Q27" s="1389" t="s">
        <v>391</v>
      </c>
      <c r="R27" s="1390" t="s">
        <v>391</v>
      </c>
      <c r="S27" s="1390" t="s">
        <v>391</v>
      </c>
      <c r="T27" s="1391" t="s">
        <v>391</v>
      </c>
      <c r="U27" s="1248" t="s">
        <v>391</v>
      </c>
      <c r="V27" s="1250" t="s">
        <v>391</v>
      </c>
      <c r="W27" s="1351"/>
      <c r="X27" s="1388">
        <v>366.51850000000002</v>
      </c>
      <c r="Y27" s="1370"/>
      <c r="Z27" s="1251">
        <v>2.623800000000017</v>
      </c>
      <c r="AA27" s="1250">
        <v>7.2103276030126562E-3</v>
      </c>
      <c r="AB27" s="1382"/>
      <c r="AC27" s="1382"/>
      <c r="AD27" s="1382"/>
      <c r="AE27" s="1382"/>
    </row>
    <row r="28" spans="1:31" s="1233" customFormat="1">
      <c r="A28" s="1383" t="s">
        <v>350</v>
      </c>
      <c r="B28" s="1351"/>
      <c r="C28" s="1384">
        <v>406.11430000000001</v>
      </c>
      <c r="D28" s="1385">
        <v>381.88819999999998</v>
      </c>
      <c r="E28" s="1385">
        <v>298.96179999999998</v>
      </c>
      <c r="F28" s="1386">
        <v>399.80119999999999</v>
      </c>
      <c r="G28" s="1252">
        <v>2.9518999999999664</v>
      </c>
      <c r="H28" s="1249">
        <v>7.4383399441551035E-3</v>
      </c>
      <c r="I28" s="1380"/>
      <c r="J28" s="1384" t="s">
        <v>391</v>
      </c>
      <c r="K28" s="1385" t="s">
        <v>391</v>
      </c>
      <c r="L28" s="1385" t="s">
        <v>391</v>
      </c>
      <c r="M28" s="1386" t="s">
        <v>391</v>
      </c>
      <c r="N28" s="1248" t="s">
        <v>391</v>
      </c>
      <c r="O28" s="1250" t="s">
        <v>391</v>
      </c>
      <c r="P28" s="1351"/>
      <c r="Q28" s="1384">
        <v>478.1096</v>
      </c>
      <c r="R28" s="1385">
        <v>456.2448</v>
      </c>
      <c r="S28" s="1385">
        <v>450.0523</v>
      </c>
      <c r="T28" s="1386">
        <v>464.09</v>
      </c>
      <c r="U28" s="1248">
        <v>-5.3710000000000377</v>
      </c>
      <c r="V28" s="1250">
        <v>-1.1440779958292624E-2</v>
      </c>
      <c r="W28" s="1351"/>
      <c r="X28" s="1388">
        <v>403.17469999999997</v>
      </c>
      <c r="Y28" s="1370"/>
      <c r="Z28" s="1251">
        <v>2.5150999999999613</v>
      </c>
      <c r="AA28" s="1250">
        <v>6.2773985697583967E-3</v>
      </c>
      <c r="AB28" s="1382"/>
      <c r="AC28" s="1382"/>
      <c r="AD28" s="1382"/>
      <c r="AE28" s="1382"/>
    </row>
    <row r="29" spans="1:31" s="1233" customFormat="1">
      <c r="A29" s="1383" t="s">
        <v>351</v>
      </c>
      <c r="B29" s="1351"/>
      <c r="C29" s="1384" t="s">
        <v>391</v>
      </c>
      <c r="D29" s="1385" t="s">
        <v>391</v>
      </c>
      <c r="E29" s="1385" t="s">
        <v>391</v>
      </c>
      <c r="F29" s="1386" t="s">
        <v>391</v>
      </c>
      <c r="G29" s="1248">
        <v>0</v>
      </c>
      <c r="H29" s="1249">
        <v>0</v>
      </c>
      <c r="I29" s="1380"/>
      <c r="J29" s="1384" t="s">
        <v>391</v>
      </c>
      <c r="K29" s="1385" t="s">
        <v>391</v>
      </c>
      <c r="L29" s="1385" t="s">
        <v>391</v>
      </c>
      <c r="M29" s="1386" t="s">
        <v>391</v>
      </c>
      <c r="N29" s="1248" t="s">
        <v>391</v>
      </c>
      <c r="O29" s="1250" t="s">
        <v>391</v>
      </c>
      <c r="P29" s="1351"/>
      <c r="Q29" s="1384" t="s">
        <v>391</v>
      </c>
      <c r="R29" s="1385" t="s">
        <v>391</v>
      </c>
      <c r="S29" s="1385" t="s">
        <v>391</v>
      </c>
      <c r="T29" s="1386" t="s">
        <v>391</v>
      </c>
      <c r="U29" s="1248" t="s">
        <v>391</v>
      </c>
      <c r="V29" s="1250" t="s">
        <v>391</v>
      </c>
      <c r="W29" s="1351"/>
      <c r="X29" s="1388" t="s">
        <v>391</v>
      </c>
      <c r="Y29" s="1187"/>
      <c r="Z29" s="1251" t="s">
        <v>391</v>
      </c>
      <c r="AA29" s="1250" t="s">
        <v>391</v>
      </c>
      <c r="AB29" s="1382"/>
      <c r="AC29" s="1382"/>
      <c r="AD29" s="1382"/>
      <c r="AE29" s="1382"/>
    </row>
    <row r="30" spans="1:31" s="1233" customFormat="1">
      <c r="A30" s="1383" t="s">
        <v>352</v>
      </c>
      <c r="B30" s="1351"/>
      <c r="C30" s="1384" t="s">
        <v>391</v>
      </c>
      <c r="D30" s="1385">
        <v>285.34980000000002</v>
      </c>
      <c r="E30" s="1385" t="s">
        <v>391</v>
      </c>
      <c r="F30" s="1386">
        <v>285.34980000000002</v>
      </c>
      <c r="G30" s="1248">
        <v>-15.737500000000011</v>
      </c>
      <c r="H30" s="1249">
        <v>-5.226889344054042E-2</v>
      </c>
      <c r="I30" s="1380"/>
      <c r="J30" s="1384" t="s">
        <v>391</v>
      </c>
      <c r="K30" s="1385" t="s">
        <v>391</v>
      </c>
      <c r="L30" s="1385" t="s">
        <v>391</v>
      </c>
      <c r="M30" s="1386" t="s">
        <v>391</v>
      </c>
      <c r="N30" s="1248" t="s">
        <v>391</v>
      </c>
      <c r="O30" s="1250" t="s">
        <v>391</v>
      </c>
      <c r="P30" s="1351"/>
      <c r="Q30" s="1384" t="s">
        <v>391</v>
      </c>
      <c r="R30" s="1385">
        <v>268.68970000000002</v>
      </c>
      <c r="S30" s="1385" t="s">
        <v>391</v>
      </c>
      <c r="T30" s="1386">
        <v>268.68970000000002</v>
      </c>
      <c r="U30" s="1248">
        <v>4.9557000000000357</v>
      </c>
      <c r="V30" s="1250">
        <v>1.8790523785329194E-2</v>
      </c>
      <c r="W30" s="1351"/>
      <c r="X30" s="1388">
        <v>281.69709999999998</v>
      </c>
      <c r="Y30" s="1187"/>
      <c r="Z30" s="1251">
        <v>-11.200600000000009</v>
      </c>
      <c r="AA30" s="1250">
        <v>-3.8240655355095021E-2</v>
      </c>
      <c r="AB30" s="1382"/>
      <c r="AC30" s="1382"/>
      <c r="AD30" s="1382"/>
      <c r="AE30" s="1382"/>
    </row>
    <row r="31" spans="1:31" s="1233" customFormat="1">
      <c r="A31" s="1383" t="s">
        <v>353</v>
      </c>
      <c r="B31" s="1351"/>
      <c r="C31" s="1384" t="s">
        <v>391</v>
      </c>
      <c r="D31" s="1385">
        <v>314.87389999999999</v>
      </c>
      <c r="E31" s="1385">
        <v>318.28930000000003</v>
      </c>
      <c r="F31" s="1386">
        <v>317.34039999999999</v>
      </c>
      <c r="G31" s="1248">
        <v>2.8645999999999958</v>
      </c>
      <c r="H31" s="1249">
        <v>9.1091269980074774E-3</v>
      </c>
      <c r="I31" s="1380"/>
      <c r="J31" s="1384" t="s">
        <v>391</v>
      </c>
      <c r="K31" s="1385" t="s">
        <v>391</v>
      </c>
      <c r="L31" s="1385" t="s">
        <v>391</v>
      </c>
      <c r="M31" s="1386" t="s">
        <v>391</v>
      </c>
      <c r="N31" s="1248" t="s">
        <v>391</v>
      </c>
      <c r="O31" s="1250" t="s">
        <v>391</v>
      </c>
      <c r="P31" s="1351"/>
      <c r="Q31" s="1384" t="s">
        <v>391</v>
      </c>
      <c r="R31" s="1385" t="s">
        <v>391</v>
      </c>
      <c r="S31" s="1385" t="s">
        <v>391</v>
      </c>
      <c r="T31" s="1386" t="s">
        <v>391</v>
      </c>
      <c r="U31" s="1248" t="s">
        <v>391</v>
      </c>
      <c r="V31" s="1250" t="s">
        <v>391</v>
      </c>
      <c r="W31" s="1351"/>
      <c r="X31" s="1388">
        <v>317.34039999999999</v>
      </c>
      <c r="Y31" s="1187"/>
      <c r="Z31" s="1251">
        <v>2.8645999999999958</v>
      </c>
      <c r="AA31" s="1250">
        <v>9.1091269980074774E-3</v>
      </c>
      <c r="AB31" s="1382"/>
      <c r="AC31" s="1382"/>
      <c r="AD31" s="1382"/>
      <c r="AE31" s="1382"/>
    </row>
    <row r="32" spans="1:31" s="1233" customFormat="1">
      <c r="A32" s="1383" t="s">
        <v>354</v>
      </c>
      <c r="B32" s="1351"/>
      <c r="C32" s="1384" t="s">
        <v>344</v>
      </c>
      <c r="D32" s="1390">
        <v>394.62400000000002</v>
      </c>
      <c r="E32" s="1390" t="s">
        <v>391</v>
      </c>
      <c r="F32" s="1391" t="s">
        <v>344</v>
      </c>
      <c r="G32" s="1248" t="s">
        <v>391</v>
      </c>
      <c r="H32" s="1249" t="s">
        <v>391</v>
      </c>
      <c r="I32" s="1380"/>
      <c r="J32" s="1384" t="s">
        <v>391</v>
      </c>
      <c r="K32" s="1390" t="s">
        <v>391</v>
      </c>
      <c r="L32" s="1390" t="s">
        <v>391</v>
      </c>
      <c r="M32" s="1391" t="s">
        <v>391</v>
      </c>
      <c r="N32" s="1248" t="s">
        <v>391</v>
      </c>
      <c r="O32" s="1250" t="s">
        <v>391</v>
      </c>
      <c r="P32" s="1351"/>
      <c r="Q32" s="1384" t="s">
        <v>391</v>
      </c>
      <c r="R32" s="1390" t="s">
        <v>391</v>
      </c>
      <c r="S32" s="1390" t="s">
        <v>391</v>
      </c>
      <c r="T32" s="1391" t="s">
        <v>391</v>
      </c>
      <c r="U32" s="1248" t="s">
        <v>391</v>
      </c>
      <c r="V32" s="1250" t="s">
        <v>391</v>
      </c>
      <c r="W32" s="1351"/>
      <c r="X32" s="1388" t="s">
        <v>344</v>
      </c>
      <c r="Y32" s="1187"/>
      <c r="Z32" s="1251" t="s">
        <v>391</v>
      </c>
      <c r="AA32" s="1250" t="s">
        <v>391</v>
      </c>
      <c r="AB32" s="1382"/>
      <c r="AC32" s="1382"/>
      <c r="AD32" s="1382"/>
      <c r="AE32" s="1382"/>
    </row>
    <row r="33" spans="1:31" s="1233" customFormat="1">
      <c r="A33" s="1383" t="s">
        <v>355</v>
      </c>
      <c r="B33" s="1351"/>
      <c r="C33" s="1384" t="s">
        <v>391</v>
      </c>
      <c r="D33" s="1390">
        <v>217.50829999999999</v>
      </c>
      <c r="E33" s="1390" t="s">
        <v>391</v>
      </c>
      <c r="F33" s="1391">
        <v>217.50829999999999</v>
      </c>
      <c r="G33" s="1248">
        <v>29.598099999999988</v>
      </c>
      <c r="H33" s="1249">
        <v>0.1575119392135178</v>
      </c>
      <c r="I33" s="1380"/>
      <c r="J33" s="1384" t="s">
        <v>391</v>
      </c>
      <c r="K33" s="1390" t="s">
        <v>391</v>
      </c>
      <c r="L33" s="1390" t="s">
        <v>391</v>
      </c>
      <c r="M33" s="1391" t="s">
        <v>391</v>
      </c>
      <c r="N33" s="1248" t="s">
        <v>391</v>
      </c>
      <c r="O33" s="1250" t="s">
        <v>391</v>
      </c>
      <c r="P33" s="1351"/>
      <c r="Q33" s="1384" t="s">
        <v>391</v>
      </c>
      <c r="R33" s="1390" t="s">
        <v>391</v>
      </c>
      <c r="S33" s="1390" t="s">
        <v>391</v>
      </c>
      <c r="T33" s="1391" t="s">
        <v>391</v>
      </c>
      <c r="U33" s="1248" t="s">
        <v>391</v>
      </c>
      <c r="V33" s="1250" t="s">
        <v>391</v>
      </c>
      <c r="W33" s="1351"/>
      <c r="X33" s="1388">
        <v>217.50829999999999</v>
      </c>
      <c r="Y33" s="1187"/>
      <c r="Z33" s="1251">
        <v>29.598099999999988</v>
      </c>
      <c r="AA33" s="1250">
        <v>0.1575119392135178</v>
      </c>
      <c r="AB33" s="1382"/>
      <c r="AC33" s="1382"/>
      <c r="AD33" s="1382"/>
      <c r="AE33" s="1382"/>
    </row>
    <row r="34" spans="1:31" s="1233" customFormat="1">
      <c r="A34" s="1383" t="s">
        <v>356</v>
      </c>
      <c r="B34" s="1351"/>
      <c r="C34" s="1384" t="s">
        <v>391</v>
      </c>
      <c r="D34" s="1390" t="s">
        <v>391</v>
      </c>
      <c r="E34" s="1390" t="s">
        <v>391</v>
      </c>
      <c r="F34" s="1391" t="s">
        <v>391</v>
      </c>
      <c r="G34" s="1248"/>
      <c r="H34" s="1249" t="s">
        <v>391</v>
      </c>
      <c r="I34" s="1380"/>
      <c r="J34" s="1384" t="s">
        <v>391</v>
      </c>
      <c r="K34" s="1390" t="s">
        <v>391</v>
      </c>
      <c r="L34" s="1390" t="s">
        <v>391</v>
      </c>
      <c r="M34" s="1391" t="s">
        <v>391</v>
      </c>
      <c r="N34" s="1248" t="s">
        <v>391</v>
      </c>
      <c r="O34" s="1250" t="s">
        <v>391</v>
      </c>
      <c r="P34" s="1351"/>
      <c r="Q34" s="1384" t="s">
        <v>391</v>
      </c>
      <c r="R34" s="1390" t="s">
        <v>391</v>
      </c>
      <c r="S34" s="1390" t="s">
        <v>391</v>
      </c>
      <c r="T34" s="1391" t="s">
        <v>391</v>
      </c>
      <c r="U34" s="1248" t="s">
        <v>391</v>
      </c>
      <c r="V34" s="1250" t="s">
        <v>391</v>
      </c>
      <c r="W34" s="1351"/>
      <c r="X34" s="1388" t="s">
        <v>391</v>
      </c>
      <c r="Y34" s="1187"/>
      <c r="Z34" s="1251" t="s">
        <v>391</v>
      </c>
      <c r="AA34" s="1250" t="s">
        <v>391</v>
      </c>
      <c r="AB34" s="1382"/>
      <c r="AC34" s="1382"/>
      <c r="AD34" s="1382"/>
      <c r="AE34" s="1382"/>
    </row>
    <row r="35" spans="1:31" s="1233" customFormat="1">
      <c r="A35" s="1383" t="s">
        <v>357</v>
      </c>
      <c r="B35" s="1351"/>
      <c r="C35" s="1384" t="s">
        <v>391</v>
      </c>
      <c r="D35" s="1385">
        <v>369.36130000000003</v>
      </c>
      <c r="E35" s="1385">
        <v>357.24810000000002</v>
      </c>
      <c r="F35" s="1386">
        <v>363.79829999999998</v>
      </c>
      <c r="G35" s="1248">
        <v>-4.8880000000000337</v>
      </c>
      <c r="H35" s="1249">
        <v>-1.3257883463529962E-2</v>
      </c>
      <c r="I35" s="1380"/>
      <c r="J35" s="1384" t="s">
        <v>391</v>
      </c>
      <c r="K35" s="1385" t="s">
        <v>391</v>
      </c>
      <c r="L35" s="1385" t="s">
        <v>391</v>
      </c>
      <c r="M35" s="1386" t="s">
        <v>391</v>
      </c>
      <c r="N35" s="1248" t="s">
        <v>391</v>
      </c>
      <c r="O35" s="1250" t="s">
        <v>391</v>
      </c>
      <c r="P35" s="1351"/>
      <c r="Q35" s="1384" t="s">
        <v>391</v>
      </c>
      <c r="R35" s="1385">
        <v>385.30509999999998</v>
      </c>
      <c r="S35" s="1385">
        <v>366.8732</v>
      </c>
      <c r="T35" s="1386">
        <v>369.43130000000002</v>
      </c>
      <c r="U35" s="1248">
        <v>3.7018000000000484</v>
      </c>
      <c r="V35" s="1250">
        <v>1.0121688296951925E-2</v>
      </c>
      <c r="W35" s="1351"/>
      <c r="X35" s="1388">
        <v>368.2285</v>
      </c>
      <c r="Y35" s="1370"/>
      <c r="Z35" s="1251">
        <v>1.8677000000000135</v>
      </c>
      <c r="AA35" s="1250">
        <v>5.0979799148818117E-3</v>
      </c>
      <c r="AB35" s="1382"/>
      <c r="AC35" s="1382"/>
      <c r="AD35" s="1382"/>
      <c r="AE35" s="1382"/>
    </row>
    <row r="36" spans="1:31" s="1233" customFormat="1">
      <c r="A36" s="1383" t="s">
        <v>358</v>
      </c>
      <c r="B36" s="1351"/>
      <c r="C36" s="1384">
        <v>391.16570000000002</v>
      </c>
      <c r="D36" s="1385">
        <v>392.71210000000002</v>
      </c>
      <c r="E36" s="1385" t="s">
        <v>391</v>
      </c>
      <c r="F36" s="1386">
        <v>391.69290000000001</v>
      </c>
      <c r="G36" s="1248">
        <v>-0.9364999999999668</v>
      </c>
      <c r="H36" s="1249">
        <v>-2.3852009044660338E-3</v>
      </c>
      <c r="I36" s="1380"/>
      <c r="J36" s="1384" t="s">
        <v>391</v>
      </c>
      <c r="K36" s="1385" t="s">
        <v>391</v>
      </c>
      <c r="L36" s="1385" t="s">
        <v>391</v>
      </c>
      <c r="M36" s="1386" t="s">
        <v>391</v>
      </c>
      <c r="N36" s="1248" t="s">
        <v>391</v>
      </c>
      <c r="O36" s="1250" t="s">
        <v>391</v>
      </c>
      <c r="P36" s="1351"/>
      <c r="Q36" s="1384">
        <v>480.94400000000002</v>
      </c>
      <c r="R36" s="1385">
        <v>466.07119999999998</v>
      </c>
      <c r="S36" s="1385" t="s">
        <v>391</v>
      </c>
      <c r="T36" s="1386">
        <v>474.86189999999999</v>
      </c>
      <c r="U36" s="1248">
        <v>4.7232999999999947</v>
      </c>
      <c r="V36" s="1250">
        <v>1.0046611786396653E-2</v>
      </c>
      <c r="W36" s="1351"/>
      <c r="X36" s="1388">
        <v>393.79770000000002</v>
      </c>
      <c r="Y36" s="1370"/>
      <c r="Z36" s="1251">
        <v>-0.7932999999999879</v>
      </c>
      <c r="AA36" s="1250">
        <v>-2.0104361224659861E-3</v>
      </c>
      <c r="AB36" s="1382"/>
      <c r="AC36" s="1382"/>
      <c r="AD36" s="1382"/>
      <c r="AE36" s="1382"/>
    </row>
    <row r="37" spans="1:31" s="1233" customFormat="1">
      <c r="A37" s="1383" t="s">
        <v>359</v>
      </c>
      <c r="B37" s="1351"/>
      <c r="C37" s="1384" t="s">
        <v>391</v>
      </c>
      <c r="D37" s="1385">
        <v>375.4982</v>
      </c>
      <c r="E37" s="1385">
        <v>382.28489999999999</v>
      </c>
      <c r="F37" s="1386">
        <v>379.92360000000002</v>
      </c>
      <c r="G37" s="1248">
        <v>1.4801000000000499</v>
      </c>
      <c r="H37" s="1249">
        <v>3.9110197427094651E-3</v>
      </c>
      <c r="I37" s="1380"/>
      <c r="J37" s="1384" t="s">
        <v>391</v>
      </c>
      <c r="K37" s="1385" t="s">
        <v>391</v>
      </c>
      <c r="L37" s="1385" t="s">
        <v>391</v>
      </c>
      <c r="M37" s="1386" t="s">
        <v>391</v>
      </c>
      <c r="N37" s="1248" t="s">
        <v>391</v>
      </c>
      <c r="O37" s="1250" t="s">
        <v>391</v>
      </c>
      <c r="P37" s="1351"/>
      <c r="Q37" s="1384" t="s">
        <v>391</v>
      </c>
      <c r="R37" s="1385">
        <v>336.5702</v>
      </c>
      <c r="S37" s="1385">
        <v>366.67610000000002</v>
      </c>
      <c r="T37" s="1386">
        <v>358.22890000000001</v>
      </c>
      <c r="U37" s="1248">
        <v>-0.91989999999998417</v>
      </c>
      <c r="V37" s="1250">
        <v>-2.5613339095104104E-3</v>
      </c>
      <c r="W37" s="1351"/>
      <c r="X37" s="1388">
        <v>379.77760000000001</v>
      </c>
      <c r="Y37" s="1370"/>
      <c r="Z37" s="1251">
        <v>1.4639000000000237</v>
      </c>
      <c r="AA37" s="1250">
        <v>3.8695400140149605E-3</v>
      </c>
      <c r="AB37" s="1382"/>
      <c r="AC37" s="1382"/>
      <c r="AD37" s="1382"/>
      <c r="AE37" s="1382"/>
    </row>
    <row r="38" spans="1:31" s="1233" customFormat="1">
      <c r="A38" s="1383" t="s">
        <v>360</v>
      </c>
      <c r="B38" s="1351"/>
      <c r="C38" s="1384">
        <v>370.43270000000001</v>
      </c>
      <c r="D38" s="1385">
        <v>378.97710000000001</v>
      </c>
      <c r="E38" s="1385" t="s">
        <v>391</v>
      </c>
      <c r="F38" s="1386">
        <v>374.41640000000001</v>
      </c>
      <c r="G38" s="1248">
        <v>3.5303000000000111</v>
      </c>
      <c r="H38" s="1249">
        <v>9.5185556967489759E-3</v>
      </c>
      <c r="I38" s="1380"/>
      <c r="J38" s="1384" t="s">
        <v>391</v>
      </c>
      <c r="K38" s="1385" t="s">
        <v>391</v>
      </c>
      <c r="L38" s="1385" t="s">
        <v>391</v>
      </c>
      <c r="M38" s="1386" t="s">
        <v>391</v>
      </c>
      <c r="N38" s="1248" t="s">
        <v>391</v>
      </c>
      <c r="O38" s="1250" t="s">
        <v>391</v>
      </c>
      <c r="P38" s="1351"/>
      <c r="Q38" s="1384">
        <v>368.03300000000002</v>
      </c>
      <c r="R38" s="1385">
        <v>361.21269999999998</v>
      </c>
      <c r="S38" s="1385" t="s">
        <v>391</v>
      </c>
      <c r="T38" s="1386">
        <v>362.18439999999998</v>
      </c>
      <c r="U38" s="1248">
        <v>8.2880999999999858</v>
      </c>
      <c r="V38" s="1250">
        <v>2.3419572343649886E-2</v>
      </c>
      <c r="W38" s="1351"/>
      <c r="X38" s="1388">
        <v>368.84120000000001</v>
      </c>
      <c r="Y38" s="1370"/>
      <c r="Z38" s="1251">
        <v>5.6989000000000374</v>
      </c>
      <c r="AA38" s="1250">
        <v>1.5693297090424441E-2</v>
      </c>
      <c r="AB38" s="1350"/>
      <c r="AC38" s="1350"/>
      <c r="AD38" s="1350"/>
      <c r="AE38" s="1350"/>
    </row>
    <row r="39" spans="1:31" s="1233" customFormat="1">
      <c r="A39" s="1383" t="s">
        <v>361</v>
      </c>
      <c r="B39" s="1351"/>
      <c r="C39" s="1384">
        <v>302.05900000000003</v>
      </c>
      <c r="D39" s="1385">
        <v>326.48020000000002</v>
      </c>
      <c r="E39" s="1385">
        <v>327.8836</v>
      </c>
      <c r="F39" s="1386">
        <v>327.05459999999999</v>
      </c>
      <c r="G39" s="1248">
        <v>5.3057999999999765</v>
      </c>
      <c r="H39" s="1249">
        <v>1.6490504393489536E-2</v>
      </c>
      <c r="I39" s="1380"/>
      <c r="J39" s="1384" t="s">
        <v>391</v>
      </c>
      <c r="K39" s="1385" t="s">
        <v>391</v>
      </c>
      <c r="L39" s="1385" t="s">
        <v>391</v>
      </c>
      <c r="M39" s="1386" t="s">
        <v>391</v>
      </c>
      <c r="N39" s="1248" t="s">
        <v>391</v>
      </c>
      <c r="O39" s="1250" t="s">
        <v>391</v>
      </c>
      <c r="P39" s="1351"/>
      <c r="Q39" s="1384" t="s">
        <v>391</v>
      </c>
      <c r="R39" s="1385" t="s">
        <v>391</v>
      </c>
      <c r="S39" s="1385">
        <v>315.9171</v>
      </c>
      <c r="T39" s="1386">
        <v>315.9171</v>
      </c>
      <c r="U39" s="1248">
        <v>3.3238999999999805</v>
      </c>
      <c r="V39" s="1250">
        <v>1.063330872200674E-2</v>
      </c>
      <c r="W39" s="1351"/>
      <c r="X39" s="1388">
        <v>319.38330000000002</v>
      </c>
      <c r="Y39" s="1370"/>
      <c r="Z39" s="1251">
        <v>3.9406999999999925</v>
      </c>
      <c r="AA39" s="1250">
        <v>1.2492605627774989E-2</v>
      </c>
      <c r="AB39" s="1382"/>
      <c r="AC39" s="1382"/>
      <c r="AD39" s="1382"/>
      <c r="AE39" s="1382"/>
    </row>
    <row r="40" spans="1:31" s="1233" customFormat="1">
      <c r="A40" s="1383" t="s">
        <v>362</v>
      </c>
      <c r="B40" s="1351"/>
      <c r="C40" s="1384">
        <v>330.61450000000002</v>
      </c>
      <c r="D40" s="1385">
        <v>338.08800000000002</v>
      </c>
      <c r="E40" s="1385">
        <v>331.75729999999999</v>
      </c>
      <c r="F40" s="1386">
        <v>334.827</v>
      </c>
      <c r="G40" s="1248">
        <v>0.27159999999997808</v>
      </c>
      <c r="H40" s="1249">
        <v>8.1182369198029569E-4</v>
      </c>
      <c r="I40" s="1380"/>
      <c r="J40" s="1384" t="s">
        <v>391</v>
      </c>
      <c r="K40" s="1385" t="s">
        <v>391</v>
      </c>
      <c r="L40" s="1385" t="s">
        <v>391</v>
      </c>
      <c r="M40" s="1386" t="s">
        <v>391</v>
      </c>
      <c r="N40" s="1248" t="s">
        <v>391</v>
      </c>
      <c r="O40" s="1250" t="s">
        <v>391</v>
      </c>
      <c r="P40" s="1351"/>
      <c r="Q40" s="1384">
        <v>327.45749999999998</v>
      </c>
      <c r="R40" s="1385" t="s">
        <v>391</v>
      </c>
      <c r="S40" s="1385">
        <v>425.15690000000001</v>
      </c>
      <c r="T40" s="1386">
        <v>394.18790000000001</v>
      </c>
      <c r="U40" s="1248">
        <v>24.706299999999999</v>
      </c>
      <c r="V40" s="1250">
        <v>6.6867470531685402E-2</v>
      </c>
      <c r="W40" s="1351"/>
      <c r="X40" s="1388">
        <v>338.87979999999999</v>
      </c>
      <c r="Y40" s="1370"/>
      <c r="Z40" s="1251">
        <v>1.939899999999966</v>
      </c>
      <c r="AA40" s="1250">
        <v>5.757406587940439E-3</v>
      </c>
      <c r="AB40" s="1382"/>
      <c r="AC40" s="1382"/>
      <c r="AD40" s="1382"/>
      <c r="AE40" s="1382"/>
    </row>
    <row r="41" spans="1:31" s="1233" customFormat="1">
      <c r="A41" s="1383" t="s">
        <v>363</v>
      </c>
      <c r="B41" s="1351"/>
      <c r="C41" s="1384" t="s">
        <v>391</v>
      </c>
      <c r="D41" s="1385">
        <v>330.65370000000001</v>
      </c>
      <c r="E41" s="1385">
        <v>278.89640000000003</v>
      </c>
      <c r="F41" s="1386">
        <v>303.5367</v>
      </c>
      <c r="G41" s="1248">
        <v>-3.3004999999999995</v>
      </c>
      <c r="H41" s="1249">
        <v>-1.0756518440397711E-2</v>
      </c>
      <c r="I41" s="1380"/>
      <c r="J41" s="1384" t="s">
        <v>391</v>
      </c>
      <c r="K41" s="1385" t="s">
        <v>391</v>
      </c>
      <c r="L41" s="1385" t="s">
        <v>391</v>
      </c>
      <c r="M41" s="1386" t="s">
        <v>391</v>
      </c>
      <c r="N41" s="1248" t="s">
        <v>391</v>
      </c>
      <c r="O41" s="1250" t="s">
        <v>391</v>
      </c>
      <c r="P41" s="1351"/>
      <c r="Q41" s="1384" t="s">
        <v>391</v>
      </c>
      <c r="R41" s="1385" t="s">
        <v>391</v>
      </c>
      <c r="S41" s="1385" t="s">
        <v>391</v>
      </c>
      <c r="T41" s="1386" t="s">
        <v>391</v>
      </c>
      <c r="U41" s="1248" t="s">
        <v>391</v>
      </c>
      <c r="V41" s="1250" t="s">
        <v>391</v>
      </c>
      <c r="W41" s="1351"/>
      <c r="X41" s="1388">
        <v>303.5367</v>
      </c>
      <c r="Y41" s="1370"/>
      <c r="Z41" s="1251">
        <v>-2.7585000000000264</v>
      </c>
      <c r="AA41" s="1250">
        <v>-9.0060177240780526E-3</v>
      </c>
      <c r="AB41" s="1382"/>
      <c r="AC41" s="1382"/>
      <c r="AD41" s="1382"/>
      <c r="AE41" s="1382"/>
    </row>
    <row r="42" spans="1:31" s="1233" customFormat="1">
      <c r="A42" s="1383" t="s">
        <v>364</v>
      </c>
      <c r="B42" s="1351"/>
      <c r="C42" s="1384" t="s">
        <v>391</v>
      </c>
      <c r="D42" s="1385">
        <v>376.73259999999999</v>
      </c>
      <c r="E42" s="1385">
        <v>369.4502</v>
      </c>
      <c r="F42" s="1386">
        <v>370.71690000000001</v>
      </c>
      <c r="G42" s="1248">
        <v>1.1398000000000366</v>
      </c>
      <c r="H42" s="1249">
        <v>3.0840655441044529E-3</v>
      </c>
      <c r="I42" s="1380"/>
      <c r="J42" s="1384" t="s">
        <v>391</v>
      </c>
      <c r="K42" s="1385" t="s">
        <v>391</v>
      </c>
      <c r="L42" s="1385" t="s">
        <v>391</v>
      </c>
      <c r="M42" s="1386" t="s">
        <v>391</v>
      </c>
      <c r="N42" s="1248" t="s">
        <v>391</v>
      </c>
      <c r="O42" s="1250" t="s">
        <v>391</v>
      </c>
      <c r="P42" s="1351"/>
      <c r="Q42" s="1384" t="s">
        <v>391</v>
      </c>
      <c r="R42" s="1385" t="s">
        <v>391</v>
      </c>
      <c r="S42" s="1385" t="s">
        <v>391</v>
      </c>
      <c r="T42" s="1386" t="s">
        <v>391</v>
      </c>
      <c r="U42" s="1248" t="s">
        <v>391</v>
      </c>
      <c r="V42" s="1250" t="s">
        <v>391</v>
      </c>
      <c r="W42" s="1351"/>
      <c r="X42" s="1388">
        <v>370.71690000000001</v>
      </c>
      <c r="Y42" s="1370"/>
      <c r="Z42" s="1251">
        <v>1.1398000000000366</v>
      </c>
      <c r="AA42" s="1250">
        <v>3.0840655441044529E-3</v>
      </c>
      <c r="AB42" s="1382"/>
      <c r="AC42" s="1382"/>
      <c r="AD42" s="1382"/>
      <c r="AE42" s="1382"/>
    </row>
    <row r="43" spans="1:31" s="1233" customFormat="1" ht="13.5" thickBot="1">
      <c r="A43" s="1393" t="s">
        <v>365</v>
      </c>
      <c r="B43" s="1351"/>
      <c r="C43" s="1394" t="s">
        <v>391</v>
      </c>
      <c r="D43" s="1395">
        <v>461.8372</v>
      </c>
      <c r="E43" s="1395">
        <v>482.30739999999997</v>
      </c>
      <c r="F43" s="1396">
        <v>473.86739999999998</v>
      </c>
      <c r="G43" s="1253">
        <v>-0.97920000000004848</v>
      </c>
      <c r="H43" s="1254">
        <v>-2.0621396467829234E-3</v>
      </c>
      <c r="I43" s="1380"/>
      <c r="J43" s="1394" t="s">
        <v>391</v>
      </c>
      <c r="K43" s="1395" t="s">
        <v>391</v>
      </c>
      <c r="L43" s="1395" t="s">
        <v>391</v>
      </c>
      <c r="M43" s="1396" t="s">
        <v>391</v>
      </c>
      <c r="N43" s="1253" t="s">
        <v>391</v>
      </c>
      <c r="O43" s="1255" t="s">
        <v>391</v>
      </c>
      <c r="P43" s="1351"/>
      <c r="Q43" s="1394" t="s">
        <v>391</v>
      </c>
      <c r="R43" s="1395">
        <v>484.93400000000003</v>
      </c>
      <c r="S43" s="1395" t="s">
        <v>391</v>
      </c>
      <c r="T43" s="1396">
        <v>484.93400000000003</v>
      </c>
      <c r="U43" s="1253">
        <v>4.9164000000000101</v>
      </c>
      <c r="V43" s="1255">
        <v>1.0242124455436707E-2</v>
      </c>
      <c r="W43" s="1351"/>
      <c r="X43" s="1397">
        <v>474.6438</v>
      </c>
      <c r="Y43" s="1370"/>
      <c r="Z43" s="1256">
        <v>-0.56560000000001764</v>
      </c>
      <c r="AA43" s="1255">
        <v>-1.1902121464769655E-3</v>
      </c>
      <c r="AB43" s="1350"/>
      <c r="AC43" s="1350"/>
      <c r="AD43" s="1350"/>
      <c r="AE43" s="1350"/>
    </row>
    <row r="44" spans="1:31">
      <c r="A44" s="1398" t="s">
        <v>420</v>
      </c>
    </row>
    <row r="55" spans="3:5" ht="15">
      <c r="D55" s="1350"/>
      <c r="E55" s="1236"/>
    </row>
    <row r="59" spans="3:5" ht="20.85" customHeight="1">
      <c r="C59" s="1212"/>
      <c r="D59" s="1257" t="s">
        <v>463</v>
      </c>
    </row>
    <row r="60" spans="3:5">
      <c r="C60" s="1219"/>
      <c r="D60" s="1221"/>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V32" sqref="V32"/>
    </sheetView>
  </sheetViews>
  <sheetFormatPr defaultRowHeight="12.75" outlineLevelCol="1"/>
  <cols>
    <col min="1" max="2" width="8.7109375" style="1109" hidden="1" customWidth="1" outlineLevel="1"/>
    <col min="3" max="3" width="32" style="81" customWidth="1" collapsed="1"/>
    <col min="4" max="19" width="10.42578125" style="81" customWidth="1"/>
    <col min="20" max="16384" width="9.140625" style="81"/>
  </cols>
  <sheetData>
    <row r="1" spans="1:31" ht="53.1" customHeight="1">
      <c r="C1" s="1208" t="s">
        <v>453</v>
      </c>
      <c r="D1" s="1209"/>
      <c r="E1" s="1209"/>
      <c r="F1" s="1210"/>
      <c r="G1" s="1210"/>
      <c r="H1" s="1209"/>
      <c r="I1" s="1209"/>
      <c r="J1" s="1209"/>
      <c r="K1" s="1209"/>
      <c r="L1" s="1209"/>
      <c r="M1" s="1209"/>
      <c r="N1" s="1209"/>
      <c r="O1" s="1209"/>
      <c r="P1" s="1209"/>
      <c r="Q1" s="1209"/>
      <c r="R1" s="1209"/>
      <c r="S1" s="1211" t="s">
        <v>454</v>
      </c>
      <c r="U1" s="1109">
        <v>0</v>
      </c>
      <c r="AE1" s="81">
        <v>0</v>
      </c>
    </row>
    <row r="2" spans="1:31" s="983" customFormat="1" ht="20.85" customHeight="1">
      <c r="A2" s="1200"/>
      <c r="B2" s="1200"/>
      <c r="C2" s="1214"/>
      <c r="D2" s="1215"/>
      <c r="E2" s="1215"/>
      <c r="F2" s="1216"/>
      <c r="G2" s="1216"/>
      <c r="H2" s="1215"/>
      <c r="I2" s="1215"/>
      <c r="J2" s="1215"/>
      <c r="K2" s="1215"/>
      <c r="L2" s="1215"/>
      <c r="M2" s="1215"/>
      <c r="N2" s="1215"/>
      <c r="O2" s="1215"/>
      <c r="P2" s="1215"/>
      <c r="Q2" s="1215"/>
      <c r="R2" s="1215"/>
      <c r="S2" s="1218" t="s">
        <v>500</v>
      </c>
      <c r="U2" s="1200"/>
    </row>
    <row r="3" spans="1:31" s="1110" customFormat="1">
      <c r="C3" s="1201"/>
      <c r="Q3" s="1202" t="s">
        <v>502</v>
      </c>
      <c r="R3" s="1203" t="s">
        <v>455</v>
      </c>
      <c r="S3" s="1204">
        <v>44452</v>
      </c>
    </row>
    <row r="4" spans="1:31" s="1110" customFormat="1">
      <c r="C4" s="1201"/>
      <c r="D4" s="1205"/>
      <c r="E4" s="1205"/>
      <c r="F4" s="1205"/>
      <c r="R4" s="1203" t="s">
        <v>456</v>
      </c>
      <c r="S4" s="1204">
        <v>44458</v>
      </c>
    </row>
    <row r="5" spans="1:31" ht="6.6" customHeight="1">
      <c r="C5" s="1206"/>
    </row>
    <row r="6" spans="1:31" ht="28.35" customHeight="1">
      <c r="C6" s="1498" t="s">
        <v>457</v>
      </c>
      <c r="D6" s="1498"/>
      <c r="E6" s="1498"/>
      <c r="F6" s="1498"/>
      <c r="G6" s="1498"/>
      <c r="H6" s="1498"/>
      <c r="I6" s="1498"/>
      <c r="J6" s="1498"/>
      <c r="K6" s="1498"/>
      <c r="L6" s="1498"/>
      <c r="M6" s="1498"/>
      <c r="N6" s="1498"/>
      <c r="O6" s="1498"/>
      <c r="P6" s="1498"/>
      <c r="Q6" s="1498"/>
      <c r="R6" s="1498"/>
    </row>
    <row r="7" spans="1:31" ht="5.85" customHeight="1" thickBot="1">
      <c r="C7" s="983"/>
      <c r="D7" s="983"/>
      <c r="E7" s="983"/>
      <c r="F7" s="983"/>
      <c r="G7" s="983"/>
      <c r="H7" s="983"/>
      <c r="I7" s="983"/>
      <c r="J7" s="983"/>
      <c r="K7" s="983"/>
      <c r="L7" s="983"/>
      <c r="M7" s="983"/>
      <c r="N7" s="983"/>
      <c r="O7" s="983"/>
      <c r="P7" s="983"/>
      <c r="Q7" s="983"/>
      <c r="R7" s="983"/>
      <c r="S7" s="983"/>
    </row>
    <row r="8" spans="1:31" ht="19.5" thickBot="1">
      <c r="A8" s="1111"/>
      <c r="B8" s="1111"/>
      <c r="C8" s="1112" t="s">
        <v>395</v>
      </c>
      <c r="D8" s="1113"/>
      <c r="E8" s="1113"/>
      <c r="F8" s="1113"/>
      <c r="G8" s="1113"/>
      <c r="H8" s="1113"/>
      <c r="I8" s="1113"/>
      <c r="J8" s="1113"/>
      <c r="K8" s="1113"/>
      <c r="L8" s="1113"/>
      <c r="M8" s="1113"/>
      <c r="N8" s="1113"/>
      <c r="O8" s="1113"/>
      <c r="P8" s="1113"/>
      <c r="Q8" s="1113"/>
      <c r="R8" s="1114"/>
    </row>
    <row r="9" spans="1:31" ht="13.5" thickBot="1">
      <c r="A9" s="1111"/>
      <c r="B9" s="1111"/>
      <c r="C9" s="1115"/>
      <c r="D9" s="1116" t="s">
        <v>338</v>
      </c>
      <c r="E9" s="1117" t="s">
        <v>341</v>
      </c>
      <c r="F9" s="1117" t="s">
        <v>342</v>
      </c>
      <c r="G9" s="1117" t="s">
        <v>345</v>
      </c>
      <c r="H9" s="1117" t="s">
        <v>347</v>
      </c>
      <c r="I9" s="1117" t="s">
        <v>348</v>
      </c>
      <c r="J9" s="1117" t="s">
        <v>350</v>
      </c>
      <c r="K9" s="1117" t="s">
        <v>357</v>
      </c>
      <c r="L9" s="1117" t="s">
        <v>358</v>
      </c>
      <c r="M9" s="1117" t="s">
        <v>359</v>
      </c>
      <c r="N9" s="1117" t="s">
        <v>360</v>
      </c>
      <c r="O9" s="1117" t="s">
        <v>361</v>
      </c>
      <c r="P9" s="1118" t="s">
        <v>362</v>
      </c>
      <c r="Q9" s="1118" t="s">
        <v>365</v>
      </c>
      <c r="R9" s="1119" t="s">
        <v>396</v>
      </c>
    </row>
    <row r="10" spans="1:31" ht="15">
      <c r="A10" s="1109" t="s">
        <v>397</v>
      </c>
      <c r="B10" s="1109" t="s">
        <v>398</v>
      </c>
      <c r="C10" s="1120" t="s">
        <v>399</v>
      </c>
      <c r="D10" s="1121"/>
      <c r="E10" s="1122"/>
      <c r="F10" s="1122"/>
      <c r="G10" s="1122"/>
      <c r="H10" s="1122"/>
      <c r="I10" s="1122"/>
      <c r="J10" s="1122"/>
      <c r="K10" s="1122"/>
      <c r="L10" s="1122"/>
      <c r="M10" s="1122"/>
      <c r="N10" s="1122"/>
      <c r="O10" s="1122"/>
      <c r="P10" s="1122"/>
      <c r="Q10" s="1122"/>
      <c r="R10" s="1123"/>
    </row>
    <row r="11" spans="1:31">
      <c r="C11" s="1124" t="s">
        <v>400</v>
      </c>
      <c r="D11" s="1318">
        <v>97.83</v>
      </c>
      <c r="E11" s="1319">
        <v>73.9636</v>
      </c>
      <c r="F11" s="1319">
        <v>88.52</v>
      </c>
      <c r="G11" s="1319">
        <v>103.89</v>
      </c>
      <c r="H11" s="1319">
        <v>104.84</v>
      </c>
      <c r="I11" s="1319">
        <v>50</v>
      </c>
      <c r="J11" s="1319">
        <v>115.26</v>
      </c>
      <c r="K11" s="1319">
        <v>109</v>
      </c>
      <c r="L11" s="1319">
        <v>116.45</v>
      </c>
      <c r="M11" s="1319">
        <v>151.3109</v>
      </c>
      <c r="N11" s="1319"/>
      <c r="O11" s="1319">
        <v>50.356300000000005</v>
      </c>
      <c r="P11" s="1320"/>
      <c r="Q11" s="1320"/>
      <c r="R11" s="1321">
        <v>93.310231292558655</v>
      </c>
    </row>
    <row r="12" spans="1:31">
      <c r="C12" s="1125" t="s">
        <v>401</v>
      </c>
      <c r="D12" s="1322">
        <v>97</v>
      </c>
      <c r="E12" s="1323">
        <v>73.963200000000001</v>
      </c>
      <c r="F12" s="1323">
        <v>94.47</v>
      </c>
      <c r="G12" s="1323">
        <v>138.89000000000001</v>
      </c>
      <c r="H12" s="1323">
        <v>105.48</v>
      </c>
      <c r="I12" s="1323">
        <v>53</v>
      </c>
      <c r="J12" s="1323">
        <v>116.13</v>
      </c>
      <c r="K12" s="1323">
        <v>109</v>
      </c>
      <c r="L12" s="1323">
        <v>104.56</v>
      </c>
      <c r="M12" s="1323">
        <v>149.35339999999999</v>
      </c>
      <c r="N12" s="1323"/>
      <c r="O12" s="1323">
        <v>54.876400000000004</v>
      </c>
      <c r="P12" s="1324"/>
      <c r="Q12" s="1324"/>
      <c r="R12" s="1325">
        <v>97.82222154603717</v>
      </c>
    </row>
    <row r="13" spans="1:31">
      <c r="A13" s="1126"/>
      <c r="B13" s="1126"/>
      <c r="C13" s="1127" t="s">
        <v>402</v>
      </c>
      <c r="D13" s="1326">
        <f>D12-D11</f>
        <v>-0.82999999999999829</v>
      </c>
      <c r="E13" s="1327">
        <f>E11-E12</f>
        <v>3.9999999999906777E-4</v>
      </c>
      <c r="F13" s="1327">
        <f t="shared" ref="F13:R13" si="0">F11-F12</f>
        <v>-5.9500000000000028</v>
      </c>
      <c r="G13" s="1327">
        <f t="shared" si="0"/>
        <v>-35.000000000000014</v>
      </c>
      <c r="H13" s="1327">
        <f t="shared" si="0"/>
        <v>-0.64000000000000057</v>
      </c>
      <c r="I13" s="1327">
        <f t="shared" si="0"/>
        <v>-3</v>
      </c>
      <c r="J13" s="1327">
        <f t="shared" si="0"/>
        <v>-0.86999999999999034</v>
      </c>
      <c r="K13" s="1327">
        <f t="shared" si="0"/>
        <v>0</v>
      </c>
      <c r="L13" s="1327">
        <f t="shared" si="0"/>
        <v>11.89</v>
      </c>
      <c r="M13" s="1327">
        <f t="shared" si="0"/>
        <v>1.9575000000000102</v>
      </c>
      <c r="N13" s="1328">
        <f t="shared" si="0"/>
        <v>0</v>
      </c>
      <c r="O13" s="1327">
        <f t="shared" si="0"/>
        <v>-4.5200999999999993</v>
      </c>
      <c r="P13" s="1331"/>
      <c r="Q13" s="1329">
        <f t="shared" si="0"/>
        <v>0</v>
      </c>
      <c r="R13" s="1330">
        <f t="shared" si="0"/>
        <v>-4.5119902534785155</v>
      </c>
    </row>
    <row r="14" spans="1:31">
      <c r="A14" s="1126"/>
      <c r="B14" s="1126"/>
      <c r="C14" s="1127" t="s">
        <v>403</v>
      </c>
      <c r="D14" s="1172">
        <f t="shared" ref="D14:M14" si="1">D11/$R11*100</f>
        <v>104.84380827786222</v>
      </c>
      <c r="E14" s="1173">
        <f t="shared" si="1"/>
        <v>79.266334436680879</v>
      </c>
      <c r="F14" s="1173">
        <f t="shared" si="1"/>
        <v>94.866338635964055</v>
      </c>
      <c r="G14" s="1173">
        <f t="shared" si="1"/>
        <v>111.33827294272827</v>
      </c>
      <c r="H14" s="1173">
        <f t="shared" si="1"/>
        <v>112.35638208986074</v>
      </c>
      <c r="I14" s="1173">
        <f t="shared" si="1"/>
        <v>53.5846919543403</v>
      </c>
      <c r="J14" s="1173">
        <f t="shared" si="1"/>
        <v>123.52343189314526</v>
      </c>
      <c r="K14" s="1173">
        <f t="shared" si="1"/>
        <v>116.81462846046185</v>
      </c>
      <c r="L14" s="1173">
        <f t="shared" si="1"/>
        <v>124.79874756165856</v>
      </c>
      <c r="M14" s="1173">
        <f t="shared" si="1"/>
        <v>162.15895931667978</v>
      </c>
      <c r="N14" s="1173"/>
      <c r="O14" s="1173">
        <f>O11/$R11*100</f>
        <v>53.966536469206929</v>
      </c>
      <c r="P14" s="1174"/>
      <c r="Q14" s="1174"/>
      <c r="R14" s="1175"/>
    </row>
    <row r="15" spans="1:31">
      <c r="A15" s="1128"/>
      <c r="B15" s="1128"/>
      <c r="C15" s="1129" t="s">
        <v>404</v>
      </c>
      <c r="D15" s="1176">
        <v>2.9924340826193059</v>
      </c>
      <c r="E15" s="1177">
        <v>3.1429625175296647</v>
      </c>
      <c r="F15" s="1177">
        <v>21.813884328966374</v>
      </c>
      <c r="G15" s="1177">
        <v>8.0996647321222444</v>
      </c>
      <c r="H15" s="1177">
        <v>4.5099565158619477</v>
      </c>
      <c r="I15" s="1177">
        <v>19.219243608521488</v>
      </c>
      <c r="J15" s="1177">
        <v>10.409436230403072</v>
      </c>
      <c r="K15" s="1177">
        <v>8.7279790973522893</v>
      </c>
      <c r="L15" s="1177">
        <v>2.9192280884056943</v>
      </c>
      <c r="M15" s="1177">
        <v>11.824770661084614</v>
      </c>
      <c r="N15" s="1177"/>
      <c r="O15" s="1177">
        <v>6.340440137133295</v>
      </c>
      <c r="P15" s="1178"/>
      <c r="Q15" s="1178"/>
      <c r="R15" s="1179">
        <f>SUM(D15:Q15)</f>
        <v>99.999999999999986</v>
      </c>
    </row>
    <row r="16" spans="1:31" ht="15">
      <c r="A16" s="1109" t="s">
        <v>397</v>
      </c>
      <c r="B16" s="1109" t="s">
        <v>405</v>
      </c>
      <c r="C16" s="1120" t="s">
        <v>406</v>
      </c>
      <c r="D16" s="1180"/>
      <c r="E16" s="1181"/>
      <c r="F16" s="1181"/>
      <c r="G16" s="1181"/>
      <c r="H16" s="1181"/>
      <c r="I16" s="1181"/>
      <c r="J16" s="1181"/>
      <c r="K16" s="1181"/>
      <c r="L16" s="1181"/>
      <c r="M16" s="1181"/>
      <c r="N16" s="1181"/>
      <c r="O16" s="1181"/>
      <c r="P16" s="1181"/>
      <c r="Q16" s="1181"/>
      <c r="R16" s="1182"/>
    </row>
    <row r="17" spans="1:18">
      <c r="C17" s="1124" t="s">
        <v>400</v>
      </c>
      <c r="D17" s="1318">
        <v>413.06</v>
      </c>
      <c r="E17" s="1319">
        <v>144.56530000000001</v>
      </c>
      <c r="F17" s="1319">
        <v>203.9</v>
      </c>
      <c r="G17" s="1319">
        <v>246.64000000000001</v>
      </c>
      <c r="H17" s="1319">
        <v>198.21</v>
      </c>
      <c r="I17" s="1319">
        <v>175</v>
      </c>
      <c r="J17" s="1319">
        <v>253.4</v>
      </c>
      <c r="K17" s="1319">
        <v>223</v>
      </c>
      <c r="L17" s="1319">
        <v>339.23</v>
      </c>
      <c r="M17" s="1319">
        <v>216.47790000000001</v>
      </c>
      <c r="N17" s="1319"/>
      <c r="O17" s="1319">
        <v>357.17590000000001</v>
      </c>
      <c r="P17" s="1320"/>
      <c r="Q17" s="1320"/>
      <c r="R17" s="1321">
        <v>221.32962340576731</v>
      </c>
    </row>
    <row r="18" spans="1:18">
      <c r="C18" s="1125" t="s">
        <v>401</v>
      </c>
      <c r="D18" s="1322">
        <v>412.78000000000003</v>
      </c>
      <c r="E18" s="1323">
        <v>144.56450000000001</v>
      </c>
      <c r="F18" s="1323">
        <v>214.3</v>
      </c>
      <c r="G18" s="1323">
        <v>206.71</v>
      </c>
      <c r="H18" s="1323">
        <v>193.96</v>
      </c>
      <c r="I18" s="1323">
        <v>184</v>
      </c>
      <c r="J18" s="1323">
        <v>253.44</v>
      </c>
      <c r="K18" s="1323">
        <v>223</v>
      </c>
      <c r="L18" s="1323">
        <v>380.28000000000003</v>
      </c>
      <c r="M18" s="1323">
        <v>216.09610000000001</v>
      </c>
      <c r="N18" s="1323"/>
      <c r="O18" s="1323">
        <v>346.14930000000004</v>
      </c>
      <c r="P18" s="1324"/>
      <c r="Q18" s="1324"/>
      <c r="R18" s="1325">
        <v>222.16913285923727</v>
      </c>
    </row>
    <row r="19" spans="1:18">
      <c r="A19" s="1126"/>
      <c r="B19" s="1126"/>
      <c r="C19" s="1127" t="s">
        <v>402</v>
      </c>
      <c r="D19" s="1326">
        <f>D18-D17</f>
        <v>-0.27999999999997272</v>
      </c>
      <c r="E19" s="1328">
        <f>E18-E17</f>
        <v>-7.9999999999813554E-4</v>
      </c>
      <c r="F19" s="1327">
        <f t="shared" ref="F19:R19" si="2">F17-F18</f>
        <v>-10.400000000000006</v>
      </c>
      <c r="G19" s="1327">
        <f t="shared" si="2"/>
        <v>39.930000000000007</v>
      </c>
      <c r="H19" s="1327">
        <f t="shared" si="2"/>
        <v>4.25</v>
      </c>
      <c r="I19" s="1327">
        <f t="shared" si="2"/>
        <v>-9</v>
      </c>
      <c r="J19" s="1327">
        <f t="shared" si="2"/>
        <v>-3.9999999999992042E-2</v>
      </c>
      <c r="K19" s="1327">
        <f t="shared" si="2"/>
        <v>0</v>
      </c>
      <c r="L19" s="1327">
        <f t="shared" si="2"/>
        <v>-41.050000000000011</v>
      </c>
      <c r="M19" s="1327">
        <f t="shared" si="2"/>
        <v>0.38179999999999836</v>
      </c>
      <c r="N19" s="1328"/>
      <c r="O19" s="1327">
        <f t="shared" si="2"/>
        <v>11.026599999999974</v>
      </c>
      <c r="P19" s="1331"/>
      <c r="Q19" s="1329">
        <f t="shared" si="2"/>
        <v>0</v>
      </c>
      <c r="R19" s="1330">
        <f t="shared" si="2"/>
        <v>-0.83950945346995809</v>
      </c>
    </row>
    <row r="20" spans="1:18">
      <c r="A20" s="1126"/>
      <c r="B20" s="1126"/>
      <c r="C20" s="1127" t="s">
        <v>403</v>
      </c>
      <c r="D20" s="1172">
        <f>D17/$R17*100</f>
        <v>186.62662215926252</v>
      </c>
      <c r="E20" s="1173">
        <f>E17/$R17*100</f>
        <v>65.316742411369859</v>
      </c>
      <c r="F20" s="1173">
        <f t="shared" ref="F20:O20" si="3">F17/$R17*100</f>
        <v>92.125038150083824</v>
      </c>
      <c r="G20" s="1173">
        <f t="shared" si="3"/>
        <v>111.43560279223482</v>
      </c>
      <c r="H20" s="1173">
        <f t="shared" si="3"/>
        <v>89.55421192608199</v>
      </c>
      <c r="I20" s="1173">
        <f t="shared" si="3"/>
        <v>79.067590369125412</v>
      </c>
      <c r="J20" s="1173">
        <f t="shared" si="3"/>
        <v>114.48987085449357</v>
      </c>
      <c r="K20" s="1173">
        <f t="shared" si="3"/>
        <v>100.75470087037124</v>
      </c>
      <c r="L20" s="1173">
        <f t="shared" si="3"/>
        <v>153.2691353195338</v>
      </c>
      <c r="M20" s="1173">
        <f t="shared" si="3"/>
        <v>97.807919549534247</v>
      </c>
      <c r="N20" s="1173"/>
      <c r="O20" s="1173">
        <f t="shared" si="3"/>
        <v>161.37735857670685</v>
      </c>
      <c r="P20" s="1174"/>
      <c r="Q20" s="1174"/>
      <c r="R20" s="1175"/>
    </row>
    <row r="21" spans="1:18" ht="13.5" thickBot="1">
      <c r="A21" s="1128"/>
      <c r="B21" s="1128"/>
      <c r="C21" s="1130" t="s">
        <v>404</v>
      </c>
      <c r="D21" s="1183">
        <v>3.4115959750218208</v>
      </c>
      <c r="E21" s="1184">
        <v>2.39220540971702</v>
      </c>
      <c r="F21" s="1184">
        <v>16.840681711885892</v>
      </c>
      <c r="G21" s="1184">
        <v>8.8087224401087667</v>
      </c>
      <c r="H21" s="1184">
        <v>10.773330390599744</v>
      </c>
      <c r="I21" s="1184">
        <v>27.680667980774963</v>
      </c>
      <c r="J21" s="1184">
        <v>8.3060630557202408</v>
      </c>
      <c r="K21" s="1184">
        <v>5.9694042112443286</v>
      </c>
      <c r="L21" s="1184">
        <v>2.6494600688703347</v>
      </c>
      <c r="M21" s="1184">
        <v>8.8552334307373215</v>
      </c>
      <c r="N21" s="1184"/>
      <c r="O21" s="1184">
        <v>4.3126353253195688</v>
      </c>
      <c r="P21" s="1185"/>
      <c r="Q21" s="1185"/>
      <c r="R21" s="1186">
        <f>SUM(D21:Q21)</f>
        <v>100.00000000000003</v>
      </c>
    </row>
    <row r="22" spans="1:18" ht="13.5" thickBot="1">
      <c r="C22" s="1187"/>
      <c r="D22" s="1187"/>
      <c r="E22" s="1187"/>
      <c r="F22" s="1187"/>
      <c r="G22" s="1187"/>
      <c r="H22" s="1187"/>
      <c r="I22" s="1187"/>
      <c r="J22" s="1187"/>
      <c r="K22" s="1187"/>
      <c r="L22" s="1187"/>
      <c r="M22" s="1187"/>
      <c r="N22" s="1187"/>
      <c r="O22" s="1187"/>
      <c r="P22" s="1187"/>
      <c r="Q22" s="1187"/>
      <c r="R22" s="1187"/>
    </row>
    <row r="23" spans="1:18" ht="19.5" thickBot="1">
      <c r="A23" s="1111"/>
      <c r="B23" s="1111"/>
      <c r="C23" s="1131" t="s">
        <v>407</v>
      </c>
      <c r="D23" s="1113"/>
      <c r="E23" s="1113"/>
      <c r="F23" s="1113"/>
      <c r="G23" s="1113"/>
      <c r="H23" s="1113"/>
      <c r="I23" s="1113"/>
      <c r="J23" s="1113"/>
      <c r="K23" s="1113"/>
      <c r="L23" s="1113"/>
      <c r="M23" s="1113"/>
      <c r="N23" s="1113"/>
      <c r="O23" s="1113"/>
      <c r="P23" s="1113"/>
      <c r="Q23" s="1113"/>
      <c r="R23" s="1114"/>
    </row>
    <row r="24" spans="1:18" ht="13.5" thickBot="1">
      <c r="A24" s="1111"/>
      <c r="B24" s="1111"/>
      <c r="C24" s="1115"/>
      <c r="D24" s="1116" t="s">
        <v>338</v>
      </c>
      <c r="E24" s="1117" t="s">
        <v>341</v>
      </c>
      <c r="F24" s="1117" t="s">
        <v>342</v>
      </c>
      <c r="G24" s="1117" t="s">
        <v>345</v>
      </c>
      <c r="H24" s="1117" t="s">
        <v>347</v>
      </c>
      <c r="I24" s="1117" t="s">
        <v>348</v>
      </c>
      <c r="J24" s="1117" t="s">
        <v>350</v>
      </c>
      <c r="K24" s="1117" t="s">
        <v>357</v>
      </c>
      <c r="L24" s="1117" t="s">
        <v>358</v>
      </c>
      <c r="M24" s="1117" t="s">
        <v>359</v>
      </c>
      <c r="N24" s="1117" t="s">
        <v>360</v>
      </c>
      <c r="O24" s="1117" t="s">
        <v>361</v>
      </c>
      <c r="P24" s="1118" t="s">
        <v>362</v>
      </c>
      <c r="Q24" s="1118" t="s">
        <v>365</v>
      </c>
      <c r="R24" s="1119" t="s">
        <v>396</v>
      </c>
    </row>
    <row r="25" spans="1:18" ht="15">
      <c r="A25" s="1109" t="s">
        <v>408</v>
      </c>
      <c r="B25" s="1109" t="s">
        <v>409</v>
      </c>
      <c r="C25" s="1120" t="s">
        <v>410</v>
      </c>
      <c r="D25" s="1121"/>
      <c r="E25" s="1122"/>
      <c r="F25" s="1122"/>
      <c r="G25" s="1122"/>
      <c r="H25" s="1122"/>
      <c r="I25" s="1122"/>
      <c r="J25" s="1122"/>
      <c r="K25" s="1122"/>
      <c r="L25" s="1122"/>
      <c r="M25" s="1122"/>
      <c r="N25" s="1122"/>
      <c r="O25" s="1122"/>
      <c r="P25" s="1122"/>
      <c r="Q25" s="1122"/>
      <c r="R25" s="1123"/>
    </row>
    <row r="26" spans="1:18">
      <c r="C26" s="1124" t="s">
        <v>411</v>
      </c>
      <c r="D26" s="1318">
        <v>4.5600000000000005</v>
      </c>
      <c r="E26" s="1319"/>
      <c r="F26" s="1319"/>
      <c r="G26" s="1319">
        <v>2.38</v>
      </c>
      <c r="H26" s="1319">
        <v>2.48</v>
      </c>
      <c r="I26" s="1319">
        <v>2.64</v>
      </c>
      <c r="J26" s="1319">
        <v>2.91</v>
      </c>
      <c r="K26" s="1319"/>
      <c r="L26" s="1319">
        <v>2.37</v>
      </c>
      <c r="M26" s="1319">
        <v>2.3037000000000001</v>
      </c>
      <c r="N26" s="1319"/>
      <c r="O26" s="1319"/>
      <c r="P26" s="1320"/>
      <c r="Q26" s="1320">
        <v>2.7650000000000001</v>
      </c>
      <c r="R26" s="1321">
        <v>2.6397400758119378</v>
      </c>
    </row>
    <row r="27" spans="1:18">
      <c r="C27" s="1125" t="s">
        <v>401</v>
      </c>
      <c r="D27" s="1322">
        <v>4.5600000000000005</v>
      </c>
      <c r="E27" s="1188"/>
      <c r="F27" s="1189"/>
      <c r="G27" s="1189">
        <v>2.4</v>
      </c>
      <c r="H27" s="1189">
        <v>2.4900000000000002</v>
      </c>
      <c r="I27" s="1189">
        <v>2.64</v>
      </c>
      <c r="J27" s="1189">
        <v>2.9</v>
      </c>
      <c r="K27" s="1189"/>
      <c r="L27" s="1189">
        <v>2.5</v>
      </c>
      <c r="M27" s="1189">
        <v>2.3221000000000003</v>
      </c>
      <c r="N27" s="1189"/>
      <c r="O27" s="1189"/>
      <c r="P27" s="1190"/>
      <c r="Q27" s="1190">
        <v>2.6234000000000002</v>
      </c>
      <c r="R27" s="1191">
        <v>2.6456266029501321</v>
      </c>
    </row>
    <row r="28" spans="1:18">
      <c r="A28" s="1126"/>
      <c r="B28" s="1126"/>
      <c r="C28" s="1127" t="s">
        <v>402</v>
      </c>
      <c r="D28" s="1326">
        <f>D27-D26</f>
        <v>0</v>
      </c>
      <c r="E28" s="1328">
        <f>E26-E27</f>
        <v>0</v>
      </c>
      <c r="F28" s="1327"/>
      <c r="G28" s="1327">
        <f t="shared" ref="G28:R28" si="4">G26-G27</f>
        <v>-2.0000000000000018E-2</v>
      </c>
      <c r="H28" s="1327">
        <f t="shared" si="4"/>
        <v>-1.0000000000000231E-2</v>
      </c>
      <c r="I28" s="1327">
        <f t="shared" si="4"/>
        <v>0</v>
      </c>
      <c r="J28" s="1327">
        <f t="shared" si="4"/>
        <v>1.0000000000000231E-2</v>
      </c>
      <c r="K28" s="1327"/>
      <c r="L28" s="1327">
        <f t="shared" si="4"/>
        <v>-0.12999999999999989</v>
      </c>
      <c r="M28" s="1327">
        <f t="shared" si="4"/>
        <v>-1.8400000000000194E-2</v>
      </c>
      <c r="N28" s="1328">
        <f t="shared" si="4"/>
        <v>0</v>
      </c>
      <c r="O28" s="1328">
        <f t="shared" si="4"/>
        <v>0</v>
      </c>
      <c r="P28" s="1329"/>
      <c r="Q28" s="1331">
        <f t="shared" si="4"/>
        <v>0.14159999999999995</v>
      </c>
      <c r="R28" s="1330">
        <f t="shared" si="4"/>
        <v>-5.8865271381942641E-3</v>
      </c>
    </row>
    <row r="29" spans="1:18">
      <c r="A29" s="1126"/>
      <c r="B29" s="1126"/>
      <c r="C29" s="1127" t="s">
        <v>403</v>
      </c>
      <c r="D29" s="1172">
        <f>D26/$R26*100</f>
        <v>172.74428046092473</v>
      </c>
      <c r="E29" s="1192"/>
      <c r="F29" s="1173"/>
      <c r="G29" s="1173">
        <f>G26/$R26*100</f>
        <v>90.160391994956299</v>
      </c>
      <c r="H29" s="1173">
        <f>H26/$R26*100</f>
        <v>93.948643759450263</v>
      </c>
      <c r="I29" s="1173">
        <f>I26/$R26*100</f>
        <v>100.00984658264062</v>
      </c>
      <c r="J29" s="1173">
        <f>J26/$R26*100</f>
        <v>110.23812634677432</v>
      </c>
      <c r="K29" s="1173"/>
      <c r="L29" s="1173">
        <f>L26/$R26*100</f>
        <v>89.781566818506917</v>
      </c>
      <c r="M29" s="1173">
        <f>M26/$R26*100</f>
        <v>87.269955898647424</v>
      </c>
      <c r="N29" s="1173"/>
      <c r="O29" s="1173"/>
      <c r="P29" s="1174"/>
      <c r="Q29" s="1174"/>
      <c r="R29" s="1175"/>
    </row>
    <row r="30" spans="1:18">
      <c r="A30" s="1128"/>
      <c r="B30" s="1128"/>
      <c r="C30" s="1129" t="s">
        <v>404</v>
      </c>
      <c r="D30" s="1176">
        <v>4.8908563274192538</v>
      </c>
      <c r="E30" s="1177"/>
      <c r="F30" s="1177"/>
      <c r="G30" s="1177">
        <v>18.348334951583698</v>
      </c>
      <c r="H30" s="1177">
        <v>5.9836956374202224</v>
      </c>
      <c r="I30" s="1177">
        <v>40.735116998144058</v>
      </c>
      <c r="J30" s="1177">
        <v>7.0855838777018967</v>
      </c>
      <c r="K30" s="1177"/>
      <c r="L30" s="1177">
        <v>4.0503011936443931</v>
      </c>
      <c r="M30" s="1177">
        <v>14.895444135071569</v>
      </c>
      <c r="N30" s="1177"/>
      <c r="O30" s="1177"/>
      <c r="P30" s="1178"/>
      <c r="Q30" s="1178">
        <v>4.0106668790148969</v>
      </c>
      <c r="R30" s="1179">
        <f>SUM(D30:Q30)</f>
        <v>99.999999999999972</v>
      </c>
    </row>
    <row r="31" spans="1:18" ht="15">
      <c r="A31" s="1109" t="s">
        <v>408</v>
      </c>
      <c r="B31" s="1109" t="s">
        <v>412</v>
      </c>
      <c r="C31" s="1120" t="s">
        <v>413</v>
      </c>
      <c r="D31" s="1180"/>
      <c r="E31" s="1181"/>
      <c r="F31" s="1181"/>
      <c r="G31" s="1181"/>
      <c r="H31" s="1181"/>
      <c r="I31" s="1181"/>
      <c r="J31" s="1181"/>
      <c r="K31" s="1181"/>
      <c r="L31" s="1181"/>
      <c r="M31" s="1181"/>
      <c r="N31" s="1181"/>
      <c r="O31" s="1181"/>
      <c r="P31" s="1181"/>
      <c r="Q31" s="1181"/>
      <c r="R31" s="1182"/>
    </row>
    <row r="32" spans="1:18">
      <c r="C32" s="1124" t="s">
        <v>411</v>
      </c>
      <c r="D32" s="1318">
        <v>4.3</v>
      </c>
      <c r="E32" s="1319"/>
      <c r="F32" s="1319"/>
      <c r="G32" s="1319">
        <v>2.08</v>
      </c>
      <c r="H32" s="1332"/>
      <c r="I32" s="1319">
        <v>2.58</v>
      </c>
      <c r="J32" s="1319">
        <v>2.87</v>
      </c>
      <c r="K32" s="1319"/>
      <c r="L32" s="1319">
        <v>2.23</v>
      </c>
      <c r="M32" s="1319"/>
      <c r="N32" s="1319"/>
      <c r="O32" s="1319"/>
      <c r="P32" s="1320"/>
      <c r="Q32" s="1320">
        <v>2.0445000000000002</v>
      </c>
      <c r="R32" s="1321">
        <v>2.5132879055974193</v>
      </c>
    </row>
    <row r="33" spans="1:18">
      <c r="C33" s="1125" t="s">
        <v>401</v>
      </c>
      <c r="D33" s="1322">
        <v>4.3</v>
      </c>
      <c r="E33" s="1189"/>
      <c r="F33" s="1189"/>
      <c r="G33" s="1189">
        <v>2.0300000000000002</v>
      </c>
      <c r="H33" s="1189"/>
      <c r="I33" s="1189">
        <v>2.58</v>
      </c>
      <c r="J33" s="1189">
        <v>2.86</v>
      </c>
      <c r="K33" s="1189"/>
      <c r="L33" s="1189">
        <v>2.2600000000000002</v>
      </c>
      <c r="M33" s="1189"/>
      <c r="N33" s="1189"/>
      <c r="O33" s="1189"/>
      <c r="P33" s="1190"/>
      <c r="Q33" s="1190">
        <v>2.4013</v>
      </c>
      <c r="R33" s="1191">
        <v>2.5142930670527242</v>
      </c>
    </row>
    <row r="34" spans="1:18">
      <c r="A34" s="1126"/>
      <c r="B34" s="1126"/>
      <c r="C34" s="1127" t="s">
        <v>402</v>
      </c>
      <c r="D34" s="1326">
        <f>D33-D32</f>
        <v>0</v>
      </c>
      <c r="E34" s="1328">
        <f>E32-E33</f>
        <v>0</v>
      </c>
      <c r="F34" s="1328">
        <f t="shared" ref="F34:R34" si="5">F32-F33</f>
        <v>0</v>
      </c>
      <c r="G34" s="1327">
        <f t="shared" si="5"/>
        <v>4.9999999999999822E-2</v>
      </c>
      <c r="H34" s="1327"/>
      <c r="I34" s="1327">
        <f t="shared" si="5"/>
        <v>0</v>
      </c>
      <c r="J34" s="1327">
        <f t="shared" si="5"/>
        <v>1.0000000000000231E-2</v>
      </c>
      <c r="K34" s="1327"/>
      <c r="L34" s="1327">
        <f t="shared" si="5"/>
        <v>-3.0000000000000249E-2</v>
      </c>
      <c r="M34" s="1328">
        <f t="shared" si="5"/>
        <v>0</v>
      </c>
      <c r="N34" s="1328">
        <f t="shared" si="5"/>
        <v>0</v>
      </c>
      <c r="O34" s="1328">
        <f t="shared" si="5"/>
        <v>0</v>
      </c>
      <c r="P34" s="1329"/>
      <c r="Q34" s="1331">
        <f t="shared" si="5"/>
        <v>-0.35679999999999978</v>
      </c>
      <c r="R34" s="1330">
        <f t="shared" si="5"/>
        <v>-1.005161455304826E-3</v>
      </c>
    </row>
    <row r="35" spans="1:18">
      <c r="A35" s="1126"/>
      <c r="B35" s="1126"/>
      <c r="C35" s="1127" t="s">
        <v>403</v>
      </c>
      <c r="D35" s="1172">
        <f>D32/$R32*100</f>
        <v>171.09062556754202</v>
      </c>
      <c r="E35" s="1192"/>
      <c r="F35" s="1192"/>
      <c r="G35" s="1173">
        <f>G32/$R32*100</f>
        <v>82.760116553601719</v>
      </c>
      <c r="H35" s="1173"/>
      <c r="I35" s="1173">
        <f>I32/$R32*100</f>
        <v>102.65437534052522</v>
      </c>
      <c r="J35" s="1173">
        <f>J32/$R32*100</f>
        <v>114.19304543694085</v>
      </c>
      <c r="K35" s="1173"/>
      <c r="L35" s="1173">
        <f>L32/$R32*100</f>
        <v>88.728394189678767</v>
      </c>
      <c r="M35" s="1173"/>
      <c r="N35" s="1173"/>
      <c r="O35" s="1173"/>
      <c r="P35" s="1174"/>
      <c r="Q35" s="1174"/>
      <c r="R35" s="1175"/>
    </row>
    <row r="36" spans="1:18">
      <c r="A36" s="1128"/>
      <c r="B36" s="1128"/>
      <c r="C36" s="1129" t="s">
        <v>404</v>
      </c>
      <c r="D36" s="1176">
        <v>4.060614309695568</v>
      </c>
      <c r="E36" s="1177"/>
      <c r="F36" s="1177"/>
      <c r="G36" s="1177">
        <v>31.020701090117182</v>
      </c>
      <c r="H36" s="1177"/>
      <c r="I36" s="1177">
        <v>30.882116386403851</v>
      </c>
      <c r="J36" s="1177">
        <v>22.88297429171255</v>
      </c>
      <c r="K36" s="1177"/>
      <c r="L36" s="1177">
        <v>6.4235659989028724</v>
      </c>
      <c r="M36" s="1177"/>
      <c r="N36" s="1177"/>
      <c r="O36" s="1177"/>
      <c r="P36" s="1178"/>
      <c r="Q36" s="1178">
        <v>4.7300279231679809</v>
      </c>
      <c r="R36" s="1179">
        <f>SUM(D36:Q36)</f>
        <v>100</v>
      </c>
    </row>
    <row r="37" spans="1:18" ht="15">
      <c r="A37" s="1109" t="s">
        <v>408</v>
      </c>
      <c r="B37" s="1109" t="s">
        <v>414</v>
      </c>
      <c r="C37" s="1120" t="s">
        <v>415</v>
      </c>
      <c r="D37" s="1180"/>
      <c r="E37" s="1181"/>
      <c r="F37" s="1181"/>
      <c r="G37" s="1181"/>
      <c r="H37" s="1181"/>
      <c r="I37" s="1181"/>
      <c r="J37" s="1181"/>
      <c r="K37" s="1181"/>
      <c r="L37" s="1181"/>
      <c r="M37" s="1181"/>
      <c r="N37" s="1181"/>
      <c r="O37" s="1181"/>
      <c r="P37" s="1181"/>
      <c r="Q37" s="1181"/>
      <c r="R37" s="1182"/>
    </row>
    <row r="38" spans="1:18">
      <c r="C38" s="1124" t="s">
        <v>411</v>
      </c>
      <c r="D38" s="1318">
        <v>2.8000000000000003</v>
      </c>
      <c r="E38" s="1319"/>
      <c r="F38" s="1319"/>
      <c r="G38" s="1319">
        <v>2.1</v>
      </c>
      <c r="H38" s="1333"/>
      <c r="I38" s="1319">
        <v>2.59</v>
      </c>
      <c r="J38" s="1319">
        <v>2.83</v>
      </c>
      <c r="K38" s="1319"/>
      <c r="L38" s="1319">
        <v>1.82</v>
      </c>
      <c r="M38" s="1319"/>
      <c r="N38" s="1319"/>
      <c r="O38" s="1319"/>
      <c r="P38" s="1320"/>
      <c r="Q38" s="1320">
        <v>2.1311</v>
      </c>
      <c r="R38" s="1321">
        <v>2.5048216445311433</v>
      </c>
    </row>
    <row r="39" spans="1:18">
      <c r="C39" s="1125" t="s">
        <v>401</v>
      </c>
      <c r="D39" s="1322">
        <v>2.8000000000000003</v>
      </c>
      <c r="E39" s="1334"/>
      <c r="F39" s="1334"/>
      <c r="G39" s="1334">
        <v>2.2200000000000002</v>
      </c>
      <c r="H39" s="1189"/>
      <c r="I39" s="1323">
        <v>2.58</v>
      </c>
      <c r="J39" s="1323">
        <v>2.83</v>
      </c>
      <c r="K39" s="1323"/>
      <c r="L39" s="1323">
        <v>2</v>
      </c>
      <c r="M39" s="1323"/>
      <c r="N39" s="1323"/>
      <c r="O39" s="1323"/>
      <c r="P39" s="1324"/>
      <c r="Q39" s="1324">
        <v>2.1939000000000002</v>
      </c>
      <c r="R39" s="1325">
        <v>2.5342713051976622</v>
      </c>
    </row>
    <row r="40" spans="1:18">
      <c r="A40" s="1126"/>
      <c r="B40" s="1126"/>
      <c r="C40" s="1127" t="s">
        <v>402</v>
      </c>
      <c r="D40" s="1326">
        <f>D39-D38</f>
        <v>0</v>
      </c>
      <c r="E40" s="1328">
        <f>E38-E39</f>
        <v>0</v>
      </c>
      <c r="F40" s="1328">
        <f t="shared" ref="F40:R40" si="6">F38-F39</f>
        <v>0</v>
      </c>
      <c r="G40" s="1327">
        <f t="shared" si="6"/>
        <v>-0.12000000000000011</v>
      </c>
      <c r="H40" s="1327"/>
      <c r="I40" s="1327">
        <f t="shared" si="6"/>
        <v>9.9999999999997868E-3</v>
      </c>
      <c r="J40" s="1327">
        <f t="shared" si="6"/>
        <v>0</v>
      </c>
      <c r="K40" s="1327"/>
      <c r="L40" s="1327">
        <f t="shared" si="6"/>
        <v>-0.17999999999999994</v>
      </c>
      <c r="M40" s="1328">
        <f t="shared" si="6"/>
        <v>0</v>
      </c>
      <c r="N40" s="1328">
        <f t="shared" si="6"/>
        <v>0</v>
      </c>
      <c r="O40" s="1328">
        <f t="shared" si="6"/>
        <v>0</v>
      </c>
      <c r="P40" s="1329"/>
      <c r="Q40" s="1331">
        <f t="shared" si="6"/>
        <v>-6.2800000000000189E-2</v>
      </c>
      <c r="R40" s="1330">
        <f t="shared" si="6"/>
        <v>-2.9449660666518884E-2</v>
      </c>
    </row>
    <row r="41" spans="1:18">
      <c r="A41" s="1126"/>
      <c r="B41" s="1126"/>
      <c r="C41" s="1127" t="s">
        <v>403</v>
      </c>
      <c r="D41" s="1172">
        <f>D38/$R38*100</f>
        <v>111.78440613180301</v>
      </c>
      <c r="E41" s="1192"/>
      <c r="F41" s="1192"/>
      <c r="G41" s="1173">
        <f>G38/$R38*100</f>
        <v>83.838304598852247</v>
      </c>
      <c r="H41" s="1173"/>
      <c r="I41" s="1173">
        <f>I38/$R38*100</f>
        <v>103.40057567191776</v>
      </c>
      <c r="J41" s="1173">
        <f>J38/$R38*100</f>
        <v>112.98209619750088</v>
      </c>
      <c r="K41" s="1173"/>
      <c r="L41" s="1173">
        <f>L38/$R38*100</f>
        <v>72.659863985671947</v>
      </c>
      <c r="M41" s="1173"/>
      <c r="N41" s="1173"/>
      <c r="O41" s="1173"/>
      <c r="P41" s="1174"/>
      <c r="Q41" s="1174"/>
      <c r="R41" s="1175"/>
    </row>
    <row r="42" spans="1:18" ht="13.5" thickBot="1">
      <c r="A42" s="1128"/>
      <c r="B42" s="1128"/>
      <c r="C42" s="1130" t="s">
        <v>404</v>
      </c>
      <c r="D42" s="1183">
        <v>7.0524127136165582</v>
      </c>
      <c r="E42" s="1184"/>
      <c r="F42" s="1184"/>
      <c r="G42" s="1184">
        <v>18.610192853555116</v>
      </c>
      <c r="H42" s="1184"/>
      <c r="I42" s="1184">
        <v>44.980473236848148</v>
      </c>
      <c r="J42" s="1184">
        <v>20.258384048406125</v>
      </c>
      <c r="K42" s="1184"/>
      <c r="L42" s="1184">
        <v>5.0354908167754946</v>
      </c>
      <c r="M42" s="1184"/>
      <c r="N42" s="1184"/>
      <c r="O42" s="1184"/>
      <c r="P42" s="1185"/>
      <c r="Q42" s="1185">
        <v>4.0630463307985529</v>
      </c>
      <c r="R42" s="1186">
        <f>SUM(D42:Q42)</f>
        <v>100</v>
      </c>
    </row>
    <row r="43" spans="1:18" ht="13.5" thickBot="1">
      <c r="C43" s="1187"/>
      <c r="D43" s="1187"/>
      <c r="E43" s="1187"/>
      <c r="F43" s="1187"/>
      <c r="G43" s="1187"/>
      <c r="H43" s="1187"/>
      <c r="I43" s="1187"/>
      <c r="J43" s="1187"/>
      <c r="K43" s="1187"/>
      <c r="L43" s="1187"/>
      <c r="M43" s="1187"/>
      <c r="N43" s="1187"/>
      <c r="O43" s="1187"/>
      <c r="P43" s="1187"/>
      <c r="Q43" s="1187"/>
      <c r="R43" s="1187"/>
    </row>
    <row r="44" spans="1:18" ht="19.5" thickBot="1">
      <c r="A44" s="1111" t="s">
        <v>416</v>
      </c>
      <c r="B44" s="1111" t="s">
        <v>417</v>
      </c>
      <c r="C44" s="1112" t="s">
        <v>418</v>
      </c>
      <c r="D44" s="1113"/>
      <c r="E44" s="1113"/>
      <c r="F44" s="1113"/>
      <c r="G44" s="1113"/>
      <c r="H44" s="1113"/>
      <c r="I44" s="1113"/>
      <c r="J44" s="1113"/>
      <c r="K44" s="1113"/>
      <c r="L44" s="1113"/>
      <c r="M44" s="1113"/>
      <c r="N44" s="1113"/>
      <c r="O44" s="1113"/>
      <c r="P44" s="1113"/>
      <c r="Q44" s="1113"/>
      <c r="R44" s="1114"/>
    </row>
    <row r="45" spans="1:18" ht="13.5" thickBot="1">
      <c r="A45" s="1111"/>
      <c r="B45" s="1111"/>
      <c r="C45" s="1115"/>
      <c r="D45" s="1116" t="s">
        <v>338</v>
      </c>
      <c r="E45" s="1117" t="s">
        <v>341</v>
      </c>
      <c r="F45" s="1117" t="s">
        <v>342</v>
      </c>
      <c r="G45" s="1117" t="s">
        <v>345</v>
      </c>
      <c r="H45" s="1117" t="s">
        <v>347</v>
      </c>
      <c r="I45" s="1117" t="s">
        <v>348</v>
      </c>
      <c r="J45" s="1117" t="s">
        <v>350</v>
      </c>
      <c r="K45" s="1117" t="s">
        <v>357</v>
      </c>
      <c r="L45" s="1117" t="s">
        <v>358</v>
      </c>
      <c r="M45" s="1117" t="s">
        <v>359</v>
      </c>
      <c r="N45" s="1117" t="s">
        <v>360</v>
      </c>
      <c r="O45" s="1117" t="s">
        <v>361</v>
      </c>
      <c r="P45" s="1117" t="s">
        <v>362</v>
      </c>
      <c r="Q45" s="1117" t="s">
        <v>365</v>
      </c>
      <c r="R45" s="1193" t="s">
        <v>396</v>
      </c>
    </row>
    <row r="46" spans="1:18">
      <c r="C46" s="1132" t="s">
        <v>419</v>
      </c>
      <c r="D46" s="1194">
        <v>623.65</v>
      </c>
      <c r="E46" s="1195"/>
      <c r="F46" s="1196">
        <v>487</v>
      </c>
      <c r="G46" s="1196"/>
      <c r="H46" s="1196" t="e">
        <v>#N/A</v>
      </c>
      <c r="I46" s="1196">
        <v>568</v>
      </c>
      <c r="J46" s="1196">
        <v>517</v>
      </c>
      <c r="K46" s="1195">
        <v>483.63</v>
      </c>
      <c r="L46" s="1195" t="e">
        <v>#N/A</v>
      </c>
      <c r="M46" s="1195" t="e">
        <v>#N/A</v>
      </c>
      <c r="N46" s="1195" t="e">
        <v>#N/A</v>
      </c>
      <c r="O46" s="1195" t="e">
        <v>#N/A</v>
      </c>
      <c r="P46" s="1195">
        <v>425.29</v>
      </c>
      <c r="Q46" s="1195" t="e">
        <v>#N/A</v>
      </c>
      <c r="R46" s="1321">
        <v>525.81403840442385</v>
      </c>
    </row>
    <row r="47" spans="1:18">
      <c r="C47" s="1125" t="s">
        <v>401</v>
      </c>
      <c r="D47" s="1197">
        <v>619.25</v>
      </c>
      <c r="E47" s="1189"/>
      <c r="F47" s="1189">
        <v>478</v>
      </c>
      <c r="G47" s="1189" t="e">
        <v>#N/A</v>
      </c>
      <c r="H47" s="1189" t="e">
        <v>#N/A</v>
      </c>
      <c r="I47" s="1189">
        <v>567</v>
      </c>
      <c r="J47" s="1189">
        <v>549.5</v>
      </c>
      <c r="K47" s="1189">
        <v>473.95</v>
      </c>
      <c r="L47" s="1189" t="e">
        <v>#N/A</v>
      </c>
      <c r="M47" s="1189" t="e">
        <v>#N/A</v>
      </c>
      <c r="N47" s="1189" t="e">
        <v>#N/A</v>
      </c>
      <c r="O47" s="1189" t="e">
        <v>#N/A</v>
      </c>
      <c r="P47" s="1189">
        <v>430.54</v>
      </c>
      <c r="Q47" s="1189"/>
      <c r="R47" s="1198">
        <v>526.00664184694472</v>
      </c>
    </row>
    <row r="48" spans="1:18">
      <c r="A48" s="1126"/>
      <c r="B48" s="1126"/>
      <c r="C48" s="1127" t="s">
        <v>402</v>
      </c>
      <c r="D48" s="1326">
        <f>D46-D47</f>
        <v>4.3999999999999773</v>
      </c>
      <c r="E48" s="1328">
        <f>E46-E47</f>
        <v>0</v>
      </c>
      <c r="F48" s="1327">
        <f t="shared" ref="F48:R48" si="7">F46-F47</f>
        <v>9</v>
      </c>
      <c r="G48" s="1327" t="e">
        <f t="shared" si="7"/>
        <v>#N/A</v>
      </c>
      <c r="H48" s="1327" t="e">
        <f t="shared" si="7"/>
        <v>#N/A</v>
      </c>
      <c r="I48" s="1327">
        <f t="shared" si="7"/>
        <v>1</v>
      </c>
      <c r="J48" s="1327">
        <f t="shared" si="7"/>
        <v>-32.5</v>
      </c>
      <c r="K48" s="1327">
        <f t="shared" si="7"/>
        <v>9.6800000000000068</v>
      </c>
      <c r="L48" s="1328"/>
      <c r="M48" s="1328"/>
      <c r="N48" s="1328"/>
      <c r="O48" s="1328"/>
      <c r="P48" s="1328">
        <f t="shared" ref="P48" si="8">P46-P47</f>
        <v>-5.25</v>
      </c>
      <c r="Q48" s="1328" t="e">
        <f t="shared" si="7"/>
        <v>#N/A</v>
      </c>
      <c r="R48" s="1335">
        <f t="shared" si="7"/>
        <v>-0.1926034425208627</v>
      </c>
    </row>
    <row r="49" spans="1:18">
      <c r="A49" s="1126"/>
      <c r="B49" s="1126"/>
      <c r="C49" s="1127" t="s">
        <v>403</v>
      </c>
      <c r="D49" s="1172">
        <f>D46/$R46*100</f>
        <v>118.60657085011617</v>
      </c>
      <c r="E49" s="1173"/>
      <c r="F49" s="1173">
        <f t="shared" ref="F49:Q49" si="9">F46/$R46*100</f>
        <v>92.618295524743971</v>
      </c>
      <c r="G49" s="1173"/>
      <c r="H49" s="1173"/>
      <c r="I49" s="1173">
        <f t="shared" si="9"/>
        <v>108.02298122803813</v>
      </c>
      <c r="J49" s="1173">
        <f t="shared" si="9"/>
        <v>98.323734674112174</v>
      </c>
      <c r="K49" s="1173">
        <f t="shared" si="9"/>
        <v>91.97738452696494</v>
      </c>
      <c r="L49" s="1173" t="e">
        <f t="shared" si="9"/>
        <v>#N/A</v>
      </c>
      <c r="M49" s="1173" t="e">
        <f t="shared" si="9"/>
        <v>#N/A</v>
      </c>
      <c r="N49" s="1173" t="e">
        <f t="shared" si="9"/>
        <v>#N/A</v>
      </c>
      <c r="O49" s="1173" t="e">
        <f t="shared" si="9"/>
        <v>#N/A</v>
      </c>
      <c r="P49" s="1173">
        <f t="shared" si="9"/>
        <v>80.88220719449356</v>
      </c>
      <c r="Q49" s="1173" t="e">
        <f t="shared" si="9"/>
        <v>#N/A</v>
      </c>
      <c r="R49" s="1199"/>
    </row>
    <row r="50" spans="1:18" ht="13.5" thickBot="1">
      <c r="A50" s="1128"/>
      <c r="B50" s="1128"/>
      <c r="C50" s="1130" t="s">
        <v>404</v>
      </c>
      <c r="D50" s="1183">
        <v>8.3514492753623184</v>
      </c>
      <c r="E50" s="1184"/>
      <c r="F50" s="1184">
        <v>8.0405002977963083</v>
      </c>
      <c r="G50" s="1184"/>
      <c r="H50" s="1184"/>
      <c r="I50" s="1184">
        <v>30.877506452253328</v>
      </c>
      <c r="J50" s="1184">
        <v>15.501290450665078</v>
      </c>
      <c r="K50" s="1184">
        <v>36.912844947389324</v>
      </c>
      <c r="L50" s="1184"/>
      <c r="M50" s="1184"/>
      <c r="N50" s="1184"/>
      <c r="O50" s="1184"/>
      <c r="P50" s="1184">
        <v>0.31640857653365101</v>
      </c>
      <c r="Q50" s="1184"/>
      <c r="R50" s="1186">
        <f>SUM(D50:Q50)</f>
        <v>100.00000000000001</v>
      </c>
    </row>
    <row r="51" spans="1:18">
      <c r="C51" s="1133" t="s">
        <v>420</v>
      </c>
    </row>
  </sheetData>
  <mergeCells count="1">
    <mergeCell ref="C6:R6"/>
  </mergeCells>
  <conditionalFormatting sqref="D18:R18 D21:R21 D26:P30 D33:P36 R26:R30 D11:R15 R39:R42 R33:R36 D46:Q46 D39:P42 D47:R50">
    <cfRule type="containsErrors" dxfId="10" priority="11" stopIfTrue="1">
      <formula>ISERROR(D11)</formula>
    </cfRule>
  </conditionalFormatting>
  <conditionalFormatting sqref="D17:R17">
    <cfRule type="containsErrors" dxfId="9" priority="10" stopIfTrue="1">
      <formula>ISERROR(D17)</formula>
    </cfRule>
  </conditionalFormatting>
  <conditionalFormatting sqref="D32:P32 R32">
    <cfRule type="containsErrors" dxfId="8" priority="9" stopIfTrue="1">
      <formula>ISERROR(D32)</formula>
    </cfRule>
  </conditionalFormatting>
  <conditionalFormatting sqref="D38:P38 R38">
    <cfRule type="containsErrors" dxfId="7" priority="8" stopIfTrue="1">
      <formula>ISERROR(D38)</formula>
    </cfRule>
  </conditionalFormatting>
  <conditionalFormatting sqref="D19:R19 R20">
    <cfRule type="containsErrors" dxfId="6" priority="7" stopIfTrue="1">
      <formula>ISERROR(D19)</formula>
    </cfRule>
  </conditionalFormatting>
  <conditionalFormatting sqref="D4:G4">
    <cfRule type="expression" dxfId="5" priority="6">
      <formula>$U$1&gt;0</formula>
    </cfRule>
  </conditionalFormatting>
  <conditionalFormatting sqref="Q26:Q30 Q33:Q36 Q39:Q42">
    <cfRule type="containsErrors" dxfId="4" priority="5" stopIfTrue="1">
      <formula>ISERROR(Q26)</formula>
    </cfRule>
  </conditionalFormatting>
  <conditionalFormatting sqref="Q32">
    <cfRule type="containsErrors" dxfId="3" priority="4" stopIfTrue="1">
      <formula>ISERROR(Q32)</formula>
    </cfRule>
  </conditionalFormatting>
  <conditionalFormatting sqref="Q38">
    <cfRule type="containsErrors" dxfId="2" priority="3" stopIfTrue="1">
      <formula>ISERROR(Q38)</formula>
    </cfRule>
  </conditionalFormatting>
  <conditionalFormatting sqref="D20:Q20">
    <cfRule type="containsErrors" dxfId="1" priority="2" stopIfTrue="1">
      <formula>ISERROR(D20)</formula>
    </cfRule>
  </conditionalFormatting>
  <conditionalFormatting sqref="R46">
    <cfRule type="containsErrors" dxfId="0" priority="1" stopIfTrue="1">
      <formula>ISERROR(R46)</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topLeftCell="A4" workbookViewId="0">
      <selection activeCell="C31" sqref="C31:D31"/>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10" t="s">
        <v>491</v>
      </c>
      <c r="B5" s="1510"/>
      <c r="C5" s="1510"/>
      <c r="D5" s="1510"/>
      <c r="E5" s="1510"/>
      <c r="F5" s="1510"/>
      <c r="H5" s="597" t="s">
        <v>279</v>
      </c>
    </row>
    <row r="6" spans="1:20" ht="15.75" customHeight="1" thickBot="1">
      <c r="A6" s="1511" t="s">
        <v>125</v>
      </c>
      <c r="B6" s="1502" t="s">
        <v>492</v>
      </c>
      <c r="C6" s="1503"/>
      <c r="D6" s="1504"/>
      <c r="E6" s="1505" t="s">
        <v>493</v>
      </c>
      <c r="F6" s="1507" t="s">
        <v>494</v>
      </c>
    </row>
    <row r="7" spans="1:20" ht="21" customHeight="1" thickBot="1">
      <c r="A7" s="1512"/>
      <c r="B7" s="1311" t="s">
        <v>264</v>
      </c>
      <c r="C7" s="1311" t="s">
        <v>268</v>
      </c>
      <c r="D7" s="1311" t="s">
        <v>269</v>
      </c>
      <c r="E7" s="1513"/>
      <c r="F7" s="1514"/>
    </row>
    <row r="8" spans="1:20" ht="17.25" customHeight="1" thickBot="1">
      <c r="A8" s="791" t="s">
        <v>126</v>
      </c>
      <c r="B8" s="1312">
        <v>8534.3850000000002</v>
      </c>
      <c r="C8" s="1313">
        <v>2903.3989999999999</v>
      </c>
      <c r="D8" s="819">
        <f t="shared" ref="D8:D13" si="0">(C8/B8)*100</f>
        <v>34.020014330265155</v>
      </c>
      <c r="E8" s="1313">
        <v>9020.7080000000005</v>
      </c>
      <c r="F8" s="819">
        <f t="shared" ref="F8:F13" si="1">((B8-E8)/E8)*100</f>
        <v>-5.391184372667869</v>
      </c>
      <c r="H8" s="625" t="s">
        <v>127</v>
      </c>
    </row>
    <row r="9" spans="1:20" ht="18" customHeight="1" thickBot="1">
      <c r="A9" s="791" t="s">
        <v>128</v>
      </c>
      <c r="B9" s="1148">
        <v>27113</v>
      </c>
      <c r="C9" s="681">
        <v>6516</v>
      </c>
      <c r="D9" s="819">
        <f t="shared" si="0"/>
        <v>24.032751816471805</v>
      </c>
      <c r="E9" s="681">
        <v>28472</v>
      </c>
      <c r="F9" s="819">
        <f t="shared" si="1"/>
        <v>-4.7731104242764815</v>
      </c>
      <c r="H9" s="596">
        <f>B9-E9</f>
        <v>-1359</v>
      </c>
      <c r="O9" s="81"/>
      <c r="P9" s="81"/>
      <c r="Q9" s="81"/>
      <c r="R9" s="81"/>
      <c r="S9" s="81"/>
      <c r="T9" s="81"/>
    </row>
    <row r="10" spans="1:20" ht="15" customHeight="1" thickBot="1">
      <c r="A10" s="792" t="s">
        <v>259</v>
      </c>
      <c r="B10" s="1148">
        <v>8106</v>
      </c>
      <c r="C10" s="683">
        <v>0</v>
      </c>
      <c r="D10" s="820">
        <f t="shared" si="0"/>
        <v>0</v>
      </c>
      <c r="E10" s="683">
        <v>10491</v>
      </c>
      <c r="F10" s="820">
        <f t="shared" si="1"/>
        <v>-22.733771804403773</v>
      </c>
      <c r="O10" s="81"/>
      <c r="P10" s="81"/>
      <c r="Q10" s="81"/>
      <c r="R10" s="81"/>
      <c r="S10" s="81"/>
      <c r="T10" s="81"/>
    </row>
    <row r="11" spans="1:20" ht="17.25" customHeight="1" thickBot="1">
      <c r="A11" s="791" t="s">
        <v>129</v>
      </c>
      <c r="B11" s="1148">
        <v>157961.94699999999</v>
      </c>
      <c r="C11" s="684">
        <v>15163.401</v>
      </c>
      <c r="D11" s="819">
        <f t="shared" si="0"/>
        <v>9.5994011772974677</v>
      </c>
      <c r="E11" s="684">
        <v>164024.962</v>
      </c>
      <c r="F11" s="819">
        <f t="shared" si="1"/>
        <v>-3.6963977470697502</v>
      </c>
      <c r="J11" s="787"/>
      <c r="K11"/>
      <c r="L11"/>
      <c r="M11"/>
      <c r="N11"/>
      <c r="O11" s="81"/>
      <c r="P11" s="81"/>
      <c r="Q11" s="81"/>
      <c r="R11" s="81"/>
      <c r="S11" s="81"/>
      <c r="T11" s="81"/>
    </row>
    <row r="12" spans="1:20" ht="15" customHeight="1" thickBot="1">
      <c r="A12" s="790" t="s">
        <v>130</v>
      </c>
      <c r="B12" s="1148">
        <v>61145.542000000001</v>
      </c>
      <c r="C12" s="680">
        <v>17975.841</v>
      </c>
      <c r="D12" s="819">
        <f t="shared" si="0"/>
        <v>29.398449031656305</v>
      </c>
      <c r="E12" s="680">
        <v>60531.423000000003</v>
      </c>
      <c r="F12" s="819">
        <f t="shared" si="1"/>
        <v>1.0145457839310976</v>
      </c>
      <c r="K12"/>
      <c r="L12"/>
      <c r="M12"/>
      <c r="N12"/>
      <c r="O12" s="81"/>
      <c r="P12" s="81"/>
      <c r="Q12" s="81"/>
      <c r="R12" s="81"/>
      <c r="S12" s="81"/>
      <c r="T12" s="81"/>
    </row>
    <row r="13" spans="1:20" ht="15" customHeight="1" thickBot="1">
      <c r="A13" s="790" t="s">
        <v>131</v>
      </c>
      <c r="B13" s="1148">
        <f>B11+B12</f>
        <v>219107.489</v>
      </c>
      <c r="C13" s="680">
        <f>C11+C12</f>
        <v>33139.241999999998</v>
      </c>
      <c r="D13" s="821">
        <f t="shared" si="0"/>
        <v>15.12465053168493</v>
      </c>
      <c r="E13" s="680">
        <f>E11+E12</f>
        <v>224556.38500000001</v>
      </c>
      <c r="F13" s="821">
        <f t="shared" si="1"/>
        <v>-2.4265157278872329</v>
      </c>
      <c r="K13"/>
      <c r="L13"/>
      <c r="M13"/>
      <c r="N13"/>
      <c r="O13" s="81"/>
      <c r="P13" s="81"/>
      <c r="Q13" s="81"/>
      <c r="R13" s="81"/>
      <c r="S13" s="81"/>
      <c r="T13" s="81"/>
    </row>
    <row r="14" spans="1:20">
      <c r="E14" s="982"/>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10" t="s">
        <v>497</v>
      </c>
      <c r="B18" s="1510"/>
      <c r="C18" s="1510"/>
      <c r="D18" s="1510"/>
      <c r="E18" s="1510"/>
      <c r="F18" s="1510"/>
      <c r="L18" s="81"/>
      <c r="M18" s="81"/>
      <c r="O18" s="81"/>
      <c r="P18" s="81"/>
      <c r="Q18" s="81"/>
      <c r="R18" s="81"/>
      <c r="S18" s="81"/>
      <c r="T18" s="81"/>
    </row>
    <row r="19" spans="1:20" ht="16.5" customHeight="1" thickBot="1">
      <c r="A19" s="1500" t="s">
        <v>132</v>
      </c>
      <c r="B19" s="1502" t="s">
        <v>492</v>
      </c>
      <c r="C19" s="1503"/>
      <c r="D19" s="1504"/>
      <c r="E19" s="1505" t="s">
        <v>493</v>
      </c>
      <c r="F19" s="1507" t="s">
        <v>494</v>
      </c>
      <c r="O19" s="81"/>
      <c r="P19" s="81"/>
      <c r="Q19" s="81"/>
      <c r="R19" s="81"/>
      <c r="S19" s="81"/>
      <c r="T19" s="81"/>
    </row>
    <row r="20" spans="1:20" ht="21" customHeight="1" thickBot="1">
      <c r="A20" s="1501"/>
      <c r="B20" s="789" t="s">
        <v>264</v>
      </c>
      <c r="C20" s="789" t="s">
        <v>380</v>
      </c>
      <c r="D20" s="789" t="s">
        <v>381</v>
      </c>
      <c r="E20" s="1506"/>
      <c r="F20" s="1508"/>
      <c r="L20" s="81"/>
      <c r="M20" s="81"/>
      <c r="O20" s="81"/>
      <c r="P20" s="81"/>
      <c r="Q20" s="81"/>
      <c r="R20" s="81"/>
      <c r="S20" s="81"/>
      <c r="T20" s="81"/>
    </row>
    <row r="21" spans="1:20" ht="15.75" thickBot="1">
      <c r="A21" s="530" t="s">
        <v>126</v>
      </c>
      <c r="B21" s="1148">
        <v>18211.556</v>
      </c>
      <c r="C21" s="685">
        <v>0</v>
      </c>
      <c r="D21" s="818">
        <f t="shared" ref="D21:D26" si="2">(C21/B21)*100</f>
        <v>0</v>
      </c>
      <c r="E21" s="680">
        <v>16296.643</v>
      </c>
      <c r="F21" s="818">
        <f t="shared" ref="F21:F26" si="3">((B21-E21)/E21)*100</f>
        <v>11.750352511250325</v>
      </c>
      <c r="H21" s="625" t="s">
        <v>133</v>
      </c>
      <c r="L21" s="81"/>
      <c r="M21" s="81"/>
      <c r="O21" s="81"/>
      <c r="P21" s="81"/>
      <c r="Q21" s="81"/>
      <c r="R21" s="81"/>
      <c r="S21" s="81"/>
      <c r="T21" s="81"/>
    </row>
    <row r="22" spans="1:20" ht="15.75" thickBot="1">
      <c r="A22" s="530" t="s">
        <v>128</v>
      </c>
      <c r="B22" s="1148">
        <v>83834</v>
      </c>
      <c r="C22" s="685">
        <v>0</v>
      </c>
      <c r="D22" s="819">
        <f t="shared" si="2"/>
        <v>0</v>
      </c>
      <c r="E22" s="680">
        <v>66123</v>
      </c>
      <c r="F22" s="819">
        <f t="shared" si="3"/>
        <v>26.784931113228378</v>
      </c>
      <c r="H22" s="596">
        <f>B22-E22</f>
        <v>17711</v>
      </c>
      <c r="O22" s="81"/>
      <c r="P22" s="81"/>
      <c r="Q22" s="81"/>
      <c r="R22" s="81"/>
      <c r="S22" s="81"/>
      <c r="T22" s="81"/>
    </row>
    <row r="23" spans="1:20" ht="15.75" thickBot="1">
      <c r="A23" s="531" t="s">
        <v>259</v>
      </c>
      <c r="B23" s="1148">
        <v>27124</v>
      </c>
      <c r="C23" s="686">
        <v>0</v>
      </c>
      <c r="D23" s="819">
        <f t="shared" si="2"/>
        <v>0</v>
      </c>
      <c r="E23" s="683">
        <v>19696</v>
      </c>
      <c r="F23" s="819">
        <f t="shared" si="3"/>
        <v>37.71324126726239</v>
      </c>
      <c r="O23" s="81"/>
      <c r="P23" s="81"/>
      <c r="Q23" s="81"/>
      <c r="R23" s="81"/>
      <c r="S23" s="81"/>
      <c r="T23" s="81"/>
    </row>
    <row r="24" spans="1:20" ht="15.75" thickBot="1">
      <c r="A24" s="530" t="s">
        <v>129</v>
      </c>
      <c r="B24" s="1148">
        <v>7523.07</v>
      </c>
      <c r="C24" s="687">
        <v>344.91300000000001</v>
      </c>
      <c r="D24" s="820">
        <f t="shared" si="2"/>
        <v>4.5847373479178044</v>
      </c>
      <c r="E24" s="680">
        <v>8391.5409999999993</v>
      </c>
      <c r="F24" s="820">
        <f t="shared" si="3"/>
        <v>-10.349362530672252</v>
      </c>
      <c r="O24" s="81"/>
      <c r="P24" s="81"/>
      <c r="Q24" s="81"/>
      <c r="R24" s="81"/>
      <c r="S24" s="81"/>
      <c r="T24" s="81"/>
    </row>
    <row r="25" spans="1:20" ht="15.75" thickBot="1">
      <c r="A25" s="530" t="s">
        <v>130</v>
      </c>
      <c r="B25" s="1148">
        <v>3820.692</v>
      </c>
      <c r="C25" s="687">
        <v>123.884</v>
      </c>
      <c r="D25" s="819">
        <f t="shared" si="2"/>
        <v>3.2424492735870882</v>
      </c>
      <c r="E25" s="680">
        <v>3395.0439999999999</v>
      </c>
      <c r="F25" s="819">
        <f t="shared" si="3"/>
        <v>12.53733383131412</v>
      </c>
      <c r="O25" s="81"/>
      <c r="P25" s="81"/>
      <c r="Q25" s="81"/>
      <c r="R25" s="81"/>
      <c r="S25" s="81"/>
      <c r="T25" s="81"/>
    </row>
    <row r="26" spans="1:20" ht="15.75" thickBot="1">
      <c r="A26" s="530" t="s">
        <v>131</v>
      </c>
      <c r="B26" s="1148">
        <f>B24+B25</f>
        <v>11343.761999999999</v>
      </c>
      <c r="C26" s="688">
        <f>C24+C25</f>
        <v>468.79700000000003</v>
      </c>
      <c r="D26" s="821">
        <f t="shared" si="2"/>
        <v>4.1326413583077652</v>
      </c>
      <c r="E26" s="680">
        <f>E24+E25</f>
        <v>11786.584999999999</v>
      </c>
      <c r="F26" s="821">
        <f t="shared" si="3"/>
        <v>-3.7570084973722273</v>
      </c>
      <c r="O26" s="81"/>
      <c r="P26" s="81"/>
      <c r="Q26" s="81"/>
      <c r="R26" s="81"/>
      <c r="S26" s="81"/>
      <c r="T26" s="81"/>
    </row>
    <row r="27" spans="1:20" ht="16.5" customHeight="1">
      <c r="A27" s="1509"/>
      <c r="B27" s="1509"/>
      <c r="C27" s="1509"/>
      <c r="D27" s="1509"/>
      <c r="E27" s="1509"/>
      <c r="F27" s="1509"/>
      <c r="H27" s="81"/>
      <c r="I27" s="81"/>
      <c r="J27" s="81"/>
      <c r="K27" s="81"/>
      <c r="L27" s="81"/>
      <c r="M27" s="81"/>
      <c r="N27" s="81"/>
      <c r="O27" s="81"/>
      <c r="P27" s="81"/>
      <c r="Q27" s="81"/>
      <c r="R27" s="81"/>
      <c r="S27" s="81"/>
      <c r="T27" s="81"/>
    </row>
    <row r="28" spans="1:20">
      <c r="A28" s="1060" t="s">
        <v>384</v>
      </c>
      <c r="B28" s="538"/>
      <c r="C28" s="539"/>
      <c r="D28" s="539"/>
      <c r="E28" s="539"/>
      <c r="F28" s="537"/>
      <c r="H28" s="81"/>
      <c r="I28"/>
      <c r="J28"/>
      <c r="K28"/>
      <c r="L28"/>
      <c r="M28"/>
      <c r="N28" s="81"/>
      <c r="O28" s="81"/>
      <c r="P28" s="81"/>
      <c r="Q28" s="81"/>
      <c r="R28" s="81"/>
      <c r="S28" s="81"/>
      <c r="T28" s="81"/>
    </row>
    <row r="29" spans="1:20">
      <c r="A29" s="535"/>
      <c r="B29" s="543"/>
      <c r="C29" s="533"/>
      <c r="D29" s="533"/>
      <c r="E29"/>
      <c r="F29"/>
      <c r="G29"/>
      <c r="H29"/>
      <c r="I29"/>
      <c r="J29"/>
      <c r="K29"/>
      <c r="L29"/>
      <c r="M29"/>
      <c r="N29" s="81"/>
      <c r="O29" s="81"/>
      <c r="P29" s="81"/>
      <c r="Q29" s="81"/>
      <c r="R29" s="81"/>
      <c r="S29" s="81"/>
      <c r="T29" s="81"/>
    </row>
    <row r="30" spans="1:20">
      <c r="A30" s="535"/>
      <c r="B30" s="544"/>
      <c r="C30" s="533"/>
      <c r="D30" s="545"/>
      <c r="E30"/>
      <c r="F30"/>
      <c r="G30"/>
      <c r="H30"/>
      <c r="I30"/>
      <c r="J30"/>
      <c r="K30"/>
      <c r="L30"/>
      <c r="M30"/>
      <c r="N30" s="81"/>
      <c r="O30" s="81"/>
      <c r="P30" s="81"/>
      <c r="Q30" s="81"/>
      <c r="R30" s="81"/>
      <c r="S30" s="81"/>
      <c r="T30" s="81"/>
    </row>
    <row r="31" spans="1:20">
      <c r="A31" s="538"/>
      <c r="B31" s="533"/>
      <c r="C31" s="1499"/>
      <c r="D31" s="1499"/>
      <c r="E31"/>
      <c r="F31"/>
      <c r="G31"/>
      <c r="H31"/>
      <c r="I31"/>
      <c r="J31"/>
      <c r="K31"/>
      <c r="L31"/>
      <c r="M31"/>
      <c r="N31" s="81"/>
      <c r="O31" s="81"/>
      <c r="P31" s="81"/>
      <c r="Q31" s="81"/>
      <c r="R31" s="81"/>
      <c r="S31" s="81"/>
      <c r="T31" s="81"/>
    </row>
    <row r="32" spans="1:20">
      <c r="A32" s="533"/>
      <c r="B32" s="545"/>
      <c r="C32" s="533"/>
      <c r="D32" s="533"/>
      <c r="E32"/>
      <c r="F32"/>
      <c r="G32"/>
      <c r="H32"/>
      <c r="I32"/>
      <c r="J32"/>
      <c r="K32"/>
      <c r="L32"/>
      <c r="M32"/>
      <c r="N32" s="81"/>
      <c r="O32" s="81"/>
      <c r="P32" s="81"/>
      <c r="Q32" s="81"/>
      <c r="R32" s="81"/>
      <c r="S32" s="81"/>
      <c r="T32" s="81"/>
    </row>
    <row r="33" spans="1:20" ht="15.75">
      <c r="A33" s="540"/>
      <c r="B33" s="545"/>
      <c r="C33" s="542"/>
      <c r="D33" s="81"/>
      <c r="E33"/>
      <c r="F33"/>
      <c r="G33"/>
      <c r="H33"/>
      <c r="I33"/>
      <c r="J33"/>
      <c r="K33"/>
      <c r="L33"/>
      <c r="M33"/>
      <c r="N33" s="81"/>
      <c r="O33" s="81"/>
      <c r="P33" s="81"/>
      <c r="Q33" s="81"/>
      <c r="R33" s="81"/>
      <c r="S33" s="81"/>
      <c r="T33" s="81"/>
    </row>
    <row r="34" spans="1:20">
      <c r="A34" s="533"/>
      <c r="B34" s="547"/>
      <c r="C34" s="533"/>
      <c r="D34" s="81"/>
      <c r="E34"/>
      <c r="F34"/>
      <c r="G34"/>
      <c r="H34"/>
      <c r="I34"/>
      <c r="J34"/>
      <c r="K34"/>
      <c r="L34"/>
      <c r="M34"/>
      <c r="N34" s="81"/>
      <c r="O34" s="81"/>
      <c r="P34" s="81"/>
      <c r="Q34" s="81"/>
      <c r="R34" s="81"/>
      <c r="S34" s="81"/>
      <c r="T34" s="81"/>
    </row>
    <row r="35" spans="1:20">
      <c r="A35" s="534"/>
      <c r="B35" s="547"/>
      <c r="C35" s="533"/>
      <c r="D35" s="81"/>
      <c r="E35"/>
      <c r="F35"/>
      <c r="G35"/>
      <c r="H35"/>
      <c r="I35"/>
      <c r="J35"/>
      <c r="K35"/>
      <c r="L35"/>
      <c r="M35"/>
      <c r="N35" s="81"/>
      <c r="O35" s="81"/>
      <c r="P35" s="81"/>
      <c r="Q35" s="81"/>
      <c r="R35" s="81"/>
      <c r="S35" s="81"/>
      <c r="T35" s="81"/>
    </row>
    <row r="36" spans="1:20">
      <c r="A36" s="534"/>
      <c r="B36" s="533"/>
      <c r="C36" s="533"/>
      <c r="D36" s="81"/>
      <c r="E36" s="81"/>
      <c r="F36" s="533"/>
      <c r="G36" s="533"/>
      <c r="H36" s="81"/>
      <c r="I36" s="81"/>
      <c r="J36" s="81"/>
      <c r="K36" s="81"/>
      <c r="L36" s="81"/>
      <c r="M36" s="81"/>
      <c r="N36" s="81"/>
      <c r="O36" s="81"/>
      <c r="P36" s="81"/>
      <c r="Q36" s="81"/>
      <c r="R36" s="81"/>
      <c r="S36" s="81"/>
      <c r="T36" s="81"/>
    </row>
    <row r="37" spans="1:20">
      <c r="A37" s="535"/>
      <c r="B37" s="536"/>
      <c r="C37" s="536"/>
      <c r="D37" s="81"/>
      <c r="E37" s="81"/>
      <c r="F37" s="537"/>
      <c r="G37" s="533"/>
      <c r="H37" s="81"/>
      <c r="I37" s="81"/>
      <c r="J37" s="81"/>
      <c r="K37" s="81"/>
      <c r="L37" s="81"/>
      <c r="M37" s="81"/>
      <c r="N37" s="81"/>
      <c r="O37" s="81"/>
      <c r="P37" s="81"/>
      <c r="Q37" s="81"/>
      <c r="R37" s="81"/>
    </row>
    <row r="38" spans="1:20">
      <c r="A38" s="535"/>
      <c r="B38" s="536"/>
      <c r="C38" s="536"/>
      <c r="D38" s="81"/>
      <c r="E38" s="81"/>
      <c r="F38" s="537"/>
      <c r="G38" s="533"/>
      <c r="H38" s="81"/>
      <c r="I38" s="81"/>
      <c r="J38" s="81"/>
      <c r="K38" s="81"/>
      <c r="L38" s="81"/>
      <c r="M38" s="81"/>
      <c r="N38" s="81"/>
      <c r="O38" s="81"/>
      <c r="P38" s="81"/>
      <c r="Q38" s="81"/>
      <c r="R38" s="81"/>
    </row>
    <row r="39" spans="1:20">
      <c r="A39" s="538"/>
      <c r="B39" s="539"/>
      <c r="C39" s="539"/>
      <c r="D39" s="81"/>
      <c r="E39" s="81"/>
      <c r="F39" s="537"/>
      <c r="G39" s="541"/>
      <c r="H39" s="81"/>
      <c r="I39" s="81"/>
      <c r="J39" s="81"/>
      <c r="K39" s="81"/>
      <c r="L39" s="81"/>
      <c r="M39" s="81"/>
      <c r="N39" s="81"/>
      <c r="O39" s="81"/>
      <c r="P39" s="81"/>
      <c r="Q39" s="81"/>
      <c r="R39" s="81"/>
    </row>
    <row r="40" spans="1:20">
      <c r="A40" s="543"/>
      <c r="B40" s="533"/>
      <c r="C40" s="533"/>
      <c r="D40" s="81"/>
      <c r="E40" s="81"/>
      <c r="F40" s="533"/>
      <c r="G40" s="533"/>
      <c r="H40" s="81"/>
      <c r="I40" s="81"/>
      <c r="J40" s="81"/>
      <c r="K40" s="81"/>
      <c r="L40" s="81"/>
      <c r="M40" s="81"/>
      <c r="N40" s="81"/>
      <c r="O40" s="81"/>
      <c r="P40" s="81"/>
      <c r="Q40" s="81"/>
      <c r="R40" s="81"/>
    </row>
    <row r="41" spans="1:20">
      <c r="A41" s="544"/>
      <c r="B41" s="533"/>
      <c r="C41" s="545"/>
      <c r="D41" s="81"/>
      <c r="E41" s="81"/>
      <c r="F41" s="533"/>
      <c r="G41" s="533"/>
      <c r="H41" s="533"/>
    </row>
    <row r="42" spans="1:20">
      <c r="A42" s="533"/>
      <c r="B42" s="1499"/>
      <c r="C42" s="1499"/>
      <c r="D42" s="533"/>
      <c r="E42" s="533"/>
      <c r="F42" s="533"/>
      <c r="G42" s="533"/>
    </row>
    <row r="43" spans="1:20">
      <c r="A43" s="545"/>
      <c r="B43" s="533"/>
      <c r="C43" s="533"/>
      <c r="D43" s="533"/>
      <c r="E43" s="533"/>
      <c r="F43" s="533"/>
      <c r="G43" s="533"/>
    </row>
    <row r="44" spans="1:20">
      <c r="A44" s="545"/>
      <c r="B44" s="542"/>
      <c r="C44" s="533"/>
      <c r="D44" s="533"/>
      <c r="E44" s="533"/>
      <c r="F44" s="533"/>
      <c r="G44" s="533"/>
    </row>
    <row r="45" spans="1:20">
      <c r="A45" s="547"/>
      <c r="B45" s="533"/>
      <c r="C45" s="533"/>
      <c r="D45" s="533"/>
      <c r="E45" s="533"/>
      <c r="F45" s="533"/>
      <c r="G45" s="533"/>
    </row>
    <row r="46" spans="1:20">
      <c r="A46" s="547"/>
      <c r="B46" s="533"/>
      <c r="C46" s="533"/>
      <c r="D46" s="542"/>
      <c r="E46" s="533"/>
      <c r="F46" s="533"/>
      <c r="G46" s="533"/>
    </row>
    <row r="47" spans="1:20">
      <c r="A47" s="533"/>
      <c r="B47" s="533"/>
      <c r="C47" s="533"/>
      <c r="D47" s="533"/>
      <c r="E47" s="533"/>
      <c r="F47" s="533"/>
      <c r="G47" s="533"/>
    </row>
    <row r="48" spans="1:20">
      <c r="A48" s="533"/>
      <c r="B48" s="533"/>
      <c r="C48" s="533"/>
      <c r="D48" s="533"/>
      <c r="E48" s="533"/>
      <c r="F48" s="533"/>
      <c r="G48" s="533"/>
    </row>
  </sheetData>
  <mergeCells count="13">
    <mergeCell ref="A18:F18"/>
    <mergeCell ref="A5:F5"/>
    <mergeCell ref="A6:A7"/>
    <mergeCell ref="B6:D6"/>
    <mergeCell ref="E6:E7"/>
    <mergeCell ref="F6:F7"/>
    <mergeCell ref="B42:C42"/>
    <mergeCell ref="A19:A20"/>
    <mergeCell ref="B19:D19"/>
    <mergeCell ref="E19:E20"/>
    <mergeCell ref="F19:F20"/>
    <mergeCell ref="A27:F27"/>
    <mergeCell ref="C31:D3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Q38" sqref="Q38"/>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15" t="s">
        <v>495</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496</v>
      </c>
      <c r="B3" s="1516"/>
      <c r="C3" s="1516"/>
      <c r="D3" s="1516"/>
      <c r="E3" s="1516"/>
      <c r="F3" s="1516"/>
      <c r="P3" s="550"/>
    </row>
    <row r="4" spans="1:24" ht="4.5" customHeight="1">
      <c r="A4" s="551"/>
      <c r="B4" s="551"/>
      <c r="C4" s="549"/>
      <c r="D4" s="549"/>
    </row>
    <row r="5" spans="1:24" ht="15.75" thickBot="1">
      <c r="A5" s="552" t="s">
        <v>134</v>
      </c>
      <c r="B5" s="1517" t="s">
        <v>135</v>
      </c>
      <c r="C5" s="1517"/>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6443.9040000000005</v>
      </c>
      <c r="C7" s="566">
        <v>11154</v>
      </c>
      <c r="D7" s="598">
        <v>2.7306344115912156</v>
      </c>
      <c r="F7" s="689" t="s">
        <v>147</v>
      </c>
      <c r="G7" s="564">
        <v>1250.008</v>
      </c>
      <c r="H7" s="564">
        <v>4954</v>
      </c>
      <c r="I7" s="678">
        <v>3.4599998892807124</v>
      </c>
      <c r="K7" s="689" t="s">
        <v>147</v>
      </c>
      <c r="L7" s="564">
        <v>175312.40299999999</v>
      </c>
      <c r="M7" s="564">
        <v>42209.231</v>
      </c>
      <c r="N7" s="678">
        <v>4.1534138113058727</v>
      </c>
      <c r="P7" s="689" t="s">
        <v>148</v>
      </c>
      <c r="Q7" s="564">
        <v>35196.624000000003</v>
      </c>
      <c r="R7" s="564">
        <v>9017.8150000000005</v>
      </c>
      <c r="S7" s="678">
        <v>3.9030102081269136</v>
      </c>
    </row>
    <row r="8" spans="1:24" ht="15.75">
      <c r="A8" s="565" t="s">
        <v>387</v>
      </c>
      <c r="B8" s="566">
        <v>5641.9279999999999</v>
      </c>
      <c r="C8" s="566">
        <v>2437</v>
      </c>
      <c r="D8" s="598">
        <v>5.2030122892992905</v>
      </c>
      <c r="F8" s="565" t="s">
        <v>149</v>
      </c>
      <c r="G8" s="566">
        <v>565.56500000000005</v>
      </c>
      <c r="H8" s="566">
        <v>2851</v>
      </c>
      <c r="I8" s="793">
        <v>2.6530052209645416</v>
      </c>
      <c r="K8" s="565" t="s">
        <v>150</v>
      </c>
      <c r="L8" s="566">
        <v>126525.37300000001</v>
      </c>
      <c r="M8" s="566">
        <v>32646.128000000001</v>
      </c>
      <c r="N8" s="598">
        <v>3.8756624675367322</v>
      </c>
      <c r="P8" s="565" t="s">
        <v>154</v>
      </c>
      <c r="Q8" s="566">
        <v>22492.683000000001</v>
      </c>
      <c r="R8" s="566">
        <v>3946.38</v>
      </c>
      <c r="S8" s="598">
        <v>5.6995735332127166</v>
      </c>
    </row>
    <row r="9" spans="1:24" ht="15.75">
      <c r="A9" s="565" t="s">
        <v>157</v>
      </c>
      <c r="B9" s="566">
        <v>4240.1469999999999</v>
      </c>
      <c r="C9" s="566">
        <v>2968</v>
      </c>
      <c r="D9" s="598">
        <v>2.3474147500006919</v>
      </c>
      <c r="F9" s="1414" t="s">
        <v>270</v>
      </c>
      <c r="G9" s="1415">
        <v>1871.3979999999999</v>
      </c>
      <c r="H9" s="1415">
        <v>8106</v>
      </c>
      <c r="I9" s="1416">
        <v>3.144857881310644</v>
      </c>
      <c r="K9" s="565" t="s">
        <v>388</v>
      </c>
      <c r="L9" s="566">
        <v>49391.5</v>
      </c>
      <c r="M9" s="566">
        <v>16926.587</v>
      </c>
      <c r="N9" s="598">
        <v>2.9179834068143804</v>
      </c>
      <c r="P9" s="565" t="s">
        <v>150</v>
      </c>
      <c r="Q9" s="566">
        <v>19932.258000000002</v>
      </c>
      <c r="R9" s="566">
        <v>6134.0119999999997</v>
      </c>
      <c r="S9" s="598">
        <v>3.2494651135341766</v>
      </c>
    </row>
    <row r="10" spans="1:24" ht="15.75">
      <c r="A10" s="565" t="s">
        <v>320</v>
      </c>
      <c r="B10" s="566">
        <v>3840.4850000000001</v>
      </c>
      <c r="C10" s="566">
        <v>2027</v>
      </c>
      <c r="D10" s="598">
        <v>3.4236305869893506</v>
      </c>
      <c r="F10"/>
      <c r="G10"/>
      <c r="H10"/>
      <c r="I10"/>
      <c r="K10" s="565" t="s">
        <v>156</v>
      </c>
      <c r="L10" s="566">
        <v>45790.326999999997</v>
      </c>
      <c r="M10" s="566">
        <v>8471.9959999999992</v>
      </c>
      <c r="N10" s="598">
        <v>5.4049042280001078</v>
      </c>
      <c r="P10" s="565" t="s">
        <v>149</v>
      </c>
      <c r="Q10" s="566">
        <v>17212.727999999999</v>
      </c>
      <c r="R10" s="566">
        <v>4938.5959999999995</v>
      </c>
      <c r="S10" s="598">
        <v>3.4853484674591728</v>
      </c>
    </row>
    <row r="11" spans="1:24" ht="15.75">
      <c r="A11" s="565" t="s">
        <v>394</v>
      </c>
      <c r="B11" s="566">
        <v>1516.7460000000001</v>
      </c>
      <c r="C11" s="566">
        <v>757</v>
      </c>
      <c r="D11" s="598">
        <v>4.2778984301404019</v>
      </c>
      <c r="K11" s="565" t="s">
        <v>149</v>
      </c>
      <c r="L11" s="566">
        <v>40369.998</v>
      </c>
      <c r="M11" s="566">
        <v>9083.982</v>
      </c>
      <c r="N11" s="598">
        <v>4.4440860847148311</v>
      </c>
      <c r="P11" s="565" t="s">
        <v>287</v>
      </c>
      <c r="Q11" s="566">
        <v>16809.074000000001</v>
      </c>
      <c r="R11" s="566">
        <v>4696.6509999999998</v>
      </c>
      <c r="S11" s="598">
        <v>3.5789489148757276</v>
      </c>
    </row>
    <row r="12" spans="1:24" ht="15.75">
      <c r="A12" s="565" t="s">
        <v>155</v>
      </c>
      <c r="B12" s="566">
        <v>905.48400000000004</v>
      </c>
      <c r="C12" s="566">
        <v>1115</v>
      </c>
      <c r="D12" s="598">
        <v>2.821745430748376</v>
      </c>
      <c r="H12" s="1011"/>
      <c r="K12" s="565" t="s">
        <v>152</v>
      </c>
      <c r="L12" s="566">
        <v>25930.526999999998</v>
      </c>
      <c r="M12" s="566">
        <v>5961.7129999999997</v>
      </c>
      <c r="N12" s="598">
        <v>4.3495094446847746</v>
      </c>
      <c r="P12" s="565" t="s">
        <v>151</v>
      </c>
      <c r="Q12" s="566">
        <v>16634.608</v>
      </c>
      <c r="R12" s="566">
        <v>3742.6109999999999</v>
      </c>
      <c r="S12" s="598">
        <v>4.4446532113543196</v>
      </c>
    </row>
    <row r="13" spans="1:24" ht="15.75">
      <c r="A13" s="565" t="s">
        <v>165</v>
      </c>
      <c r="B13" s="566">
        <v>905.20899999999995</v>
      </c>
      <c r="C13" s="566">
        <v>809</v>
      </c>
      <c r="D13" s="598">
        <v>3.2621789928140519</v>
      </c>
      <c r="H13" s="1011"/>
      <c r="K13" s="565" t="s">
        <v>154</v>
      </c>
      <c r="L13" s="566">
        <v>24875.155999999999</v>
      </c>
      <c r="M13" s="566">
        <v>3791.989</v>
      </c>
      <c r="N13" s="598">
        <v>6.5599230377514282</v>
      </c>
      <c r="P13" s="565" t="s">
        <v>388</v>
      </c>
      <c r="Q13" s="566">
        <v>11069.344999999999</v>
      </c>
      <c r="R13" s="566">
        <v>3460.614</v>
      </c>
      <c r="S13" s="598">
        <v>3.1986650345863477</v>
      </c>
    </row>
    <row r="14" spans="1:24" ht="15.75">
      <c r="A14" s="565" t="s">
        <v>160</v>
      </c>
      <c r="B14" s="566">
        <v>724.83199999999999</v>
      </c>
      <c r="C14" s="566">
        <v>554</v>
      </c>
      <c r="D14" s="598">
        <v>2.1063778468119483</v>
      </c>
      <c r="K14" s="565" t="s">
        <v>148</v>
      </c>
      <c r="L14" s="566">
        <v>20142.338</v>
      </c>
      <c r="M14" s="566">
        <v>4261.5010000000002</v>
      </c>
      <c r="N14" s="598">
        <v>4.7265829575072251</v>
      </c>
      <c r="P14" s="565" t="s">
        <v>158</v>
      </c>
      <c r="Q14" s="566">
        <v>9611.5290000000005</v>
      </c>
      <c r="R14" s="566">
        <v>2714.5770000000002</v>
      </c>
      <c r="S14" s="598">
        <v>3.5407096575267527</v>
      </c>
    </row>
    <row r="15" spans="1:24" ht="16.5" thickBot="1">
      <c r="A15" s="565" t="s">
        <v>149</v>
      </c>
      <c r="B15" s="566">
        <v>616.35199999999998</v>
      </c>
      <c r="C15" s="566">
        <v>3000</v>
      </c>
      <c r="D15" s="598">
        <v>2.6847054826443184</v>
      </c>
      <c r="E15" s="767"/>
      <c r="K15" s="565" t="s">
        <v>157</v>
      </c>
      <c r="L15" s="566">
        <v>20067.634999999998</v>
      </c>
      <c r="M15" s="566">
        <v>5094.2719999999999</v>
      </c>
      <c r="N15" s="598">
        <v>3.9392547158848208</v>
      </c>
      <c r="P15" s="565" t="s">
        <v>156</v>
      </c>
      <c r="Q15" s="566">
        <v>9414.67</v>
      </c>
      <c r="R15" s="566">
        <v>2336.672</v>
      </c>
      <c r="S15" s="598">
        <v>4.029093514194547</v>
      </c>
    </row>
    <row r="16" spans="1:24" ht="16.5" thickBot="1">
      <c r="A16" s="873" t="s">
        <v>270</v>
      </c>
      <c r="B16" s="569">
        <v>26806.04</v>
      </c>
      <c r="C16" s="569">
        <v>27113</v>
      </c>
      <c r="D16" s="677">
        <v>3.1409457154792055</v>
      </c>
      <c r="E16" s="606"/>
      <c r="K16" s="565" t="s">
        <v>164</v>
      </c>
      <c r="L16" s="566">
        <v>16747.966</v>
      </c>
      <c r="M16" s="566">
        <v>5049.866</v>
      </c>
      <c r="N16" s="598">
        <v>3.3165169135181012</v>
      </c>
      <c r="P16" s="565" t="s">
        <v>147</v>
      </c>
      <c r="Q16" s="566">
        <v>8064.76</v>
      </c>
      <c r="R16" s="566">
        <v>2303.6759999999999</v>
      </c>
      <c r="S16" s="598">
        <v>3.500822164227956</v>
      </c>
    </row>
    <row r="17" spans="1:19" ht="15.75">
      <c r="A17"/>
      <c r="B17"/>
      <c r="C17"/>
      <c r="D17"/>
      <c r="K17" s="565" t="s">
        <v>298</v>
      </c>
      <c r="L17" s="566">
        <v>16566.382000000001</v>
      </c>
      <c r="M17" s="566">
        <v>2786.471</v>
      </c>
      <c r="N17" s="598">
        <v>5.9452913739278106</v>
      </c>
      <c r="P17" s="565" t="s">
        <v>163</v>
      </c>
      <c r="Q17" s="566">
        <v>5852.9549999999999</v>
      </c>
      <c r="R17" s="566">
        <v>1863.9559999999999</v>
      </c>
      <c r="S17" s="598">
        <v>3.1400714394545797</v>
      </c>
    </row>
    <row r="18" spans="1:19" ht="15.75">
      <c r="A18"/>
      <c r="B18"/>
      <c r="C18"/>
      <c r="D18"/>
      <c r="K18" s="565" t="s">
        <v>161</v>
      </c>
      <c r="L18" s="566">
        <v>12450.681</v>
      </c>
      <c r="M18" s="566">
        <v>2946.71</v>
      </c>
      <c r="N18" s="598">
        <v>4.2252820942678442</v>
      </c>
      <c r="P18" s="565" t="s">
        <v>167</v>
      </c>
      <c r="Q18" s="566">
        <v>4918.9520000000002</v>
      </c>
      <c r="R18" s="566">
        <v>1538.0039999999999</v>
      </c>
      <c r="S18" s="598">
        <v>3.1982699654877362</v>
      </c>
    </row>
    <row r="19" spans="1:19" ht="15.75">
      <c r="A19"/>
      <c r="B19"/>
      <c r="C19"/>
      <c r="D19"/>
      <c r="K19" s="565" t="s">
        <v>297</v>
      </c>
      <c r="L19" s="566">
        <v>9829.7000000000007</v>
      </c>
      <c r="M19" s="566">
        <v>2647.75</v>
      </c>
      <c r="N19" s="598">
        <v>3.7124728543102639</v>
      </c>
      <c r="P19" s="565" t="s">
        <v>157</v>
      </c>
      <c r="Q19" s="566">
        <v>4066.4879999999998</v>
      </c>
      <c r="R19" s="566">
        <v>1057.075</v>
      </c>
      <c r="S19" s="598">
        <v>3.84692476881962</v>
      </c>
    </row>
    <row r="20" spans="1:19" ht="15.75">
      <c r="A20"/>
      <c r="B20"/>
      <c r="C20"/>
      <c r="D20"/>
      <c r="K20" s="565" t="s">
        <v>162</v>
      </c>
      <c r="L20" s="566">
        <v>9551.3430000000008</v>
      </c>
      <c r="M20" s="566">
        <v>2301.009</v>
      </c>
      <c r="N20" s="598">
        <v>4.1509368281479997</v>
      </c>
      <c r="P20" s="565" t="s">
        <v>168</v>
      </c>
      <c r="Q20" s="566">
        <v>3823.1889999999999</v>
      </c>
      <c r="R20" s="566">
        <v>1320.836</v>
      </c>
      <c r="S20" s="598">
        <v>2.8945221056966948</v>
      </c>
    </row>
    <row r="21" spans="1:19" ht="15.75">
      <c r="A21"/>
      <c r="B21"/>
      <c r="C21"/>
      <c r="D21"/>
      <c r="K21" s="565" t="s">
        <v>155</v>
      </c>
      <c r="L21" s="566">
        <v>9134.4359999999997</v>
      </c>
      <c r="M21" s="566">
        <v>2822.6060000000002</v>
      </c>
      <c r="N21" s="598">
        <v>3.2361711127943464</v>
      </c>
      <c r="P21" s="565" t="s">
        <v>161</v>
      </c>
      <c r="Q21" s="566">
        <v>3523.4769999999999</v>
      </c>
      <c r="R21" s="566">
        <v>869.22699999999998</v>
      </c>
      <c r="S21" s="598">
        <v>4.0535751880693995</v>
      </c>
    </row>
    <row r="22" spans="1:19" ht="15.75">
      <c r="A22"/>
      <c r="B22"/>
      <c r="C22"/>
      <c r="D22"/>
      <c r="H22" s="1011"/>
      <c r="K22" s="565" t="s">
        <v>299</v>
      </c>
      <c r="L22" s="566">
        <v>6231.1509999999998</v>
      </c>
      <c r="M22" s="566">
        <v>1810.971</v>
      </c>
      <c r="N22" s="598">
        <v>3.4407790075048137</v>
      </c>
      <c r="P22" s="565" t="s">
        <v>165</v>
      </c>
      <c r="Q22" s="566">
        <v>3370.1610000000001</v>
      </c>
      <c r="R22" s="566">
        <v>862.17700000000002</v>
      </c>
      <c r="S22" s="598">
        <v>3.9088968970408629</v>
      </c>
    </row>
    <row r="23" spans="1:19" ht="15.75">
      <c r="A23"/>
      <c r="B23"/>
      <c r="C23"/>
      <c r="D23"/>
      <c r="H23" s="1011"/>
      <c r="K23" s="565" t="s">
        <v>151</v>
      </c>
      <c r="L23" s="566">
        <v>5862.5379999999996</v>
      </c>
      <c r="M23" s="566">
        <v>1213.588</v>
      </c>
      <c r="N23" s="598">
        <v>4.8307481616495878</v>
      </c>
      <c r="P23" s="565" t="s">
        <v>166</v>
      </c>
      <c r="Q23" s="566">
        <v>3225.0140000000001</v>
      </c>
      <c r="R23" s="566">
        <v>1000.568</v>
      </c>
      <c r="S23" s="598">
        <v>3.223183231924267</v>
      </c>
    </row>
    <row r="24" spans="1:19" ht="15.75">
      <c r="A24"/>
      <c r="B24"/>
      <c r="C24"/>
      <c r="D24"/>
      <c r="H24" s="1011"/>
      <c r="K24" s="565" t="s">
        <v>165</v>
      </c>
      <c r="L24" s="566">
        <v>5377.674</v>
      </c>
      <c r="M24" s="566">
        <v>2039.4559999999999</v>
      </c>
      <c r="N24" s="598">
        <v>2.6368178573109695</v>
      </c>
      <c r="P24" s="565" t="s">
        <v>297</v>
      </c>
      <c r="Q24" s="566">
        <v>3110.74</v>
      </c>
      <c r="R24" s="566">
        <v>847.12199999999996</v>
      </c>
      <c r="S24" s="598">
        <v>3.6721275093788144</v>
      </c>
    </row>
    <row r="25" spans="1:19" ht="15.75">
      <c r="H25" s="1011"/>
      <c r="K25" s="565" t="s">
        <v>160</v>
      </c>
      <c r="L25" s="566">
        <v>4107.652</v>
      </c>
      <c r="M25" s="566">
        <v>917.673</v>
      </c>
      <c r="N25" s="598">
        <v>4.4761608982720427</v>
      </c>
      <c r="P25" s="565" t="s">
        <v>423</v>
      </c>
      <c r="Q25" s="566">
        <v>3038.1239999999998</v>
      </c>
      <c r="R25" s="566">
        <v>1221.432</v>
      </c>
      <c r="S25" s="598">
        <v>2.4873460004322792</v>
      </c>
    </row>
    <row r="26" spans="1:19" ht="16.5" thickBot="1">
      <c r="A26" s="81"/>
      <c r="B26" s="81"/>
      <c r="C26" s="81"/>
      <c r="D26" s="81"/>
      <c r="H26" s="1011"/>
      <c r="K26" s="959" t="s">
        <v>168</v>
      </c>
      <c r="L26" s="872">
        <v>2938.6179999999999</v>
      </c>
      <c r="M26" s="872">
        <v>1112.3879999999999</v>
      </c>
      <c r="N26" s="960">
        <v>2.6417203349910285</v>
      </c>
      <c r="P26" s="565" t="s">
        <v>422</v>
      </c>
      <c r="Q26" s="566">
        <v>2447.36</v>
      </c>
      <c r="R26" s="566">
        <v>870.03499999999997</v>
      </c>
      <c r="S26" s="598">
        <v>2.8129443068382307</v>
      </c>
    </row>
    <row r="27" spans="1:19" ht="16.5" thickBot="1">
      <c r="A27" s="81"/>
      <c r="B27" s="81"/>
      <c r="C27" s="81"/>
      <c r="D27" s="81"/>
      <c r="H27" s="1011"/>
      <c r="K27" s="873" t="s">
        <v>270</v>
      </c>
      <c r="L27" s="569">
        <v>641339.34699999995</v>
      </c>
      <c r="M27" s="569">
        <v>157961.94699999999</v>
      </c>
      <c r="N27" s="677">
        <v>4.0600876298391029</v>
      </c>
      <c r="P27" s="565" t="s">
        <v>152</v>
      </c>
      <c r="Q27" s="566">
        <v>2433.4389999999999</v>
      </c>
      <c r="R27" s="566">
        <v>768.755</v>
      </c>
      <c r="S27" s="598">
        <v>3.1654285175380972</v>
      </c>
    </row>
    <row r="28" spans="1:19" ht="16.5" thickBot="1">
      <c r="H28" s="1011"/>
      <c r="K28"/>
      <c r="L28"/>
      <c r="M28"/>
      <c r="N28"/>
      <c r="P28" s="959" t="s">
        <v>298</v>
      </c>
      <c r="Q28" s="872">
        <v>2313.6439999999998</v>
      </c>
      <c r="R28" s="872">
        <v>528.70500000000004</v>
      </c>
      <c r="S28" s="960">
        <v>4.376058482518606</v>
      </c>
    </row>
    <row r="29" spans="1:19" ht="16.5" thickBot="1">
      <c r="H29" s="1011"/>
      <c r="K29"/>
      <c r="L29"/>
      <c r="M29"/>
      <c r="N29"/>
      <c r="P29" s="873" t="s">
        <v>270</v>
      </c>
      <c r="Q29" s="569">
        <v>223732.878</v>
      </c>
      <c r="R29" s="569">
        <v>61145.542000000001</v>
      </c>
      <c r="S29" s="677">
        <v>3.659021912014452</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60"/>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topLeftCell="A7" workbookViewId="0">
      <selection activeCell="A29" sqref="A29:J54"/>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15" t="s">
        <v>498</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18" t="s">
        <v>496</v>
      </c>
      <c r="B3" s="1518"/>
      <c r="C3" s="1518"/>
      <c r="D3" s="1518"/>
      <c r="E3" s="1518"/>
      <c r="F3" s="1518"/>
      <c r="G3" s="1518"/>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9875.9380000000001</v>
      </c>
      <c r="C8" s="564">
        <v>13897</v>
      </c>
      <c r="D8" s="678">
        <v>2.3183616995604099</v>
      </c>
      <c r="E8" s="770"/>
      <c r="F8" s="567" t="s">
        <v>388</v>
      </c>
      <c r="G8" s="566">
        <v>2970.8359999999998</v>
      </c>
      <c r="H8" s="566">
        <v>10613</v>
      </c>
      <c r="I8" s="598">
        <v>3.3841719996992694</v>
      </c>
      <c r="J8" s="606"/>
      <c r="K8" s="689" t="s">
        <v>150</v>
      </c>
      <c r="L8" s="564">
        <v>7244.4650000000001</v>
      </c>
      <c r="M8" s="564">
        <v>2014.077</v>
      </c>
      <c r="N8" s="678">
        <v>3.5969156094826564</v>
      </c>
      <c r="O8" s="606"/>
      <c r="P8" s="689" t="s">
        <v>388</v>
      </c>
      <c r="Q8" s="564">
        <v>3372.2640000000001</v>
      </c>
      <c r="R8" s="564">
        <v>846.79399999999998</v>
      </c>
      <c r="S8" s="678">
        <v>3.9823900500003546</v>
      </c>
    </row>
    <row r="9" spans="1:27" ht="15.75">
      <c r="A9" s="567" t="s">
        <v>388</v>
      </c>
      <c r="B9" s="566">
        <v>6697.3680000000004</v>
      </c>
      <c r="C9" s="566">
        <v>18761</v>
      </c>
      <c r="D9" s="598">
        <v>3.1358756394198695</v>
      </c>
      <c r="E9" s="771"/>
      <c r="F9" s="567" t="s">
        <v>165</v>
      </c>
      <c r="G9" s="566">
        <v>2319.7049999999999</v>
      </c>
      <c r="H9" s="566">
        <v>11303</v>
      </c>
      <c r="I9" s="598">
        <v>2.8014745842541937</v>
      </c>
      <c r="J9" s="606"/>
      <c r="K9" s="565" t="s">
        <v>388</v>
      </c>
      <c r="L9" s="566">
        <v>3547.9749999999999</v>
      </c>
      <c r="M9" s="566">
        <v>717.54100000000005</v>
      </c>
      <c r="N9" s="598">
        <v>4.9446303416808233</v>
      </c>
      <c r="O9" s="606"/>
      <c r="P9" s="565" t="s">
        <v>150</v>
      </c>
      <c r="Q9" s="566">
        <v>2576.8989999999999</v>
      </c>
      <c r="R9" s="566">
        <v>643.20500000000004</v>
      </c>
      <c r="S9" s="598">
        <v>4.0063416795578393</v>
      </c>
    </row>
    <row r="10" spans="1:27" ht="16.5" thickBot="1">
      <c r="A10" s="567" t="s">
        <v>165</v>
      </c>
      <c r="B10" s="566">
        <v>5067.7650000000003</v>
      </c>
      <c r="C10" s="566">
        <v>17813</v>
      </c>
      <c r="D10" s="598">
        <v>2.3435856858913113</v>
      </c>
      <c r="E10" s="770"/>
      <c r="F10" s="1417" t="s">
        <v>169</v>
      </c>
      <c r="G10" s="872">
        <v>465.93700000000001</v>
      </c>
      <c r="H10" s="872">
        <v>4269</v>
      </c>
      <c r="I10" s="960">
        <v>1.7275288918220477</v>
      </c>
      <c r="J10" s="606"/>
      <c r="K10" s="565" t="s">
        <v>167</v>
      </c>
      <c r="L10" s="566">
        <v>3511.1790000000001</v>
      </c>
      <c r="M10" s="566">
        <v>755.73099999999999</v>
      </c>
      <c r="N10" s="598">
        <v>4.6460698317258391</v>
      </c>
      <c r="O10" s="606"/>
      <c r="P10" s="565" t="s">
        <v>152</v>
      </c>
      <c r="Q10" s="566">
        <v>2483.5450000000001</v>
      </c>
      <c r="R10" s="566">
        <v>763.02</v>
      </c>
      <c r="S10" s="598">
        <v>3.2548884695027653</v>
      </c>
    </row>
    <row r="11" spans="1:27" ht="16.5" thickBot="1">
      <c r="A11" s="567" t="s">
        <v>161</v>
      </c>
      <c r="B11" s="566">
        <v>3799.0990000000002</v>
      </c>
      <c r="C11" s="566">
        <v>2775</v>
      </c>
      <c r="D11" s="598">
        <v>2.9730119527773735</v>
      </c>
      <c r="E11" s="771"/>
      <c r="F11" s="952" t="s">
        <v>270</v>
      </c>
      <c r="G11" s="569">
        <v>5899.7510000000002</v>
      </c>
      <c r="H11" s="569">
        <v>27124</v>
      </c>
      <c r="I11" s="677">
        <v>2.8957794442028466</v>
      </c>
      <c r="J11" s="606"/>
      <c r="K11" s="565" t="s">
        <v>147</v>
      </c>
      <c r="L11" s="566">
        <v>3031.65</v>
      </c>
      <c r="M11" s="566">
        <v>1329.155</v>
      </c>
      <c r="N11" s="598">
        <v>2.2808852240709325</v>
      </c>
      <c r="O11" s="606"/>
      <c r="P11" s="565" t="s">
        <v>161</v>
      </c>
      <c r="Q11" s="566">
        <v>1945.63</v>
      </c>
      <c r="R11" s="566">
        <v>631.899</v>
      </c>
      <c r="S11" s="598">
        <v>3.0790205396748531</v>
      </c>
    </row>
    <row r="12" spans="1:27" ht="15.75">
      <c r="A12" s="567" t="s">
        <v>150</v>
      </c>
      <c r="B12" s="566">
        <v>3429.2260000000001</v>
      </c>
      <c r="C12" s="566">
        <v>3932</v>
      </c>
      <c r="D12" s="598">
        <v>2.4140400722545183</v>
      </c>
      <c r="E12" s="771"/>
      <c r="F12"/>
      <c r="G12"/>
      <c r="H12"/>
      <c r="I12"/>
      <c r="J12" s="606"/>
      <c r="K12" s="565" t="s">
        <v>152</v>
      </c>
      <c r="L12" s="566">
        <v>2803.5079999999998</v>
      </c>
      <c r="M12" s="566">
        <v>767.47799999999995</v>
      </c>
      <c r="N12" s="598">
        <v>3.6528838611660528</v>
      </c>
      <c r="O12" s="606"/>
      <c r="P12" s="565" t="s">
        <v>149</v>
      </c>
      <c r="Q12" s="566">
        <v>1365.481</v>
      </c>
      <c r="R12" s="566">
        <v>235.37</v>
      </c>
      <c r="S12" s="598">
        <v>5.8014232909886561</v>
      </c>
    </row>
    <row r="13" spans="1:27" ht="15.75">
      <c r="A13" s="567" t="s">
        <v>169</v>
      </c>
      <c r="B13" s="566">
        <v>2487.6489999999999</v>
      </c>
      <c r="C13" s="566">
        <v>7801</v>
      </c>
      <c r="D13" s="598">
        <v>1.5738199113778939</v>
      </c>
      <c r="E13" s="771"/>
      <c r="F13"/>
      <c r="G13"/>
      <c r="H13"/>
      <c r="I13"/>
      <c r="J13" s="606"/>
      <c r="K13" s="565" t="s">
        <v>160</v>
      </c>
      <c r="L13" s="566">
        <v>1537.59</v>
      </c>
      <c r="M13" s="566">
        <v>534.14700000000005</v>
      </c>
      <c r="N13" s="598">
        <v>2.8785896017388466</v>
      </c>
      <c r="O13" s="606"/>
      <c r="P13" s="565" t="s">
        <v>167</v>
      </c>
      <c r="Q13" s="566">
        <v>693.09100000000001</v>
      </c>
      <c r="R13" s="566">
        <v>171.25899999999999</v>
      </c>
      <c r="S13" s="598">
        <v>4.047034024489224</v>
      </c>
    </row>
    <row r="14" spans="1:27" ht="15.75">
      <c r="A14" s="567" t="s">
        <v>152</v>
      </c>
      <c r="B14" s="566">
        <v>2474.3049999999998</v>
      </c>
      <c r="C14" s="566">
        <v>2536</v>
      </c>
      <c r="D14" s="598">
        <v>1.6787536959917062</v>
      </c>
      <c r="E14" s="771"/>
      <c r="F14"/>
      <c r="G14"/>
      <c r="H14"/>
      <c r="I14"/>
      <c r="J14" s="606"/>
      <c r="K14" s="565" t="s">
        <v>164</v>
      </c>
      <c r="L14" s="566">
        <v>1082.3810000000001</v>
      </c>
      <c r="M14" s="566">
        <v>300.68</v>
      </c>
      <c r="N14" s="598">
        <v>3.599777171744047</v>
      </c>
      <c r="O14" s="606"/>
      <c r="P14" s="565" t="s">
        <v>164</v>
      </c>
      <c r="Q14" s="566">
        <v>486.54899999999998</v>
      </c>
      <c r="R14" s="566">
        <v>156.358</v>
      </c>
      <c r="S14" s="598">
        <v>3.1117627495874851</v>
      </c>
    </row>
    <row r="15" spans="1:27" ht="15.75">
      <c r="A15" s="567" t="s">
        <v>160</v>
      </c>
      <c r="B15" s="566">
        <v>2308.8139999999999</v>
      </c>
      <c r="C15" s="566">
        <v>2559</v>
      </c>
      <c r="D15" s="598">
        <v>1.8057486717801079</v>
      </c>
      <c r="E15" s="771"/>
      <c r="F15"/>
      <c r="G15"/>
      <c r="H15"/>
      <c r="I15"/>
      <c r="J15" s="606"/>
      <c r="K15" s="565" t="s">
        <v>165</v>
      </c>
      <c r="L15" s="566">
        <v>925.96400000000006</v>
      </c>
      <c r="M15" s="566">
        <v>298.85199999999998</v>
      </c>
      <c r="N15" s="598">
        <v>3.0984032230000138</v>
      </c>
      <c r="O15" s="606"/>
      <c r="P15" s="565" t="s">
        <v>160</v>
      </c>
      <c r="Q15" s="566">
        <v>244.46299999999999</v>
      </c>
      <c r="R15" s="566">
        <v>63.46</v>
      </c>
      <c r="S15" s="598">
        <v>3.8522376300031516</v>
      </c>
    </row>
    <row r="16" spans="1:27" ht="15.75">
      <c r="A16" s="567" t="s">
        <v>166</v>
      </c>
      <c r="B16" s="566">
        <v>1584.421</v>
      </c>
      <c r="C16" s="566">
        <v>2955</v>
      </c>
      <c r="D16" s="598">
        <v>1.7576769773326575</v>
      </c>
      <c r="E16" s="771"/>
      <c r="J16" s="606"/>
      <c r="K16" s="565" t="s">
        <v>156</v>
      </c>
      <c r="L16" s="566">
        <v>910.64800000000002</v>
      </c>
      <c r="M16" s="566">
        <v>318.98899999999998</v>
      </c>
      <c r="N16" s="598">
        <v>2.8547943659499233</v>
      </c>
      <c r="O16" s="606"/>
      <c r="P16" s="565" t="s">
        <v>156</v>
      </c>
      <c r="Q16" s="566">
        <v>242.101</v>
      </c>
      <c r="R16" s="566">
        <v>107.026</v>
      </c>
      <c r="S16" s="598">
        <v>2.2620765047745408</v>
      </c>
    </row>
    <row r="17" spans="1:19" ht="15.75">
      <c r="A17" s="567" t="s">
        <v>147</v>
      </c>
      <c r="B17" s="566">
        <v>1554.0930000000001</v>
      </c>
      <c r="C17" s="566">
        <v>6315</v>
      </c>
      <c r="D17" s="598">
        <v>3.0294860123706355</v>
      </c>
      <c r="E17" s="770"/>
      <c r="J17" s="606"/>
      <c r="K17" s="565" t="s">
        <v>161</v>
      </c>
      <c r="L17" s="566">
        <v>539.58699999999999</v>
      </c>
      <c r="M17" s="566">
        <v>147.42099999999999</v>
      </c>
      <c r="N17" s="598">
        <v>3.6601773153078598</v>
      </c>
      <c r="O17" s="606"/>
      <c r="P17" s="565" t="s">
        <v>165</v>
      </c>
      <c r="Q17" s="566">
        <v>131.28</v>
      </c>
      <c r="R17" s="566">
        <v>58.186</v>
      </c>
      <c r="S17" s="598">
        <v>2.2562128347025059</v>
      </c>
    </row>
    <row r="18" spans="1:19" ht="16.5" thickBot="1">
      <c r="A18" s="567" t="s">
        <v>148</v>
      </c>
      <c r="B18" s="566">
        <v>1288.192</v>
      </c>
      <c r="C18" s="566">
        <v>1348</v>
      </c>
      <c r="D18" s="598">
        <v>2.1379396188462492</v>
      </c>
      <c r="E18" s="772"/>
      <c r="F18" s="81"/>
      <c r="G18" s="81"/>
      <c r="H18" s="81"/>
      <c r="K18" s="565" t="s">
        <v>149</v>
      </c>
      <c r="L18" s="566">
        <v>509.80500000000001</v>
      </c>
      <c r="M18" s="566">
        <v>97.293000000000006</v>
      </c>
      <c r="N18" s="598">
        <v>5.2398939286485149</v>
      </c>
      <c r="O18" s="606"/>
      <c r="P18" s="959" t="s">
        <v>375</v>
      </c>
      <c r="Q18" s="872">
        <v>109.47499999999999</v>
      </c>
      <c r="R18" s="872">
        <v>14.5</v>
      </c>
      <c r="S18" s="960">
        <v>7.55</v>
      </c>
    </row>
    <row r="19" spans="1:19" ht="16.5" thickBot="1">
      <c r="A19" s="952" t="s">
        <v>270</v>
      </c>
      <c r="B19" s="569">
        <v>42246.186999999998</v>
      </c>
      <c r="C19" s="569">
        <v>83834</v>
      </c>
      <c r="D19" s="677">
        <v>2.3197461545844846</v>
      </c>
      <c r="E19" s="773"/>
      <c r="F19" s="81"/>
      <c r="G19" s="81"/>
      <c r="H19" s="81"/>
      <c r="J19" s="606"/>
      <c r="K19" s="565" t="s">
        <v>425</v>
      </c>
      <c r="L19" s="566">
        <v>287.64499999999998</v>
      </c>
      <c r="M19" s="566">
        <v>23.327000000000002</v>
      </c>
      <c r="N19" s="598">
        <v>12.330989840099454</v>
      </c>
      <c r="O19" s="606"/>
      <c r="P19" s="873" t="s">
        <v>270</v>
      </c>
      <c r="Q19" s="569">
        <v>14065.846</v>
      </c>
      <c r="R19" s="569">
        <v>3820.692</v>
      </c>
      <c r="S19" s="677">
        <v>3.6814917297704186</v>
      </c>
    </row>
    <row r="20" spans="1:19" ht="15" customHeight="1" thickBot="1">
      <c r="A20"/>
      <c r="B20"/>
      <c r="C20"/>
      <c r="D20"/>
      <c r="E20" s="773"/>
      <c r="F20" s="81"/>
      <c r="G20" s="81"/>
      <c r="H20" s="81"/>
      <c r="J20" s="606"/>
      <c r="K20" s="565" t="s">
        <v>148</v>
      </c>
      <c r="L20" s="566">
        <v>274.77199999999999</v>
      </c>
      <c r="M20" s="566">
        <v>25.126999999999999</v>
      </c>
      <c r="N20" s="598">
        <v>10.935328531062204</v>
      </c>
      <c r="O20" s="606"/>
      <c r="P20"/>
      <c r="Q20"/>
      <c r="R20"/>
      <c r="S20"/>
    </row>
    <row r="21" spans="1:19" ht="16.5" thickBot="1">
      <c r="A21"/>
      <c r="B21"/>
      <c r="C21"/>
      <c r="D21"/>
      <c r="E21" s="774"/>
      <c r="F21" s="81"/>
      <c r="G21" s="81"/>
      <c r="H21" s="81"/>
      <c r="J21" s="606"/>
      <c r="K21" s="952" t="s">
        <v>270</v>
      </c>
      <c r="L21" s="569">
        <v>26782.445</v>
      </c>
      <c r="M21" s="569">
        <v>7523.07</v>
      </c>
      <c r="N21" s="677">
        <v>3.5600419775437424</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384</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row>
    <row r="29" spans="1:19">
      <c r="A29"/>
      <c r="B29"/>
      <c r="C29"/>
      <c r="D29"/>
      <c r="E29"/>
      <c r="F29"/>
      <c r="G29"/>
      <c r="H29"/>
      <c r="I29"/>
      <c r="J29"/>
      <c r="K29"/>
      <c r="L29"/>
      <c r="M29"/>
      <c r="N29"/>
      <c r="P29" s="81"/>
      <c r="Q29" s="81"/>
      <c r="R29" s="81"/>
      <c r="S29" s="81"/>
    </row>
    <row r="30" spans="1:19">
      <c r="A30"/>
      <c r="B30"/>
      <c r="C30"/>
      <c r="D30"/>
      <c r="E30"/>
      <c r="F30" s="81"/>
      <c r="G30" s="81"/>
      <c r="H30" s="81"/>
      <c r="I30"/>
      <c r="J30"/>
      <c r="K30"/>
      <c r="L30"/>
      <c r="M30"/>
      <c r="N30"/>
      <c r="P30" s="81"/>
      <c r="Q30" s="81"/>
      <c r="R30" s="81"/>
      <c r="S30" s="81"/>
    </row>
    <row r="31" spans="1:19">
      <c r="A31"/>
      <c r="B31"/>
      <c r="C31"/>
      <c r="D31"/>
      <c r="E31"/>
      <c r="F31" s="81"/>
      <c r="G31" s="81"/>
      <c r="H31" s="81"/>
      <c r="I31"/>
      <c r="J31"/>
      <c r="K31"/>
      <c r="L31"/>
      <c r="M31"/>
      <c r="N31"/>
      <c r="P31" s="81"/>
      <c r="Q31" s="81"/>
      <c r="R31" s="81"/>
      <c r="S31" s="81"/>
    </row>
    <row r="32" spans="1:19">
      <c r="A32"/>
      <c r="B32"/>
      <c r="C32"/>
      <c r="D32"/>
      <c r="E32"/>
      <c r="F32" s="81"/>
      <c r="G32" s="81"/>
      <c r="H32" s="81"/>
      <c r="I32"/>
      <c r="J32"/>
      <c r="P32" s="81"/>
      <c r="Q32" s="81"/>
      <c r="R32" s="81"/>
      <c r="S32" s="81"/>
    </row>
    <row r="33" spans="1:19">
      <c r="A33"/>
      <c r="B33"/>
      <c r="C33"/>
      <c r="D33"/>
      <c r="E33"/>
      <c r="F33" s="81"/>
      <c r="G33" s="81"/>
      <c r="H33" s="81"/>
      <c r="I33"/>
      <c r="J33"/>
      <c r="K33"/>
      <c r="L33"/>
      <c r="M33"/>
      <c r="N33"/>
      <c r="P33" s="81"/>
      <c r="Q33" s="81"/>
      <c r="R33" s="81"/>
      <c r="S33" s="81"/>
    </row>
    <row r="34" spans="1:19">
      <c r="A34"/>
      <c r="B34"/>
      <c r="C34"/>
      <c r="D34"/>
      <c r="E34"/>
      <c r="F34" s="81"/>
      <c r="G34" s="81"/>
      <c r="H34" s="81"/>
      <c r="I34"/>
      <c r="J34"/>
      <c r="K34"/>
      <c r="L34"/>
      <c r="M34"/>
      <c r="N34"/>
      <c r="P34" s="81"/>
      <c r="Q34" s="81"/>
      <c r="R34" s="81"/>
      <c r="S34" s="81"/>
    </row>
    <row r="35" spans="1:19">
      <c r="A35"/>
      <c r="B35"/>
      <c r="C35"/>
      <c r="D35"/>
      <c r="E35"/>
      <c r="F35" s="81"/>
      <c r="G35" s="81"/>
      <c r="H35" s="81"/>
      <c r="I35"/>
      <c r="J35"/>
      <c r="K35"/>
      <c r="L35"/>
      <c r="M35"/>
      <c r="N35"/>
    </row>
    <row r="36" spans="1:19">
      <c r="A36"/>
      <c r="B36"/>
      <c r="C36"/>
      <c r="D36"/>
      <c r="E36"/>
      <c r="F36" s="81"/>
      <c r="G36" s="81"/>
      <c r="H36" s="81"/>
      <c r="I36"/>
      <c r="J36"/>
      <c r="K36"/>
      <c r="L36"/>
      <c r="M36"/>
      <c r="N36"/>
    </row>
    <row r="37" spans="1:19">
      <c r="A37"/>
      <c r="B37"/>
      <c r="C37"/>
      <c r="D37"/>
      <c r="E37"/>
      <c r="F37" s="81"/>
      <c r="G37" s="81"/>
      <c r="H37" s="81"/>
      <c r="I37"/>
      <c r="J37"/>
      <c r="K37"/>
      <c r="L37"/>
      <c r="M37"/>
      <c r="N37"/>
    </row>
    <row r="38" spans="1:19">
      <c r="A38"/>
      <c r="B38"/>
      <c r="C38"/>
      <c r="D38"/>
      <c r="E38"/>
      <c r="F38" s="81"/>
      <c r="G38" s="81"/>
      <c r="H38" s="81"/>
      <c r="I38"/>
      <c r="J38"/>
      <c r="K38"/>
      <c r="L38"/>
      <c r="M38"/>
      <c r="N38"/>
    </row>
    <row r="39" spans="1:19">
      <c r="A39"/>
      <c r="B39"/>
      <c r="C39"/>
      <c r="D39"/>
      <c r="E39"/>
      <c r="F39" s="81"/>
      <c r="G39" s="81"/>
      <c r="H39" s="81"/>
      <c r="I39"/>
      <c r="J39"/>
      <c r="K39"/>
      <c r="L39"/>
      <c r="M39"/>
      <c r="N39"/>
    </row>
    <row r="40" spans="1:19">
      <c r="A40"/>
      <c r="B40"/>
      <c r="C40"/>
      <c r="D40"/>
      <c r="E40"/>
      <c r="F40" s="81"/>
      <c r="G40" s="81"/>
      <c r="H40" s="81"/>
      <c r="I40"/>
      <c r="J40"/>
      <c r="K40"/>
      <c r="L40"/>
      <c r="M40"/>
      <c r="N40"/>
    </row>
    <row r="41" spans="1:19">
      <c r="A41"/>
      <c r="B41"/>
      <c r="C41"/>
      <c r="D41"/>
      <c r="E41"/>
      <c r="F41" s="81"/>
      <c r="G41" s="81"/>
      <c r="H41" s="81"/>
      <c r="I41"/>
      <c r="J41"/>
      <c r="K41"/>
      <c r="L41"/>
      <c r="M41"/>
      <c r="N41"/>
    </row>
    <row r="42" spans="1:19">
      <c r="A42"/>
      <c r="B42"/>
      <c r="C42"/>
      <c r="D42"/>
      <c r="E42"/>
      <c r="F42" s="81"/>
      <c r="G42" s="81"/>
      <c r="H42" s="81"/>
      <c r="I42"/>
      <c r="J42"/>
      <c r="K42"/>
      <c r="L42"/>
      <c r="M42"/>
      <c r="N42"/>
    </row>
    <row r="43" spans="1:19">
      <c r="A43"/>
      <c r="B43"/>
      <c r="C43"/>
      <c r="D43"/>
      <c r="E43"/>
      <c r="F43" s="81"/>
      <c r="G43" s="81"/>
      <c r="H43" s="81"/>
      <c r="I43"/>
      <c r="J43"/>
      <c r="K43"/>
      <c r="L43"/>
      <c r="M43"/>
      <c r="N43"/>
    </row>
    <row r="44" spans="1:19">
      <c r="A44"/>
      <c r="B44"/>
      <c r="C44"/>
      <c r="D44"/>
      <c r="E44"/>
      <c r="F44" s="81"/>
      <c r="G44" s="81"/>
      <c r="H44" s="81"/>
      <c r="I44"/>
      <c r="J44"/>
      <c r="K44"/>
      <c r="L44"/>
      <c r="M44"/>
      <c r="N44"/>
    </row>
    <row r="45" spans="1:19">
      <c r="A45"/>
      <c r="B45"/>
      <c r="C45"/>
      <c r="D45"/>
      <c r="E45"/>
      <c r="F45" s="81"/>
      <c r="G45" s="81"/>
      <c r="H45" s="81"/>
      <c r="I45"/>
      <c r="J45"/>
      <c r="K45"/>
      <c r="L45"/>
      <c r="M45"/>
      <c r="N45"/>
    </row>
    <row r="46" spans="1:19">
      <c r="A46"/>
      <c r="B46"/>
      <c r="C46"/>
      <c r="D46"/>
      <c r="E46"/>
      <c r="F46" s="81"/>
      <c r="G46" s="81"/>
      <c r="H46" s="81"/>
      <c r="I46"/>
      <c r="J46"/>
      <c r="K46"/>
      <c r="L46"/>
      <c r="M46"/>
      <c r="N46"/>
    </row>
    <row r="47" spans="1:19">
      <c r="A47"/>
      <c r="B47"/>
      <c r="C47"/>
      <c r="D47"/>
      <c r="E47"/>
      <c r="F47" s="81"/>
      <c r="G47" s="81"/>
      <c r="H47" s="81"/>
      <c r="I47"/>
      <c r="J47"/>
      <c r="K47"/>
      <c r="L47" s="81"/>
    </row>
    <row r="48" spans="1:19">
      <c r="A48"/>
      <c r="B48"/>
      <c r="C48"/>
      <c r="D48"/>
      <c r="E48"/>
      <c r="F48" s="81"/>
      <c r="G48" s="81"/>
      <c r="H48" s="81"/>
      <c r="I48"/>
      <c r="J48"/>
      <c r="K48"/>
      <c r="L48" s="81"/>
    </row>
    <row r="49" spans="1:12">
      <c r="A49"/>
      <c r="B49"/>
      <c r="C49"/>
      <c r="D49"/>
      <c r="E49"/>
      <c r="F49" s="81"/>
      <c r="G49" s="81"/>
      <c r="H49" s="81"/>
      <c r="I49"/>
      <c r="J49"/>
      <c r="K49"/>
      <c r="L49" s="81"/>
    </row>
    <row r="50" spans="1:12">
      <c r="A50"/>
      <c r="B50"/>
      <c r="C50"/>
      <c r="D50"/>
      <c r="E50"/>
      <c r="F50" s="81"/>
      <c r="G50" s="81"/>
      <c r="H50" s="81"/>
      <c r="I50"/>
      <c r="J50"/>
      <c r="K50"/>
      <c r="L50" s="81"/>
    </row>
    <row r="51" spans="1:12">
      <c r="A51"/>
      <c r="B51"/>
      <c r="C51"/>
      <c r="D51"/>
      <c r="E51"/>
      <c r="F51" s="81"/>
      <c r="G51" s="81"/>
      <c r="H51" s="81"/>
      <c r="I51"/>
      <c r="J51"/>
      <c r="K51"/>
      <c r="L51" s="81"/>
    </row>
    <row r="52" spans="1:12">
      <c r="A52"/>
      <c r="B52"/>
      <c r="C52"/>
      <c r="D52"/>
      <c r="E52"/>
      <c r="F52" s="81"/>
      <c r="G52" s="81"/>
      <c r="H52" s="81"/>
      <c r="I52"/>
      <c r="J52"/>
      <c r="K52"/>
      <c r="L52" s="81"/>
    </row>
    <row r="53" spans="1:12">
      <c r="A53"/>
      <c r="B53"/>
      <c r="C53"/>
      <c r="D53"/>
      <c r="E53"/>
      <c r="F53" s="81"/>
      <c r="G53" s="81"/>
      <c r="H53" s="81"/>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7">
    <sortCondition descending="1" ref="Q8:Q27"/>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sqref="A1:XFD1048576"/>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10" t="s">
        <v>429</v>
      </c>
      <c r="B5" s="1510"/>
      <c r="C5" s="1510"/>
      <c r="D5" s="1510"/>
      <c r="E5" s="1510"/>
      <c r="F5" s="1510"/>
      <c r="H5" s="597" t="s">
        <v>279</v>
      </c>
    </row>
    <row r="6" spans="1:20" ht="15.75" customHeight="1" thickBot="1">
      <c r="A6" s="1511" t="s">
        <v>125</v>
      </c>
      <c r="B6" s="1502" t="s">
        <v>431</v>
      </c>
      <c r="C6" s="1503"/>
      <c r="D6" s="1504"/>
      <c r="E6" s="1505" t="s">
        <v>434</v>
      </c>
      <c r="F6" s="1507" t="s">
        <v>435</v>
      </c>
    </row>
    <row r="7" spans="1:20" ht="21" customHeight="1" thickBot="1">
      <c r="A7" s="1519"/>
      <c r="B7" s="1025" t="s">
        <v>264</v>
      </c>
      <c r="C7" s="1025" t="s">
        <v>268</v>
      </c>
      <c r="D7" s="1025" t="s">
        <v>269</v>
      </c>
      <c r="E7" s="1506"/>
      <c r="F7" s="1508"/>
    </row>
    <row r="8" spans="1:20" ht="17.25" customHeight="1" thickBot="1">
      <c r="A8" s="790" t="s">
        <v>126</v>
      </c>
      <c r="B8" s="680">
        <v>16251.866</v>
      </c>
      <c r="C8" s="680">
        <v>5059.6899999999996</v>
      </c>
      <c r="D8" s="818">
        <f t="shared" ref="D8:D13" si="0">(C8/B8)*100</f>
        <v>31.132978822247242</v>
      </c>
      <c r="E8" s="680">
        <v>14038.891</v>
      </c>
      <c r="F8" s="818">
        <f t="shared" ref="F8:F13" si="1">((B8-E8)/E8)*100</f>
        <v>15.763175310642419</v>
      </c>
      <c r="H8" s="625" t="s">
        <v>127</v>
      </c>
    </row>
    <row r="9" spans="1:20" ht="18" customHeight="1" thickBot="1">
      <c r="A9" s="791" t="s">
        <v>128</v>
      </c>
      <c r="B9" s="681">
        <v>48409</v>
      </c>
      <c r="C9" s="681">
        <v>11376</v>
      </c>
      <c r="D9" s="819">
        <f t="shared" si="0"/>
        <v>23.499762440868434</v>
      </c>
      <c r="E9" s="681">
        <v>50520</v>
      </c>
      <c r="F9" s="819">
        <f t="shared" si="1"/>
        <v>-4.1785431512272364</v>
      </c>
      <c r="H9" s="596">
        <f>B9-E9</f>
        <v>-2111</v>
      </c>
      <c r="O9"/>
      <c r="P9"/>
      <c r="Q9"/>
      <c r="R9"/>
      <c r="S9"/>
      <c r="T9"/>
    </row>
    <row r="10" spans="1:20" ht="15" customHeight="1" thickBot="1">
      <c r="A10" s="792" t="s">
        <v>259</v>
      </c>
      <c r="B10" s="682">
        <v>14811</v>
      </c>
      <c r="C10" s="991">
        <v>0</v>
      </c>
      <c r="D10" s="819">
        <f t="shared" si="0"/>
        <v>0</v>
      </c>
      <c r="E10" s="683">
        <v>21098</v>
      </c>
      <c r="F10" s="819">
        <f t="shared" si="1"/>
        <v>-29.799033083704618</v>
      </c>
      <c r="O10"/>
      <c r="P10"/>
      <c r="Q10"/>
      <c r="R10"/>
      <c r="S10"/>
      <c r="T10"/>
    </row>
    <row r="11" spans="1:20" ht="17.25" customHeight="1" thickBot="1">
      <c r="A11" s="791" t="s">
        <v>129</v>
      </c>
      <c r="B11" s="1108">
        <v>270617.55</v>
      </c>
      <c r="C11" s="684">
        <v>11085.616</v>
      </c>
      <c r="D11" s="820">
        <f t="shared" si="0"/>
        <v>4.0964142938992687</v>
      </c>
      <c r="E11" s="684">
        <v>275566.08799999999</v>
      </c>
      <c r="F11" s="820">
        <f t="shared" si="1"/>
        <v>-1.7957717641947295</v>
      </c>
      <c r="J11" s="787"/>
      <c r="O11"/>
      <c r="P11"/>
      <c r="Q11"/>
      <c r="R11"/>
      <c r="S11"/>
      <c r="T11"/>
    </row>
    <row r="12" spans="1:20" ht="15" customHeight="1" thickBot="1">
      <c r="A12" s="790" t="s">
        <v>130</v>
      </c>
      <c r="B12" s="680">
        <v>103137.30899999999</v>
      </c>
      <c r="C12" s="680">
        <v>20918.491000000002</v>
      </c>
      <c r="D12" s="819">
        <f t="shared" si="0"/>
        <v>20.282176452751933</v>
      </c>
      <c r="E12" s="680">
        <v>106578.781</v>
      </c>
      <c r="F12" s="819">
        <f t="shared" si="1"/>
        <v>-3.2290404972824831</v>
      </c>
      <c r="O12"/>
      <c r="P12"/>
      <c r="Q12"/>
      <c r="R12"/>
      <c r="S12"/>
      <c r="T12"/>
    </row>
    <row r="13" spans="1:20" ht="15" customHeight="1" thickBot="1">
      <c r="A13" s="790" t="s">
        <v>131</v>
      </c>
      <c r="B13" s="680">
        <f>B11+B12</f>
        <v>373754.859</v>
      </c>
      <c r="C13" s="680">
        <f>C11+C12</f>
        <v>32004.107000000004</v>
      </c>
      <c r="D13" s="821">
        <f t="shared" si="0"/>
        <v>8.5628604496617413</v>
      </c>
      <c r="E13" s="680">
        <f>E11+E12</f>
        <v>382144.86900000001</v>
      </c>
      <c r="F13" s="821">
        <f t="shared" si="1"/>
        <v>-2.1955050768979469</v>
      </c>
      <c r="O13"/>
      <c r="P13"/>
      <c r="Q13"/>
      <c r="R13"/>
      <c r="S13"/>
      <c r="T13"/>
    </row>
    <row r="14" spans="1:20">
      <c r="E14" s="982"/>
      <c r="O14"/>
      <c r="P14"/>
      <c r="Q14"/>
      <c r="R14"/>
      <c r="S14"/>
      <c r="T14"/>
    </row>
    <row r="15" spans="1:20">
      <c r="L15" s="982"/>
      <c r="O15"/>
      <c r="P15"/>
      <c r="Q15"/>
      <c r="R15"/>
      <c r="S15"/>
      <c r="T15"/>
    </row>
    <row r="16" spans="1:20" ht="15.75">
      <c r="A16" s="532" t="s">
        <v>260</v>
      </c>
      <c r="L16" s="982"/>
      <c r="O16"/>
      <c r="P16"/>
      <c r="Q16"/>
      <c r="R16"/>
      <c r="S16"/>
      <c r="T16"/>
    </row>
    <row r="17" spans="1:20">
      <c r="L17" s="982"/>
      <c r="O17"/>
      <c r="P17"/>
      <c r="Q17"/>
      <c r="R17"/>
      <c r="S17"/>
      <c r="T17"/>
    </row>
    <row r="18" spans="1:20" ht="33" customHeight="1" thickBot="1">
      <c r="A18" s="1510" t="s">
        <v>430</v>
      </c>
      <c r="B18" s="1510"/>
      <c r="C18" s="1510"/>
      <c r="D18" s="1510"/>
      <c r="E18" s="1510"/>
      <c r="F18" s="1510"/>
      <c r="L18" s="982"/>
      <c r="O18"/>
      <c r="P18"/>
      <c r="Q18"/>
      <c r="R18"/>
      <c r="S18"/>
      <c r="T18"/>
    </row>
    <row r="19" spans="1:20" ht="16.5" customHeight="1" thickBot="1">
      <c r="A19" s="1500" t="s">
        <v>132</v>
      </c>
      <c r="B19" s="1502" t="s">
        <v>431</v>
      </c>
      <c r="C19" s="1503"/>
      <c r="D19" s="1504"/>
      <c r="E19" s="1505" t="s">
        <v>434</v>
      </c>
      <c r="F19" s="1507" t="s">
        <v>435</v>
      </c>
      <c r="L19" s="982"/>
      <c r="O19"/>
      <c r="P19"/>
      <c r="Q19"/>
      <c r="R19"/>
      <c r="S19"/>
      <c r="T19"/>
    </row>
    <row r="20" spans="1:20" ht="21" customHeight="1" thickBot="1">
      <c r="A20" s="1501"/>
      <c r="B20" s="789" t="s">
        <v>264</v>
      </c>
      <c r="C20" s="789" t="s">
        <v>380</v>
      </c>
      <c r="D20" s="789" t="s">
        <v>381</v>
      </c>
      <c r="E20" s="1506"/>
      <c r="F20" s="1508"/>
      <c r="L20" s="1030"/>
      <c r="O20"/>
      <c r="P20"/>
      <c r="Q20"/>
      <c r="R20"/>
      <c r="S20"/>
      <c r="T20"/>
    </row>
    <row r="21" spans="1:20" ht="15.75" thickBot="1">
      <c r="A21" s="530" t="s">
        <v>126</v>
      </c>
      <c r="B21" s="680">
        <v>29945.039000000001</v>
      </c>
      <c r="C21" s="685">
        <v>0</v>
      </c>
      <c r="D21" s="818">
        <f t="shared" ref="D21:D26" si="2">(C21/B21)*100</f>
        <v>0</v>
      </c>
      <c r="E21" s="680">
        <v>32996.713000000003</v>
      </c>
      <c r="F21" s="818">
        <f t="shared" ref="F21:F26" si="3">((B21-E21)/E21)*100</f>
        <v>-9.2484181681975492</v>
      </c>
      <c r="H21" s="625" t="s">
        <v>133</v>
      </c>
      <c r="O21"/>
      <c r="P21"/>
      <c r="Q21"/>
      <c r="R21"/>
      <c r="S21"/>
      <c r="T21"/>
    </row>
    <row r="22" spans="1:20" ht="15.75" thickBot="1">
      <c r="A22" s="530" t="s">
        <v>128</v>
      </c>
      <c r="B22" s="680">
        <v>120960</v>
      </c>
      <c r="C22" s="685">
        <v>0</v>
      </c>
      <c r="D22" s="819">
        <f t="shared" si="2"/>
        <v>0</v>
      </c>
      <c r="E22" s="680">
        <v>161383</v>
      </c>
      <c r="F22" s="819">
        <f t="shared" si="3"/>
        <v>-25.047867495337179</v>
      </c>
      <c r="H22" s="596">
        <f>B22-E22</f>
        <v>-40423</v>
      </c>
      <c r="O22"/>
      <c r="P22"/>
      <c r="Q22"/>
      <c r="R22"/>
      <c r="S22"/>
      <c r="T22"/>
    </row>
    <row r="23" spans="1:20" ht="15.75" thickBot="1">
      <c r="A23" s="531" t="s">
        <v>259</v>
      </c>
      <c r="B23" s="683">
        <v>32776</v>
      </c>
      <c r="C23" s="686">
        <v>0</v>
      </c>
      <c r="D23" s="819">
        <f t="shared" si="2"/>
        <v>0</v>
      </c>
      <c r="E23" s="683">
        <v>48910</v>
      </c>
      <c r="F23" s="819">
        <f t="shared" si="3"/>
        <v>-32.987119198527907</v>
      </c>
      <c r="O23"/>
      <c r="P23"/>
      <c r="Q23"/>
      <c r="R23"/>
      <c r="S23"/>
      <c r="T23"/>
    </row>
    <row r="24" spans="1:20" ht="15.75" thickBot="1">
      <c r="A24" s="530" t="s">
        <v>129</v>
      </c>
      <c r="B24" s="680">
        <v>15975.705</v>
      </c>
      <c r="C24" s="687">
        <v>33.841999999999999</v>
      </c>
      <c r="D24" s="820">
        <f t="shared" si="2"/>
        <v>0.21183415692765983</v>
      </c>
      <c r="E24" s="680">
        <v>19137.920999999998</v>
      </c>
      <c r="F24" s="820">
        <f t="shared" si="3"/>
        <v>-16.523299474378636</v>
      </c>
      <c r="O24"/>
      <c r="P24"/>
      <c r="Q24"/>
      <c r="R24"/>
      <c r="S24"/>
      <c r="T24"/>
    </row>
    <row r="25" spans="1:20" ht="15.75" thickBot="1">
      <c r="A25" s="530" t="s">
        <v>130</v>
      </c>
      <c r="B25" s="680">
        <v>5661.9340000000002</v>
      </c>
      <c r="C25" s="687">
        <v>26.254999999999999</v>
      </c>
      <c r="D25" s="819">
        <f t="shared" si="2"/>
        <v>0.46371080976924134</v>
      </c>
      <c r="E25" s="680">
        <v>5243.3869999999997</v>
      </c>
      <c r="F25" s="819">
        <f t="shared" si="3"/>
        <v>7.9823785656103681</v>
      </c>
      <c r="O25"/>
      <c r="P25"/>
      <c r="Q25"/>
      <c r="R25"/>
      <c r="S25"/>
      <c r="T25"/>
    </row>
    <row r="26" spans="1:20" ht="15.75" thickBot="1">
      <c r="A26" s="530" t="s">
        <v>131</v>
      </c>
      <c r="B26" s="680">
        <f>B24+B25</f>
        <v>21637.638999999999</v>
      </c>
      <c r="C26" s="688">
        <f>C24+C25</f>
        <v>60.096999999999994</v>
      </c>
      <c r="D26" s="821">
        <f t="shared" si="2"/>
        <v>0.27774287203885784</v>
      </c>
      <c r="E26" s="680">
        <f>E24+E25</f>
        <v>24381.307999999997</v>
      </c>
      <c r="F26" s="821">
        <f t="shared" si="3"/>
        <v>-11.253165744840262</v>
      </c>
      <c r="O26"/>
      <c r="P26"/>
      <c r="Q26"/>
      <c r="R26"/>
      <c r="S26"/>
      <c r="T26"/>
    </row>
    <row r="27" spans="1:20" ht="16.5" customHeight="1">
      <c r="A27" s="1509"/>
      <c r="B27" s="1509"/>
      <c r="C27" s="1509"/>
      <c r="D27" s="1509"/>
      <c r="E27" s="1509"/>
      <c r="F27" s="1509"/>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0"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99"/>
      <c r="D32" s="1499"/>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99"/>
      <c r="C43" s="149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t="s">
        <v>257</v>
      </c>
    </row>
    <row r="2" spans="1:24" ht="28.5" customHeight="1">
      <c r="A2" s="1515" t="s">
        <v>428</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427</v>
      </c>
      <c r="B3" s="1516"/>
      <c r="C3" s="1516"/>
      <c r="D3" s="1516"/>
      <c r="E3" s="1516"/>
      <c r="F3" s="1516"/>
      <c r="P3" s="550"/>
    </row>
    <row r="4" spans="1:24" ht="4.5" customHeight="1">
      <c r="A4" s="551"/>
      <c r="B4" s="551"/>
      <c r="C4" s="549"/>
      <c r="D4" s="549"/>
    </row>
    <row r="5" spans="1:24" ht="15.75" thickBot="1">
      <c r="A5" s="552" t="s">
        <v>134</v>
      </c>
      <c r="B5" s="1517" t="s">
        <v>135</v>
      </c>
      <c r="C5" s="1517"/>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8">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3" t="s">
        <v>270</v>
      </c>
      <c r="G9" s="569">
        <v>2648.6289999999999</v>
      </c>
      <c r="H9" s="569">
        <v>14811</v>
      </c>
      <c r="I9" s="874">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11"/>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1"/>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11"/>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3"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1"/>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1"/>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1"/>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1"/>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1"/>
      <c r="K26" s="959" t="s">
        <v>168</v>
      </c>
      <c r="L26" s="872">
        <v>5779.451</v>
      </c>
      <c r="M26" s="872">
        <v>2156.9169999999999</v>
      </c>
      <c r="N26" s="960">
        <v>2.6794962439444818</v>
      </c>
      <c r="P26" s="565" t="s">
        <v>152</v>
      </c>
      <c r="Q26" s="566">
        <v>3276.471</v>
      </c>
      <c r="R26" s="566">
        <v>1115.085</v>
      </c>
      <c r="S26" s="598">
        <v>2.9383150163440455</v>
      </c>
    </row>
    <row r="27" spans="1:19" ht="16.5" thickBot="1">
      <c r="A27"/>
      <c r="B27"/>
      <c r="C27"/>
      <c r="D27"/>
      <c r="H27" s="1011"/>
      <c r="K27" s="873" t="s">
        <v>270</v>
      </c>
      <c r="L27" s="569">
        <v>1016881.716</v>
      </c>
      <c r="M27" s="569">
        <v>270617.55</v>
      </c>
      <c r="N27" s="677">
        <v>3.7576340337128915</v>
      </c>
      <c r="P27" s="565" t="s">
        <v>160</v>
      </c>
      <c r="Q27" s="566">
        <v>3158.2240000000002</v>
      </c>
      <c r="R27" s="566">
        <v>1139.3520000000001</v>
      </c>
      <c r="S27" s="598">
        <v>2.7719475631762616</v>
      </c>
    </row>
    <row r="28" spans="1:19" ht="15.75">
      <c r="H28" s="1011"/>
      <c r="K28"/>
      <c r="L28"/>
      <c r="M28"/>
      <c r="N28"/>
      <c r="P28" s="565" t="s">
        <v>162</v>
      </c>
      <c r="Q28" s="566">
        <v>2728.4009999999998</v>
      </c>
      <c r="R28" s="566">
        <v>854.34500000000003</v>
      </c>
      <c r="S28" s="598">
        <v>3.1935588082097977</v>
      </c>
    </row>
    <row r="29" spans="1:19" ht="15.75">
      <c r="H29" s="1011"/>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3" t="s">
        <v>270</v>
      </c>
      <c r="Q33" s="569">
        <v>347744.33399999997</v>
      </c>
      <c r="R33" s="569">
        <v>103137.30899999999</v>
      </c>
      <c r="S33" s="677">
        <v>3.3716638272964827</v>
      </c>
    </row>
    <row r="34" spans="1:19">
      <c r="A34" s="1060"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39" t="s">
        <v>164</v>
      </c>
      <c r="B40" s="1140">
        <v>2455442</v>
      </c>
      <c r="C40" s="1141">
        <v>839888</v>
      </c>
      <c r="D40"/>
      <c r="E40"/>
      <c r="F40"/>
      <c r="G40"/>
      <c r="H40"/>
      <c r="I40"/>
      <c r="J40"/>
      <c r="K40"/>
      <c r="L40"/>
      <c r="M40"/>
      <c r="N40"/>
      <c r="P40"/>
      <c r="Q40"/>
      <c r="R40"/>
      <c r="S40"/>
    </row>
    <row r="41" spans="1:19">
      <c r="A41" s="1142" t="s">
        <v>297</v>
      </c>
      <c r="B41" s="1143">
        <v>831196</v>
      </c>
      <c r="C41" s="1144">
        <v>253768</v>
      </c>
      <c r="D41"/>
      <c r="E41"/>
      <c r="F41"/>
      <c r="G41"/>
      <c r="H41"/>
      <c r="I41"/>
      <c r="J41"/>
      <c r="K41"/>
      <c r="L41"/>
      <c r="M41"/>
      <c r="N41"/>
      <c r="P41"/>
      <c r="Q41"/>
      <c r="R41"/>
      <c r="S41"/>
    </row>
    <row r="42" spans="1:19" ht="14.25" customHeight="1">
      <c r="A42" s="1142" t="s">
        <v>153</v>
      </c>
      <c r="B42" s="1143">
        <v>472654</v>
      </c>
      <c r="C42" s="1144">
        <v>191185</v>
      </c>
      <c r="D42"/>
      <c r="E42"/>
      <c r="F42"/>
      <c r="G42"/>
      <c r="H42"/>
      <c r="I42"/>
      <c r="J42"/>
      <c r="K42"/>
      <c r="L42"/>
      <c r="M42"/>
      <c r="N42"/>
      <c r="P42"/>
      <c r="Q42"/>
      <c r="R42"/>
      <c r="S42"/>
    </row>
    <row r="43" spans="1:19">
      <c r="A43" s="1142" t="s">
        <v>163</v>
      </c>
      <c r="B43" s="1143">
        <v>596995</v>
      </c>
      <c r="C43" s="1144">
        <v>219262</v>
      </c>
      <c r="D43"/>
      <c r="E43"/>
      <c r="F43"/>
      <c r="G43"/>
      <c r="H43"/>
      <c r="I43"/>
      <c r="J43"/>
      <c r="K43"/>
      <c r="L43"/>
      <c r="M43"/>
      <c r="N43"/>
      <c r="P43"/>
      <c r="Q43"/>
      <c r="R43"/>
      <c r="S43"/>
    </row>
    <row r="44" spans="1:19">
      <c r="A44" s="1142" t="s">
        <v>155</v>
      </c>
      <c r="B44" s="1143">
        <v>1193624</v>
      </c>
      <c r="C44" s="1144">
        <v>418031</v>
      </c>
      <c r="D44"/>
      <c r="E44"/>
      <c r="F44"/>
      <c r="G44"/>
      <c r="H44"/>
      <c r="I44"/>
      <c r="J44"/>
      <c r="K44"/>
      <c r="L44"/>
      <c r="M44"/>
      <c r="N44"/>
      <c r="P44"/>
      <c r="Q44"/>
      <c r="R44"/>
      <c r="S44"/>
    </row>
    <row r="45" spans="1:19">
      <c r="A45" s="1142" t="s">
        <v>438</v>
      </c>
      <c r="B45" s="1143">
        <v>42167</v>
      </c>
      <c r="C45" s="1144">
        <v>10774</v>
      </c>
      <c r="D45"/>
      <c r="E45"/>
      <c r="F45"/>
      <c r="G45"/>
      <c r="H45"/>
      <c r="I45"/>
      <c r="J45"/>
      <c r="K45"/>
      <c r="L45"/>
      <c r="M45"/>
      <c r="N45"/>
      <c r="P45"/>
      <c r="Q45"/>
      <c r="R45"/>
      <c r="S45"/>
    </row>
    <row r="46" spans="1:19">
      <c r="A46" s="1142" t="s">
        <v>161</v>
      </c>
      <c r="B46" s="1143">
        <v>2177495</v>
      </c>
      <c r="C46" s="1144">
        <v>560007</v>
      </c>
      <c r="D46"/>
      <c r="E46"/>
      <c r="F46"/>
      <c r="G46"/>
      <c r="H46"/>
      <c r="I46"/>
      <c r="J46"/>
      <c r="P46"/>
      <c r="Q46"/>
      <c r="R46"/>
      <c r="S46"/>
    </row>
    <row r="47" spans="1:19">
      <c r="A47" s="1142" t="s">
        <v>166</v>
      </c>
      <c r="B47" s="1143">
        <v>398322</v>
      </c>
      <c r="C47" s="1144">
        <v>129045</v>
      </c>
      <c r="D47"/>
      <c r="E47"/>
      <c r="F47"/>
      <c r="G47"/>
      <c r="H47"/>
      <c r="I47"/>
      <c r="J47"/>
      <c r="K47"/>
      <c r="P47"/>
      <c r="Q47"/>
      <c r="R47"/>
      <c r="S47"/>
    </row>
    <row r="48" spans="1:19" ht="14.25" customHeight="1">
      <c r="A48" s="1142" t="s">
        <v>442</v>
      </c>
      <c r="B48" s="1143">
        <v>101067</v>
      </c>
      <c r="C48" s="1144">
        <v>20613</v>
      </c>
      <c r="D48"/>
      <c r="E48"/>
      <c r="F48"/>
      <c r="G48"/>
      <c r="H48"/>
      <c r="I48"/>
      <c r="J48"/>
      <c r="K48"/>
      <c r="P48"/>
      <c r="Q48"/>
      <c r="R48"/>
      <c r="S48"/>
    </row>
    <row r="49" spans="1:19">
      <c r="A49" s="1142" t="s">
        <v>148</v>
      </c>
      <c r="B49" s="1143">
        <v>8296109</v>
      </c>
      <c r="C49" s="1144">
        <v>2103192</v>
      </c>
      <c r="D49"/>
      <c r="E49"/>
      <c r="F49"/>
      <c r="G49"/>
      <c r="H49"/>
      <c r="I49"/>
      <c r="J49"/>
      <c r="K49"/>
      <c r="P49"/>
      <c r="Q49"/>
      <c r="R49"/>
      <c r="S49"/>
    </row>
    <row r="50" spans="1:19">
      <c r="A50" s="1142" t="s">
        <v>443</v>
      </c>
      <c r="B50" s="1143">
        <v>422</v>
      </c>
      <c r="C50" s="1144">
        <v>230</v>
      </c>
      <c r="D50"/>
      <c r="E50"/>
      <c r="F50"/>
      <c r="G50"/>
      <c r="H50"/>
      <c r="I50"/>
      <c r="J50"/>
      <c r="K50"/>
      <c r="P50"/>
      <c r="Q50"/>
      <c r="R50"/>
      <c r="S50"/>
    </row>
    <row r="51" spans="1:19">
      <c r="A51" s="1142" t="s">
        <v>444</v>
      </c>
      <c r="B51" s="1143">
        <v>61216</v>
      </c>
      <c r="C51" s="1144">
        <v>76820</v>
      </c>
      <c r="D51"/>
      <c r="E51"/>
      <c r="F51"/>
      <c r="G51"/>
      <c r="H51"/>
      <c r="I51"/>
      <c r="J51"/>
      <c r="K51"/>
      <c r="P51"/>
      <c r="Q51"/>
      <c r="R51"/>
      <c r="S51"/>
    </row>
    <row r="52" spans="1:19">
      <c r="A52" s="1142" t="s">
        <v>157</v>
      </c>
      <c r="B52" s="1143">
        <v>4604277</v>
      </c>
      <c r="C52" s="1144">
        <v>1267409</v>
      </c>
      <c r="D52"/>
      <c r="E52"/>
      <c r="F52"/>
      <c r="G52"/>
      <c r="H52"/>
      <c r="I52"/>
      <c r="J52"/>
      <c r="K52"/>
      <c r="P52"/>
      <c r="Q52"/>
      <c r="R52"/>
      <c r="S52"/>
    </row>
    <row r="53" spans="1:19">
      <c r="A53" s="1142" t="s">
        <v>149</v>
      </c>
      <c r="B53" s="1143">
        <v>9183086</v>
      </c>
      <c r="C53" s="1144">
        <v>2421747</v>
      </c>
      <c r="D53"/>
      <c r="E53"/>
      <c r="F53"/>
      <c r="G53"/>
      <c r="H53"/>
      <c r="I53"/>
      <c r="J53"/>
      <c r="K53"/>
      <c r="P53"/>
      <c r="Q53"/>
      <c r="R53"/>
      <c r="S53"/>
    </row>
    <row r="54" spans="1:19">
      <c r="A54" s="1142" t="s">
        <v>388</v>
      </c>
      <c r="B54" s="1143">
        <v>9159281</v>
      </c>
      <c r="C54" s="1144">
        <v>3046710</v>
      </c>
      <c r="D54"/>
      <c r="E54"/>
      <c r="F54"/>
      <c r="G54"/>
      <c r="H54"/>
      <c r="I54"/>
      <c r="J54"/>
      <c r="K54"/>
      <c r="P54"/>
      <c r="Q54"/>
      <c r="R54"/>
      <c r="S54"/>
    </row>
    <row r="55" spans="1:19">
      <c r="A55" s="1142" t="s">
        <v>158</v>
      </c>
      <c r="B55" s="1143">
        <v>367062</v>
      </c>
      <c r="C55" s="1144">
        <v>215394</v>
      </c>
      <c r="D55"/>
      <c r="E55"/>
      <c r="F55"/>
      <c r="G55"/>
      <c r="H55"/>
      <c r="I55"/>
      <c r="J55"/>
      <c r="K55"/>
      <c r="P55"/>
      <c r="Q55"/>
      <c r="R55"/>
      <c r="S55"/>
    </row>
    <row r="56" spans="1:19">
      <c r="A56" s="1142" t="s">
        <v>167</v>
      </c>
      <c r="B56" s="1143">
        <v>129338</v>
      </c>
      <c r="C56" s="1144">
        <v>26352</v>
      </c>
      <c r="D56"/>
      <c r="E56"/>
      <c r="F56"/>
      <c r="G56"/>
      <c r="H56"/>
      <c r="I56"/>
      <c r="J56"/>
      <c r="K56"/>
      <c r="P56"/>
      <c r="Q56"/>
      <c r="R56"/>
      <c r="S56"/>
    </row>
    <row r="57" spans="1:19">
      <c r="A57" s="1142" t="s">
        <v>154</v>
      </c>
      <c r="B57" s="1143">
        <v>6211480</v>
      </c>
      <c r="C57" s="1144">
        <v>1044420</v>
      </c>
      <c r="D57"/>
      <c r="E57"/>
      <c r="F57"/>
      <c r="G57"/>
      <c r="H57"/>
      <c r="I57"/>
      <c r="J57"/>
      <c r="K57"/>
      <c r="P57"/>
      <c r="Q57"/>
      <c r="R57"/>
      <c r="S57"/>
    </row>
    <row r="58" spans="1:19">
      <c r="A58" s="1142" t="s">
        <v>287</v>
      </c>
      <c r="B58" s="1143">
        <v>1329910</v>
      </c>
      <c r="C58" s="1144">
        <v>375809</v>
      </c>
      <c r="D58"/>
      <c r="E58"/>
      <c r="F58"/>
      <c r="G58"/>
      <c r="H58"/>
      <c r="I58"/>
      <c r="J58"/>
      <c r="K58"/>
      <c r="P58"/>
      <c r="Q58"/>
      <c r="R58"/>
      <c r="S58"/>
    </row>
    <row r="59" spans="1:19">
      <c r="A59" s="1142" t="s">
        <v>448</v>
      </c>
      <c r="B59" s="1143">
        <v>36003</v>
      </c>
      <c r="C59" s="1144">
        <v>6532</v>
      </c>
      <c r="D59"/>
      <c r="E59"/>
      <c r="F59"/>
      <c r="G59"/>
      <c r="H59"/>
      <c r="I59"/>
      <c r="J59"/>
      <c r="K59"/>
      <c r="P59"/>
      <c r="Q59"/>
      <c r="R59"/>
      <c r="S59"/>
    </row>
    <row r="60" spans="1:19">
      <c r="A60" s="1142" t="s">
        <v>421</v>
      </c>
      <c r="B60" s="1143">
        <v>51860</v>
      </c>
      <c r="C60" s="1144">
        <v>20500</v>
      </c>
      <c r="D60"/>
      <c r="E60"/>
      <c r="F60"/>
      <c r="G60"/>
      <c r="H60"/>
      <c r="I60"/>
      <c r="J60"/>
      <c r="K60"/>
      <c r="P60"/>
      <c r="Q60"/>
      <c r="R60"/>
      <c r="S60"/>
    </row>
    <row r="61" spans="1:19">
      <c r="A61" s="1142" t="s">
        <v>439</v>
      </c>
      <c r="B61" s="1143">
        <v>192879</v>
      </c>
      <c r="C61" s="1144">
        <v>69602</v>
      </c>
      <c r="D61"/>
      <c r="E61"/>
      <c r="F61"/>
      <c r="G61"/>
      <c r="H61"/>
      <c r="I61"/>
      <c r="J61"/>
      <c r="K61"/>
      <c r="P61"/>
      <c r="Q61"/>
      <c r="R61"/>
      <c r="S61"/>
    </row>
    <row r="62" spans="1:19">
      <c r="A62" s="1142" t="s">
        <v>449</v>
      </c>
      <c r="B62" s="1143">
        <v>36157</v>
      </c>
      <c r="C62" s="1144">
        <v>50050</v>
      </c>
      <c r="D62"/>
      <c r="E62"/>
      <c r="F62"/>
      <c r="G62"/>
      <c r="H62"/>
      <c r="I62"/>
      <c r="J62"/>
      <c r="K62"/>
      <c r="P62"/>
      <c r="Q62"/>
      <c r="R62"/>
      <c r="S62"/>
    </row>
    <row r="63" spans="1:19">
      <c r="A63" s="1142" t="s">
        <v>165</v>
      </c>
      <c r="B63" s="1143">
        <v>970410</v>
      </c>
      <c r="C63" s="1144">
        <v>358730</v>
      </c>
      <c r="D63"/>
      <c r="E63"/>
      <c r="F63"/>
      <c r="G63"/>
      <c r="H63"/>
      <c r="I63"/>
      <c r="J63"/>
      <c r="K63"/>
      <c r="P63"/>
      <c r="Q63"/>
      <c r="R63"/>
      <c r="S63"/>
    </row>
    <row r="64" spans="1:19">
      <c r="A64" s="1142" t="s">
        <v>450</v>
      </c>
      <c r="B64" s="1143">
        <v>76751</v>
      </c>
      <c r="C64" s="1144">
        <v>19602</v>
      </c>
      <c r="D64"/>
      <c r="E64"/>
      <c r="F64"/>
      <c r="G64"/>
      <c r="H64"/>
      <c r="I64"/>
      <c r="J64"/>
      <c r="K64"/>
      <c r="P64"/>
      <c r="Q64"/>
      <c r="R64"/>
      <c r="S64"/>
    </row>
    <row r="65" spans="1:19">
      <c r="A65" s="1142" t="s">
        <v>169</v>
      </c>
      <c r="B65" s="1143">
        <v>311087</v>
      </c>
      <c r="C65" s="1144">
        <v>67791</v>
      </c>
      <c r="D65"/>
      <c r="E65"/>
      <c r="F65"/>
      <c r="G65"/>
      <c r="H65"/>
      <c r="I65"/>
      <c r="J65"/>
      <c r="K65"/>
      <c r="P65"/>
      <c r="Q65"/>
      <c r="R65"/>
      <c r="S65"/>
    </row>
    <row r="66" spans="1:19">
      <c r="A66" s="1142" t="s">
        <v>422</v>
      </c>
      <c r="B66" s="1143">
        <v>502286</v>
      </c>
      <c r="C66" s="1144">
        <v>182927</v>
      </c>
      <c r="D66"/>
      <c r="E66"/>
      <c r="F66"/>
      <c r="G66"/>
      <c r="H66"/>
      <c r="I66"/>
      <c r="J66"/>
      <c r="K66"/>
      <c r="P66"/>
      <c r="Q66"/>
      <c r="R66"/>
      <c r="S66"/>
    </row>
    <row r="67" spans="1:19">
      <c r="A67" s="1142" t="s">
        <v>440</v>
      </c>
      <c r="B67" s="1143">
        <v>192508</v>
      </c>
      <c r="C67" s="1144">
        <v>48604</v>
      </c>
      <c r="D67"/>
      <c r="E67"/>
      <c r="F67"/>
      <c r="G67"/>
      <c r="H67"/>
      <c r="I67"/>
      <c r="J67"/>
      <c r="K67"/>
      <c r="P67"/>
      <c r="Q67"/>
      <c r="R67"/>
      <c r="S67"/>
    </row>
    <row r="68" spans="1:19">
      <c r="A68" s="1142" t="s">
        <v>150</v>
      </c>
      <c r="B68" s="1143">
        <v>18917009</v>
      </c>
      <c r="C68" s="1144">
        <v>5392903</v>
      </c>
      <c r="D68"/>
      <c r="E68"/>
      <c r="F68"/>
      <c r="G68"/>
      <c r="H68"/>
      <c r="I68"/>
      <c r="J68"/>
      <c r="K68"/>
      <c r="P68"/>
      <c r="Q68"/>
      <c r="R68"/>
      <c r="S68"/>
    </row>
    <row r="69" spans="1:19">
      <c r="A69" s="1142" t="s">
        <v>375</v>
      </c>
      <c r="B69" s="1143">
        <v>152233</v>
      </c>
      <c r="C69" s="1144">
        <v>16339</v>
      </c>
      <c r="D69"/>
      <c r="E69"/>
      <c r="F69"/>
      <c r="G69"/>
      <c r="H69"/>
      <c r="I69"/>
      <c r="J69"/>
      <c r="K69"/>
      <c r="P69"/>
      <c r="Q69"/>
      <c r="R69"/>
      <c r="S69"/>
    </row>
    <row r="70" spans="1:19">
      <c r="A70" s="1142" t="s">
        <v>298</v>
      </c>
      <c r="B70" s="1143">
        <v>3321167</v>
      </c>
      <c r="C70" s="1144">
        <v>671958</v>
      </c>
      <c r="D70"/>
      <c r="E70"/>
      <c r="F70"/>
      <c r="G70"/>
      <c r="H70"/>
      <c r="I70"/>
      <c r="J70"/>
      <c r="K70"/>
      <c r="P70"/>
      <c r="Q70"/>
      <c r="R70"/>
      <c r="S70"/>
    </row>
    <row r="71" spans="1:19">
      <c r="A71" s="1142" t="s">
        <v>152</v>
      </c>
      <c r="B71" s="1143">
        <v>3283425</v>
      </c>
      <c r="C71" s="1144">
        <v>880758</v>
      </c>
      <c r="D71"/>
      <c r="E71"/>
      <c r="F71"/>
      <c r="G71"/>
      <c r="H71"/>
      <c r="I71"/>
      <c r="J71"/>
      <c r="K71"/>
      <c r="P71"/>
      <c r="Q71"/>
      <c r="R71"/>
      <c r="S71"/>
    </row>
    <row r="72" spans="1:19">
      <c r="A72" s="1142" t="s">
        <v>168</v>
      </c>
      <c r="B72" s="1143">
        <v>486034</v>
      </c>
      <c r="C72" s="1144">
        <v>185947</v>
      </c>
      <c r="D72"/>
      <c r="E72"/>
      <c r="F72"/>
      <c r="G72"/>
      <c r="H72"/>
      <c r="I72"/>
      <c r="J72"/>
      <c r="K72"/>
      <c r="P72"/>
      <c r="Q72"/>
      <c r="R72"/>
      <c r="S72"/>
    </row>
    <row r="73" spans="1:19">
      <c r="A73" s="1142" t="s">
        <v>451</v>
      </c>
      <c r="B73" s="1143">
        <v>3561</v>
      </c>
      <c r="C73" s="1144">
        <v>795</v>
      </c>
      <c r="D73"/>
      <c r="E73"/>
      <c r="F73"/>
      <c r="G73"/>
      <c r="H73"/>
      <c r="I73"/>
      <c r="J73"/>
      <c r="K73"/>
    </row>
    <row r="74" spans="1:19">
      <c r="A74" s="1142" t="s">
        <v>162</v>
      </c>
      <c r="B74" s="1143">
        <v>1363871</v>
      </c>
      <c r="C74" s="1144">
        <v>342541</v>
      </c>
      <c r="D74"/>
      <c r="E74"/>
      <c r="F74"/>
      <c r="G74"/>
      <c r="H74"/>
      <c r="I74"/>
      <c r="J74"/>
      <c r="K74"/>
    </row>
    <row r="75" spans="1:19">
      <c r="A75" s="1142" t="s">
        <v>299</v>
      </c>
      <c r="B75" s="1143">
        <v>1229041</v>
      </c>
      <c r="C75" s="1144">
        <v>378620</v>
      </c>
      <c r="D75"/>
      <c r="E75"/>
      <c r="F75"/>
      <c r="G75"/>
      <c r="H75"/>
      <c r="I75"/>
      <c r="J75"/>
      <c r="K75"/>
    </row>
    <row r="76" spans="1:19">
      <c r="A76" s="1142" t="s">
        <v>441</v>
      </c>
      <c r="B76" s="1143">
        <v>286425</v>
      </c>
      <c r="C76" s="1144">
        <v>38876</v>
      </c>
      <c r="D76"/>
      <c r="E76"/>
      <c r="F76"/>
      <c r="G76"/>
      <c r="H76"/>
      <c r="I76"/>
      <c r="J76"/>
      <c r="K76"/>
    </row>
    <row r="77" spans="1:19">
      <c r="A77" s="1142" t="s">
        <v>151</v>
      </c>
      <c r="B77" s="1143">
        <v>2764002</v>
      </c>
      <c r="C77" s="1144">
        <v>662752</v>
      </c>
      <c r="D77"/>
      <c r="E77"/>
      <c r="F77"/>
      <c r="G77"/>
      <c r="H77"/>
      <c r="I77"/>
      <c r="J77"/>
      <c r="K77"/>
    </row>
    <row r="78" spans="1:19">
      <c r="A78" s="1142" t="s">
        <v>394</v>
      </c>
      <c r="B78" s="1143">
        <v>86302</v>
      </c>
      <c r="C78" s="1144">
        <v>24617</v>
      </c>
      <c r="D78"/>
      <c r="E78"/>
      <c r="F78"/>
      <c r="G78"/>
      <c r="H78"/>
      <c r="I78"/>
      <c r="J78"/>
      <c r="K78"/>
    </row>
    <row r="79" spans="1:19">
      <c r="A79" s="1142" t="s">
        <v>160</v>
      </c>
      <c r="B79" s="1143">
        <v>881575</v>
      </c>
      <c r="C79" s="1144">
        <v>254938</v>
      </c>
      <c r="D79"/>
      <c r="E79"/>
      <c r="F79"/>
      <c r="G79"/>
      <c r="H79"/>
      <c r="I79"/>
      <c r="J79"/>
      <c r="K79"/>
    </row>
    <row r="80" spans="1:19">
      <c r="A80" s="1142" t="s">
        <v>156</v>
      </c>
      <c r="B80" s="1143">
        <v>6950441</v>
      </c>
      <c r="C80" s="1144">
        <v>1567289</v>
      </c>
      <c r="D80"/>
      <c r="E80"/>
      <c r="F80"/>
      <c r="G80"/>
      <c r="H80"/>
      <c r="I80"/>
      <c r="J80"/>
      <c r="K80"/>
    </row>
    <row r="81" spans="1:11">
      <c r="A81" s="1142" t="s">
        <v>147</v>
      </c>
      <c r="B81" s="1143">
        <v>27491203</v>
      </c>
      <c r="C81" s="1144">
        <v>7067963</v>
      </c>
      <c r="D81"/>
      <c r="E81"/>
      <c r="F81"/>
      <c r="G81"/>
      <c r="H81"/>
      <c r="I81"/>
      <c r="J81"/>
      <c r="K81"/>
    </row>
    <row r="82" spans="1:11">
      <c r="A82" s="1142" t="s">
        <v>452</v>
      </c>
      <c r="B82" s="1143">
        <v>35645</v>
      </c>
      <c r="C82" s="1144">
        <v>80286</v>
      </c>
      <c r="D82"/>
      <c r="E82"/>
      <c r="F82"/>
      <c r="G82"/>
      <c r="H82"/>
      <c r="I82"/>
      <c r="J82"/>
      <c r="K82"/>
    </row>
    <row r="83" spans="1:11">
      <c r="A83" s="1142" t="s">
        <v>445</v>
      </c>
      <c r="B83" s="1143">
        <v>24655</v>
      </c>
      <c r="C83" s="1144">
        <v>7940</v>
      </c>
      <c r="D83"/>
      <c r="E83"/>
      <c r="F83"/>
      <c r="G83"/>
      <c r="H83"/>
      <c r="I83"/>
      <c r="J83"/>
      <c r="K83"/>
    </row>
    <row r="84" spans="1:11">
      <c r="A84" s="1145" t="s">
        <v>437</v>
      </c>
      <c r="B84" s="1146">
        <v>117257673</v>
      </c>
      <c r="C84" s="1147">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15" t="s">
        <v>432</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20" t="s">
        <v>433</v>
      </c>
      <c r="B3" s="1520"/>
      <c r="C3" s="1520"/>
      <c r="D3" s="1520"/>
      <c r="E3" s="1520"/>
      <c r="F3" s="1520"/>
      <c r="G3" s="152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2">
        <v>19665</v>
      </c>
      <c r="I8" s="823">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2" t="s">
        <v>270</v>
      </c>
      <c r="G11" s="569">
        <v>6179.9260000000004</v>
      </c>
      <c r="H11" s="992">
        <v>32776</v>
      </c>
      <c r="I11" s="993">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2" t="s">
        <v>270</v>
      </c>
      <c r="B17" s="569">
        <v>63711.165000000001</v>
      </c>
      <c r="C17" s="569">
        <v>120960</v>
      </c>
      <c r="D17" s="677">
        <v>2.1276033402394301</v>
      </c>
      <c r="E17" s="770"/>
      <c r="J17" s="606"/>
      <c r="K17" s="565" t="s">
        <v>168</v>
      </c>
      <c r="L17" s="566">
        <v>1136.1189999999999</v>
      </c>
      <c r="M17" s="566">
        <v>512.56200000000001</v>
      </c>
      <c r="N17" s="598">
        <v>2.2165494125588707</v>
      </c>
      <c r="O17" s="606"/>
      <c r="P17" s="959" t="s">
        <v>161</v>
      </c>
      <c r="Q17" s="872">
        <v>300.38499999999999</v>
      </c>
      <c r="R17" s="872">
        <v>78.995000000000005</v>
      </c>
      <c r="S17" s="960">
        <v>3.8025824419267038</v>
      </c>
    </row>
    <row r="18" spans="1:19" ht="16.5" thickBot="1">
      <c r="A18"/>
      <c r="B18"/>
      <c r="C18"/>
      <c r="D18"/>
      <c r="E18" s="772"/>
      <c r="F18" s="81"/>
      <c r="G18" s="81"/>
      <c r="H18" s="81"/>
      <c r="K18" s="565" t="s">
        <v>149</v>
      </c>
      <c r="L18" s="566">
        <v>1036.04</v>
      </c>
      <c r="M18" s="566">
        <v>222.76300000000001</v>
      </c>
      <c r="N18" s="598">
        <v>4.6508621270139114</v>
      </c>
      <c r="O18" s="606"/>
      <c r="P18" s="873"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9" t="s">
        <v>425</v>
      </c>
      <c r="L23" s="872">
        <v>231.68100000000001</v>
      </c>
      <c r="M23" s="872">
        <v>13.083</v>
      </c>
      <c r="N23" s="960">
        <v>17.70855308415501</v>
      </c>
      <c r="P23"/>
      <c r="Q23"/>
      <c r="R23"/>
      <c r="S23"/>
    </row>
    <row r="24" spans="1:19" ht="16.5" thickBot="1">
      <c r="F24" s="81"/>
      <c r="G24" s="81"/>
      <c r="H24" s="81"/>
      <c r="K24" s="873"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24" t="s">
        <v>71</v>
      </c>
      <c r="B1" s="1424"/>
      <c r="C1" s="1424"/>
      <c r="D1" s="1424"/>
      <c r="E1" s="1424"/>
      <c r="F1" s="1424"/>
      <c r="G1" s="1424"/>
      <c r="H1" s="1424"/>
      <c r="I1" s="1424"/>
      <c r="J1" s="1424"/>
      <c r="K1" s="1424"/>
      <c r="L1" s="1424"/>
      <c r="M1" s="97"/>
    </row>
    <row r="2" spans="1:18" s="81" customFormat="1" ht="27" thickBot="1">
      <c r="A2" s="947"/>
      <c r="B2" s="948"/>
      <c r="C2" s="949"/>
      <c r="D2" s="949"/>
      <c r="E2" s="950" t="s">
        <v>8</v>
      </c>
      <c r="F2" s="1091"/>
      <c r="G2" s="949"/>
      <c r="H2" s="949"/>
      <c r="I2" s="949"/>
      <c r="J2" s="949"/>
      <c r="K2" s="949"/>
      <c r="L2" s="951"/>
      <c r="M2" s="4"/>
    </row>
    <row r="3" spans="1:18" s="81" customFormat="1" ht="39" customHeight="1" thickBot="1">
      <c r="A3" s="708"/>
      <c r="B3" s="1430" t="s">
        <v>80</v>
      </c>
      <c r="C3" s="1431"/>
      <c r="D3" s="1431"/>
      <c r="E3" s="1431"/>
      <c r="F3" s="1431"/>
      <c r="G3" s="1432"/>
      <c r="H3" s="1426" t="s">
        <v>55</v>
      </c>
      <c r="I3" s="1427"/>
      <c r="J3" s="1433" t="s">
        <v>265</v>
      </c>
      <c r="K3" s="1428" t="s">
        <v>56</v>
      </c>
      <c r="L3" s="1429"/>
      <c r="M3" s="4"/>
    </row>
    <row r="4" spans="1:18" s="81" customFormat="1" ht="31.5">
      <c r="A4" s="709" t="s">
        <v>57</v>
      </c>
      <c r="B4" s="944" t="s">
        <v>58</v>
      </c>
      <c r="C4" s="93" t="s">
        <v>59</v>
      </c>
      <c r="D4" s="93" t="s">
        <v>60</v>
      </c>
      <c r="E4" s="1092"/>
      <c r="F4" s="1093" t="s">
        <v>393</v>
      </c>
      <c r="G4" s="1094"/>
      <c r="H4" s="943" t="s">
        <v>61</v>
      </c>
      <c r="I4" s="584" t="s">
        <v>73</v>
      </c>
      <c r="J4" s="1434"/>
      <c r="K4" s="82" t="s">
        <v>54</v>
      </c>
      <c r="L4" s="583" t="s">
        <v>64</v>
      </c>
      <c r="M4" s="4"/>
      <c r="O4" s="4"/>
    </row>
    <row r="5" spans="1:18" s="81" customFormat="1" ht="21" customHeight="1" thickBot="1">
      <c r="A5" s="710"/>
      <c r="B5" s="1002" t="s">
        <v>512</v>
      </c>
      <c r="C5" s="1003" t="s">
        <v>512</v>
      </c>
      <c r="D5" s="1003" t="s">
        <v>512</v>
      </c>
      <c r="E5" s="902" t="s">
        <v>107</v>
      </c>
      <c r="F5" s="1089" t="s">
        <v>392</v>
      </c>
      <c r="G5" s="903" t="s">
        <v>62</v>
      </c>
      <c r="H5" s="1004" t="s">
        <v>512</v>
      </c>
      <c r="I5" s="707" t="s">
        <v>72</v>
      </c>
      <c r="J5" s="788"/>
      <c r="K5" s="1003" t="s">
        <v>512</v>
      </c>
      <c r="L5" s="890" t="s">
        <v>63</v>
      </c>
      <c r="M5" s="4"/>
    </row>
    <row r="6" spans="1:18" s="81" customFormat="1" ht="28.5" customHeight="1" thickBot="1">
      <c r="A6" s="40" t="s">
        <v>22</v>
      </c>
      <c r="B6" s="690">
        <v>8.1388296187646194</v>
      </c>
      <c r="C6" s="691">
        <v>15712.026291051388</v>
      </c>
      <c r="D6" s="691">
        <v>16026.266816872416</v>
      </c>
      <c r="E6" s="896">
        <v>2.269881743052427</v>
      </c>
      <c r="F6" s="1090">
        <v>4.9969884672975704</v>
      </c>
      <c r="G6" s="904">
        <v>28.712785573775353</v>
      </c>
      <c r="H6" s="692">
        <v>309.29919378742068</v>
      </c>
      <c r="I6" s="896">
        <v>6.9609902044918834E-2</v>
      </c>
      <c r="J6" s="692">
        <v>-4.6679853065837804</v>
      </c>
      <c r="K6" s="693">
        <v>100</v>
      </c>
      <c r="L6" s="891" t="s">
        <v>23</v>
      </c>
    </row>
    <row r="7" spans="1:18" s="81" customFormat="1" ht="25.5" customHeight="1">
      <c r="A7" s="777" t="s">
        <v>84</v>
      </c>
      <c r="B7" s="839">
        <v>8.3203420809978219</v>
      </c>
      <c r="C7" s="840">
        <v>15436.627237472767</v>
      </c>
      <c r="D7" s="840">
        <v>15745.359782222222</v>
      </c>
      <c r="E7" s="905">
        <v>-0.37001676180587284</v>
      </c>
      <c r="F7" s="897">
        <v>-2.5603822389251523</v>
      </c>
      <c r="G7" s="906">
        <v>26.423352648947223</v>
      </c>
      <c r="H7" s="694">
        <v>225</v>
      </c>
      <c r="I7" s="897">
        <v>-2.0278676287633681</v>
      </c>
      <c r="J7" s="695">
        <v>-28.571428571428569</v>
      </c>
      <c r="K7" s="695">
        <v>0.11856067342462505</v>
      </c>
      <c r="L7" s="892">
        <v>-3.9676116629062438E-2</v>
      </c>
    </row>
    <row r="8" spans="1:18" s="81" customFormat="1" ht="24" customHeight="1">
      <c r="A8" s="778" t="s">
        <v>85</v>
      </c>
      <c r="B8" s="841">
        <v>9.1376933378496332</v>
      </c>
      <c r="C8" s="696">
        <v>17143.889939680361</v>
      </c>
      <c r="D8" s="696">
        <v>17486.767738473969</v>
      </c>
      <c r="E8" s="907">
        <v>2.3178986888073845</v>
      </c>
      <c r="F8" s="899">
        <v>5.194149313305398</v>
      </c>
      <c r="G8" s="697">
        <v>32.673771784528796</v>
      </c>
      <c r="H8" s="698">
        <v>344.19164336239515</v>
      </c>
      <c r="I8" s="898">
        <v>-0.25902691210134116</v>
      </c>
      <c r="J8" s="699">
        <v>-5.4734877935002331</v>
      </c>
      <c r="K8" s="699">
        <v>36.036516687414782</v>
      </c>
      <c r="L8" s="893">
        <v>-0.3070831995589387</v>
      </c>
      <c r="R8" s="4"/>
    </row>
    <row r="9" spans="1:18" s="81" customFormat="1" ht="24" customHeight="1">
      <c r="A9" s="778" t="s">
        <v>86</v>
      </c>
      <c r="B9" s="841">
        <v>9.1484936210259846</v>
      </c>
      <c r="C9" s="696">
        <v>17164.153135133176</v>
      </c>
      <c r="D9" s="696">
        <v>17507.436197835839</v>
      </c>
      <c r="E9" s="907">
        <v>2.1425366911381163</v>
      </c>
      <c r="F9" s="899">
        <v>5.4097761993597544</v>
      </c>
      <c r="G9" s="697">
        <v>33.179113899556825</v>
      </c>
      <c r="H9" s="700">
        <v>390.89609004739333</v>
      </c>
      <c r="I9" s="899">
        <v>0.17367178450977033</v>
      </c>
      <c r="J9" s="701">
        <v>-19.157088122605366</v>
      </c>
      <c r="K9" s="701">
        <v>5.0032604185191776</v>
      </c>
      <c r="L9" s="894">
        <v>-0.89671132491116978</v>
      </c>
    </row>
    <row r="10" spans="1:18" s="81" customFormat="1" ht="24" customHeight="1">
      <c r="A10" s="778" t="s">
        <v>87</v>
      </c>
      <c r="B10" s="945" t="s">
        <v>81</v>
      </c>
      <c r="C10" s="1624" t="s">
        <v>81</v>
      </c>
      <c r="D10" s="1624" t="s">
        <v>81</v>
      </c>
      <c r="E10" s="1341" t="s">
        <v>81</v>
      </c>
      <c r="F10" s="900" t="s">
        <v>81</v>
      </c>
      <c r="G10" s="946" t="s">
        <v>81</v>
      </c>
      <c r="H10" s="1207" t="s">
        <v>81</v>
      </c>
      <c r="I10" s="900" t="s">
        <v>81</v>
      </c>
      <c r="J10" s="702" t="s">
        <v>81</v>
      </c>
      <c r="K10" s="1171" t="s">
        <v>81</v>
      </c>
      <c r="L10" s="1258" t="s">
        <v>81</v>
      </c>
    </row>
    <row r="11" spans="1:18" s="81" customFormat="1" ht="24" customHeight="1">
      <c r="A11" s="778" t="s">
        <v>79</v>
      </c>
      <c r="B11" s="841">
        <v>6.4669810720310563</v>
      </c>
      <c r="C11" s="696">
        <v>13279.221913821471</v>
      </c>
      <c r="D11" s="696">
        <v>13544.806352097901</v>
      </c>
      <c r="E11" s="907">
        <v>2.2316161205789764</v>
      </c>
      <c r="F11" s="899">
        <v>5.7495631531575953</v>
      </c>
      <c r="G11" s="697">
        <v>27.870260445993466</v>
      </c>
      <c r="H11" s="700">
        <v>277.56552789978849</v>
      </c>
      <c r="I11" s="899">
        <v>1.4294578827712174</v>
      </c>
      <c r="J11" s="701">
        <v>-5.9804221474457018</v>
      </c>
      <c r="K11" s="701">
        <v>36.439622977058512</v>
      </c>
      <c r="L11" s="894">
        <v>-0.50866750047751452</v>
      </c>
    </row>
    <row r="12" spans="1:18" s="81" customFormat="1" ht="24" customHeight="1" thickBot="1">
      <c r="A12" s="779" t="s">
        <v>88</v>
      </c>
      <c r="B12" s="842">
        <v>8.4609903859328739</v>
      </c>
      <c r="C12" s="703">
        <v>16333.958274001687</v>
      </c>
      <c r="D12" s="703">
        <v>16660.637439481721</v>
      </c>
      <c r="E12" s="908">
        <v>2.6809412999286391</v>
      </c>
      <c r="F12" s="901">
        <v>7.2883942638534354</v>
      </c>
      <c r="G12" s="704">
        <v>28.09294257683484</v>
      </c>
      <c r="H12" s="705">
        <v>286.90273499734474</v>
      </c>
      <c r="I12" s="901">
        <v>0.12531570764153535</v>
      </c>
      <c r="J12" s="706">
        <v>3.0651340996168579</v>
      </c>
      <c r="K12" s="706">
        <v>22.324974805856897</v>
      </c>
      <c r="L12" s="895">
        <v>1.675073703850682</v>
      </c>
    </row>
    <row r="13" spans="1:18" s="81" customFormat="1" ht="15">
      <c r="A13" s="837"/>
      <c r="B13" s="838"/>
    </row>
    <row r="14" spans="1:18" s="81" customFormat="1" ht="46.5" customHeight="1">
      <c r="A14" s="1425" t="s">
        <v>366</v>
      </c>
      <c r="B14" s="1425"/>
      <c r="C14" s="1425"/>
      <c r="D14" s="1425"/>
      <c r="E14" s="1425"/>
      <c r="F14" s="1425"/>
      <c r="G14" s="1425"/>
      <c r="H14" s="1425"/>
      <c r="I14" s="1425"/>
      <c r="J14" s="1425"/>
      <c r="K14" s="1425"/>
      <c r="L14" s="1425"/>
    </row>
    <row r="15" spans="1:18" s="81" customFormat="1" ht="33.75" customHeight="1">
      <c r="A15" s="1425" t="s">
        <v>436</v>
      </c>
      <c r="B15" s="1425"/>
      <c r="C15" s="1425"/>
      <c r="D15" s="1425"/>
      <c r="E15" s="1425"/>
      <c r="F15" s="1425"/>
      <c r="G15" s="1425"/>
      <c r="H15" s="1425"/>
      <c r="I15" s="1425"/>
      <c r="J15" s="1425"/>
      <c r="K15" s="1425"/>
      <c r="L15" s="1425"/>
    </row>
    <row r="16" spans="1:18" s="81" customFormat="1">
      <c r="A16" s="1425" t="s">
        <v>124</v>
      </c>
      <c r="B16" s="1425"/>
      <c r="C16" s="1425"/>
      <c r="D16" s="1425"/>
      <c r="E16" s="1425"/>
      <c r="F16" s="1425"/>
      <c r="G16" s="1425"/>
      <c r="H16" s="1425"/>
      <c r="I16" s="1425"/>
      <c r="J16" s="1425"/>
      <c r="K16" s="1425"/>
      <c r="L16" s="1425"/>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row>
    <row r="2" spans="1:20" ht="26.25" customHeight="1">
      <c r="A2" s="529" t="s">
        <v>258</v>
      </c>
    </row>
    <row r="5" spans="1:20" ht="38.25" customHeight="1" thickBot="1">
      <c r="A5" s="1510" t="s">
        <v>484</v>
      </c>
      <c r="B5" s="1510"/>
      <c r="C5" s="1510"/>
      <c r="D5" s="1510"/>
      <c r="E5" s="1510"/>
      <c r="F5" s="1510"/>
      <c r="H5" s="597" t="s">
        <v>279</v>
      </c>
    </row>
    <row r="6" spans="1:20" ht="15.75" customHeight="1" thickBot="1">
      <c r="A6" s="1511" t="s">
        <v>125</v>
      </c>
      <c r="B6" s="1502" t="s">
        <v>483</v>
      </c>
      <c r="C6" s="1503"/>
      <c r="D6" s="1504"/>
      <c r="E6" s="1505" t="s">
        <v>477</v>
      </c>
      <c r="F6" s="1507" t="s">
        <v>478</v>
      </c>
    </row>
    <row r="7" spans="1:20" ht="21" customHeight="1" thickBot="1">
      <c r="A7" s="1519"/>
      <c r="B7" s="1025" t="s">
        <v>264</v>
      </c>
      <c r="C7" s="1025" t="s">
        <v>268</v>
      </c>
      <c r="D7" s="1025" t="s">
        <v>269</v>
      </c>
      <c r="E7" s="1506"/>
      <c r="F7" s="1508"/>
    </row>
    <row r="8" spans="1:20" ht="17.25" customHeight="1" thickBot="1">
      <c r="A8" s="790" t="s">
        <v>126</v>
      </c>
      <c r="B8" s="680">
        <v>14038.891</v>
      </c>
      <c r="C8" s="680">
        <v>4836.6369999999997</v>
      </c>
      <c r="D8" s="818">
        <f t="shared" ref="D8:D13" si="0">(C8/B8)*100</f>
        <v>34.451702773388583</v>
      </c>
      <c r="E8" s="680">
        <v>10934.939</v>
      </c>
      <c r="F8" s="818">
        <f t="shared" ref="F8:F13" si="1">((B8-E8)/E8)*100</f>
        <v>28.385636170444105</v>
      </c>
      <c r="H8" s="625" t="s">
        <v>127</v>
      </c>
    </row>
    <row r="9" spans="1:20" ht="18" customHeight="1" thickBot="1">
      <c r="A9" s="791" t="s">
        <v>128</v>
      </c>
      <c r="B9" s="681">
        <v>50520</v>
      </c>
      <c r="C9" s="681">
        <v>10098</v>
      </c>
      <c r="D9" s="819">
        <f t="shared" si="0"/>
        <v>19.98812351543943</v>
      </c>
      <c r="E9" s="681">
        <v>51011</v>
      </c>
      <c r="F9" s="819">
        <f t="shared" si="1"/>
        <v>-0.96253749191350879</v>
      </c>
      <c r="H9" s="596">
        <f>B9-E9</f>
        <v>-491</v>
      </c>
      <c r="O9" s="81"/>
      <c r="P9" s="81"/>
      <c r="Q9" s="81"/>
      <c r="R9" s="81"/>
      <c r="S9" s="81"/>
      <c r="T9" s="81"/>
    </row>
    <row r="10" spans="1:20" ht="15" customHeight="1" thickBot="1">
      <c r="A10" s="792" t="s">
        <v>259</v>
      </c>
      <c r="B10" s="682">
        <v>21098</v>
      </c>
      <c r="C10" s="991">
        <v>0</v>
      </c>
      <c r="D10" s="819">
        <f t="shared" si="0"/>
        <v>0</v>
      </c>
      <c r="E10" s="683">
        <v>25583</v>
      </c>
      <c r="F10" s="819">
        <f t="shared" si="1"/>
        <v>-17.531173044599928</v>
      </c>
      <c r="O10" s="81"/>
      <c r="P10" s="81"/>
      <c r="Q10" s="81"/>
      <c r="R10" s="81"/>
      <c r="S10" s="81"/>
      <c r="T10" s="81"/>
    </row>
    <row r="11" spans="1:20" ht="17.25" customHeight="1" thickBot="1">
      <c r="A11" s="791" t="s">
        <v>129</v>
      </c>
      <c r="B11" s="1108">
        <v>275566.08799999999</v>
      </c>
      <c r="C11" s="684">
        <v>12231.944</v>
      </c>
      <c r="D11" s="820">
        <f t="shared" si="0"/>
        <v>4.4388422714771778</v>
      </c>
      <c r="E11" s="684">
        <v>306802.46600000001</v>
      </c>
      <c r="F11" s="820">
        <f t="shared" si="1"/>
        <v>-10.181266926322563</v>
      </c>
      <c r="J11" s="787"/>
      <c r="O11" s="81"/>
      <c r="P11" s="81"/>
      <c r="Q11" s="81"/>
      <c r="R11" s="81"/>
      <c r="S11" s="81"/>
      <c r="T11" s="81"/>
    </row>
    <row r="12" spans="1:20" ht="15" customHeight="1" thickBot="1">
      <c r="A12" s="790" t="s">
        <v>130</v>
      </c>
      <c r="B12" s="680">
        <v>106578.781</v>
      </c>
      <c r="C12" s="680">
        <v>21111.114000000001</v>
      </c>
      <c r="D12" s="819">
        <f t="shared" si="0"/>
        <v>19.807989734842248</v>
      </c>
      <c r="E12" s="680">
        <v>89043.978000000003</v>
      </c>
      <c r="F12" s="819">
        <f t="shared" si="1"/>
        <v>19.692295193730001</v>
      </c>
      <c r="O12" s="81"/>
      <c r="P12" s="81"/>
      <c r="Q12" s="81"/>
      <c r="R12" s="81"/>
      <c r="S12" s="81"/>
      <c r="T12" s="81"/>
    </row>
    <row r="13" spans="1:20" ht="15" customHeight="1" thickBot="1">
      <c r="A13" s="790" t="s">
        <v>131</v>
      </c>
      <c r="B13" s="680">
        <f>B11+B12</f>
        <v>382144.86900000001</v>
      </c>
      <c r="C13" s="680">
        <f>C11+C12</f>
        <v>33343.058000000005</v>
      </c>
      <c r="D13" s="821">
        <f t="shared" si="0"/>
        <v>8.7252402700715059</v>
      </c>
      <c r="E13" s="680">
        <f>E11+E12</f>
        <v>395846.44400000002</v>
      </c>
      <c r="F13" s="821">
        <f t="shared" si="1"/>
        <v>-3.4613358810417938</v>
      </c>
      <c r="O13" s="81"/>
      <c r="P13" s="81"/>
      <c r="Q13" s="81"/>
      <c r="R13" s="81"/>
      <c r="S13" s="81"/>
      <c r="T13" s="81"/>
    </row>
    <row r="14" spans="1:20">
      <c r="E14" s="982"/>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10" t="s">
        <v>485</v>
      </c>
      <c r="B18" s="1510"/>
      <c r="C18" s="1510"/>
      <c r="D18" s="1510"/>
      <c r="E18" s="1510"/>
      <c r="F18" s="1510"/>
      <c r="O18" s="81"/>
      <c r="P18" s="81"/>
      <c r="Q18" s="81"/>
      <c r="R18" s="81"/>
      <c r="S18" s="81"/>
      <c r="T18" s="81"/>
    </row>
    <row r="19" spans="1:20" ht="16.5" customHeight="1" thickBot="1">
      <c r="A19" s="1500" t="s">
        <v>132</v>
      </c>
      <c r="B19" s="1502" t="s">
        <v>483</v>
      </c>
      <c r="C19" s="1503"/>
      <c r="D19" s="1504"/>
      <c r="E19" s="1505" t="s">
        <v>477</v>
      </c>
      <c r="F19" s="1507" t="s">
        <v>478</v>
      </c>
      <c r="K19" s="81"/>
      <c r="L19" s="81"/>
      <c r="M19" s="81"/>
      <c r="O19" s="81"/>
      <c r="P19" s="81"/>
      <c r="Q19" s="81"/>
      <c r="R19" s="81"/>
      <c r="S19" s="81"/>
      <c r="T19" s="81"/>
    </row>
    <row r="20" spans="1:20" ht="21" customHeight="1" thickBot="1">
      <c r="A20" s="1501"/>
      <c r="B20" s="789" t="s">
        <v>264</v>
      </c>
      <c r="C20" s="789" t="s">
        <v>380</v>
      </c>
      <c r="D20" s="789" t="s">
        <v>381</v>
      </c>
      <c r="E20" s="1506"/>
      <c r="F20" s="1508"/>
      <c r="K20" s="81"/>
      <c r="L20" s="81"/>
      <c r="M20" s="81"/>
      <c r="O20" s="81"/>
      <c r="P20" s="81"/>
      <c r="Q20" s="81"/>
      <c r="R20" s="81"/>
      <c r="S20" s="81"/>
      <c r="T20" s="81"/>
    </row>
    <row r="21" spans="1:20" ht="15.75" thickBot="1">
      <c r="A21" s="530" t="s">
        <v>126</v>
      </c>
      <c r="B21" s="680">
        <v>32996.713000000003</v>
      </c>
      <c r="C21" s="685">
        <v>0</v>
      </c>
      <c r="D21" s="818">
        <f t="shared" ref="D21:D26" si="2">(C21/B21)*100</f>
        <v>0</v>
      </c>
      <c r="E21" s="680">
        <v>45324.656000000003</v>
      </c>
      <c r="F21" s="818">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9">
        <f t="shared" si="2"/>
        <v>0</v>
      </c>
      <c r="E22" s="680">
        <v>192967</v>
      </c>
      <c r="F22" s="819">
        <f t="shared" si="3"/>
        <v>-16.367565438650132</v>
      </c>
      <c r="H22" s="596">
        <f>B22-E22</f>
        <v>-31584</v>
      </c>
      <c r="O22" s="81"/>
      <c r="P22" s="81"/>
      <c r="Q22" s="81"/>
      <c r="R22" s="81"/>
      <c r="S22" s="81"/>
      <c r="T22" s="81"/>
    </row>
    <row r="23" spans="1:20" ht="15.75" thickBot="1">
      <c r="A23" s="531" t="s">
        <v>259</v>
      </c>
      <c r="B23" s="683">
        <v>48910</v>
      </c>
      <c r="C23" s="686">
        <v>0</v>
      </c>
      <c r="D23" s="819">
        <f t="shared" si="2"/>
        <v>0</v>
      </c>
      <c r="E23" s="683">
        <v>52966</v>
      </c>
      <c r="F23" s="819">
        <f t="shared" si="3"/>
        <v>-7.6577427028659901</v>
      </c>
      <c r="O23" s="81"/>
      <c r="P23" s="81"/>
      <c r="Q23" s="81"/>
      <c r="R23" s="81"/>
      <c r="S23" s="81"/>
      <c r="T23" s="81"/>
    </row>
    <row r="24" spans="1:20" ht="15.75" thickBot="1">
      <c r="A24" s="530" t="s">
        <v>129</v>
      </c>
      <c r="B24" s="680">
        <v>19137.920999999998</v>
      </c>
      <c r="C24" s="687">
        <v>58.238999999999997</v>
      </c>
      <c r="D24" s="820">
        <f t="shared" si="2"/>
        <v>0.30431205145010265</v>
      </c>
      <c r="E24" s="680">
        <v>17494.170999999998</v>
      </c>
      <c r="F24" s="820">
        <f t="shared" si="3"/>
        <v>9.3959868118357832</v>
      </c>
      <c r="O24" s="81"/>
      <c r="P24" s="81"/>
      <c r="Q24" s="81"/>
      <c r="R24" s="81"/>
      <c r="S24" s="81"/>
      <c r="T24" s="81"/>
    </row>
    <row r="25" spans="1:20" ht="15.75" thickBot="1">
      <c r="A25" s="530" t="s">
        <v>130</v>
      </c>
      <c r="B25" s="680">
        <v>5243.3869999999997</v>
      </c>
      <c r="C25" s="687">
        <v>52.505000000000003</v>
      </c>
      <c r="D25" s="819">
        <f t="shared" si="2"/>
        <v>1.001356565899103</v>
      </c>
      <c r="E25" s="680">
        <v>5563.3559999999998</v>
      </c>
      <c r="F25" s="819">
        <f>((B25-E25)/E25)*100</f>
        <v>-5.7513666211545704</v>
      </c>
      <c r="O25" s="81"/>
      <c r="P25" s="81"/>
      <c r="Q25" s="81"/>
      <c r="R25" s="81"/>
      <c r="S25" s="81"/>
      <c r="T25" s="81"/>
    </row>
    <row r="26" spans="1:20" ht="15.75" thickBot="1">
      <c r="A26" s="530" t="s">
        <v>131</v>
      </c>
      <c r="B26" s="680">
        <f>B24+B25</f>
        <v>24381.307999999997</v>
      </c>
      <c r="C26" s="688">
        <f>C24+C25</f>
        <v>110.744</v>
      </c>
      <c r="D26" s="821">
        <f t="shared" si="2"/>
        <v>0.45421681232196404</v>
      </c>
      <c r="E26" s="680">
        <f>E24+E25</f>
        <v>23057.526999999998</v>
      </c>
      <c r="F26" s="821">
        <f t="shared" si="3"/>
        <v>5.7412098010337322</v>
      </c>
      <c r="O26" s="81"/>
      <c r="P26" s="81"/>
      <c r="Q26" s="81"/>
      <c r="R26" s="81"/>
      <c r="S26" s="81"/>
      <c r="T26" s="81"/>
    </row>
    <row r="27" spans="1:20" ht="16.5" customHeight="1">
      <c r="A27" s="1509"/>
      <c r="B27" s="1509"/>
      <c r="C27" s="1509"/>
      <c r="D27" s="1509"/>
      <c r="E27" s="1509"/>
      <c r="F27" s="1509"/>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0"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499"/>
      <c r="D32" s="1499"/>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99"/>
      <c r="C43" s="149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15" t="s">
        <v>476</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475</v>
      </c>
      <c r="B3" s="1516"/>
      <c r="C3" s="1516"/>
      <c r="D3" s="1516"/>
      <c r="E3" s="1516"/>
      <c r="F3" s="1516"/>
      <c r="P3" s="550"/>
    </row>
    <row r="4" spans="1:24" ht="4.5" customHeight="1">
      <c r="A4" s="551"/>
      <c r="B4" s="551"/>
      <c r="C4" s="549"/>
      <c r="D4" s="549"/>
    </row>
    <row r="5" spans="1:24" ht="15.75" thickBot="1">
      <c r="A5" s="552" t="s">
        <v>134</v>
      </c>
      <c r="B5" s="1517" t="s">
        <v>135</v>
      </c>
      <c r="C5" s="1517"/>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8">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3" t="s">
        <v>270</v>
      </c>
      <c r="G9" s="569">
        <v>4136.0169999999998</v>
      </c>
      <c r="H9" s="569">
        <v>21098</v>
      </c>
      <c r="I9" s="677">
        <v>2.8881791836877202</v>
      </c>
      <c r="K9" s="565" t="s">
        <v>479</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11"/>
      <c r="K12" s="565" t="s">
        <v>154</v>
      </c>
      <c r="L12" s="566">
        <v>41922.322</v>
      </c>
      <c r="M12" s="566">
        <v>6536.9639999999999</v>
      </c>
      <c r="N12" s="598">
        <v>6.4131180774439018</v>
      </c>
      <c r="P12" s="565" t="s">
        <v>479</v>
      </c>
      <c r="Q12" s="566">
        <v>21494.968000000001</v>
      </c>
      <c r="R12" s="566">
        <v>8622.7270000000008</v>
      </c>
      <c r="S12" s="598">
        <v>2.492827153173236</v>
      </c>
    </row>
    <row r="13" spans="1:24" ht="15.75">
      <c r="A13" s="565" t="s">
        <v>149</v>
      </c>
      <c r="B13" s="566">
        <v>1472.316</v>
      </c>
      <c r="C13" s="566">
        <v>8077</v>
      </c>
      <c r="D13" s="598">
        <v>2.5718792524285243</v>
      </c>
      <c r="H13" s="1011"/>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479</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3"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11"/>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11"/>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11"/>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11"/>
      <c r="K25" s="873" t="s">
        <v>270</v>
      </c>
      <c r="L25" s="569">
        <v>1029780.338</v>
      </c>
      <c r="M25" s="569">
        <v>275566.08799999999</v>
      </c>
      <c r="N25" s="677">
        <v>3.7369632289441945</v>
      </c>
      <c r="P25" s="873" t="s">
        <v>270</v>
      </c>
      <c r="Q25" s="569">
        <v>368128.71600000001</v>
      </c>
      <c r="R25" s="569">
        <v>106578.781</v>
      </c>
      <c r="S25" s="677">
        <v>3.4540526035853234</v>
      </c>
    </row>
    <row r="26" spans="1:19">
      <c r="H26" s="1011"/>
      <c r="K26"/>
      <c r="L26"/>
      <c r="M26"/>
      <c r="N26"/>
      <c r="P26"/>
      <c r="Q26"/>
      <c r="R26"/>
      <c r="S26"/>
    </row>
    <row r="27" spans="1:19">
      <c r="A27" s="81"/>
      <c r="B27" s="81"/>
      <c r="C27" s="81"/>
      <c r="D27" s="81"/>
      <c r="H27" s="1011"/>
      <c r="K27"/>
      <c r="L27"/>
      <c r="M27"/>
      <c r="N27"/>
      <c r="P27"/>
      <c r="Q27"/>
      <c r="R27"/>
      <c r="S27"/>
    </row>
    <row r="28" spans="1:19">
      <c r="H28" s="1011"/>
      <c r="K28"/>
      <c r="L28"/>
      <c r="M28"/>
      <c r="N28"/>
      <c r="P28"/>
      <c r="Q28"/>
      <c r="R28"/>
      <c r="S28"/>
    </row>
    <row r="29" spans="1:19">
      <c r="H29" s="101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60"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21.42578125"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row>
    <row r="2" spans="1:27" ht="18" customHeight="1">
      <c r="A2" s="1515" t="s">
        <v>480</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20" t="s">
        <v>481</v>
      </c>
      <c r="B3" s="1520"/>
      <c r="C3" s="1520"/>
      <c r="D3" s="1520"/>
      <c r="E3" s="1520"/>
      <c r="F3" s="1520"/>
      <c r="G3" s="152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2">
        <v>26439</v>
      </c>
      <c r="I8" s="823">
        <v>2.8975113766304088</v>
      </c>
      <c r="J8" s="606"/>
      <c r="K8" s="689" t="s">
        <v>156</v>
      </c>
      <c r="L8" s="564">
        <v>10807.004999999999</v>
      </c>
      <c r="M8" s="564">
        <v>3637.0129999999999</v>
      </c>
      <c r="N8" s="678">
        <v>2.9713957580025148</v>
      </c>
      <c r="O8" s="606"/>
      <c r="P8" s="689" t="s">
        <v>479</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479</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479</v>
      </c>
      <c r="B11" s="566">
        <v>6995.2089999999998</v>
      </c>
      <c r="C11" s="566">
        <v>17580</v>
      </c>
      <c r="D11" s="598">
        <v>3.1061379359342114</v>
      </c>
      <c r="E11" s="771"/>
      <c r="F11" s="567" t="s">
        <v>479</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2"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482</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9" t="s">
        <v>164</v>
      </c>
      <c r="Q17" s="872">
        <v>388.61500000000001</v>
      </c>
      <c r="R17" s="872">
        <v>97.712999999999994</v>
      </c>
      <c r="S17" s="960">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2"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3" t="s">
        <v>270</v>
      </c>
      <c r="L20" s="569">
        <v>62332.813000000002</v>
      </c>
      <c r="M20" s="569">
        <v>19137.920999999998</v>
      </c>
      <c r="N20" s="677">
        <v>3.2570315762093491</v>
      </c>
      <c r="O20" s="606"/>
      <c r="P20" s="873"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93" zoomScale="80" zoomScaleNormal="80" workbookViewId="0">
      <selection activeCell="N724" sqref="N724"/>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01" t="s">
        <v>211</v>
      </c>
      <c r="C5" s="1601"/>
      <c r="D5" s="1601"/>
      <c r="E5" s="1601"/>
      <c r="F5" s="1601"/>
      <c r="G5" s="1601"/>
      <c r="H5" s="1601"/>
      <c r="I5" s="1601"/>
      <c r="J5" s="1601"/>
      <c r="K5" s="1601"/>
      <c r="L5" s="1601"/>
    </row>
    <row r="6" spans="2:13" ht="18">
      <c r="B6" s="611"/>
      <c r="C6" s="611"/>
      <c r="D6" s="611"/>
      <c r="E6" s="611"/>
      <c r="F6" s="401" t="s">
        <v>212</v>
      </c>
      <c r="G6" s="611"/>
      <c r="H6" s="611"/>
      <c r="I6" s="611"/>
      <c r="J6" s="611"/>
      <c r="K6" s="611"/>
      <c r="L6" s="611"/>
    </row>
    <row r="7" spans="2:13" s="402" customFormat="1" ht="15">
      <c r="B7" s="1602" t="s">
        <v>213</v>
      </c>
      <c r="C7" s="1594" t="s">
        <v>22</v>
      </c>
      <c r="D7" s="1594" t="s">
        <v>214</v>
      </c>
      <c r="E7" s="1605" t="s">
        <v>215</v>
      </c>
      <c r="F7" s="1606"/>
      <c r="G7" s="1607"/>
      <c r="H7" s="1608" t="s">
        <v>216</v>
      </c>
      <c r="I7" s="1610" t="s">
        <v>217</v>
      </c>
      <c r="J7" s="1611"/>
      <c r="K7" s="1611"/>
      <c r="L7" s="1602"/>
    </row>
    <row r="8" spans="2:13">
      <c r="B8" s="1603"/>
      <c r="C8" s="1604"/>
      <c r="D8" s="1604"/>
      <c r="E8" s="1596" t="s">
        <v>218</v>
      </c>
      <c r="F8" s="1594" t="s">
        <v>219</v>
      </c>
      <c r="G8" s="1594" t="s">
        <v>220</v>
      </c>
      <c r="H8" s="1609"/>
      <c r="I8" s="1596" t="s">
        <v>221</v>
      </c>
      <c r="J8" s="1596" t="s">
        <v>24</v>
      </c>
      <c r="K8" s="1594" t="s">
        <v>222</v>
      </c>
      <c r="L8" s="1596" t="s">
        <v>223</v>
      </c>
    </row>
    <row r="9" spans="2:13">
      <c r="B9" s="1603"/>
      <c r="C9" s="1604"/>
      <c r="D9" s="1604"/>
      <c r="E9" s="1597"/>
      <c r="F9" s="1604"/>
      <c r="G9" s="1604"/>
      <c r="H9" s="1609"/>
      <c r="I9" s="1597"/>
      <c r="J9" s="1597"/>
      <c r="K9" s="1595"/>
      <c r="L9" s="1597"/>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600"/>
      <c r="O105" s="1600"/>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600"/>
      <c r="O121" s="1600"/>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600"/>
      <c r="O145" s="1600"/>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600"/>
      <c r="O171" s="1600"/>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63" t="s">
        <v>249</v>
      </c>
      <c r="D177" s="1563"/>
      <c r="E177" s="1563"/>
      <c r="F177" s="1563"/>
      <c r="G177" s="1563"/>
      <c r="H177" s="1563"/>
      <c r="I177" s="1563"/>
      <c r="J177" s="1563"/>
      <c r="K177" s="1563"/>
      <c r="L177" s="1592"/>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12" t="s">
        <v>213</v>
      </c>
      <c r="C194" s="1567" t="s">
        <v>22</v>
      </c>
      <c r="D194" s="1567" t="s">
        <v>214</v>
      </c>
      <c r="E194" s="1569" t="s">
        <v>215</v>
      </c>
      <c r="F194" s="1570"/>
      <c r="G194" s="1571"/>
      <c r="H194" s="1572" t="s">
        <v>216</v>
      </c>
      <c r="I194" s="1574" t="s">
        <v>217</v>
      </c>
      <c r="J194" s="1575"/>
      <c r="K194" s="1575"/>
      <c r="L194" s="1614"/>
    </row>
    <row r="195" spans="2:12" ht="12.75" customHeight="1">
      <c r="B195" s="1613"/>
      <c r="C195" s="1568"/>
      <c r="D195" s="1568"/>
      <c r="E195" s="1582" t="s">
        <v>218</v>
      </c>
      <c r="F195" s="1567" t="s">
        <v>219</v>
      </c>
      <c r="G195" s="1567" t="s">
        <v>220</v>
      </c>
      <c r="H195" s="1573"/>
      <c r="I195" s="1582" t="s">
        <v>221</v>
      </c>
      <c r="J195" s="1582" t="s">
        <v>24</v>
      </c>
      <c r="K195" s="1567" t="s">
        <v>222</v>
      </c>
      <c r="L195" s="1598" t="s">
        <v>223</v>
      </c>
    </row>
    <row r="196" spans="2:12" ht="12.75" customHeight="1">
      <c r="B196" s="1613"/>
      <c r="C196" s="1568"/>
      <c r="D196" s="1568"/>
      <c r="E196" s="1589"/>
      <c r="F196" s="1568"/>
      <c r="G196" s="1568"/>
      <c r="H196" s="1573"/>
      <c r="I196" s="1583"/>
      <c r="J196" s="1583"/>
      <c r="K196" s="1584"/>
      <c r="L196" s="1599"/>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63" t="s">
        <v>250</v>
      </c>
      <c r="D199" s="1563"/>
      <c r="E199" s="1563"/>
      <c r="F199" s="1563"/>
      <c r="G199" s="1563"/>
      <c r="H199" s="1563"/>
      <c r="I199" s="1563"/>
      <c r="J199" s="1563"/>
      <c r="K199" s="1563"/>
      <c r="L199" s="1592"/>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76" t="s">
        <v>213</v>
      </c>
      <c r="C234" s="1567" t="s">
        <v>22</v>
      </c>
      <c r="D234" s="1567" t="s">
        <v>214</v>
      </c>
      <c r="E234" s="1569" t="s">
        <v>215</v>
      </c>
      <c r="F234" s="1570"/>
      <c r="G234" s="1571"/>
      <c r="H234" s="1572" t="s">
        <v>216</v>
      </c>
      <c r="I234" s="1569" t="s">
        <v>217</v>
      </c>
      <c r="J234" s="1570"/>
      <c r="K234" s="1570"/>
      <c r="L234" s="1570"/>
    </row>
    <row r="235" spans="2:12">
      <c r="B235" s="1593"/>
      <c r="C235" s="1568"/>
      <c r="D235" s="1568"/>
      <c r="E235" s="1582" t="s">
        <v>218</v>
      </c>
      <c r="F235" s="1567" t="s">
        <v>219</v>
      </c>
      <c r="G235" s="1567" t="s">
        <v>220</v>
      </c>
      <c r="H235" s="1573"/>
      <c r="I235" s="1582" t="s">
        <v>221</v>
      </c>
      <c r="J235" s="1582" t="s">
        <v>24</v>
      </c>
      <c r="K235" s="1567" t="s">
        <v>222</v>
      </c>
      <c r="L235" s="1574" t="s">
        <v>223</v>
      </c>
    </row>
    <row r="236" spans="2:12">
      <c r="B236" s="1593"/>
      <c r="C236" s="1568"/>
      <c r="D236" s="1568"/>
      <c r="E236" s="1589"/>
      <c r="F236" s="1568"/>
      <c r="G236" s="1568"/>
      <c r="H236" s="1573"/>
      <c r="I236" s="1589"/>
      <c r="J236" s="1589"/>
      <c r="K236" s="1568"/>
      <c r="L236" s="1588"/>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86" t="s">
        <v>224</v>
      </c>
      <c r="D239" s="1586"/>
      <c r="E239" s="1586"/>
      <c r="F239" s="1586"/>
      <c r="G239" s="1586"/>
      <c r="H239" s="1586"/>
      <c r="I239" s="1586"/>
      <c r="J239" s="1586"/>
      <c r="K239" s="1586"/>
      <c r="L239" s="1586"/>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63" t="s">
        <v>249</v>
      </c>
      <c r="D256" s="1563"/>
      <c r="E256" s="1563"/>
      <c r="F256" s="1563"/>
      <c r="G256" s="1563"/>
      <c r="H256" s="1563"/>
      <c r="I256" s="1563"/>
      <c r="J256" s="1563"/>
      <c r="K256" s="1563"/>
      <c r="L256" s="1563"/>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90" t="s">
        <v>213</v>
      </c>
      <c r="C273" s="1567" t="s">
        <v>22</v>
      </c>
      <c r="D273" s="1567" t="s">
        <v>214</v>
      </c>
      <c r="E273" s="1569" t="s">
        <v>215</v>
      </c>
      <c r="F273" s="1570"/>
      <c r="G273" s="1571"/>
      <c r="H273" s="1572" t="s">
        <v>216</v>
      </c>
      <c r="I273" s="1574" t="s">
        <v>217</v>
      </c>
      <c r="J273" s="1575"/>
      <c r="K273" s="1575"/>
      <c r="L273" s="1575"/>
    </row>
    <row r="274" spans="2:12" ht="11.25" customHeight="1">
      <c r="B274" s="1591"/>
      <c r="C274" s="1568"/>
      <c r="D274" s="1568"/>
      <c r="E274" s="1582" t="s">
        <v>218</v>
      </c>
      <c r="F274" s="1567" t="s">
        <v>219</v>
      </c>
      <c r="G274" s="1567" t="s">
        <v>220</v>
      </c>
      <c r="H274" s="1573"/>
      <c r="I274" s="1582" t="s">
        <v>221</v>
      </c>
      <c r="J274" s="1582" t="s">
        <v>24</v>
      </c>
      <c r="K274" s="1567" t="s">
        <v>222</v>
      </c>
      <c r="L274" s="1574" t="s">
        <v>223</v>
      </c>
    </row>
    <row r="275" spans="2:12" ht="11.25" customHeight="1">
      <c r="B275" s="1591"/>
      <c r="C275" s="1568"/>
      <c r="D275" s="1568"/>
      <c r="E275" s="1589"/>
      <c r="F275" s="1568"/>
      <c r="G275" s="1568"/>
      <c r="H275" s="1573"/>
      <c r="I275" s="1583"/>
      <c r="J275" s="1583"/>
      <c r="K275" s="1584"/>
      <c r="L275" s="1588"/>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63" t="s">
        <v>250</v>
      </c>
      <c r="D278" s="1563"/>
      <c r="E278" s="1563"/>
      <c r="F278" s="1563"/>
      <c r="G278" s="1563"/>
      <c r="H278" s="1563"/>
      <c r="I278" s="1563"/>
      <c r="J278" s="1563"/>
      <c r="K278" s="1563"/>
      <c r="L278" s="1563"/>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82" t="s">
        <v>213</v>
      </c>
      <c r="C313" s="1567" t="s">
        <v>22</v>
      </c>
      <c r="D313" s="1567" t="s">
        <v>214</v>
      </c>
      <c r="E313" s="1569" t="s">
        <v>215</v>
      </c>
      <c r="F313" s="1570"/>
      <c r="G313" s="1571"/>
      <c r="H313" s="1567" t="s">
        <v>216</v>
      </c>
      <c r="I313" s="1569" t="s">
        <v>217</v>
      </c>
      <c r="J313" s="1570"/>
      <c r="K313" s="1570"/>
      <c r="L313" s="1571"/>
    </row>
    <row r="314" spans="2:12" ht="11.25" customHeight="1">
      <c r="B314" s="1589"/>
      <c r="C314" s="1568"/>
      <c r="D314" s="1568"/>
      <c r="E314" s="1577" t="s">
        <v>254</v>
      </c>
      <c r="F314" s="1580" t="s">
        <v>255</v>
      </c>
      <c r="G314" s="1580" t="s">
        <v>256</v>
      </c>
      <c r="H314" s="1568"/>
      <c r="I314" s="1582" t="s">
        <v>221</v>
      </c>
      <c r="J314" s="1582" t="s">
        <v>24</v>
      </c>
      <c r="K314" s="1567" t="s">
        <v>222</v>
      </c>
      <c r="L314" s="1582" t="s">
        <v>223</v>
      </c>
    </row>
    <row r="315" spans="2:12" ht="11.25" customHeight="1">
      <c r="B315" s="1583"/>
      <c r="C315" s="1584"/>
      <c r="D315" s="1584"/>
      <c r="E315" s="1579"/>
      <c r="F315" s="1581"/>
      <c r="G315" s="1581"/>
      <c r="H315" s="1584"/>
      <c r="I315" s="1583"/>
      <c r="J315" s="1583"/>
      <c r="K315" s="1584"/>
      <c r="L315" s="1583"/>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86" t="s">
        <v>224</v>
      </c>
      <c r="D318" s="1586"/>
      <c r="E318" s="1586"/>
      <c r="F318" s="1586"/>
      <c r="G318" s="1586"/>
      <c r="H318" s="1586"/>
      <c r="I318" s="1586"/>
      <c r="J318" s="1586"/>
      <c r="K318" s="1586"/>
      <c r="L318" s="1587"/>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63" t="s">
        <v>249</v>
      </c>
      <c r="D335" s="1563"/>
      <c r="E335" s="1563"/>
      <c r="F335" s="1563"/>
      <c r="G335" s="1563"/>
      <c r="H335" s="1563"/>
      <c r="I335" s="1563"/>
      <c r="J335" s="1563"/>
      <c r="K335" s="1563"/>
      <c r="L335" s="1564"/>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65" t="s">
        <v>213</v>
      </c>
      <c r="C352" s="1567" t="s">
        <v>22</v>
      </c>
      <c r="D352" s="1567" t="s">
        <v>214</v>
      </c>
      <c r="E352" s="1569" t="s">
        <v>215</v>
      </c>
      <c r="F352" s="1570"/>
      <c r="G352" s="1571"/>
      <c r="H352" s="1572" t="s">
        <v>216</v>
      </c>
      <c r="I352" s="1574" t="s">
        <v>217</v>
      </c>
      <c r="J352" s="1575"/>
      <c r="K352" s="1575"/>
      <c r="L352" s="1576"/>
    </row>
    <row r="353" spans="2:12" ht="11.25" customHeight="1">
      <c r="B353" s="1566"/>
      <c r="C353" s="1568"/>
      <c r="D353" s="1568"/>
      <c r="E353" s="1577" t="s">
        <v>254</v>
      </c>
      <c r="F353" s="1580" t="s">
        <v>255</v>
      </c>
      <c r="G353" s="1580" t="s">
        <v>256</v>
      </c>
      <c r="H353" s="1573"/>
      <c r="I353" s="1582" t="s">
        <v>221</v>
      </c>
      <c r="J353" s="1582" t="s">
        <v>24</v>
      </c>
      <c r="K353" s="1567" t="s">
        <v>222</v>
      </c>
      <c r="L353" s="1582" t="s">
        <v>223</v>
      </c>
    </row>
    <row r="354" spans="2:12" ht="11.25" customHeight="1">
      <c r="B354" s="1566"/>
      <c r="C354" s="1568"/>
      <c r="D354" s="1568"/>
      <c r="E354" s="1578"/>
      <c r="F354" s="1585"/>
      <c r="G354" s="1585"/>
      <c r="H354" s="1573"/>
      <c r="I354" s="1583"/>
      <c r="J354" s="1583"/>
      <c r="K354" s="1584"/>
      <c r="L354" s="1583"/>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63" t="s">
        <v>250</v>
      </c>
      <c r="D357" s="1563"/>
      <c r="E357" s="1563"/>
      <c r="F357" s="1563"/>
      <c r="G357" s="1563"/>
      <c r="H357" s="1563"/>
      <c r="I357" s="1563"/>
      <c r="J357" s="1563"/>
      <c r="K357" s="1563"/>
      <c r="L357" s="1564"/>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35" t="s">
        <v>213</v>
      </c>
      <c r="C393" s="1526" t="s">
        <v>22</v>
      </c>
      <c r="D393" s="1526" t="s">
        <v>214</v>
      </c>
      <c r="E393" s="1528" t="s">
        <v>215</v>
      </c>
      <c r="F393" s="1529"/>
      <c r="G393" s="1530"/>
      <c r="H393" s="1531" t="s">
        <v>216</v>
      </c>
      <c r="I393" s="1528" t="s">
        <v>217</v>
      </c>
      <c r="J393" s="1529"/>
      <c r="K393" s="1529"/>
      <c r="L393" s="1530"/>
    </row>
    <row r="394" spans="2:12" ht="11.25" customHeight="1">
      <c r="B394" s="1536"/>
      <c r="C394" s="1527"/>
      <c r="D394" s="1527"/>
      <c r="E394" s="1559" t="s">
        <v>254</v>
      </c>
      <c r="F394" s="1561" t="s">
        <v>255</v>
      </c>
      <c r="G394" s="1561" t="s">
        <v>256</v>
      </c>
      <c r="H394" s="1532"/>
      <c r="I394" s="1535" t="s">
        <v>221</v>
      </c>
      <c r="J394" s="1535" t="s">
        <v>24</v>
      </c>
      <c r="K394" s="1526" t="s">
        <v>222</v>
      </c>
      <c r="L394" s="1535" t="s">
        <v>223</v>
      </c>
    </row>
    <row r="395" spans="2:12" ht="11.25" customHeight="1">
      <c r="B395" s="1536"/>
      <c r="C395" s="1527"/>
      <c r="D395" s="1527"/>
      <c r="E395" s="1560"/>
      <c r="F395" s="1562"/>
      <c r="G395" s="1562"/>
      <c r="H395" s="1532"/>
      <c r="I395" s="1536"/>
      <c r="J395" s="1536"/>
      <c r="K395" s="1527"/>
      <c r="L395" s="1537"/>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22" t="s">
        <v>224</v>
      </c>
      <c r="D398" s="1522"/>
      <c r="E398" s="1522"/>
      <c r="F398" s="1522"/>
      <c r="G398" s="1522"/>
      <c r="H398" s="1522"/>
      <c r="I398" s="1522"/>
      <c r="J398" s="1522"/>
      <c r="K398" s="1522"/>
      <c r="L398" s="1556"/>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21" t="s">
        <v>249</v>
      </c>
      <c r="D415" s="1521"/>
      <c r="E415" s="1521"/>
      <c r="F415" s="1521"/>
      <c r="G415" s="1521"/>
      <c r="H415" s="1521"/>
      <c r="I415" s="1521"/>
      <c r="J415" s="1521"/>
      <c r="K415" s="1521"/>
      <c r="L415" s="1555"/>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57" t="s">
        <v>213</v>
      </c>
      <c r="C432" s="1526" t="s">
        <v>22</v>
      </c>
      <c r="D432" s="1526" t="s">
        <v>214</v>
      </c>
      <c r="E432" s="1528" t="s">
        <v>215</v>
      </c>
      <c r="F432" s="1529"/>
      <c r="G432" s="1530"/>
      <c r="H432" s="1531" t="s">
        <v>216</v>
      </c>
      <c r="I432" s="1533" t="s">
        <v>217</v>
      </c>
      <c r="J432" s="1534"/>
      <c r="K432" s="1534"/>
      <c r="L432" s="1553"/>
    </row>
    <row r="433" spans="2:12" ht="11.25" customHeight="1">
      <c r="B433" s="1558"/>
      <c r="C433" s="1527"/>
      <c r="D433" s="1527"/>
      <c r="E433" s="1559" t="s">
        <v>254</v>
      </c>
      <c r="F433" s="1561" t="s">
        <v>255</v>
      </c>
      <c r="G433" s="1561" t="s">
        <v>256</v>
      </c>
      <c r="H433" s="1532"/>
      <c r="I433" s="1535" t="s">
        <v>221</v>
      </c>
      <c r="J433" s="1535" t="s">
        <v>24</v>
      </c>
      <c r="K433" s="1526" t="s">
        <v>222</v>
      </c>
      <c r="L433" s="1535" t="s">
        <v>223</v>
      </c>
    </row>
    <row r="434" spans="2:12" ht="11.25" customHeight="1">
      <c r="B434" s="1558"/>
      <c r="C434" s="1527"/>
      <c r="D434" s="1527"/>
      <c r="E434" s="1560"/>
      <c r="F434" s="1562"/>
      <c r="G434" s="1562"/>
      <c r="H434" s="1532"/>
      <c r="I434" s="1537"/>
      <c r="J434" s="1537"/>
      <c r="K434" s="1538"/>
      <c r="L434" s="1537"/>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21" t="s">
        <v>250</v>
      </c>
      <c r="D437" s="1521"/>
      <c r="E437" s="1521"/>
      <c r="F437" s="1521"/>
      <c r="G437" s="1521"/>
      <c r="H437" s="1521"/>
      <c r="I437" s="1521"/>
      <c r="J437" s="1521"/>
      <c r="K437" s="1521"/>
      <c r="L437" s="1555"/>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35" t="s">
        <v>213</v>
      </c>
      <c r="C475" s="1526" t="s">
        <v>22</v>
      </c>
      <c r="D475" s="1526" t="s">
        <v>214</v>
      </c>
      <c r="E475" s="1528" t="s">
        <v>215</v>
      </c>
      <c r="F475" s="1529"/>
      <c r="G475" s="1530"/>
      <c r="H475" s="1531" t="s">
        <v>216</v>
      </c>
      <c r="I475" s="1528" t="s">
        <v>217</v>
      </c>
      <c r="J475" s="1529"/>
      <c r="K475" s="1529"/>
      <c r="L475" s="1530"/>
    </row>
    <row r="476" spans="2:12" ht="11.25" customHeight="1">
      <c r="B476" s="1536"/>
      <c r="C476" s="1527"/>
      <c r="D476" s="1527"/>
      <c r="E476" s="1559" t="s">
        <v>254</v>
      </c>
      <c r="F476" s="1561" t="s">
        <v>255</v>
      </c>
      <c r="G476" s="1561" t="s">
        <v>256</v>
      </c>
      <c r="H476" s="1532"/>
      <c r="I476" s="1535" t="s">
        <v>221</v>
      </c>
      <c r="J476" s="1535" t="s">
        <v>24</v>
      </c>
      <c r="K476" s="1526" t="s">
        <v>222</v>
      </c>
      <c r="L476" s="1535" t="s">
        <v>223</v>
      </c>
    </row>
    <row r="477" spans="2:12" ht="11.25" customHeight="1">
      <c r="B477" s="1536"/>
      <c r="C477" s="1527"/>
      <c r="D477" s="1527"/>
      <c r="E477" s="1560"/>
      <c r="F477" s="1562"/>
      <c r="G477" s="1562"/>
      <c r="H477" s="1532"/>
      <c r="I477" s="1536"/>
      <c r="J477" s="1536"/>
      <c r="K477" s="1527"/>
      <c r="L477" s="1537"/>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22" t="s">
        <v>224</v>
      </c>
      <c r="D480" s="1522"/>
      <c r="E480" s="1522"/>
      <c r="F480" s="1522"/>
      <c r="G480" s="1522"/>
      <c r="H480" s="1522"/>
      <c r="I480" s="1522"/>
      <c r="J480" s="1522"/>
      <c r="K480" s="1522"/>
      <c r="L480" s="1556"/>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5">
        <v>176881</v>
      </c>
      <c r="D491" s="827">
        <v>4941</v>
      </c>
      <c r="E491" s="828">
        <v>1899</v>
      </c>
      <c r="F491" s="828">
        <v>2767</v>
      </c>
      <c r="G491" s="828">
        <v>275</v>
      </c>
      <c r="H491" s="826">
        <v>171940</v>
      </c>
      <c r="I491" s="828">
        <v>28983</v>
      </c>
      <c r="J491" s="828">
        <v>60425</v>
      </c>
      <c r="K491" s="828">
        <v>82532</v>
      </c>
      <c r="L491" s="633"/>
    </row>
    <row r="492" spans="2:12" ht="15">
      <c r="B492" s="759" t="s">
        <v>235</v>
      </c>
      <c r="C492" s="825">
        <v>157650</v>
      </c>
      <c r="D492" s="828">
        <v>4336</v>
      </c>
      <c r="E492" s="828">
        <v>1814</v>
      </c>
      <c r="F492" s="828">
        <v>2017</v>
      </c>
      <c r="G492" s="828">
        <v>505</v>
      </c>
      <c r="H492" s="828">
        <v>153314</v>
      </c>
      <c r="I492" s="828">
        <v>26176</v>
      </c>
      <c r="J492" s="828">
        <v>53316</v>
      </c>
      <c r="K492" s="828">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21" t="s">
        <v>249</v>
      </c>
      <c r="D497" s="1521"/>
      <c r="E497" s="1521"/>
      <c r="F497" s="1521"/>
      <c r="G497" s="1521"/>
      <c r="H497" s="1521"/>
      <c r="I497" s="1521"/>
      <c r="J497" s="1521"/>
      <c r="K497" s="1521"/>
      <c r="L497" s="1555"/>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9">
        <v>51567073</v>
      </c>
      <c r="D508" s="831">
        <v>269087</v>
      </c>
      <c r="E508" s="831">
        <v>66984</v>
      </c>
      <c r="F508" s="831">
        <v>160926</v>
      </c>
      <c r="G508" s="831">
        <v>41177</v>
      </c>
      <c r="H508" s="830">
        <v>51297986</v>
      </c>
      <c r="I508" s="831">
        <v>7715024</v>
      </c>
      <c r="J508" s="831">
        <v>16353050</v>
      </c>
      <c r="K508" s="831">
        <v>27229912</v>
      </c>
      <c r="L508" s="633"/>
    </row>
    <row r="509" spans="2:12" ht="12.75">
      <c r="B509" s="652" t="s">
        <v>235</v>
      </c>
      <c r="C509" s="829">
        <v>46086574</v>
      </c>
      <c r="D509" s="831">
        <v>232053</v>
      </c>
      <c r="E509" s="831">
        <v>58546</v>
      </c>
      <c r="F509" s="831">
        <v>113020</v>
      </c>
      <c r="G509" s="831">
        <v>60487</v>
      </c>
      <c r="H509" s="831">
        <v>45854521</v>
      </c>
      <c r="I509" s="831">
        <v>6971766</v>
      </c>
      <c r="J509" s="831">
        <v>14390917</v>
      </c>
      <c r="K509" s="831">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9"/>
      <c r="C513" s="638"/>
      <c r="D513" s="638"/>
      <c r="E513" s="638"/>
      <c r="F513" s="638"/>
      <c r="G513" s="638"/>
      <c r="H513" s="638"/>
      <c r="I513" s="638"/>
      <c r="J513" s="638"/>
      <c r="K513" s="638"/>
      <c r="L513" s="810"/>
    </row>
    <row r="514" spans="2:12" ht="12.75" customHeight="1">
      <c r="B514" s="1557" t="s">
        <v>213</v>
      </c>
      <c r="C514" s="1526" t="s">
        <v>22</v>
      </c>
      <c r="D514" s="1526" t="s">
        <v>214</v>
      </c>
      <c r="E514" s="1528" t="s">
        <v>215</v>
      </c>
      <c r="F514" s="1529"/>
      <c r="G514" s="1530"/>
      <c r="H514" s="1531" t="s">
        <v>216</v>
      </c>
      <c r="I514" s="1533" t="s">
        <v>217</v>
      </c>
      <c r="J514" s="1534"/>
      <c r="K514" s="1534"/>
      <c r="L514" s="1553"/>
    </row>
    <row r="515" spans="2:12" ht="11.25" customHeight="1">
      <c r="B515" s="1558"/>
      <c r="C515" s="1527"/>
      <c r="D515" s="1527"/>
      <c r="E515" s="1559" t="s">
        <v>254</v>
      </c>
      <c r="F515" s="1561" t="s">
        <v>255</v>
      </c>
      <c r="G515" s="1561" t="s">
        <v>256</v>
      </c>
      <c r="H515" s="1532"/>
      <c r="I515" s="1535" t="s">
        <v>221</v>
      </c>
      <c r="J515" s="1535" t="s">
        <v>24</v>
      </c>
      <c r="K515" s="1526" t="s">
        <v>222</v>
      </c>
      <c r="L515" s="1535" t="s">
        <v>223</v>
      </c>
    </row>
    <row r="516" spans="2:12" ht="11.25" customHeight="1">
      <c r="B516" s="1558"/>
      <c r="C516" s="1527"/>
      <c r="D516" s="1527"/>
      <c r="E516" s="1560"/>
      <c r="F516" s="1562"/>
      <c r="G516" s="1562"/>
      <c r="H516" s="1532"/>
      <c r="I516" s="1537"/>
      <c r="J516" s="1537"/>
      <c r="K516" s="1538"/>
      <c r="L516" s="1537"/>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21" t="s">
        <v>250</v>
      </c>
      <c r="D519" s="1521"/>
      <c r="E519" s="1521"/>
      <c r="F519" s="1521"/>
      <c r="G519" s="1521"/>
      <c r="H519" s="1521"/>
      <c r="I519" s="1521"/>
      <c r="J519" s="1521"/>
      <c r="K519" s="1521"/>
      <c r="L519" s="1555"/>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2">
        <v>103129786</v>
      </c>
      <c r="D530" s="834">
        <v>466381</v>
      </c>
      <c r="E530" s="834">
        <v>115783</v>
      </c>
      <c r="F530" s="834">
        <v>279344</v>
      </c>
      <c r="G530" s="834">
        <v>71254</v>
      </c>
      <c r="H530" s="833">
        <v>102663405</v>
      </c>
      <c r="I530" s="834">
        <v>15418876</v>
      </c>
      <c r="J530" s="834">
        <v>33786806</v>
      </c>
      <c r="K530" s="834">
        <v>53457723</v>
      </c>
      <c r="L530" s="633"/>
    </row>
    <row r="531" spans="2:12" ht="12.75">
      <c r="B531" s="652" t="s">
        <v>235</v>
      </c>
      <c r="C531" s="832">
        <v>92254109</v>
      </c>
      <c r="D531" s="834">
        <v>409307</v>
      </c>
      <c r="E531" s="834">
        <v>101133</v>
      </c>
      <c r="F531" s="834">
        <v>196225</v>
      </c>
      <c r="G531" s="835">
        <v>111949</v>
      </c>
      <c r="H531" s="836">
        <v>91844802</v>
      </c>
      <c r="I531" s="834">
        <v>13938872</v>
      </c>
      <c r="J531" s="834">
        <v>29955939</v>
      </c>
      <c r="K531" s="834">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53" t="s">
        <v>213</v>
      </c>
      <c r="C558" s="1526" t="s">
        <v>22</v>
      </c>
      <c r="D558" s="1526" t="s">
        <v>214</v>
      </c>
      <c r="E558" s="1528" t="s">
        <v>215</v>
      </c>
      <c r="F558" s="1529"/>
      <c r="G558" s="1530"/>
      <c r="H558" s="1531" t="s">
        <v>216</v>
      </c>
      <c r="I558" s="1528" t="s">
        <v>217</v>
      </c>
      <c r="J558" s="1529"/>
      <c r="K558" s="1529"/>
      <c r="L558"/>
    </row>
    <row r="559" spans="2:12" ht="12.75" customHeight="1">
      <c r="B559" s="1554"/>
      <c r="C559" s="1527"/>
      <c r="D559" s="1527"/>
      <c r="E559" s="1535" t="s">
        <v>254</v>
      </c>
      <c r="F559" s="1526" t="s">
        <v>255</v>
      </c>
      <c r="G559" s="1526" t="s">
        <v>256</v>
      </c>
      <c r="H559" s="1532"/>
      <c r="I559" s="1535" t="s">
        <v>221</v>
      </c>
      <c r="J559" s="1535" t="s">
        <v>24</v>
      </c>
      <c r="K559" s="1526" t="s">
        <v>295</v>
      </c>
      <c r="L559"/>
    </row>
    <row r="560" spans="2:12" ht="12.75">
      <c r="B560" s="1554"/>
      <c r="C560" s="1527"/>
      <c r="D560" s="1527"/>
      <c r="E560" s="1536"/>
      <c r="F560" s="1527"/>
      <c r="G560" s="1527"/>
      <c r="H560" s="1532"/>
      <c r="I560" s="1536"/>
      <c r="J560" s="1536"/>
      <c r="K560" s="1527"/>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22" t="s">
        <v>224</v>
      </c>
      <c r="D563" s="1522"/>
      <c r="E563" s="1522"/>
      <c r="F563" s="1522"/>
      <c r="G563" s="1522"/>
      <c r="H563" s="1522"/>
      <c r="I563" s="1522"/>
      <c r="J563" s="1522"/>
      <c r="K563" s="1522"/>
      <c r="L563"/>
    </row>
    <row r="564" spans="2:12" ht="12.75">
      <c r="B564" s="630"/>
      <c r="C564" s="630"/>
      <c r="D564" s="630"/>
      <c r="E564" s="630"/>
      <c r="F564" s="630"/>
      <c r="G564" s="630"/>
      <c r="H564" s="630"/>
      <c r="I564" s="630"/>
      <c r="J564" s="630"/>
      <c r="K564" s="630"/>
      <c r="L564"/>
    </row>
    <row r="565" spans="2:12" ht="15">
      <c r="B565" s="953" t="s">
        <v>225</v>
      </c>
      <c r="C565" s="832">
        <v>160405</v>
      </c>
      <c r="D565" s="832">
        <v>4252</v>
      </c>
      <c r="E565" s="832">
        <v>1993</v>
      </c>
      <c r="F565" s="832">
        <v>1899</v>
      </c>
      <c r="G565" s="832">
        <v>360</v>
      </c>
      <c r="H565" s="832">
        <v>156153</v>
      </c>
      <c r="I565" s="832">
        <v>25576</v>
      </c>
      <c r="J565" s="832">
        <v>49577</v>
      </c>
      <c r="K565" s="832">
        <v>81000</v>
      </c>
      <c r="L565"/>
    </row>
    <row r="566" spans="2:12" ht="15">
      <c r="B566" s="953" t="s">
        <v>226</v>
      </c>
      <c r="C566" s="832">
        <v>118397</v>
      </c>
      <c r="D566" s="832">
        <v>3761</v>
      </c>
      <c r="E566" s="832">
        <v>1965</v>
      </c>
      <c r="F566" s="832">
        <v>1503</v>
      </c>
      <c r="G566" s="832">
        <v>293</v>
      </c>
      <c r="H566" s="832">
        <v>114636</v>
      </c>
      <c r="I566" s="832">
        <v>20407</v>
      </c>
      <c r="J566" s="832">
        <v>32761</v>
      </c>
      <c r="K566" s="832">
        <v>61468</v>
      </c>
      <c r="L566"/>
    </row>
    <row r="567" spans="2:12" ht="15">
      <c r="B567" s="953" t="s">
        <v>227</v>
      </c>
      <c r="C567" s="832">
        <v>154468</v>
      </c>
      <c r="D567" s="834">
        <v>4195</v>
      </c>
      <c r="E567" s="834">
        <v>2254</v>
      </c>
      <c r="F567" s="834">
        <v>1618</v>
      </c>
      <c r="G567" s="835">
        <v>323</v>
      </c>
      <c r="H567" s="832">
        <v>150273</v>
      </c>
      <c r="I567" s="834">
        <v>25918</v>
      </c>
      <c r="J567" s="834">
        <v>43821</v>
      </c>
      <c r="K567" s="834">
        <v>80534</v>
      </c>
      <c r="L567"/>
    </row>
    <row r="568" spans="2:12" ht="15">
      <c r="B568" s="953" t="s">
        <v>228</v>
      </c>
      <c r="C568" s="832">
        <v>147058</v>
      </c>
      <c r="D568" s="832">
        <v>4501</v>
      </c>
      <c r="E568" s="833">
        <v>2298</v>
      </c>
      <c r="F568" s="833">
        <v>1927</v>
      </c>
      <c r="G568" s="832">
        <v>276</v>
      </c>
      <c r="H568" s="832">
        <v>142557</v>
      </c>
      <c r="I568" s="832">
        <v>23715</v>
      </c>
      <c r="J568" s="832">
        <v>40827</v>
      </c>
      <c r="K568" s="832">
        <v>78015</v>
      </c>
      <c r="L568"/>
    </row>
    <row r="569" spans="2:12" ht="15">
      <c r="B569" s="953" t="s">
        <v>229</v>
      </c>
      <c r="C569" s="832">
        <v>161636</v>
      </c>
      <c r="D569" s="954">
        <v>4146</v>
      </c>
      <c r="E569" s="607">
        <v>2119</v>
      </c>
      <c r="F569" s="609">
        <v>1793</v>
      </c>
      <c r="G569" s="609">
        <v>234</v>
      </c>
      <c r="H569" s="954">
        <v>157490</v>
      </c>
      <c r="I569" s="607">
        <v>27516</v>
      </c>
      <c r="J569" s="607">
        <v>43584</v>
      </c>
      <c r="K569" s="609">
        <v>86390</v>
      </c>
      <c r="L569"/>
    </row>
    <row r="570" spans="2:12" ht="15">
      <c r="B570" s="953" t="s">
        <v>230</v>
      </c>
      <c r="C570" s="832">
        <v>148239</v>
      </c>
      <c r="D570" s="832">
        <v>3808</v>
      </c>
      <c r="E570" s="833">
        <v>1579</v>
      </c>
      <c r="F570" s="833">
        <v>1924</v>
      </c>
      <c r="G570" s="832">
        <v>305</v>
      </c>
      <c r="H570" s="832">
        <v>144431</v>
      </c>
      <c r="I570" s="832">
        <v>25807</v>
      </c>
      <c r="J570" s="832">
        <v>41213</v>
      </c>
      <c r="K570" s="832">
        <v>77411</v>
      </c>
      <c r="L570"/>
    </row>
    <row r="571" spans="2:12" ht="15">
      <c r="B571" s="953" t="s">
        <v>231</v>
      </c>
      <c r="C571" s="832">
        <v>164233</v>
      </c>
      <c r="D571" s="827">
        <v>4006</v>
      </c>
      <c r="E571" s="834">
        <v>1618</v>
      </c>
      <c r="F571" s="835">
        <v>2184</v>
      </c>
      <c r="G571" s="835">
        <v>204</v>
      </c>
      <c r="H571" s="832">
        <v>160227</v>
      </c>
      <c r="I571" s="834">
        <v>29167</v>
      </c>
      <c r="J571" s="834">
        <v>48974</v>
      </c>
      <c r="K571" s="834">
        <v>82086</v>
      </c>
      <c r="L571"/>
    </row>
    <row r="572" spans="2:12" ht="15">
      <c r="B572" s="953" t="s">
        <v>232</v>
      </c>
      <c r="C572" s="832">
        <v>158429</v>
      </c>
      <c r="D572" s="827">
        <v>4264</v>
      </c>
      <c r="E572" s="834">
        <v>1814</v>
      </c>
      <c r="F572" s="834">
        <v>2211</v>
      </c>
      <c r="G572" s="835">
        <v>239</v>
      </c>
      <c r="H572" s="832">
        <v>154165</v>
      </c>
      <c r="I572" s="834">
        <v>23293</v>
      </c>
      <c r="J572" s="834">
        <v>45921</v>
      </c>
      <c r="K572" s="834">
        <v>84951</v>
      </c>
      <c r="L572"/>
    </row>
    <row r="573" spans="2:12" ht="15">
      <c r="B573" s="953" t="s">
        <v>233</v>
      </c>
      <c r="C573" s="832">
        <v>165011</v>
      </c>
      <c r="D573" s="832">
        <v>4401</v>
      </c>
      <c r="E573" s="833">
        <v>1788</v>
      </c>
      <c r="F573" s="833">
        <v>2285</v>
      </c>
      <c r="G573" s="832">
        <v>328</v>
      </c>
      <c r="H573" s="832">
        <v>160610</v>
      </c>
      <c r="I573" s="832">
        <v>25702</v>
      </c>
      <c r="J573" s="832">
        <v>48609</v>
      </c>
      <c r="K573" s="832">
        <v>86299</v>
      </c>
      <c r="L573"/>
    </row>
    <row r="574" spans="2:12" ht="15">
      <c r="B574" s="953" t="s">
        <v>234</v>
      </c>
      <c r="C574" s="832">
        <v>175970</v>
      </c>
      <c r="D574" s="827">
        <v>4827</v>
      </c>
      <c r="E574" s="834">
        <v>1922</v>
      </c>
      <c r="F574" s="834">
        <v>2405</v>
      </c>
      <c r="G574" s="834">
        <v>500</v>
      </c>
      <c r="H574" s="833">
        <v>171143</v>
      </c>
      <c r="I574" s="834">
        <v>28318</v>
      </c>
      <c r="J574" s="834">
        <v>60364</v>
      </c>
      <c r="K574" s="834">
        <v>82461</v>
      </c>
      <c r="L574"/>
    </row>
    <row r="575" spans="2:12" ht="15">
      <c r="B575" s="955" t="s">
        <v>235</v>
      </c>
      <c r="C575" s="832">
        <v>158698</v>
      </c>
      <c r="D575" s="834">
        <v>4572</v>
      </c>
      <c r="E575" s="834">
        <v>1754</v>
      </c>
      <c r="F575" s="834">
        <v>2398</v>
      </c>
      <c r="G575" s="834">
        <v>420</v>
      </c>
      <c r="H575" s="834">
        <v>154126</v>
      </c>
      <c r="I575" s="834">
        <v>24642</v>
      </c>
      <c r="J575" s="834">
        <v>50394</v>
      </c>
      <c r="K575" s="834">
        <v>79090</v>
      </c>
      <c r="L575"/>
    </row>
    <row r="576" spans="2:12" ht="15">
      <c r="B576" s="955" t="s">
        <v>236</v>
      </c>
      <c r="C576" s="832">
        <v>143199</v>
      </c>
      <c r="D576" s="834">
        <v>4050</v>
      </c>
      <c r="E576" s="834">
        <v>1792</v>
      </c>
      <c r="F576" s="834">
        <v>1951</v>
      </c>
      <c r="G576" s="834">
        <v>307</v>
      </c>
      <c r="H576" s="834">
        <v>139149</v>
      </c>
      <c r="I576" s="834">
        <v>22028</v>
      </c>
      <c r="J576" s="834">
        <v>43577</v>
      </c>
      <c r="K576" s="834">
        <v>73544</v>
      </c>
      <c r="L576"/>
    </row>
    <row r="577" spans="2:12" ht="15">
      <c r="B577" s="956"/>
      <c r="C577" s="833"/>
      <c r="D577" s="833"/>
      <c r="E577" s="833"/>
      <c r="F577" s="833"/>
      <c r="G577" s="833"/>
      <c r="H577" s="833"/>
      <c r="I577" s="833"/>
      <c r="J577" s="833"/>
      <c r="K577" s="833"/>
      <c r="L577"/>
    </row>
    <row r="578" spans="2:12" ht="12.75">
      <c r="B578" s="957">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21" t="s">
        <v>249</v>
      </c>
      <c r="D580" s="1521"/>
      <c r="E580" s="1521"/>
      <c r="F580" s="1521"/>
      <c r="G580" s="1521"/>
      <c r="H580" s="1521"/>
      <c r="I580" s="1521"/>
      <c r="J580" s="1521"/>
      <c r="K580" s="1521"/>
      <c r="L580"/>
    </row>
    <row r="581" spans="2:12" ht="12.75">
      <c r="B581" s="630"/>
      <c r="C581" s="636"/>
      <c r="D581" s="636"/>
      <c r="E581" s="636"/>
      <c r="F581" s="636"/>
      <c r="G581" s="636"/>
      <c r="H581" s="636"/>
      <c r="I581" s="636"/>
      <c r="J581" s="636"/>
      <c r="K581" s="636"/>
      <c r="L581"/>
    </row>
    <row r="582" spans="2:12" ht="12.75">
      <c r="B582" s="958" t="s">
        <v>225</v>
      </c>
      <c r="C582" s="832">
        <v>49128195</v>
      </c>
      <c r="D582" s="832">
        <v>226689</v>
      </c>
      <c r="E582" s="832">
        <v>68974</v>
      </c>
      <c r="F582" s="832">
        <v>109268</v>
      </c>
      <c r="G582" s="832">
        <v>48447</v>
      </c>
      <c r="H582" s="832">
        <v>48901506</v>
      </c>
      <c r="I582" s="832">
        <v>7017848</v>
      </c>
      <c r="J582" s="832">
        <v>13675018</v>
      </c>
      <c r="K582" s="832">
        <v>28208640</v>
      </c>
      <c r="L582"/>
    </row>
    <row r="583" spans="2:12" ht="12.75">
      <c r="B583" s="958" t="s">
        <v>226</v>
      </c>
      <c r="C583" s="832">
        <v>36008767</v>
      </c>
      <c r="D583" s="832">
        <v>193480</v>
      </c>
      <c r="E583" s="832">
        <v>70783</v>
      </c>
      <c r="F583" s="832">
        <v>85595</v>
      </c>
      <c r="G583" s="832">
        <v>37102</v>
      </c>
      <c r="H583" s="832">
        <v>35815287</v>
      </c>
      <c r="I583" s="832">
        <v>5626521</v>
      </c>
      <c r="J583" s="832">
        <v>9142502</v>
      </c>
      <c r="K583" s="832">
        <v>21046264</v>
      </c>
      <c r="L583"/>
    </row>
    <row r="584" spans="2:12" ht="12.75">
      <c r="B584" s="958" t="s">
        <v>227</v>
      </c>
      <c r="C584" s="832">
        <v>47017379</v>
      </c>
      <c r="D584" s="834">
        <v>213319</v>
      </c>
      <c r="E584" s="834">
        <v>80814</v>
      </c>
      <c r="F584" s="834">
        <v>94000</v>
      </c>
      <c r="G584" s="835">
        <v>38505</v>
      </c>
      <c r="H584" s="832">
        <v>46804060</v>
      </c>
      <c r="I584" s="834">
        <v>7062525</v>
      </c>
      <c r="J584" s="834">
        <v>12295509</v>
      </c>
      <c r="K584" s="834">
        <v>27446026</v>
      </c>
      <c r="L584"/>
    </row>
    <row r="585" spans="2:12" ht="12.75">
      <c r="B585" s="958" t="s">
        <v>228</v>
      </c>
      <c r="C585" s="832">
        <v>45318921</v>
      </c>
      <c r="D585" s="832">
        <v>214619</v>
      </c>
      <c r="E585" s="833">
        <v>78379</v>
      </c>
      <c r="F585" s="833">
        <v>102218</v>
      </c>
      <c r="G585" s="832">
        <v>34022</v>
      </c>
      <c r="H585" s="832">
        <v>45104302</v>
      </c>
      <c r="I585" s="832">
        <v>6540916</v>
      </c>
      <c r="J585" s="832">
        <v>11552622</v>
      </c>
      <c r="K585" s="832">
        <v>27010764</v>
      </c>
      <c r="L585"/>
    </row>
    <row r="586" spans="2:12" ht="12.75">
      <c r="B586" s="958" t="s">
        <v>229</v>
      </c>
      <c r="C586" s="832">
        <v>49995394</v>
      </c>
      <c r="D586" s="607">
        <v>206386</v>
      </c>
      <c r="E586" s="607">
        <v>74601</v>
      </c>
      <c r="F586" s="607">
        <v>100338</v>
      </c>
      <c r="G586" s="607">
        <v>31447</v>
      </c>
      <c r="H586" s="607">
        <v>49789008</v>
      </c>
      <c r="I586" s="607">
        <v>7476937</v>
      </c>
      <c r="J586" s="607">
        <v>12116420</v>
      </c>
      <c r="K586" s="609">
        <v>30195651</v>
      </c>
      <c r="L586"/>
    </row>
    <row r="587" spans="2:12" ht="12.75">
      <c r="B587" s="958" t="s">
        <v>230</v>
      </c>
      <c r="C587" s="832">
        <v>45108919</v>
      </c>
      <c r="D587" s="832">
        <v>202740</v>
      </c>
      <c r="E587" s="833">
        <v>55064</v>
      </c>
      <c r="F587" s="833">
        <v>110221</v>
      </c>
      <c r="G587" s="832">
        <v>37455</v>
      </c>
      <c r="H587" s="832">
        <v>44906179</v>
      </c>
      <c r="I587" s="832">
        <v>6786887</v>
      </c>
      <c r="J587" s="832">
        <v>11328083</v>
      </c>
      <c r="K587" s="832">
        <v>26791209</v>
      </c>
      <c r="L587"/>
    </row>
    <row r="588" spans="2:12" ht="12.75">
      <c r="B588" s="958" t="s">
        <v>231</v>
      </c>
      <c r="C588" s="832">
        <v>47874514</v>
      </c>
      <c r="D588" s="834">
        <v>227478</v>
      </c>
      <c r="E588" s="834">
        <v>59800</v>
      </c>
      <c r="F588" s="834">
        <v>136375</v>
      </c>
      <c r="G588" s="835">
        <v>31303</v>
      </c>
      <c r="H588" s="832">
        <v>47647036</v>
      </c>
      <c r="I588" s="834">
        <v>7592833</v>
      </c>
      <c r="J588" s="834">
        <v>12788320</v>
      </c>
      <c r="K588" s="834">
        <v>27265883</v>
      </c>
      <c r="L588"/>
    </row>
    <row r="589" spans="2:12" ht="12.75">
      <c r="B589" s="958" t="s">
        <v>232</v>
      </c>
      <c r="C589" s="832">
        <v>47480426</v>
      </c>
      <c r="D589" s="834">
        <v>229651</v>
      </c>
      <c r="E589" s="834">
        <v>65516</v>
      </c>
      <c r="F589" s="834">
        <v>130295</v>
      </c>
      <c r="G589" s="835">
        <v>33840</v>
      </c>
      <c r="H589" s="832">
        <v>47250775</v>
      </c>
      <c r="I589" s="834">
        <v>6189426</v>
      </c>
      <c r="J589" s="834">
        <v>12351422</v>
      </c>
      <c r="K589" s="834">
        <v>28709927</v>
      </c>
      <c r="L589"/>
    </row>
    <row r="590" spans="2:12" ht="12.75">
      <c r="B590" s="958" t="s">
        <v>233</v>
      </c>
      <c r="C590" s="832">
        <v>49405724</v>
      </c>
      <c r="D590" s="834">
        <v>240065</v>
      </c>
      <c r="E590" s="834">
        <v>65009</v>
      </c>
      <c r="F590" s="834">
        <v>132898</v>
      </c>
      <c r="G590" s="835">
        <v>42158</v>
      </c>
      <c r="H590" s="832">
        <v>49165659</v>
      </c>
      <c r="I590" s="834">
        <v>6865131</v>
      </c>
      <c r="J590" s="834">
        <v>12986779</v>
      </c>
      <c r="K590" s="834">
        <v>29313749</v>
      </c>
      <c r="L590"/>
    </row>
    <row r="591" spans="2:12" ht="12.75">
      <c r="B591" s="958" t="s">
        <v>234</v>
      </c>
      <c r="C591" s="832">
        <v>52389818</v>
      </c>
      <c r="D591" s="834">
        <v>275406</v>
      </c>
      <c r="E591" s="834">
        <v>68794</v>
      </c>
      <c r="F591" s="834">
        <v>141009</v>
      </c>
      <c r="G591" s="834">
        <v>65603</v>
      </c>
      <c r="H591" s="833">
        <v>52114412</v>
      </c>
      <c r="I591" s="834">
        <v>7666382</v>
      </c>
      <c r="J591" s="834">
        <v>16884614</v>
      </c>
      <c r="K591" s="834">
        <v>27563416</v>
      </c>
      <c r="L591"/>
    </row>
    <row r="592" spans="2:12" ht="12.75">
      <c r="B592" s="958" t="s">
        <v>235</v>
      </c>
      <c r="C592" s="832">
        <v>47669255</v>
      </c>
      <c r="D592" s="834">
        <v>249071</v>
      </c>
      <c r="E592" s="834">
        <v>61984</v>
      </c>
      <c r="F592" s="834">
        <v>132617</v>
      </c>
      <c r="G592" s="834">
        <v>54470</v>
      </c>
      <c r="H592" s="834">
        <v>47420184</v>
      </c>
      <c r="I592" s="834">
        <v>6592748</v>
      </c>
      <c r="J592" s="834">
        <v>13791228</v>
      </c>
      <c r="K592" s="834">
        <v>27036208</v>
      </c>
      <c r="L592"/>
    </row>
    <row r="593" spans="2:12" ht="12.75">
      <c r="B593" s="958" t="s">
        <v>236</v>
      </c>
      <c r="C593" s="832">
        <v>43516517</v>
      </c>
      <c r="D593" s="834">
        <v>220161</v>
      </c>
      <c r="E593" s="834">
        <v>61712</v>
      </c>
      <c r="F593" s="834">
        <v>116252</v>
      </c>
      <c r="G593" s="834">
        <v>42197</v>
      </c>
      <c r="H593" s="834">
        <v>43296356</v>
      </c>
      <c r="I593" s="834">
        <v>5996644</v>
      </c>
      <c r="J593" s="834">
        <v>12021100</v>
      </c>
      <c r="K593" s="834">
        <v>25278612</v>
      </c>
      <c r="L593"/>
    </row>
    <row r="594" spans="2:12" ht="12.75">
      <c r="B594" s="4"/>
      <c r="C594" s="833"/>
      <c r="D594" s="833"/>
      <c r="E594" s="833"/>
      <c r="F594" s="833"/>
      <c r="G594" s="833"/>
      <c r="H594" s="833"/>
      <c r="I594" s="833"/>
      <c r="J594" s="833"/>
      <c r="K594" s="833"/>
      <c r="L594"/>
    </row>
    <row r="595" spans="2:12" ht="12.75">
      <c r="B595" s="957">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24" t="s">
        <v>213</v>
      </c>
      <c r="C597" s="1526" t="s">
        <v>22</v>
      </c>
      <c r="D597" s="1526" t="s">
        <v>214</v>
      </c>
      <c r="E597" s="1528" t="s">
        <v>215</v>
      </c>
      <c r="F597" s="1529"/>
      <c r="G597" s="1530"/>
      <c r="H597" s="1531" t="s">
        <v>216</v>
      </c>
      <c r="I597" s="1533" t="s">
        <v>217</v>
      </c>
      <c r="J597" s="1534"/>
      <c r="K597" s="1534"/>
      <c r="L597"/>
    </row>
    <row r="598" spans="2:12" ht="12.75" customHeight="1">
      <c r="B598" s="1525"/>
      <c r="C598" s="1527"/>
      <c r="D598" s="1527"/>
      <c r="E598" s="1535" t="s">
        <v>254</v>
      </c>
      <c r="F598" s="1526" t="s">
        <v>255</v>
      </c>
      <c r="G598" s="1526" t="s">
        <v>256</v>
      </c>
      <c r="H598" s="1532"/>
      <c r="I598" s="1535" t="s">
        <v>221</v>
      </c>
      <c r="J598" s="1535" t="s">
        <v>24</v>
      </c>
      <c r="K598" s="1526" t="s">
        <v>222</v>
      </c>
      <c r="L598"/>
    </row>
    <row r="599" spans="2:12" ht="12.75" customHeight="1">
      <c r="B599" s="1525"/>
      <c r="C599" s="1527"/>
      <c r="D599" s="1527"/>
      <c r="E599" s="1536"/>
      <c r="F599" s="1527"/>
      <c r="G599" s="1527"/>
      <c r="H599" s="1532"/>
      <c r="I599" s="1537"/>
      <c r="J599" s="1537"/>
      <c r="K599" s="1538"/>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21" t="s">
        <v>250</v>
      </c>
      <c r="D602" s="1521"/>
      <c r="E602" s="1521"/>
      <c r="F602" s="1521"/>
      <c r="G602" s="1521"/>
      <c r="H602" s="1521"/>
      <c r="I602" s="1521"/>
      <c r="J602" s="1521"/>
      <c r="K602" s="1521"/>
      <c r="L602"/>
    </row>
    <row r="603" spans="2:12" ht="12.75">
      <c r="B603" s="81"/>
      <c r="C603" s="641"/>
      <c r="D603" s="641"/>
      <c r="E603" s="641"/>
      <c r="F603" s="641"/>
      <c r="G603" s="641"/>
      <c r="H603" s="641"/>
      <c r="I603" s="641"/>
      <c r="J603" s="641"/>
      <c r="K603" s="641"/>
      <c r="L603"/>
    </row>
    <row r="604" spans="2:12" ht="12.75">
      <c r="B604" s="958" t="s">
        <v>225</v>
      </c>
      <c r="C604" s="832">
        <v>97042744</v>
      </c>
      <c r="D604" s="832">
        <v>397525</v>
      </c>
      <c r="E604" s="832">
        <v>123027</v>
      </c>
      <c r="F604" s="832">
        <v>190820</v>
      </c>
      <c r="G604" s="832">
        <v>83678</v>
      </c>
      <c r="H604" s="832">
        <v>96645219</v>
      </c>
      <c r="I604" s="832">
        <v>13890672</v>
      </c>
      <c r="J604" s="832">
        <v>28529726</v>
      </c>
      <c r="K604" s="832">
        <v>54224821</v>
      </c>
      <c r="L604"/>
    </row>
    <row r="605" spans="2:12" ht="12.75">
      <c r="B605" s="958" t="s">
        <v>226</v>
      </c>
      <c r="C605" s="832">
        <v>71080437</v>
      </c>
      <c r="D605" s="832">
        <v>338786</v>
      </c>
      <c r="E605" s="832">
        <v>123131</v>
      </c>
      <c r="F605" s="832">
        <v>150015</v>
      </c>
      <c r="G605" s="832">
        <v>65640</v>
      </c>
      <c r="H605" s="832">
        <v>70741651</v>
      </c>
      <c r="I605" s="832">
        <v>11152641</v>
      </c>
      <c r="J605" s="832">
        <v>19000308</v>
      </c>
      <c r="K605" s="832">
        <v>40588702</v>
      </c>
      <c r="L605"/>
    </row>
    <row r="606" spans="2:12" ht="12.75">
      <c r="B606" s="958" t="s">
        <v>227</v>
      </c>
      <c r="C606" s="832">
        <v>94326127</v>
      </c>
      <c r="D606" s="834">
        <v>370021</v>
      </c>
      <c r="E606" s="834">
        <v>141070</v>
      </c>
      <c r="F606" s="834">
        <v>162127</v>
      </c>
      <c r="G606" s="835">
        <v>66824</v>
      </c>
      <c r="H606" s="832">
        <v>93956106</v>
      </c>
      <c r="I606" s="834">
        <v>14326353</v>
      </c>
      <c r="J606" s="834">
        <v>25473371</v>
      </c>
      <c r="K606" s="834">
        <v>54156382</v>
      </c>
      <c r="L606"/>
    </row>
    <row r="607" spans="2:12" ht="12.75">
      <c r="B607" s="958" t="s">
        <v>228</v>
      </c>
      <c r="C607" s="832">
        <v>90179542</v>
      </c>
      <c r="D607" s="832">
        <v>377198</v>
      </c>
      <c r="E607" s="833">
        <v>138987</v>
      </c>
      <c r="F607" s="833">
        <v>177400</v>
      </c>
      <c r="G607" s="833">
        <v>60811</v>
      </c>
      <c r="H607" s="832">
        <v>89802344</v>
      </c>
      <c r="I607" s="833">
        <v>13026121</v>
      </c>
      <c r="J607" s="833">
        <v>24019148</v>
      </c>
      <c r="K607" s="833">
        <v>52757075</v>
      </c>
      <c r="L607"/>
    </row>
    <row r="608" spans="2:12" ht="12.75">
      <c r="B608" s="958" t="s">
        <v>229</v>
      </c>
      <c r="C608" s="832">
        <v>98348767</v>
      </c>
      <c r="D608" s="607">
        <v>365543</v>
      </c>
      <c r="E608" s="607">
        <v>134256</v>
      </c>
      <c r="F608" s="607">
        <v>176108</v>
      </c>
      <c r="G608" s="607">
        <v>55179</v>
      </c>
      <c r="H608" s="607">
        <v>97983224</v>
      </c>
      <c r="I608" s="607">
        <v>14778485</v>
      </c>
      <c r="J608" s="607">
        <v>25000492</v>
      </c>
      <c r="K608" s="607">
        <v>58204247</v>
      </c>
      <c r="L608"/>
    </row>
    <row r="609" spans="2:12" ht="12.75">
      <c r="B609" s="958" t="s">
        <v>230</v>
      </c>
      <c r="C609" s="832">
        <v>89668731</v>
      </c>
      <c r="D609" s="832">
        <v>358330</v>
      </c>
      <c r="E609" s="833">
        <v>97987</v>
      </c>
      <c r="F609" s="833">
        <v>193201</v>
      </c>
      <c r="G609" s="833">
        <v>67142</v>
      </c>
      <c r="H609" s="832">
        <v>89310401</v>
      </c>
      <c r="I609" s="833">
        <v>13566128</v>
      </c>
      <c r="J609" s="833">
        <v>23364570</v>
      </c>
      <c r="K609" s="833">
        <v>52379703</v>
      </c>
      <c r="L609"/>
    </row>
    <row r="610" spans="2:12" ht="12.75">
      <c r="B610" s="958" t="s">
        <v>231</v>
      </c>
      <c r="C610" s="832">
        <v>94814223</v>
      </c>
      <c r="D610" s="834">
        <v>399597</v>
      </c>
      <c r="E610" s="834">
        <v>105945</v>
      </c>
      <c r="F610" s="834">
        <v>239181</v>
      </c>
      <c r="G610" s="835">
        <v>54471</v>
      </c>
      <c r="H610" s="832">
        <v>94414626</v>
      </c>
      <c r="I610" s="834">
        <v>15092121</v>
      </c>
      <c r="J610" s="834">
        <v>26639045</v>
      </c>
      <c r="K610" s="834">
        <v>52683460</v>
      </c>
      <c r="L610"/>
    </row>
    <row r="611" spans="2:12" ht="12.75">
      <c r="B611" s="958" t="s">
        <v>232</v>
      </c>
      <c r="C611" s="832">
        <v>94523431</v>
      </c>
      <c r="D611" s="834">
        <v>403191</v>
      </c>
      <c r="E611" s="834">
        <v>115093</v>
      </c>
      <c r="F611" s="834">
        <v>229415</v>
      </c>
      <c r="G611" s="835">
        <v>58683</v>
      </c>
      <c r="H611" s="832">
        <v>94120240</v>
      </c>
      <c r="I611" s="834">
        <v>12344055</v>
      </c>
      <c r="J611" s="834">
        <v>25664712</v>
      </c>
      <c r="K611" s="834">
        <v>56111473</v>
      </c>
      <c r="L611"/>
    </row>
    <row r="612" spans="2:12" ht="12.75">
      <c r="B612" s="958" t="s">
        <v>233</v>
      </c>
      <c r="C612" s="832">
        <v>98036717</v>
      </c>
      <c r="D612" s="832">
        <v>422394</v>
      </c>
      <c r="E612" s="833">
        <v>114069</v>
      </c>
      <c r="F612" s="833">
        <v>234214</v>
      </c>
      <c r="G612" s="833">
        <v>74111</v>
      </c>
      <c r="H612" s="832">
        <v>97614323</v>
      </c>
      <c r="I612" s="833">
        <v>13669245</v>
      </c>
      <c r="J612" s="833">
        <v>26923250</v>
      </c>
      <c r="K612" s="833">
        <v>57021828</v>
      </c>
      <c r="L612"/>
    </row>
    <row r="613" spans="2:12" ht="12.75">
      <c r="B613" s="958" t="s">
        <v>234</v>
      </c>
      <c r="C613" s="832">
        <v>98036717</v>
      </c>
      <c r="D613" s="834">
        <v>422394</v>
      </c>
      <c r="E613" s="834">
        <v>114069</v>
      </c>
      <c r="F613" s="834">
        <v>234214</v>
      </c>
      <c r="G613" s="834">
        <v>74111</v>
      </c>
      <c r="H613" s="833">
        <v>97614323</v>
      </c>
      <c r="I613" s="834">
        <v>13669245</v>
      </c>
      <c r="J613" s="834">
        <v>26923250</v>
      </c>
      <c r="K613" s="834">
        <v>57021828</v>
      </c>
      <c r="L613"/>
    </row>
    <row r="614" spans="2:12" ht="12.75">
      <c r="B614" s="958" t="s">
        <v>235</v>
      </c>
      <c r="C614" s="832">
        <v>93991382</v>
      </c>
      <c r="D614" s="834">
        <v>442529</v>
      </c>
      <c r="E614" s="834">
        <v>110487</v>
      </c>
      <c r="F614" s="834">
        <v>234875</v>
      </c>
      <c r="G614" s="835">
        <v>97167</v>
      </c>
      <c r="H614" s="836">
        <v>93548853</v>
      </c>
      <c r="I614" s="834">
        <v>13082164</v>
      </c>
      <c r="J614" s="834">
        <v>28328455</v>
      </c>
      <c r="K614" s="834">
        <v>52138234</v>
      </c>
      <c r="L614"/>
    </row>
    <row r="615" spans="2:12" ht="12.75">
      <c r="B615" s="958" t="s">
        <v>236</v>
      </c>
      <c r="C615" s="832">
        <v>85303687</v>
      </c>
      <c r="D615" s="834">
        <v>382900</v>
      </c>
      <c r="E615" s="834">
        <v>110310</v>
      </c>
      <c r="F615" s="834">
        <v>202029</v>
      </c>
      <c r="G615" s="835">
        <v>70561</v>
      </c>
      <c r="H615" s="836">
        <v>84920787</v>
      </c>
      <c r="I615" s="834">
        <v>11813818</v>
      </c>
      <c r="J615" s="834">
        <v>24635137</v>
      </c>
      <c r="K615" s="834">
        <v>48471832</v>
      </c>
      <c r="L615"/>
    </row>
    <row r="616" spans="2:12" ht="12.75">
      <c r="B616" s="958"/>
      <c r="C616" s="643"/>
      <c r="D616" s="644"/>
      <c r="E616" s="645"/>
      <c r="F616" s="645"/>
      <c r="G616" s="645"/>
      <c r="H616" s="644"/>
      <c r="I616" s="645"/>
      <c r="J616" s="645"/>
      <c r="K616" s="645"/>
      <c r="L616"/>
    </row>
    <row r="617" spans="2:12" ht="12.75">
      <c r="B617" s="957">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4"/>
      <c r="G619" s="984"/>
      <c r="H619" s="984"/>
      <c r="I619" s="984"/>
      <c r="J619"/>
      <c r="K619"/>
      <c r="L619"/>
    </row>
    <row r="620" spans="2:12" ht="20.25" thickBot="1">
      <c r="B620"/>
      <c r="C620"/>
      <c r="D620"/>
      <c r="E620" s="985"/>
      <c r="F620" s="986" t="s">
        <v>251</v>
      </c>
      <c r="G620" s="986"/>
      <c r="H620" s="986"/>
      <c r="I620" s="986"/>
      <c r="J620" s="987"/>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39" t="s">
        <v>383</v>
      </c>
      <c r="C636" s="1539"/>
      <c r="D636" s="1539"/>
      <c r="E636" s="1539"/>
      <c r="F636" s="1539"/>
      <c r="G636" s="1539"/>
      <c r="H636" s="1539"/>
      <c r="I636" s="1539"/>
      <c r="J636" s="1539"/>
      <c r="K636" s="1539"/>
    </row>
    <row r="637" spans="2:12" ht="18.75" thickBot="1">
      <c r="B637" s="756"/>
      <c r="C637" s="756"/>
      <c r="D637" s="756"/>
      <c r="E637" s="756"/>
      <c r="F637" s="757" t="s">
        <v>212</v>
      </c>
      <c r="G637" s="756"/>
      <c r="H637" s="756"/>
      <c r="I637" s="756"/>
      <c r="J637" s="756"/>
      <c r="K637" s="756"/>
    </row>
    <row r="638" spans="2:12" ht="12.75" customHeight="1">
      <c r="B638" s="1540" t="s">
        <v>213</v>
      </c>
      <c r="C638" s="1542" t="s">
        <v>22</v>
      </c>
      <c r="D638" s="1542" t="s">
        <v>214</v>
      </c>
      <c r="E638" s="1543" t="s">
        <v>215</v>
      </c>
      <c r="F638" s="1544"/>
      <c r="G638" s="1545"/>
      <c r="H638" s="1546" t="s">
        <v>216</v>
      </c>
      <c r="I638" s="1543" t="s">
        <v>217</v>
      </c>
      <c r="J638" s="1544"/>
      <c r="K638" s="1547"/>
    </row>
    <row r="639" spans="2:12" ht="11.25" customHeight="1">
      <c r="B639" s="1541"/>
      <c r="C639" s="1527"/>
      <c r="D639" s="1527"/>
      <c r="E639" s="1535" t="s">
        <v>254</v>
      </c>
      <c r="F639" s="1526" t="s">
        <v>255</v>
      </c>
      <c r="G639" s="1526" t="s">
        <v>256</v>
      </c>
      <c r="H639" s="1532"/>
      <c r="I639" s="1535" t="s">
        <v>221</v>
      </c>
      <c r="J639" s="1535" t="s">
        <v>24</v>
      </c>
      <c r="K639" s="1548" t="s">
        <v>295</v>
      </c>
    </row>
    <row r="640" spans="2:12" ht="11.25" customHeight="1">
      <c r="B640" s="1541"/>
      <c r="C640" s="1527"/>
      <c r="D640" s="1527"/>
      <c r="E640" s="1536"/>
      <c r="F640" s="1527"/>
      <c r="G640" s="1527"/>
      <c r="H640" s="1532"/>
      <c r="I640" s="1536"/>
      <c r="J640" s="1536"/>
      <c r="K640" s="1549"/>
    </row>
    <row r="641" spans="2:11" ht="12.75">
      <c r="B641" s="1075">
        <v>0</v>
      </c>
      <c r="C641" s="627">
        <v>1</v>
      </c>
      <c r="D641" s="627">
        <v>2</v>
      </c>
      <c r="E641" s="628">
        <v>3</v>
      </c>
      <c r="F641" s="628">
        <v>4</v>
      </c>
      <c r="G641" s="627">
        <v>5</v>
      </c>
      <c r="H641" s="627">
        <v>6</v>
      </c>
      <c r="I641" s="627">
        <v>7</v>
      </c>
      <c r="J641" s="627">
        <v>8</v>
      </c>
      <c r="K641" s="1076">
        <v>9</v>
      </c>
    </row>
    <row r="642" spans="2:11" ht="12.75">
      <c r="B642" s="1077"/>
      <c r="C642" s="630"/>
      <c r="D642" s="630"/>
      <c r="E642" s="630"/>
      <c r="F642" s="630"/>
      <c r="G642" s="630"/>
      <c r="H642" s="630"/>
      <c r="I642" s="630"/>
      <c r="J642" s="630"/>
      <c r="K642" s="1078"/>
    </row>
    <row r="643" spans="2:11" ht="14.25">
      <c r="B643" s="1079"/>
      <c r="C643" s="1522" t="s">
        <v>224</v>
      </c>
      <c r="D643" s="1522"/>
      <c r="E643" s="1522"/>
      <c r="F643" s="1522"/>
      <c r="G643" s="1522"/>
      <c r="H643" s="1522"/>
      <c r="I643" s="1522"/>
      <c r="J643" s="1522"/>
      <c r="K643" s="1523"/>
    </row>
    <row r="644" spans="2:11" ht="12.75">
      <c r="B644" s="1077"/>
      <c r="C644" s="630"/>
      <c r="D644" s="630"/>
      <c r="E644" s="630"/>
      <c r="F644" s="630"/>
      <c r="G644" s="630"/>
      <c r="H644" s="630"/>
      <c r="I644" s="630"/>
      <c r="J644" s="630"/>
      <c r="K644" s="1078"/>
    </row>
    <row r="645" spans="2:11" ht="12.75">
      <c r="B645" s="1149" t="s">
        <v>225</v>
      </c>
      <c r="C645" s="1102">
        <f>SUM(D645+H645)</f>
        <v>163247</v>
      </c>
      <c r="D645" s="1102">
        <v>4183</v>
      </c>
      <c r="E645" s="1102">
        <v>1936</v>
      </c>
      <c r="F645" s="1102">
        <v>1878</v>
      </c>
      <c r="G645" s="1102">
        <v>369</v>
      </c>
      <c r="H645" s="1102">
        <v>159064</v>
      </c>
      <c r="I645" s="1102">
        <v>25823</v>
      </c>
      <c r="J645" s="1102">
        <v>47119</v>
      </c>
      <c r="K645" s="1150">
        <v>86122</v>
      </c>
    </row>
    <row r="646" spans="2:11" ht="12.75">
      <c r="B646" s="1149" t="s">
        <v>226</v>
      </c>
      <c r="C646" s="1102">
        <f t="shared" ref="C646:C656" si="48">SUM(D646+H646)</f>
        <v>154797</v>
      </c>
      <c r="D646" s="1102">
        <v>3855</v>
      </c>
      <c r="E646" s="1102">
        <v>1652</v>
      </c>
      <c r="F646" s="1102">
        <v>1884</v>
      </c>
      <c r="G646" s="1102">
        <v>319</v>
      </c>
      <c r="H646" s="1102">
        <v>150942</v>
      </c>
      <c r="I646" s="1102">
        <v>24820</v>
      </c>
      <c r="J646" s="1102">
        <v>41251</v>
      </c>
      <c r="K646" s="1150">
        <v>84871</v>
      </c>
    </row>
    <row r="647" spans="2:11" ht="12.75">
      <c r="B647" s="1149" t="s">
        <v>227</v>
      </c>
      <c r="C647" s="1102">
        <f t="shared" si="48"/>
        <v>151453</v>
      </c>
      <c r="D647" s="1104">
        <v>3672</v>
      </c>
      <c r="E647" s="1104">
        <v>1511</v>
      </c>
      <c r="F647" s="1104">
        <v>1781</v>
      </c>
      <c r="G647" s="1105">
        <v>380</v>
      </c>
      <c r="H647" s="1102">
        <v>147781</v>
      </c>
      <c r="I647" s="1104">
        <v>22185</v>
      </c>
      <c r="J647" s="1104">
        <v>39306</v>
      </c>
      <c r="K647" s="1151">
        <v>86290</v>
      </c>
    </row>
    <row r="648" spans="2:11" ht="12.75">
      <c r="B648" s="1149" t="s">
        <v>228</v>
      </c>
      <c r="C648" s="1102">
        <f>SUM(D648+H648)</f>
        <v>123387</v>
      </c>
      <c r="D648" s="1102">
        <v>2579</v>
      </c>
      <c r="E648" s="1103">
        <v>1048</v>
      </c>
      <c r="F648" s="1103">
        <v>1175</v>
      </c>
      <c r="G648" s="1102">
        <v>356</v>
      </c>
      <c r="H648" s="1102">
        <v>120808</v>
      </c>
      <c r="I648" s="1102">
        <v>18805</v>
      </c>
      <c r="J648" s="1102">
        <v>35098</v>
      </c>
      <c r="K648" s="1150">
        <v>66905</v>
      </c>
    </row>
    <row r="649" spans="2:11" ht="12.75">
      <c r="B649" s="1149" t="s">
        <v>229</v>
      </c>
      <c r="C649" s="1102">
        <f>SUM(D649+H649)</f>
        <v>141955</v>
      </c>
      <c r="D649" s="656">
        <v>3254</v>
      </c>
      <c r="E649" s="1107">
        <v>1374</v>
      </c>
      <c r="F649" s="1097">
        <v>1580</v>
      </c>
      <c r="G649" s="1097">
        <v>300</v>
      </c>
      <c r="H649" s="656">
        <v>138701</v>
      </c>
      <c r="I649" s="1107">
        <v>23058</v>
      </c>
      <c r="J649" s="1107">
        <v>36148</v>
      </c>
      <c r="K649" s="1152">
        <v>79495</v>
      </c>
    </row>
    <row r="650" spans="2:11" ht="12.75">
      <c r="B650" s="1149" t="s">
        <v>230</v>
      </c>
      <c r="C650" s="1102">
        <f t="shared" si="48"/>
        <v>166759</v>
      </c>
      <c r="D650" s="1102">
        <v>3740</v>
      </c>
      <c r="E650" s="1103">
        <v>1503</v>
      </c>
      <c r="F650" s="1103">
        <v>2000</v>
      </c>
      <c r="G650" s="1102">
        <v>237</v>
      </c>
      <c r="H650" s="1102">
        <v>163019</v>
      </c>
      <c r="I650" s="1102">
        <v>27394</v>
      </c>
      <c r="J650" s="1102">
        <v>41041</v>
      </c>
      <c r="K650" s="1150">
        <v>94584</v>
      </c>
    </row>
    <row r="651" spans="2:11" ht="12.75">
      <c r="B651" s="1149" t="s">
        <v>231</v>
      </c>
      <c r="C651" s="1102">
        <f>SUM(D651+H651)</f>
        <v>176233</v>
      </c>
      <c r="D651" s="657">
        <v>4202</v>
      </c>
      <c r="E651" s="1104">
        <v>1869</v>
      </c>
      <c r="F651" s="1105">
        <v>2029</v>
      </c>
      <c r="G651" s="1105">
        <v>304</v>
      </c>
      <c r="H651" s="1102">
        <v>172031</v>
      </c>
      <c r="I651" s="1104">
        <v>31264</v>
      </c>
      <c r="J651" s="1104">
        <v>50784</v>
      </c>
      <c r="K651" s="1151">
        <v>89983</v>
      </c>
    </row>
    <row r="652" spans="2:11" ht="12.75">
      <c r="B652" s="1149" t="s">
        <v>232</v>
      </c>
      <c r="C652" s="1102">
        <f t="shared" si="48"/>
        <v>151920</v>
      </c>
      <c r="D652" s="657">
        <v>4257</v>
      </c>
      <c r="E652" s="1104">
        <v>1568</v>
      </c>
      <c r="F652" s="1104">
        <v>2117</v>
      </c>
      <c r="G652" s="1105">
        <v>572</v>
      </c>
      <c r="H652" s="1102">
        <v>147663</v>
      </c>
      <c r="I652" s="1104">
        <v>24922</v>
      </c>
      <c r="J652" s="1104">
        <v>43850</v>
      </c>
      <c r="K652" s="1151">
        <v>78891</v>
      </c>
    </row>
    <row r="653" spans="2:11" ht="12.75">
      <c r="B653" s="1149" t="s">
        <v>233</v>
      </c>
      <c r="C653" s="1102">
        <f t="shared" si="48"/>
        <v>168873</v>
      </c>
      <c r="D653" s="1102">
        <v>4787</v>
      </c>
      <c r="E653" s="1103">
        <v>2244</v>
      </c>
      <c r="F653" s="1103">
        <v>2284</v>
      </c>
      <c r="G653" s="1102">
        <v>259</v>
      </c>
      <c r="H653" s="1102">
        <v>164086</v>
      </c>
      <c r="I653" s="1102">
        <v>25977</v>
      </c>
      <c r="J653" s="1102">
        <v>49066</v>
      </c>
      <c r="K653" s="1150">
        <v>89043</v>
      </c>
    </row>
    <row r="654" spans="2:11" ht="12.75">
      <c r="B654" s="1153" t="s">
        <v>234</v>
      </c>
      <c r="C654" s="1102">
        <f>SUM(D654+H654)</f>
        <v>167227</v>
      </c>
      <c r="D654" s="657">
        <v>4810</v>
      </c>
      <c r="E654" s="1104">
        <v>2454</v>
      </c>
      <c r="F654" s="1104">
        <v>1999</v>
      </c>
      <c r="G654" s="1104">
        <v>357</v>
      </c>
      <c r="H654" s="1103">
        <v>162417</v>
      </c>
      <c r="I654" s="1104">
        <v>27314</v>
      </c>
      <c r="J654" s="1104">
        <v>55182</v>
      </c>
      <c r="K654" s="1151">
        <v>79921</v>
      </c>
    </row>
    <row r="655" spans="2:11" ht="12.75">
      <c r="B655" s="1154" t="s">
        <v>235</v>
      </c>
      <c r="C655" s="1102">
        <f>SUM(D655+H655)</f>
        <v>137617</v>
      </c>
      <c r="D655" s="1104">
        <v>3779</v>
      </c>
      <c r="E655" s="1104">
        <v>1461</v>
      </c>
      <c r="F655" s="1104">
        <v>1884</v>
      </c>
      <c r="G655" s="1104">
        <v>434</v>
      </c>
      <c r="H655" s="1104">
        <v>133838</v>
      </c>
      <c r="I655" s="1104">
        <v>22269</v>
      </c>
      <c r="J655" s="1104">
        <v>45841</v>
      </c>
      <c r="K655" s="1151">
        <v>65728</v>
      </c>
    </row>
    <row r="656" spans="2:11" ht="12.75">
      <c r="B656" s="1154" t="s">
        <v>236</v>
      </c>
      <c r="C656" s="1102">
        <f t="shared" si="48"/>
        <v>149450</v>
      </c>
      <c r="D656" s="1104">
        <v>4271</v>
      </c>
      <c r="E656" s="1104">
        <v>1935</v>
      </c>
      <c r="F656" s="1104">
        <v>1913</v>
      </c>
      <c r="G656" s="1104">
        <v>423</v>
      </c>
      <c r="H656" s="1104">
        <v>145179</v>
      </c>
      <c r="I656" s="1104">
        <v>23304</v>
      </c>
      <c r="J656" s="1104">
        <v>47671</v>
      </c>
      <c r="K656" s="1151">
        <v>74204</v>
      </c>
    </row>
    <row r="657" spans="2:11" ht="15">
      <c r="B657" s="1155"/>
      <c r="C657" s="1103"/>
      <c r="D657" s="1103"/>
      <c r="E657" s="1103"/>
      <c r="F657" s="1103"/>
      <c r="G657" s="1103"/>
      <c r="H657" s="1103"/>
      <c r="I657" s="1103"/>
      <c r="J657" s="1103"/>
      <c r="K657" s="1156"/>
    </row>
    <row r="658" spans="2:11" ht="12.75">
      <c r="B658" s="1157">
        <v>2020</v>
      </c>
      <c r="C658" s="1096">
        <f t="shared" ref="C658:K658" si="49">SUM(C645:C656)</f>
        <v>1852918</v>
      </c>
      <c r="D658" s="1096">
        <f>SUM(D645:D656)</f>
        <v>47389</v>
      </c>
      <c r="E658" s="1096">
        <f t="shared" si="49"/>
        <v>20555</v>
      </c>
      <c r="F658" s="1096">
        <f t="shared" si="49"/>
        <v>22524</v>
      </c>
      <c r="G658" s="1096">
        <f>SUM(G645:G656)</f>
        <v>4310</v>
      </c>
      <c r="H658" s="1096">
        <f t="shared" si="49"/>
        <v>1805529</v>
      </c>
      <c r="I658" s="1096">
        <f t="shared" si="49"/>
        <v>297135</v>
      </c>
      <c r="J658" s="1096">
        <f t="shared" si="49"/>
        <v>532357</v>
      </c>
      <c r="K658" s="1158">
        <f t="shared" si="49"/>
        <v>976037</v>
      </c>
    </row>
    <row r="659" spans="2:11" ht="12.75">
      <c r="B659" s="1079"/>
      <c r="C659" s="1083"/>
      <c r="D659" s="1083"/>
      <c r="E659" s="1083"/>
      <c r="F659" s="1083"/>
      <c r="G659" s="1083"/>
      <c r="H659" s="1083"/>
      <c r="I659" s="1083"/>
      <c r="J659" s="1083"/>
      <c r="K659" s="1159"/>
    </row>
    <row r="660" spans="2:11" ht="12.75">
      <c r="B660" s="1079"/>
      <c r="C660" s="1521" t="s">
        <v>249</v>
      </c>
      <c r="D660" s="1521"/>
      <c r="E660" s="1521"/>
      <c r="F660" s="1521"/>
      <c r="G660" s="1521"/>
      <c r="H660" s="1521"/>
      <c r="I660" s="1521"/>
      <c r="J660" s="1521"/>
      <c r="K660" s="1552"/>
    </row>
    <row r="661" spans="2:11" ht="12.75">
      <c r="B661" s="1077"/>
      <c r="C661" s="1083"/>
      <c r="D661" s="1083"/>
      <c r="E661" s="1083"/>
      <c r="F661" s="1083"/>
      <c r="G661" s="1083"/>
      <c r="H661" s="1083"/>
      <c r="I661" s="1083"/>
      <c r="J661" s="1083"/>
      <c r="K661" s="1159"/>
    </row>
    <row r="662" spans="2:11" ht="12.75">
      <c r="B662" s="1160" t="s">
        <v>225</v>
      </c>
      <c r="C662" s="1102">
        <f t="shared" ref="C662:C673" si="50">SUM(D662+H662)</f>
        <v>49960551</v>
      </c>
      <c r="D662" s="1102">
        <v>235967</v>
      </c>
      <c r="E662" s="1102">
        <v>69271</v>
      </c>
      <c r="F662" s="1102">
        <v>111895</v>
      </c>
      <c r="G662" s="1102">
        <v>54801</v>
      </c>
      <c r="H662" s="1102">
        <v>49724584</v>
      </c>
      <c r="I662" s="1102">
        <v>7150936</v>
      </c>
      <c r="J662" s="1102">
        <v>13108259</v>
      </c>
      <c r="K662" s="1150">
        <v>29465389</v>
      </c>
    </row>
    <row r="663" spans="2:11" ht="12.75">
      <c r="B663" s="1160" t="s">
        <v>226</v>
      </c>
      <c r="C663" s="1102">
        <f t="shared" si="50"/>
        <v>47617324</v>
      </c>
      <c r="D663" s="1102">
        <v>208840</v>
      </c>
      <c r="E663" s="1102">
        <v>57340</v>
      </c>
      <c r="F663" s="1102">
        <v>107364</v>
      </c>
      <c r="G663" s="1102">
        <v>44136</v>
      </c>
      <c r="H663" s="1102">
        <v>47408484</v>
      </c>
      <c r="I663" s="1102">
        <v>6893452</v>
      </c>
      <c r="J663" s="1102">
        <v>11453223</v>
      </c>
      <c r="K663" s="1150">
        <v>29061809</v>
      </c>
    </row>
    <row r="664" spans="2:11" ht="12.75">
      <c r="B664" s="1160" t="s">
        <v>227</v>
      </c>
      <c r="C664" s="1102">
        <f t="shared" si="50"/>
        <v>45810921</v>
      </c>
      <c r="D664" s="1104">
        <v>212047</v>
      </c>
      <c r="E664" s="1104">
        <v>52722</v>
      </c>
      <c r="F664" s="1104">
        <v>104528</v>
      </c>
      <c r="G664" s="1105">
        <v>54797</v>
      </c>
      <c r="H664" s="1102">
        <v>45598874</v>
      </c>
      <c r="I664" s="1104">
        <v>6206047</v>
      </c>
      <c r="J664" s="1104">
        <v>10978459</v>
      </c>
      <c r="K664" s="1151">
        <v>28414368</v>
      </c>
    </row>
    <row r="665" spans="2:11" ht="12.75">
      <c r="B665" s="1160" t="s">
        <v>228</v>
      </c>
      <c r="C665" s="1102">
        <f t="shared" si="50"/>
        <v>37947488</v>
      </c>
      <c r="D665" s="1102">
        <v>152361</v>
      </c>
      <c r="E665" s="1103">
        <v>38008</v>
      </c>
      <c r="F665" s="1103">
        <v>67675</v>
      </c>
      <c r="G665" s="1102">
        <v>46678</v>
      </c>
      <c r="H665" s="1102">
        <v>37795127</v>
      </c>
      <c r="I665" s="1102">
        <v>5250323</v>
      </c>
      <c r="J665" s="1102">
        <v>9742524</v>
      </c>
      <c r="K665" s="1150">
        <v>22802280</v>
      </c>
    </row>
    <row r="666" spans="2:11" ht="12.75">
      <c r="B666" s="1160" t="s">
        <v>229</v>
      </c>
      <c r="C666" s="1102">
        <f t="shared" si="50"/>
        <v>43850100</v>
      </c>
      <c r="D666" s="1107">
        <v>182406</v>
      </c>
      <c r="E666" s="1107">
        <v>49999</v>
      </c>
      <c r="F666" s="1107">
        <v>89839</v>
      </c>
      <c r="G666" s="1107">
        <v>42568</v>
      </c>
      <c r="H666" s="1107">
        <v>43667694</v>
      </c>
      <c r="I666" s="1107">
        <v>6427358</v>
      </c>
      <c r="J666" s="1107">
        <v>9965046</v>
      </c>
      <c r="K666" s="1152">
        <v>27275290</v>
      </c>
    </row>
    <row r="667" spans="2:11" ht="12.75">
      <c r="B667" s="1160" t="s">
        <v>230</v>
      </c>
      <c r="C667" s="1102">
        <f t="shared" si="50"/>
        <v>52025091</v>
      </c>
      <c r="D667" s="1102">
        <v>205453</v>
      </c>
      <c r="E667" s="1103">
        <v>52679</v>
      </c>
      <c r="F667" s="1103">
        <v>121156</v>
      </c>
      <c r="G667" s="1102">
        <v>31618</v>
      </c>
      <c r="H667" s="1102">
        <v>51819638</v>
      </c>
      <c r="I667" s="1102">
        <v>7514997</v>
      </c>
      <c r="J667" s="1102">
        <v>11510571</v>
      </c>
      <c r="K667" s="1150">
        <v>32794070</v>
      </c>
    </row>
    <row r="668" spans="2:11" ht="12.75">
      <c r="B668" s="1160" t="s">
        <v>231</v>
      </c>
      <c r="C668" s="1102">
        <f t="shared" si="50"/>
        <v>54051147</v>
      </c>
      <c r="D668" s="1104">
        <v>228220</v>
      </c>
      <c r="E668" s="1104">
        <v>67664</v>
      </c>
      <c r="F668" s="1104">
        <v>124553</v>
      </c>
      <c r="G668" s="1105">
        <v>36003</v>
      </c>
      <c r="H668" s="1102">
        <v>53822927</v>
      </c>
      <c r="I668" s="1104">
        <v>8725344</v>
      </c>
      <c r="J668" s="1104">
        <v>14051630</v>
      </c>
      <c r="K668" s="1151">
        <v>31045953</v>
      </c>
    </row>
    <row r="669" spans="2:11" ht="12.75">
      <c r="B669" s="1160" t="s">
        <v>232</v>
      </c>
      <c r="C669" s="1102">
        <f t="shared" si="50"/>
        <v>45879866</v>
      </c>
      <c r="D669" s="1104">
        <v>235692</v>
      </c>
      <c r="E669" s="1104">
        <v>57242</v>
      </c>
      <c r="F669" s="1104">
        <v>115636</v>
      </c>
      <c r="G669" s="1105">
        <v>62814</v>
      </c>
      <c r="H669" s="1102">
        <v>45644174</v>
      </c>
      <c r="I669" s="1104">
        <v>6814064</v>
      </c>
      <c r="J669" s="1104">
        <v>12095543</v>
      </c>
      <c r="K669" s="1151">
        <v>26734567</v>
      </c>
    </row>
    <row r="670" spans="2:11" ht="12.75">
      <c r="B670" s="1160" t="s">
        <v>233</v>
      </c>
      <c r="C670" s="1102">
        <f t="shared" si="50"/>
        <v>50006709</v>
      </c>
      <c r="D670" s="1104">
        <v>255535</v>
      </c>
      <c r="E670" s="1104">
        <v>81414</v>
      </c>
      <c r="F670" s="1104">
        <v>142799</v>
      </c>
      <c r="G670" s="1105">
        <v>31322</v>
      </c>
      <c r="H670" s="1102">
        <v>49751174</v>
      </c>
      <c r="I670" s="1104">
        <v>7098072</v>
      </c>
      <c r="J670" s="1104">
        <v>13203179</v>
      </c>
      <c r="K670" s="1151">
        <v>29449923</v>
      </c>
    </row>
    <row r="671" spans="2:11" ht="12.75">
      <c r="B671" s="1160" t="s">
        <v>234</v>
      </c>
      <c r="C671" s="1102">
        <f>SUM(D671+H671)</f>
        <v>49388258</v>
      </c>
      <c r="D671" s="1104">
        <v>269010</v>
      </c>
      <c r="E671" s="1104">
        <v>93543</v>
      </c>
      <c r="F671" s="1104">
        <v>130959</v>
      </c>
      <c r="G671" s="1104">
        <v>44508</v>
      </c>
      <c r="H671" s="1103">
        <v>49119248</v>
      </c>
      <c r="I671" s="1104">
        <v>7503226</v>
      </c>
      <c r="J671" s="1104">
        <v>14927985</v>
      </c>
      <c r="K671" s="1151">
        <v>26688037</v>
      </c>
    </row>
    <row r="672" spans="2:11" ht="12.75">
      <c r="B672" s="1160" t="s">
        <v>235</v>
      </c>
      <c r="C672" s="1102">
        <f>SUM(D672+H672)</f>
        <v>38901473</v>
      </c>
      <c r="D672" s="1104">
        <v>222167</v>
      </c>
      <c r="E672" s="1104">
        <v>52668</v>
      </c>
      <c r="F672" s="1104">
        <v>117595</v>
      </c>
      <c r="G672" s="1104">
        <v>51904</v>
      </c>
      <c r="H672" s="1103">
        <v>38679306</v>
      </c>
      <c r="I672" s="1104">
        <v>6116907</v>
      </c>
      <c r="J672" s="1104">
        <v>12771724</v>
      </c>
      <c r="K672" s="1151">
        <v>19790675</v>
      </c>
    </row>
    <row r="673" spans="2:14" ht="12.75">
      <c r="B673" s="1160" t="s">
        <v>236</v>
      </c>
      <c r="C673" s="1102">
        <f t="shared" si="50"/>
        <v>44379143</v>
      </c>
      <c r="D673" s="1104">
        <v>235538</v>
      </c>
      <c r="E673" s="1104">
        <v>68088</v>
      </c>
      <c r="F673" s="1104">
        <v>114816</v>
      </c>
      <c r="G673" s="1104">
        <v>52634</v>
      </c>
      <c r="H673" s="1104">
        <v>44143605</v>
      </c>
      <c r="I673" s="1104">
        <v>6396462</v>
      </c>
      <c r="J673" s="1104">
        <v>13181865</v>
      </c>
      <c r="K673" s="1151">
        <v>24565278</v>
      </c>
    </row>
    <row r="674" spans="2:14" ht="12.75">
      <c r="B674" s="1079"/>
      <c r="C674" s="1103"/>
      <c r="D674" s="1103"/>
      <c r="E674" s="1103"/>
      <c r="F674" s="1103"/>
      <c r="G674" s="1103"/>
      <c r="H674" s="1103"/>
      <c r="I674" s="1103"/>
      <c r="J674" s="1103"/>
      <c r="K674" s="1156"/>
    </row>
    <row r="675" spans="2:14" ht="12.75">
      <c r="B675" s="1157">
        <v>2020</v>
      </c>
      <c r="C675" s="1096">
        <f t="shared" ref="C675:K675" si="51">SUM(C662:C673)</f>
        <v>559818071</v>
      </c>
      <c r="D675" s="1096">
        <f t="shared" si="51"/>
        <v>2643236</v>
      </c>
      <c r="E675" s="1096">
        <f t="shared" si="51"/>
        <v>740638</v>
      </c>
      <c r="F675" s="1096">
        <f t="shared" si="51"/>
        <v>1348815</v>
      </c>
      <c r="G675" s="1096">
        <f t="shared" si="51"/>
        <v>553783</v>
      </c>
      <c r="H675" s="1096">
        <f t="shared" si="51"/>
        <v>557174835</v>
      </c>
      <c r="I675" s="1096">
        <f t="shared" si="51"/>
        <v>82097188</v>
      </c>
      <c r="J675" s="1096">
        <f t="shared" si="51"/>
        <v>146990008</v>
      </c>
      <c r="K675" s="1158">
        <f t="shared" si="51"/>
        <v>328087639</v>
      </c>
      <c r="N675" s="400" t="s">
        <v>446</v>
      </c>
    </row>
    <row r="676" spans="2:14" ht="12.75">
      <c r="B676" s="1161"/>
      <c r="C676" s="1084"/>
      <c r="D676" s="1084"/>
      <c r="E676" s="1084"/>
      <c r="F676" s="1084"/>
      <c r="G676" s="1084"/>
      <c r="H676" s="1084"/>
      <c r="I676" s="1084"/>
      <c r="J676" s="1084"/>
      <c r="K676" s="1162"/>
    </row>
    <row r="677" spans="2:14" ht="12.75" customHeight="1">
      <c r="B677" s="1550" t="s">
        <v>213</v>
      </c>
      <c r="C677" s="1526" t="s">
        <v>22</v>
      </c>
      <c r="D677" s="1526" t="s">
        <v>214</v>
      </c>
      <c r="E677" s="1528" t="s">
        <v>215</v>
      </c>
      <c r="F677" s="1529"/>
      <c r="G677" s="1530"/>
      <c r="H677" s="1531" t="s">
        <v>216</v>
      </c>
      <c r="I677" s="1533" t="s">
        <v>217</v>
      </c>
      <c r="J677" s="1534"/>
      <c r="K677" s="1616"/>
    </row>
    <row r="678" spans="2:14" ht="11.25" customHeight="1">
      <c r="B678" s="1551"/>
      <c r="C678" s="1527"/>
      <c r="D678" s="1527"/>
      <c r="E678" s="1535" t="s">
        <v>254</v>
      </c>
      <c r="F678" s="1526" t="s">
        <v>255</v>
      </c>
      <c r="G678" s="1526" t="s">
        <v>256</v>
      </c>
      <c r="H678" s="1532"/>
      <c r="I678" s="1535" t="s">
        <v>221</v>
      </c>
      <c r="J678" s="1535" t="s">
        <v>24</v>
      </c>
      <c r="K678" s="1548" t="s">
        <v>222</v>
      </c>
    </row>
    <row r="679" spans="2:14" ht="11.25" customHeight="1">
      <c r="B679" s="1551"/>
      <c r="C679" s="1527"/>
      <c r="D679" s="1527"/>
      <c r="E679" s="1536"/>
      <c r="F679" s="1527"/>
      <c r="G679" s="1527"/>
      <c r="H679" s="1532"/>
      <c r="I679" s="1537"/>
      <c r="J679" s="1537"/>
      <c r="K679" s="1615"/>
    </row>
    <row r="680" spans="2:14" ht="12.75">
      <c r="B680" s="1075">
        <v>0</v>
      </c>
      <c r="C680" s="1085">
        <v>1</v>
      </c>
      <c r="D680" s="1085">
        <v>2</v>
      </c>
      <c r="E680" s="1086">
        <v>3</v>
      </c>
      <c r="F680" s="1086">
        <v>4</v>
      </c>
      <c r="G680" s="1085">
        <v>5</v>
      </c>
      <c r="H680" s="1085">
        <v>6</v>
      </c>
      <c r="I680" s="1085">
        <v>7</v>
      </c>
      <c r="J680" s="1085">
        <v>8</v>
      </c>
      <c r="K680" s="1163">
        <v>9</v>
      </c>
    </row>
    <row r="681" spans="2:14" ht="12.75">
      <c r="B681" s="1077"/>
      <c r="C681" s="1083"/>
      <c r="D681" s="1083"/>
      <c r="E681" s="1083"/>
      <c r="F681" s="1083"/>
      <c r="G681" s="1083"/>
      <c r="H681" s="1083"/>
      <c r="I681" s="1083"/>
      <c r="J681" s="1083"/>
      <c r="K681" s="1159"/>
    </row>
    <row r="682" spans="2:14" ht="12.75">
      <c r="B682" s="1079"/>
      <c r="C682" s="1521" t="s">
        <v>250</v>
      </c>
      <c r="D682" s="1521"/>
      <c r="E682" s="1521"/>
      <c r="F682" s="1521"/>
      <c r="G682" s="1521"/>
      <c r="H682" s="1521"/>
      <c r="I682" s="1521"/>
      <c r="J682" s="1521"/>
      <c r="K682" s="1552"/>
    </row>
    <row r="683" spans="2:14" ht="12.75">
      <c r="B683" s="1079"/>
      <c r="C683" s="1087"/>
      <c r="D683" s="1087"/>
      <c r="E683" s="1087"/>
      <c r="F683" s="1087"/>
      <c r="G683" s="1087"/>
      <c r="H683" s="1087"/>
      <c r="I683" s="1087"/>
      <c r="J683" s="1087"/>
      <c r="K683" s="1164"/>
    </row>
    <row r="684" spans="2:14" ht="12.75">
      <c r="B684" s="1160" t="s">
        <v>225</v>
      </c>
      <c r="C684" s="1102">
        <f>SUM(D684+H684)</f>
        <v>98406751</v>
      </c>
      <c r="D684" s="1102">
        <v>415255</v>
      </c>
      <c r="E684" s="1102">
        <v>121753</v>
      </c>
      <c r="F684" s="1102">
        <v>197678</v>
      </c>
      <c r="G684" s="1102">
        <v>95824</v>
      </c>
      <c r="H684" s="1102">
        <v>97991496</v>
      </c>
      <c r="I684" s="1102">
        <v>14011279</v>
      </c>
      <c r="J684" s="1102">
        <v>27307209</v>
      </c>
      <c r="K684" s="1150">
        <v>56673008</v>
      </c>
    </row>
    <row r="685" spans="2:14" ht="12.75">
      <c r="B685" s="1160" t="s">
        <v>226</v>
      </c>
      <c r="C685" s="1102">
        <f t="shared" ref="C685:C695" si="52">SUM(D685+H685)</f>
        <v>94273400</v>
      </c>
      <c r="D685" s="1102">
        <v>371528</v>
      </c>
      <c r="E685" s="1102">
        <v>101380</v>
      </c>
      <c r="F685" s="1102">
        <v>190031</v>
      </c>
      <c r="G685" s="1102">
        <v>80117</v>
      </c>
      <c r="H685" s="1102">
        <v>93901872</v>
      </c>
      <c r="I685" s="1102">
        <v>13706847</v>
      </c>
      <c r="J685" s="1102">
        <v>24084327</v>
      </c>
      <c r="K685" s="1150">
        <v>56110698</v>
      </c>
    </row>
    <row r="686" spans="2:14" ht="12.75">
      <c r="B686" s="1160" t="s">
        <v>227</v>
      </c>
      <c r="C686" s="1102">
        <f t="shared" si="52"/>
        <v>89717346</v>
      </c>
      <c r="D686" s="1104">
        <v>372120</v>
      </c>
      <c r="E686" s="1104">
        <v>93526</v>
      </c>
      <c r="F686" s="1104">
        <v>183035</v>
      </c>
      <c r="G686" s="1105">
        <v>95559</v>
      </c>
      <c r="H686" s="1102">
        <v>89345226</v>
      </c>
      <c r="I686" s="1104">
        <v>12115715</v>
      </c>
      <c r="J686" s="1104">
        <v>22514649</v>
      </c>
      <c r="K686" s="1151">
        <v>54714862</v>
      </c>
    </row>
    <row r="687" spans="2:14" ht="12.75">
      <c r="B687" s="1160" t="s">
        <v>228</v>
      </c>
      <c r="C687" s="1102">
        <f t="shared" si="52"/>
        <v>74393739</v>
      </c>
      <c r="D687" s="1102">
        <v>265878</v>
      </c>
      <c r="E687" s="1103">
        <v>66178</v>
      </c>
      <c r="F687" s="1103">
        <v>117616</v>
      </c>
      <c r="G687" s="1103">
        <v>82084</v>
      </c>
      <c r="H687" s="1102">
        <v>74127861</v>
      </c>
      <c r="I687" s="1103">
        <v>10308616</v>
      </c>
      <c r="J687" s="1103">
        <v>20143556</v>
      </c>
      <c r="K687" s="1156">
        <v>43675689</v>
      </c>
    </row>
    <row r="688" spans="2:14" ht="12.75">
      <c r="B688" s="1160" t="s">
        <v>229</v>
      </c>
      <c r="C688" s="1102">
        <f t="shared" si="52"/>
        <v>86208498</v>
      </c>
      <c r="D688" s="1107">
        <v>319898</v>
      </c>
      <c r="E688" s="1107">
        <v>87279</v>
      </c>
      <c r="F688" s="1107">
        <v>156470</v>
      </c>
      <c r="G688" s="1107">
        <v>76149</v>
      </c>
      <c r="H688" s="1107">
        <v>85888600</v>
      </c>
      <c r="I688" s="1107">
        <v>12659354</v>
      </c>
      <c r="J688" s="1107">
        <v>20656790</v>
      </c>
      <c r="K688" s="1152">
        <v>52572456</v>
      </c>
    </row>
    <row r="689" spans="2:12" ht="12.75">
      <c r="B689" s="1160" t="s">
        <v>230</v>
      </c>
      <c r="C689" s="1102">
        <f t="shared" si="52"/>
        <v>101889130</v>
      </c>
      <c r="D689" s="1102">
        <v>360681</v>
      </c>
      <c r="E689" s="1103">
        <v>93221</v>
      </c>
      <c r="F689" s="1103">
        <v>211996</v>
      </c>
      <c r="G689" s="1103">
        <v>55464</v>
      </c>
      <c r="H689" s="1102">
        <v>101528449</v>
      </c>
      <c r="I689" s="1103">
        <v>15174672</v>
      </c>
      <c r="J689" s="1103">
        <v>23731496</v>
      </c>
      <c r="K689" s="1156">
        <v>62622281</v>
      </c>
    </row>
    <row r="690" spans="2:12" ht="12.75">
      <c r="B690" s="1160" t="s">
        <v>231</v>
      </c>
      <c r="C690" s="1102">
        <f>SUM(D690+H690)</f>
        <v>105672362</v>
      </c>
      <c r="D690" s="1104">
        <v>403511</v>
      </c>
      <c r="E690" s="1104">
        <v>119182</v>
      </c>
      <c r="F690" s="1104">
        <v>221232</v>
      </c>
      <c r="G690" s="1105">
        <v>63097</v>
      </c>
      <c r="H690" s="1102">
        <v>105268851</v>
      </c>
      <c r="I690" s="1104">
        <v>17023118</v>
      </c>
      <c r="J690" s="1104">
        <v>28928872</v>
      </c>
      <c r="K690" s="1151">
        <v>59316861</v>
      </c>
    </row>
    <row r="691" spans="2:12" ht="12.75">
      <c r="B691" s="1160" t="s">
        <v>232</v>
      </c>
      <c r="C691" s="1102">
        <f>SUM(D691+H691)</f>
        <v>89888573</v>
      </c>
      <c r="D691" s="1104">
        <v>413288</v>
      </c>
      <c r="E691" s="1104">
        <v>100914</v>
      </c>
      <c r="F691" s="1104">
        <v>202818</v>
      </c>
      <c r="G691" s="1105">
        <v>109556</v>
      </c>
      <c r="H691" s="1102">
        <v>89475285</v>
      </c>
      <c r="I691" s="1104">
        <v>13419764</v>
      </c>
      <c r="J691" s="1104">
        <v>24879574</v>
      </c>
      <c r="K691" s="1151">
        <v>51175947</v>
      </c>
    </row>
    <row r="692" spans="2:12" ht="12.75">
      <c r="B692" s="1160" t="s">
        <v>233</v>
      </c>
      <c r="C692" s="1102">
        <f t="shared" si="52"/>
        <v>98776814</v>
      </c>
      <c r="D692" s="1102">
        <v>449742</v>
      </c>
      <c r="E692" s="1103">
        <v>142399</v>
      </c>
      <c r="F692" s="1103">
        <v>252641</v>
      </c>
      <c r="G692" s="1103">
        <v>54702</v>
      </c>
      <c r="H692" s="1102">
        <v>98327072</v>
      </c>
      <c r="I692" s="1103">
        <v>13985215</v>
      </c>
      <c r="J692" s="1103">
        <v>27586425</v>
      </c>
      <c r="K692" s="1156">
        <v>56755432</v>
      </c>
    </row>
    <row r="693" spans="2:12" ht="12.75">
      <c r="B693" s="1160" t="s">
        <v>234</v>
      </c>
      <c r="C693" s="1102">
        <f t="shared" si="52"/>
        <v>97774164</v>
      </c>
      <c r="D693" s="1104">
        <v>478145</v>
      </c>
      <c r="E693" s="1104">
        <v>164762</v>
      </c>
      <c r="F693" s="1104">
        <v>235023</v>
      </c>
      <c r="G693" s="1104">
        <v>78360</v>
      </c>
      <c r="H693" s="1103">
        <v>97296019</v>
      </c>
      <c r="I693" s="1104">
        <v>14828737</v>
      </c>
      <c r="J693" s="1104">
        <v>31240799</v>
      </c>
      <c r="K693" s="1151">
        <v>51226483</v>
      </c>
    </row>
    <row r="694" spans="2:12" ht="12.75">
      <c r="B694" s="1160" t="s">
        <v>235</v>
      </c>
      <c r="C694" s="1102">
        <f t="shared" si="52"/>
        <v>81593253</v>
      </c>
      <c r="D694" s="1104">
        <v>392463</v>
      </c>
      <c r="E694" s="1104">
        <v>92244</v>
      </c>
      <c r="F694" s="1104">
        <v>209689</v>
      </c>
      <c r="G694" s="1104">
        <v>90530</v>
      </c>
      <c r="H694" s="1103">
        <v>81200790</v>
      </c>
      <c r="I694" s="1104">
        <v>12068851</v>
      </c>
      <c r="J694" s="1104">
        <v>26605968</v>
      </c>
      <c r="K694" s="1151">
        <v>42525971</v>
      </c>
    </row>
    <row r="695" spans="2:12" ht="12.75">
      <c r="B695" s="1160" t="s">
        <v>236</v>
      </c>
      <c r="C695" s="1102">
        <f t="shared" si="52"/>
        <v>87937614</v>
      </c>
      <c r="D695" s="1104">
        <v>416595</v>
      </c>
      <c r="E695" s="1104">
        <v>118762</v>
      </c>
      <c r="F695" s="1104">
        <v>204236</v>
      </c>
      <c r="G695" s="1105">
        <v>93597</v>
      </c>
      <c r="H695" s="1106">
        <v>87521019</v>
      </c>
      <c r="I695" s="1104">
        <v>12604337</v>
      </c>
      <c r="J695" s="1104">
        <v>27520655</v>
      </c>
      <c r="K695" s="1151">
        <v>47396027</v>
      </c>
    </row>
    <row r="696" spans="2:12" ht="12.75">
      <c r="B696" s="1160"/>
      <c r="C696" s="1101"/>
      <c r="D696" s="1098"/>
      <c r="E696" s="1099"/>
      <c r="F696" s="1099"/>
      <c r="G696" s="1099"/>
      <c r="H696" s="1098"/>
      <c r="I696" s="1099"/>
      <c r="J696" s="1099"/>
      <c r="K696" s="1165"/>
    </row>
    <row r="697" spans="2:12" ht="12.75">
      <c r="B697" s="1157">
        <v>2020</v>
      </c>
      <c r="C697" s="1100">
        <f t="shared" ref="C697:K697" si="53">SUM(C684:C695)</f>
        <v>1106531644</v>
      </c>
      <c r="D697" s="1100">
        <f t="shared" si="53"/>
        <v>4659104</v>
      </c>
      <c r="E697" s="1100">
        <f t="shared" si="53"/>
        <v>1301600</v>
      </c>
      <c r="F697" s="1100">
        <f t="shared" si="53"/>
        <v>2382465</v>
      </c>
      <c r="G697" s="1100">
        <f t="shared" si="53"/>
        <v>975039</v>
      </c>
      <c r="H697" s="1100">
        <f t="shared" si="53"/>
        <v>1101872540</v>
      </c>
      <c r="I697" s="1100">
        <f t="shared" si="53"/>
        <v>161906505</v>
      </c>
      <c r="J697" s="1100">
        <f t="shared" si="53"/>
        <v>305200320</v>
      </c>
      <c r="K697" s="1166">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9"/>
      <c r="C700" s="1095"/>
      <c r="D700" s="1095"/>
      <c r="E700" s="1167"/>
      <c r="F700" s="1168" t="s">
        <v>251</v>
      </c>
      <c r="G700" s="1168"/>
      <c r="H700" s="1168"/>
      <c r="I700" s="1168"/>
      <c r="J700" s="1169"/>
      <c r="K700" s="1170"/>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1">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2">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2">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2">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2">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2">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2">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2">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2">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2">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2">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4">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39" t="s">
        <v>447</v>
      </c>
      <c r="C715" s="1539"/>
      <c r="D715" s="1539"/>
      <c r="E715" s="1539"/>
      <c r="F715" s="1539"/>
      <c r="G715" s="1539"/>
      <c r="H715" s="1539"/>
      <c r="I715" s="1539"/>
      <c r="J715" s="1539"/>
      <c r="K715" s="1539"/>
      <c r="L715"/>
    </row>
    <row r="716" spans="2:12" ht="18.75" thickBot="1">
      <c r="B716" s="1138"/>
      <c r="C716" s="1138"/>
      <c r="D716" s="1138"/>
      <c r="E716" s="1138"/>
      <c r="F716" s="757" t="s">
        <v>212</v>
      </c>
      <c r="G716" s="1138"/>
      <c r="H716" s="1138"/>
      <c r="I716" s="1138"/>
      <c r="J716" s="1138"/>
      <c r="K716" s="1138"/>
    </row>
    <row r="717" spans="2:12" ht="12.75">
      <c r="B717" s="1540" t="s">
        <v>213</v>
      </c>
      <c r="C717" s="1542" t="s">
        <v>22</v>
      </c>
      <c r="D717" s="1542" t="s">
        <v>214</v>
      </c>
      <c r="E717" s="1543" t="s">
        <v>215</v>
      </c>
      <c r="F717" s="1544"/>
      <c r="G717" s="1545"/>
      <c r="H717" s="1546" t="s">
        <v>216</v>
      </c>
      <c r="I717" s="1543" t="s">
        <v>217</v>
      </c>
      <c r="J717" s="1544"/>
      <c r="K717" s="1547"/>
    </row>
    <row r="718" spans="2:12">
      <c r="B718" s="1541"/>
      <c r="C718" s="1527"/>
      <c r="D718" s="1527"/>
      <c r="E718" s="1535" t="s">
        <v>254</v>
      </c>
      <c r="F718" s="1526" t="s">
        <v>255</v>
      </c>
      <c r="G718" s="1526" t="s">
        <v>256</v>
      </c>
      <c r="H718" s="1532"/>
      <c r="I718" s="1535" t="s">
        <v>221</v>
      </c>
      <c r="J718" s="1535" t="s">
        <v>24</v>
      </c>
      <c r="K718" s="1548" t="s">
        <v>295</v>
      </c>
    </row>
    <row r="719" spans="2:12" ht="17.25" customHeight="1">
      <c r="B719" s="1541"/>
      <c r="C719" s="1527"/>
      <c r="D719" s="1527"/>
      <c r="E719" s="1536"/>
      <c r="F719" s="1527"/>
      <c r="G719" s="1527"/>
      <c r="H719" s="1532"/>
      <c r="I719" s="1536"/>
      <c r="J719" s="1536"/>
      <c r="K719" s="1549"/>
    </row>
    <row r="720" spans="2:12" ht="12.75">
      <c r="B720" s="1075">
        <v>0</v>
      </c>
      <c r="C720" s="627">
        <v>1</v>
      </c>
      <c r="D720" s="627">
        <v>2</v>
      </c>
      <c r="E720" s="628">
        <v>3</v>
      </c>
      <c r="F720" s="628">
        <v>4</v>
      </c>
      <c r="G720" s="627">
        <v>5</v>
      </c>
      <c r="H720" s="627">
        <v>6</v>
      </c>
      <c r="I720" s="627">
        <v>7</v>
      </c>
      <c r="J720" s="627">
        <v>8</v>
      </c>
      <c r="K720" s="1076">
        <v>9</v>
      </c>
    </row>
    <row r="721" spans="2:11" ht="12.75">
      <c r="B721" s="1077"/>
      <c r="C721" s="630"/>
      <c r="D721" s="630"/>
      <c r="E721" s="630"/>
      <c r="F721" s="630"/>
      <c r="G721" s="630"/>
      <c r="H721" s="630"/>
      <c r="I721" s="630"/>
      <c r="J721" s="630"/>
      <c r="K721" s="1078"/>
    </row>
    <row r="722" spans="2:11" ht="14.25">
      <c r="B722" s="1079"/>
      <c r="C722" s="1522" t="s">
        <v>224</v>
      </c>
      <c r="D722" s="1522"/>
      <c r="E722" s="1522"/>
      <c r="F722" s="1522"/>
      <c r="G722" s="1522"/>
      <c r="H722" s="1522"/>
      <c r="I722" s="1522"/>
      <c r="J722" s="1522"/>
      <c r="K722" s="1523"/>
    </row>
    <row r="723" spans="2:11" ht="12.75">
      <c r="B723" s="1077"/>
      <c r="C723" s="630"/>
      <c r="D723" s="630"/>
      <c r="E723" s="630"/>
      <c r="F723" s="630"/>
      <c r="G723" s="630"/>
      <c r="H723" s="630"/>
      <c r="I723" s="630"/>
      <c r="J723" s="630"/>
      <c r="K723" s="1078"/>
    </row>
    <row r="724" spans="2:11" ht="12.75">
      <c r="B724" s="1336" t="s">
        <v>225</v>
      </c>
      <c r="C724" s="1102">
        <f>SUM(D724+H724)</f>
        <v>131487</v>
      </c>
      <c r="D724" s="1102">
        <v>4212</v>
      </c>
      <c r="E724" s="1102">
        <v>1884</v>
      </c>
      <c r="F724" s="1102">
        <v>1881</v>
      </c>
      <c r="G724" s="1102">
        <v>447</v>
      </c>
      <c r="H724" s="1102">
        <v>127275</v>
      </c>
      <c r="I724" s="1102">
        <v>20665</v>
      </c>
      <c r="J724" s="1102">
        <v>40603</v>
      </c>
      <c r="K724" s="1102">
        <v>66007</v>
      </c>
    </row>
    <row r="725" spans="2:11" ht="12.75">
      <c r="B725" s="1336" t="s">
        <v>226</v>
      </c>
      <c r="C725" s="1102">
        <f t="shared" ref="C725:C735" si="64">SUM(D725+H725)</f>
        <v>139761</v>
      </c>
      <c r="D725" s="1102">
        <v>4061</v>
      </c>
      <c r="E725" s="1102">
        <v>2090</v>
      </c>
      <c r="F725" s="1102">
        <v>1541</v>
      </c>
      <c r="G725" s="1102">
        <v>430</v>
      </c>
      <c r="H725" s="1102">
        <v>135700</v>
      </c>
      <c r="I725" s="1102">
        <v>22172</v>
      </c>
      <c r="J725" s="1102">
        <v>39787</v>
      </c>
      <c r="K725" s="1102">
        <v>73741</v>
      </c>
    </row>
    <row r="726" spans="2:11" ht="12.75">
      <c r="B726" s="1336" t="s">
        <v>227</v>
      </c>
      <c r="C726" s="1102">
        <f t="shared" si="64"/>
        <v>169682</v>
      </c>
      <c r="D726" s="1104">
        <v>5140</v>
      </c>
      <c r="E726" s="1104">
        <v>2472</v>
      </c>
      <c r="F726" s="1104">
        <v>2072</v>
      </c>
      <c r="G726" s="1105">
        <v>596</v>
      </c>
      <c r="H726" s="1102">
        <v>164542</v>
      </c>
      <c r="I726" s="1104">
        <v>28740</v>
      </c>
      <c r="J726" s="1104">
        <v>46840</v>
      </c>
      <c r="K726" s="1104">
        <v>88962</v>
      </c>
    </row>
    <row r="727" spans="2:11" ht="12.75">
      <c r="B727" s="1336" t="s">
        <v>228</v>
      </c>
      <c r="C727" s="1102">
        <f>SUM(D727+H727)</f>
        <v>147812</v>
      </c>
      <c r="D727" s="1102">
        <v>3534</v>
      </c>
      <c r="E727" s="1103">
        <v>1611</v>
      </c>
      <c r="F727" s="1103">
        <v>1644</v>
      </c>
      <c r="G727" s="1102">
        <v>279</v>
      </c>
      <c r="H727" s="1102">
        <v>144278</v>
      </c>
      <c r="I727" s="1102">
        <v>24602</v>
      </c>
      <c r="J727" s="1102">
        <v>37994</v>
      </c>
      <c r="K727" s="1102">
        <v>81682</v>
      </c>
    </row>
    <row r="728" spans="2:11" ht="12.75">
      <c r="B728" s="1336" t="s">
        <v>229</v>
      </c>
      <c r="C728" s="1102">
        <f>SUM(D728+H728)</f>
        <v>152123</v>
      </c>
      <c r="D728" s="954">
        <v>3693</v>
      </c>
      <c r="E728" s="1107">
        <v>1713</v>
      </c>
      <c r="F728" s="1097">
        <v>1740</v>
      </c>
      <c r="G728" s="1097">
        <v>240</v>
      </c>
      <c r="H728" s="954">
        <v>148430</v>
      </c>
      <c r="I728" s="1107">
        <v>26209</v>
      </c>
      <c r="J728" s="1107">
        <v>40210</v>
      </c>
      <c r="K728" s="1097">
        <v>82011</v>
      </c>
    </row>
    <row r="729" spans="2:11" ht="12.75">
      <c r="B729" s="1336" t="s">
        <v>230</v>
      </c>
      <c r="C729" s="1102">
        <f t="shared" si="64"/>
        <v>166014</v>
      </c>
      <c r="D729" s="1102">
        <v>4176</v>
      </c>
      <c r="E729" s="1103">
        <v>1863</v>
      </c>
      <c r="F729" s="1103">
        <v>1929</v>
      </c>
      <c r="G729" s="1102">
        <v>384</v>
      </c>
      <c r="H729" s="1102">
        <v>161838</v>
      </c>
      <c r="I729" s="1102">
        <v>29003</v>
      </c>
      <c r="J729" s="1102">
        <v>42927</v>
      </c>
      <c r="K729" s="1102">
        <v>89908</v>
      </c>
    </row>
    <row r="730" spans="2:11" ht="12.75">
      <c r="B730" s="1336" t="s">
        <v>231</v>
      </c>
      <c r="C730" s="1102">
        <f>SUM(D730+H730)</f>
        <v>0</v>
      </c>
      <c r="D730" s="827"/>
      <c r="E730" s="1104"/>
      <c r="F730" s="1105"/>
      <c r="G730" s="1105"/>
      <c r="H730" s="1102"/>
      <c r="I730" s="1104"/>
      <c r="J730" s="1104"/>
      <c r="K730" s="1104"/>
    </row>
    <row r="731" spans="2:11" ht="12.75">
      <c r="B731" s="1336" t="s">
        <v>232</v>
      </c>
      <c r="C731" s="1102">
        <f t="shared" si="64"/>
        <v>0</v>
      </c>
      <c r="D731" s="827"/>
      <c r="E731" s="1104"/>
      <c r="F731" s="1104"/>
      <c r="G731" s="1105"/>
      <c r="H731" s="1102"/>
      <c r="I731" s="1104"/>
      <c r="J731" s="1104"/>
      <c r="K731" s="1104"/>
    </row>
    <row r="732" spans="2:11" ht="12.75">
      <c r="B732" s="1336" t="s">
        <v>233</v>
      </c>
      <c r="C732" s="1102">
        <f t="shared" si="64"/>
        <v>0</v>
      </c>
      <c r="D732" s="1102"/>
      <c r="E732" s="1103"/>
      <c r="F732" s="1103"/>
      <c r="G732" s="1102"/>
      <c r="H732" s="1102"/>
      <c r="I732" s="1102"/>
      <c r="J732" s="1102"/>
      <c r="K732" s="1102"/>
    </row>
    <row r="733" spans="2:11" ht="12.75">
      <c r="B733" s="1336" t="s">
        <v>234</v>
      </c>
      <c r="C733" s="1102">
        <f>SUM(D733+H733)</f>
        <v>0</v>
      </c>
      <c r="D733" s="827"/>
      <c r="E733" s="1104"/>
      <c r="F733" s="1104"/>
      <c r="G733" s="1104"/>
      <c r="H733" s="1103"/>
      <c r="I733" s="1104"/>
      <c r="J733" s="1104"/>
      <c r="K733" s="1104"/>
    </row>
    <row r="734" spans="2:11" ht="12.75">
      <c r="B734" s="1337" t="s">
        <v>235</v>
      </c>
      <c r="C734" s="1102">
        <f>SUM(D734+H734)</f>
        <v>0</v>
      </c>
      <c r="D734" s="1104"/>
      <c r="E734" s="1104"/>
      <c r="F734" s="1104"/>
      <c r="G734" s="1104"/>
      <c r="H734" s="1104"/>
      <c r="I734" s="1104"/>
      <c r="J734" s="1104"/>
      <c r="K734" s="1104"/>
    </row>
    <row r="735" spans="2:11" ht="12.75">
      <c r="B735" s="1337" t="s">
        <v>236</v>
      </c>
      <c r="C735" s="1102">
        <f t="shared" si="64"/>
        <v>0</v>
      </c>
      <c r="D735" s="1104"/>
      <c r="E735" s="1104"/>
      <c r="F735" s="1104"/>
      <c r="G735" s="1104"/>
      <c r="H735" s="1104"/>
      <c r="I735" s="1104"/>
      <c r="J735" s="1104"/>
      <c r="K735" s="1104"/>
    </row>
    <row r="736" spans="2:11" ht="15">
      <c r="B736" s="956"/>
      <c r="C736" s="1103"/>
      <c r="D736" s="1103"/>
      <c r="E736" s="1103"/>
      <c r="F736" s="1103"/>
      <c r="G736" s="1103"/>
      <c r="H736" s="1103"/>
      <c r="I736" s="1103"/>
      <c r="J736" s="1103"/>
      <c r="K736" s="1103"/>
    </row>
    <row r="737" spans="2:11" ht="12.75">
      <c r="B737" s="957">
        <v>2021</v>
      </c>
      <c r="C737" s="1096">
        <f t="shared" ref="C737:K737" si="65">SUM(C724:C735)</f>
        <v>906879</v>
      </c>
      <c r="D737" s="1096">
        <f>SUM(D724:D735)</f>
        <v>24816</v>
      </c>
      <c r="E737" s="1096">
        <f t="shared" si="65"/>
        <v>11633</v>
      </c>
      <c r="F737" s="1096">
        <f t="shared" si="65"/>
        <v>10807</v>
      </c>
      <c r="G737" s="1096">
        <f>SUM(G724:G735)</f>
        <v>2376</v>
      </c>
      <c r="H737" s="1096">
        <f t="shared" si="65"/>
        <v>882063</v>
      </c>
      <c r="I737" s="1096">
        <f t="shared" si="65"/>
        <v>151391</v>
      </c>
      <c r="J737" s="1096">
        <f t="shared" si="65"/>
        <v>248361</v>
      </c>
      <c r="K737" s="1096">
        <f t="shared" si="65"/>
        <v>482311</v>
      </c>
    </row>
    <row r="738" spans="2:11" ht="12.75">
      <c r="B738" s="1095"/>
      <c r="C738" s="1083"/>
      <c r="D738" s="1083"/>
      <c r="E738" s="1083"/>
      <c r="F738" s="1083"/>
      <c r="G738" s="1083"/>
      <c r="H738" s="1083"/>
      <c r="I738" s="1083"/>
      <c r="J738" s="1083"/>
      <c r="K738" s="1083"/>
    </row>
    <row r="739" spans="2:11" ht="12.75">
      <c r="B739" s="81"/>
      <c r="C739" s="1521" t="s">
        <v>249</v>
      </c>
      <c r="D739" s="1521"/>
      <c r="E739" s="1521"/>
      <c r="F739" s="1521"/>
      <c r="G739" s="1521"/>
      <c r="H739" s="1521"/>
      <c r="I739" s="1521"/>
      <c r="J739" s="1521"/>
      <c r="K739" s="1521"/>
    </row>
    <row r="740" spans="2:11" ht="12.75">
      <c r="B740" s="630"/>
      <c r="C740" s="1083"/>
      <c r="D740" s="1083"/>
      <c r="E740" s="1083"/>
      <c r="F740" s="1083"/>
      <c r="G740" s="1083"/>
      <c r="H740" s="1083"/>
      <c r="I740" s="1083"/>
      <c r="J740" s="1083"/>
      <c r="K740" s="1083"/>
    </row>
    <row r="741" spans="2:11" ht="12.75">
      <c r="B741" s="958" t="s">
        <v>225</v>
      </c>
      <c r="C741" s="1102">
        <f t="shared" ref="C741:C752" si="66">SUM(D741+H741)</f>
        <v>39741341</v>
      </c>
      <c r="D741" s="1102">
        <v>237362</v>
      </c>
      <c r="E741" s="1102">
        <v>66223</v>
      </c>
      <c r="F741" s="1102">
        <v>109472</v>
      </c>
      <c r="G741" s="1102">
        <v>61667</v>
      </c>
      <c r="H741" s="1102">
        <v>39503979</v>
      </c>
      <c r="I741" s="1102">
        <v>5747629</v>
      </c>
      <c r="J741" s="1102">
        <v>11340717</v>
      </c>
      <c r="K741" s="1102">
        <v>22415633</v>
      </c>
    </row>
    <row r="742" spans="2:11" ht="12.75">
      <c r="B742" s="958" t="s">
        <v>226</v>
      </c>
      <c r="C742" s="1102">
        <f t="shared" si="66"/>
        <v>42585604</v>
      </c>
      <c r="D742" s="1102">
        <v>225646</v>
      </c>
      <c r="E742" s="1102">
        <v>74893</v>
      </c>
      <c r="F742" s="1102">
        <v>91386</v>
      </c>
      <c r="G742" s="1102">
        <v>59367</v>
      </c>
      <c r="H742" s="1102">
        <v>42359958</v>
      </c>
      <c r="I742" s="1102">
        <v>6173809</v>
      </c>
      <c r="J742" s="1102">
        <v>11233624</v>
      </c>
      <c r="K742" s="1102">
        <v>24952525</v>
      </c>
    </row>
    <row r="743" spans="2:11" ht="12.75">
      <c r="B743" s="958" t="s">
        <v>227</v>
      </c>
      <c r="C743" s="1102">
        <f t="shared" si="66"/>
        <v>51669516</v>
      </c>
      <c r="D743" s="1104">
        <v>269170</v>
      </c>
      <c r="E743" s="1104">
        <v>75705</v>
      </c>
      <c r="F743" s="1104">
        <v>120949</v>
      </c>
      <c r="G743" s="1105">
        <v>72516</v>
      </c>
      <c r="H743" s="1102">
        <v>51400346</v>
      </c>
      <c r="I743" s="1104">
        <v>8040952</v>
      </c>
      <c r="J743" s="1104">
        <v>13263981</v>
      </c>
      <c r="K743" s="1104">
        <v>30095413</v>
      </c>
    </row>
    <row r="744" spans="2:11" ht="12.75">
      <c r="B744" s="958" t="s">
        <v>228</v>
      </c>
      <c r="C744" s="1102">
        <f t="shared" si="66"/>
        <v>46021458</v>
      </c>
      <c r="D744" s="1102">
        <v>203453</v>
      </c>
      <c r="E744" s="1103">
        <v>56947</v>
      </c>
      <c r="F744" s="1103">
        <v>106856</v>
      </c>
      <c r="G744" s="1102">
        <v>39650</v>
      </c>
      <c r="H744" s="1102">
        <v>45818005</v>
      </c>
      <c r="I744" s="1102">
        <v>6937605</v>
      </c>
      <c r="J744" s="1102">
        <v>10743705</v>
      </c>
      <c r="K744" s="1102">
        <v>28136695</v>
      </c>
    </row>
    <row r="745" spans="2:11" ht="12.75">
      <c r="B745" s="958" t="s">
        <v>229</v>
      </c>
      <c r="C745" s="1102">
        <f t="shared" si="66"/>
        <v>46571427</v>
      </c>
      <c r="D745" s="1107">
        <v>212169</v>
      </c>
      <c r="E745" s="1107">
        <v>64706</v>
      </c>
      <c r="F745" s="1107">
        <v>114698</v>
      </c>
      <c r="G745" s="1107">
        <v>32765</v>
      </c>
      <c r="H745" s="1107">
        <v>46359258</v>
      </c>
      <c r="I745" s="1107">
        <v>7426484</v>
      </c>
      <c r="J745" s="1107">
        <v>11153429</v>
      </c>
      <c r="K745" s="1097">
        <v>27779345</v>
      </c>
    </row>
    <row r="746" spans="2:11" ht="12.75">
      <c r="B746" s="958" t="s">
        <v>230</v>
      </c>
      <c r="C746" s="1102">
        <f t="shared" si="66"/>
        <v>50546758</v>
      </c>
      <c r="D746" s="1102">
        <v>230190</v>
      </c>
      <c r="E746" s="1103">
        <v>64238</v>
      </c>
      <c r="F746" s="1103">
        <v>119347</v>
      </c>
      <c r="G746" s="1102">
        <v>46605</v>
      </c>
      <c r="H746" s="1102">
        <v>50316568</v>
      </c>
      <c r="I746" s="1102">
        <v>8234522</v>
      </c>
      <c r="J746" s="1102">
        <v>11657127</v>
      </c>
      <c r="K746" s="1102">
        <v>30424919</v>
      </c>
    </row>
    <row r="747" spans="2:11" ht="12.75">
      <c r="B747" s="958" t="s">
        <v>231</v>
      </c>
      <c r="C747" s="1102">
        <f t="shared" si="66"/>
        <v>0</v>
      </c>
      <c r="D747" s="1104"/>
      <c r="E747" s="1104"/>
      <c r="F747" s="1104"/>
      <c r="G747" s="1105"/>
      <c r="H747" s="1102"/>
      <c r="I747" s="1104"/>
      <c r="J747" s="1104"/>
      <c r="K747" s="1104"/>
    </row>
    <row r="748" spans="2:11" ht="12.75">
      <c r="B748" s="958" t="s">
        <v>232</v>
      </c>
      <c r="C748" s="1102">
        <f t="shared" si="66"/>
        <v>0</v>
      </c>
      <c r="D748" s="1104"/>
      <c r="E748" s="1104"/>
      <c r="F748" s="1104"/>
      <c r="G748" s="1105"/>
      <c r="H748" s="1102"/>
      <c r="I748" s="1104"/>
      <c r="J748" s="1104"/>
      <c r="K748" s="1104"/>
    </row>
    <row r="749" spans="2:11" ht="12.75">
      <c r="B749" s="958" t="s">
        <v>233</v>
      </c>
      <c r="C749" s="1102">
        <f t="shared" si="66"/>
        <v>0</v>
      </c>
      <c r="D749" s="1104"/>
      <c r="E749" s="1104"/>
      <c r="F749" s="1104"/>
      <c r="G749" s="1105"/>
      <c r="H749" s="1102"/>
      <c r="I749" s="1104"/>
      <c r="J749" s="1104"/>
      <c r="K749" s="1104"/>
    </row>
    <row r="750" spans="2:11" ht="12.75">
      <c r="B750" s="958" t="s">
        <v>234</v>
      </c>
      <c r="C750" s="1102">
        <f>SUM(D750+H750)</f>
        <v>0</v>
      </c>
      <c r="D750" s="1104"/>
      <c r="E750" s="1104"/>
      <c r="F750" s="1104"/>
      <c r="G750" s="1104"/>
      <c r="H750" s="1103"/>
      <c r="I750" s="1104"/>
      <c r="J750" s="1104"/>
      <c r="K750" s="1104"/>
    </row>
    <row r="751" spans="2:11" ht="12.75">
      <c r="B751" s="958" t="s">
        <v>235</v>
      </c>
      <c r="C751" s="1102">
        <f>SUM(D751+H751)</f>
        <v>0</v>
      </c>
      <c r="D751" s="1104"/>
      <c r="E751" s="1104"/>
      <c r="F751" s="1104"/>
      <c r="G751" s="1104"/>
      <c r="H751" s="1103"/>
      <c r="I751" s="1104"/>
      <c r="J751" s="1104"/>
      <c r="K751" s="1104"/>
    </row>
    <row r="752" spans="2:11" ht="12.75">
      <c r="B752" s="958" t="s">
        <v>236</v>
      </c>
      <c r="C752" s="1102">
        <f t="shared" si="66"/>
        <v>0</v>
      </c>
      <c r="D752" s="1104"/>
      <c r="E752" s="1104"/>
      <c r="F752" s="1104"/>
      <c r="G752" s="1104"/>
      <c r="H752" s="1104"/>
      <c r="I752" s="1104"/>
      <c r="J752" s="1104"/>
      <c r="K752" s="1104"/>
    </row>
    <row r="753" spans="2:11" ht="12.75">
      <c r="B753" s="1095"/>
      <c r="C753" s="1103"/>
      <c r="D753" s="1103"/>
      <c r="E753" s="1103"/>
      <c r="F753" s="1103"/>
      <c r="G753" s="1103"/>
      <c r="H753" s="1103"/>
      <c r="I753" s="1103"/>
      <c r="J753" s="1103"/>
      <c r="K753" s="1103"/>
    </row>
    <row r="754" spans="2:11" ht="12.75">
      <c r="B754" s="957">
        <v>2021</v>
      </c>
      <c r="C754" s="1096">
        <f t="shared" ref="C754:K754" si="67">SUM(C741:C752)</f>
        <v>277136104</v>
      </c>
      <c r="D754" s="1096">
        <f t="shared" si="67"/>
        <v>1377990</v>
      </c>
      <c r="E754" s="1096">
        <f t="shared" si="67"/>
        <v>402712</v>
      </c>
      <c r="F754" s="1096">
        <f t="shared" si="67"/>
        <v>662708</v>
      </c>
      <c r="G754" s="1096">
        <f t="shared" si="67"/>
        <v>312570</v>
      </c>
      <c r="H754" s="1096">
        <f t="shared" si="67"/>
        <v>275758114</v>
      </c>
      <c r="I754" s="1096">
        <f t="shared" si="67"/>
        <v>42561001</v>
      </c>
      <c r="J754" s="1096">
        <f t="shared" si="67"/>
        <v>69392583</v>
      </c>
      <c r="K754" s="1096">
        <f t="shared" si="67"/>
        <v>163804530</v>
      </c>
    </row>
    <row r="755" spans="2:11" ht="12.75">
      <c r="B755" s="637"/>
      <c r="C755" s="1084"/>
      <c r="D755" s="1084"/>
      <c r="E755" s="1084"/>
      <c r="F755" s="1084"/>
      <c r="G755" s="1084"/>
      <c r="H755" s="1084"/>
      <c r="I755" s="1084"/>
      <c r="J755" s="1084"/>
      <c r="K755" s="1084"/>
    </row>
    <row r="756" spans="2:11" ht="12.75" customHeight="1">
      <c r="B756" s="1524" t="s">
        <v>213</v>
      </c>
      <c r="C756" s="1526" t="s">
        <v>22</v>
      </c>
      <c r="D756" s="1526" t="s">
        <v>214</v>
      </c>
      <c r="E756" s="1528" t="s">
        <v>215</v>
      </c>
      <c r="F756" s="1529"/>
      <c r="G756" s="1530"/>
      <c r="H756" s="1531" t="s">
        <v>216</v>
      </c>
      <c r="I756" s="1533" t="s">
        <v>217</v>
      </c>
      <c r="J756" s="1534"/>
      <c r="K756" s="1534"/>
    </row>
    <row r="757" spans="2:11" ht="11.25" customHeight="1">
      <c r="B757" s="1525"/>
      <c r="C757" s="1527"/>
      <c r="D757" s="1527"/>
      <c r="E757" s="1535" t="s">
        <v>254</v>
      </c>
      <c r="F757" s="1526" t="s">
        <v>255</v>
      </c>
      <c r="G757" s="1526" t="s">
        <v>256</v>
      </c>
      <c r="H757" s="1532"/>
      <c r="I757" s="1535" t="s">
        <v>221</v>
      </c>
      <c r="J757" s="1535" t="s">
        <v>24</v>
      </c>
      <c r="K757" s="1526" t="s">
        <v>222</v>
      </c>
    </row>
    <row r="758" spans="2:11" ht="11.25" customHeight="1">
      <c r="B758" s="1525"/>
      <c r="C758" s="1527"/>
      <c r="D758" s="1527"/>
      <c r="E758" s="1536"/>
      <c r="F758" s="1527"/>
      <c r="G758" s="1527"/>
      <c r="H758" s="1532"/>
      <c r="I758" s="1537"/>
      <c r="J758" s="1537"/>
      <c r="K758" s="1538"/>
    </row>
    <row r="759" spans="2:11" ht="12.75">
      <c r="B759" s="627">
        <v>0</v>
      </c>
      <c r="C759" s="1085">
        <v>1</v>
      </c>
      <c r="D759" s="1085">
        <v>2</v>
      </c>
      <c r="E759" s="1086">
        <v>3</v>
      </c>
      <c r="F759" s="1086">
        <v>4</v>
      </c>
      <c r="G759" s="1085">
        <v>5</v>
      </c>
      <c r="H759" s="1085">
        <v>6</v>
      </c>
      <c r="I759" s="1085">
        <v>7</v>
      </c>
      <c r="J759" s="1085">
        <v>8</v>
      </c>
      <c r="K759" s="1085">
        <v>9</v>
      </c>
    </row>
    <row r="760" spans="2:11" ht="12.75">
      <c r="B760" s="630"/>
      <c r="C760" s="1083"/>
      <c r="D760" s="1083"/>
      <c r="E760" s="1083"/>
      <c r="F760" s="1083"/>
      <c r="G760" s="1083"/>
      <c r="H760" s="1083"/>
      <c r="I760" s="1083"/>
      <c r="J760" s="1083"/>
      <c r="K760" s="1083"/>
    </row>
    <row r="761" spans="2:11" ht="12.75">
      <c r="B761" s="81"/>
      <c r="C761" s="1521" t="s">
        <v>250</v>
      </c>
      <c r="D761" s="1521"/>
      <c r="E761" s="1521"/>
      <c r="F761" s="1521"/>
      <c r="G761" s="1521"/>
      <c r="H761" s="1521"/>
      <c r="I761" s="1521"/>
      <c r="J761" s="1521"/>
      <c r="K761" s="1521"/>
    </row>
    <row r="762" spans="2:11" ht="12.75">
      <c r="B762" s="81"/>
      <c r="C762" s="1087"/>
      <c r="D762" s="1087"/>
      <c r="E762" s="1087"/>
      <c r="F762" s="1087"/>
      <c r="G762" s="1087"/>
      <c r="H762" s="1087"/>
      <c r="I762" s="1087"/>
      <c r="J762" s="1087"/>
      <c r="K762" s="1087"/>
    </row>
    <row r="763" spans="2:11" ht="12.75">
      <c r="B763" s="958" t="s">
        <v>225</v>
      </c>
      <c r="C763" s="1102">
        <f>SUM(D763+H763)</f>
        <v>78109600</v>
      </c>
      <c r="D763" s="1102">
        <v>415757</v>
      </c>
      <c r="E763" s="1102">
        <v>115249</v>
      </c>
      <c r="F763" s="1102">
        <v>192404</v>
      </c>
      <c r="G763" s="1102">
        <v>108104</v>
      </c>
      <c r="H763" s="1102">
        <v>77693843</v>
      </c>
      <c r="I763" s="1102">
        <v>11243403</v>
      </c>
      <c r="J763" s="1102">
        <v>23582450</v>
      </c>
      <c r="K763" s="1102">
        <v>42867990</v>
      </c>
    </row>
    <row r="764" spans="2:11" ht="12.75">
      <c r="B764" s="958" t="s">
        <v>226</v>
      </c>
      <c r="C764" s="1102">
        <f t="shared" ref="C764:C774" si="68">SUM(D764+H764)</f>
        <v>84091107</v>
      </c>
      <c r="D764" s="1102">
        <v>393972</v>
      </c>
      <c r="E764" s="1102">
        <v>130879</v>
      </c>
      <c r="F764" s="1102">
        <v>159588</v>
      </c>
      <c r="G764" s="1102">
        <v>103505</v>
      </c>
      <c r="H764" s="1102">
        <v>83697135</v>
      </c>
      <c r="I764" s="1102">
        <v>12177076</v>
      </c>
      <c r="J764" s="1102">
        <v>23317616</v>
      </c>
      <c r="K764" s="1102">
        <v>48202443</v>
      </c>
    </row>
    <row r="765" spans="2:11" ht="12.75">
      <c r="B765" s="958" t="s">
        <v>227</v>
      </c>
      <c r="C765" s="1102">
        <f t="shared" si="68"/>
        <v>102461148</v>
      </c>
      <c r="D765" s="1104">
        <v>472364</v>
      </c>
      <c r="E765" s="1104">
        <v>133618</v>
      </c>
      <c r="F765" s="1104">
        <v>212699</v>
      </c>
      <c r="G765" s="1105">
        <v>126047</v>
      </c>
      <c r="H765" s="1102">
        <v>101988784</v>
      </c>
      <c r="I765" s="1104">
        <v>15849028</v>
      </c>
      <c r="J765" s="1104">
        <v>27673719</v>
      </c>
      <c r="K765" s="1104">
        <v>58466037</v>
      </c>
    </row>
    <row r="766" spans="2:11" ht="12.75">
      <c r="B766" s="958" t="s">
        <v>228</v>
      </c>
      <c r="C766" s="1102">
        <f t="shared" si="68"/>
        <v>89783783</v>
      </c>
      <c r="D766" s="1102">
        <v>360230</v>
      </c>
      <c r="E766" s="1103">
        <v>100047</v>
      </c>
      <c r="F766" s="1103">
        <v>192268</v>
      </c>
      <c r="G766" s="1103">
        <v>67915</v>
      </c>
      <c r="H766" s="1102">
        <v>89423553</v>
      </c>
      <c r="I766" s="1103">
        <v>13563784</v>
      </c>
      <c r="J766" s="1103">
        <v>22215821</v>
      </c>
      <c r="K766" s="1103">
        <v>53643948</v>
      </c>
    </row>
    <row r="767" spans="2:11" ht="12.75">
      <c r="B767" s="958" t="s">
        <v>229</v>
      </c>
      <c r="C767" s="1102">
        <f t="shared" si="68"/>
        <v>91368131</v>
      </c>
      <c r="D767" s="1107">
        <v>376395</v>
      </c>
      <c r="E767" s="1107">
        <v>114763</v>
      </c>
      <c r="F767" s="1107">
        <v>205460</v>
      </c>
      <c r="G767" s="1107">
        <v>56172</v>
      </c>
      <c r="H767" s="1107">
        <v>90991736</v>
      </c>
      <c r="I767" s="1107">
        <v>14560960</v>
      </c>
      <c r="J767" s="1107">
        <v>23348822</v>
      </c>
      <c r="K767" s="1107">
        <v>53081954</v>
      </c>
    </row>
    <row r="768" spans="2:11" ht="12.75">
      <c r="B768" s="958" t="s">
        <v>230</v>
      </c>
      <c r="C768" s="1102">
        <f t="shared" si="68"/>
        <v>99584261</v>
      </c>
      <c r="D768" s="1102">
        <v>409711</v>
      </c>
      <c r="E768" s="1103">
        <v>113176</v>
      </c>
      <c r="F768" s="1103">
        <v>212213</v>
      </c>
      <c r="G768" s="1103">
        <v>84322</v>
      </c>
      <c r="H768" s="1102">
        <v>99174550</v>
      </c>
      <c r="I768" s="1103">
        <v>16143401</v>
      </c>
      <c r="J768" s="1103">
        <v>24372903</v>
      </c>
      <c r="K768" s="1103">
        <v>58658246</v>
      </c>
    </row>
    <row r="769" spans="2:11" ht="12.75">
      <c r="B769" s="958" t="s">
        <v>231</v>
      </c>
      <c r="C769" s="1102">
        <f>SUM(D769+H769)</f>
        <v>0</v>
      </c>
      <c r="D769" s="1104"/>
      <c r="E769" s="1104"/>
      <c r="F769" s="1104"/>
      <c r="G769" s="1105"/>
      <c r="H769" s="1102"/>
      <c r="I769" s="1104"/>
      <c r="J769" s="1104"/>
      <c r="K769" s="1104"/>
    </row>
    <row r="770" spans="2:11" ht="12.75">
      <c r="B770" s="958" t="s">
        <v>232</v>
      </c>
      <c r="C770" s="1102">
        <f>SUM(D770+H770)</f>
        <v>0</v>
      </c>
      <c r="D770" s="1104"/>
      <c r="E770" s="1104"/>
      <c r="F770" s="1104"/>
      <c r="G770" s="1105"/>
      <c r="H770" s="1102"/>
      <c r="I770" s="1104"/>
      <c r="J770" s="1104"/>
      <c r="K770" s="1104"/>
    </row>
    <row r="771" spans="2:11" ht="12.75">
      <c r="B771" s="958" t="s">
        <v>233</v>
      </c>
      <c r="C771" s="1102">
        <f t="shared" si="68"/>
        <v>0</v>
      </c>
      <c r="D771" s="1102"/>
      <c r="E771" s="1103"/>
      <c r="F771" s="1103"/>
      <c r="G771" s="1103"/>
      <c r="H771" s="1102"/>
      <c r="I771" s="1103"/>
      <c r="J771" s="1103"/>
      <c r="K771" s="1103"/>
    </row>
    <row r="772" spans="2:11" ht="12.75">
      <c r="B772" s="958" t="s">
        <v>234</v>
      </c>
      <c r="C772" s="1102">
        <f t="shared" si="68"/>
        <v>0</v>
      </c>
      <c r="D772" s="1104"/>
      <c r="E772" s="1104"/>
      <c r="F772" s="1104"/>
      <c r="G772" s="1104"/>
      <c r="H772" s="1103"/>
      <c r="I772" s="1104"/>
      <c r="J772" s="1104"/>
      <c r="K772" s="1104"/>
    </row>
    <row r="773" spans="2:11" ht="12.75">
      <c r="B773" s="958" t="s">
        <v>235</v>
      </c>
      <c r="C773" s="1102">
        <f t="shared" si="68"/>
        <v>0</v>
      </c>
      <c r="D773" s="1104"/>
      <c r="E773" s="1104"/>
      <c r="F773" s="1104"/>
      <c r="G773" s="1104"/>
      <c r="H773" s="1103"/>
      <c r="I773" s="1104"/>
      <c r="J773" s="1104"/>
      <c r="K773" s="1104"/>
    </row>
    <row r="774" spans="2:11" ht="12.75">
      <c r="B774" s="958" t="s">
        <v>236</v>
      </c>
      <c r="C774" s="1102">
        <f t="shared" si="68"/>
        <v>0</v>
      </c>
      <c r="D774" s="1104"/>
      <c r="E774" s="1104"/>
      <c r="F774" s="1104"/>
      <c r="G774" s="1105"/>
      <c r="H774" s="1106"/>
      <c r="I774" s="1104"/>
      <c r="J774" s="1104"/>
      <c r="K774" s="1104"/>
    </row>
    <row r="775" spans="2:11" ht="12.75">
      <c r="B775" s="958"/>
      <c r="C775" s="1101"/>
      <c r="D775" s="1098"/>
      <c r="E775" s="1099"/>
      <c r="F775" s="1099"/>
      <c r="G775" s="1099"/>
      <c r="H775" s="1098"/>
      <c r="I775" s="1099"/>
      <c r="J775" s="1099"/>
      <c r="K775" s="1099"/>
    </row>
    <row r="776" spans="2:11" ht="12.75">
      <c r="B776" s="957">
        <v>2021</v>
      </c>
      <c r="C776" s="1100">
        <f t="shared" ref="C776:K776" si="69">SUM(C763:C774)</f>
        <v>545398030</v>
      </c>
      <c r="D776" s="1100">
        <f t="shared" si="69"/>
        <v>2428429</v>
      </c>
      <c r="E776" s="1100">
        <f t="shared" si="69"/>
        <v>707732</v>
      </c>
      <c r="F776" s="1100">
        <f t="shared" si="69"/>
        <v>1174632</v>
      </c>
      <c r="G776" s="1100">
        <f t="shared" si="69"/>
        <v>546065</v>
      </c>
      <c r="H776" s="1100">
        <f t="shared" si="69"/>
        <v>542969601</v>
      </c>
      <c r="I776" s="1100">
        <f t="shared" si="69"/>
        <v>83537652</v>
      </c>
      <c r="J776" s="1100">
        <f t="shared" si="69"/>
        <v>144511331</v>
      </c>
      <c r="K776" s="1100">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9"/>
      <c r="C779" s="1095"/>
      <c r="D779" s="1095"/>
      <c r="E779" s="1167"/>
      <c r="F779" s="1168" t="s">
        <v>251</v>
      </c>
      <c r="G779" s="1168"/>
      <c r="H779" s="1168"/>
      <c r="I779" s="1168"/>
      <c r="J779" s="1169"/>
      <c r="K779" s="1170"/>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1">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2">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2">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2">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2">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2">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2"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2"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2"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2"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2"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4"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AB1" sqref="AB1:AB104857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17" t="s">
        <v>390</v>
      </c>
      <c r="B1" s="1617"/>
      <c r="C1" s="1617"/>
      <c r="D1" s="1617"/>
      <c r="E1" s="1617"/>
      <c r="F1" s="1617"/>
      <c r="G1" s="1617"/>
      <c r="H1" s="1617"/>
      <c r="I1" s="1617"/>
      <c r="J1" s="1617"/>
      <c r="K1" s="1617"/>
      <c r="L1" s="1617"/>
      <c r="M1" s="1617"/>
      <c r="N1" s="1617"/>
    </row>
    <row r="2" spans="1:20" ht="13.5" thickBot="1">
      <c r="B2" s="846"/>
      <c r="C2" s="846"/>
      <c r="D2" s="846"/>
      <c r="E2" s="846"/>
      <c r="F2" s="846"/>
      <c r="G2" s="847" t="s">
        <v>290</v>
      </c>
      <c r="H2" s="846"/>
      <c r="I2" s="846"/>
      <c r="J2" s="846"/>
      <c r="K2" s="846"/>
      <c r="L2" s="846"/>
      <c r="M2" s="846"/>
      <c r="N2" s="846"/>
    </row>
    <row r="3" spans="1:20" ht="14.25" thickBot="1">
      <c r="A3" s="848" t="s">
        <v>291</v>
      </c>
      <c r="B3" s="849" t="s">
        <v>175</v>
      </c>
      <c r="C3" s="849" t="s">
        <v>176</v>
      </c>
      <c r="D3" s="849" t="s">
        <v>177</v>
      </c>
      <c r="E3" s="849" t="s">
        <v>178</v>
      </c>
      <c r="F3" s="849" t="s">
        <v>179</v>
      </c>
      <c r="G3" s="849" t="s">
        <v>180</v>
      </c>
      <c r="H3" s="849" t="s">
        <v>181</v>
      </c>
      <c r="I3" s="849" t="s">
        <v>182</v>
      </c>
      <c r="J3" s="849" t="s">
        <v>183</v>
      </c>
      <c r="K3" s="849" t="s">
        <v>184</v>
      </c>
      <c r="L3" s="849" t="s">
        <v>185</v>
      </c>
      <c r="M3" s="849" t="s">
        <v>186</v>
      </c>
      <c r="N3" s="849" t="s">
        <v>193</v>
      </c>
    </row>
    <row r="4" spans="1:20" ht="13.5">
      <c r="A4" s="850">
        <v>2004</v>
      </c>
      <c r="B4" s="851">
        <v>299.39999999999998</v>
      </c>
      <c r="C4" s="851">
        <v>296.39999999999998</v>
      </c>
      <c r="D4" s="851">
        <v>293.7</v>
      </c>
      <c r="E4" s="851">
        <v>293.5</v>
      </c>
      <c r="F4" s="851">
        <v>293.5</v>
      </c>
      <c r="G4" s="851">
        <v>291.60000000000002</v>
      </c>
      <c r="H4" s="851">
        <v>290.2</v>
      </c>
      <c r="I4" s="851">
        <v>286.3</v>
      </c>
      <c r="J4" s="851">
        <v>285.39999999999998</v>
      </c>
      <c r="K4" s="851">
        <v>285.10000000000002</v>
      </c>
      <c r="L4" s="851">
        <v>291.2</v>
      </c>
      <c r="M4" s="851">
        <v>297.8</v>
      </c>
      <c r="N4" s="852">
        <v>291.3</v>
      </c>
    </row>
    <row r="5" spans="1:20" ht="13.5">
      <c r="A5" s="853">
        <v>2005</v>
      </c>
      <c r="B5" s="854">
        <v>304.10000000000002</v>
      </c>
      <c r="C5" s="854">
        <v>308.10000000000002</v>
      </c>
      <c r="D5" s="854">
        <v>308.2</v>
      </c>
      <c r="E5" s="854">
        <v>310.89999999999998</v>
      </c>
      <c r="F5" s="854">
        <v>309.89999999999998</v>
      </c>
      <c r="G5" s="854">
        <v>309.10000000000002</v>
      </c>
      <c r="H5" s="854">
        <v>307</v>
      </c>
      <c r="I5" s="854">
        <v>300.60000000000002</v>
      </c>
      <c r="J5" s="854">
        <v>303.3</v>
      </c>
      <c r="K5" s="854">
        <v>304.3</v>
      </c>
      <c r="L5" s="854">
        <v>311.8</v>
      </c>
      <c r="M5" s="854">
        <v>315.5</v>
      </c>
      <c r="N5" s="855">
        <v>307.60000000000002</v>
      </c>
    </row>
    <row r="6" spans="1:20" ht="13.5">
      <c r="A6" s="853">
        <v>2006</v>
      </c>
      <c r="B6" s="854">
        <v>317.10000000000002</v>
      </c>
      <c r="C6" s="854">
        <v>319.89999999999998</v>
      </c>
      <c r="D6" s="854">
        <v>324</v>
      </c>
      <c r="E6" s="854">
        <v>319.5</v>
      </c>
      <c r="F6" s="854">
        <v>325.8</v>
      </c>
      <c r="G6" s="854">
        <v>323.8</v>
      </c>
      <c r="H6" s="854">
        <v>312.8</v>
      </c>
      <c r="I6" s="854">
        <v>313</v>
      </c>
      <c r="J6" s="854">
        <v>315.2</v>
      </c>
      <c r="K6" s="854">
        <v>311.2</v>
      </c>
      <c r="L6" s="854">
        <v>316.2</v>
      </c>
      <c r="M6" s="854">
        <v>321.8</v>
      </c>
      <c r="N6" s="855">
        <v>318.7</v>
      </c>
    </row>
    <row r="7" spans="1:20" ht="13.5">
      <c r="A7" s="853">
        <v>2007</v>
      </c>
      <c r="B7" s="854">
        <v>325.7</v>
      </c>
      <c r="C7" s="854">
        <v>327.9</v>
      </c>
      <c r="D7" s="854">
        <v>329.1</v>
      </c>
      <c r="E7" s="854">
        <v>329.9</v>
      </c>
      <c r="F7" s="854">
        <v>328.7</v>
      </c>
      <c r="G7" s="854">
        <v>330</v>
      </c>
      <c r="H7" s="854">
        <v>327.9</v>
      </c>
      <c r="I7" s="854">
        <v>324</v>
      </c>
      <c r="J7" s="854">
        <v>329.3</v>
      </c>
      <c r="K7" s="854">
        <v>312.8</v>
      </c>
      <c r="L7" s="854">
        <v>317.5</v>
      </c>
      <c r="M7" s="854">
        <v>319</v>
      </c>
      <c r="N7" s="855">
        <v>325.39999999999998</v>
      </c>
    </row>
    <row r="8" spans="1:20" ht="13.5">
      <c r="A8" s="853">
        <v>2008</v>
      </c>
      <c r="B8" s="854">
        <v>326.5</v>
      </c>
      <c r="C8" s="854">
        <v>327</v>
      </c>
      <c r="D8" s="854">
        <v>324.5</v>
      </c>
      <c r="E8" s="854">
        <v>322.60000000000002</v>
      </c>
      <c r="F8" s="854">
        <v>325.7</v>
      </c>
      <c r="G8" s="854">
        <v>323.8</v>
      </c>
      <c r="H8" s="854">
        <v>317</v>
      </c>
      <c r="I8" s="854">
        <v>314.39999999999998</v>
      </c>
      <c r="J8" s="854">
        <v>314.60000000000002</v>
      </c>
      <c r="K8" s="854">
        <v>310.5</v>
      </c>
      <c r="L8" s="854">
        <v>315.10000000000002</v>
      </c>
      <c r="M8" s="854">
        <v>321.7</v>
      </c>
      <c r="N8" s="855">
        <v>320.39999999999998</v>
      </c>
    </row>
    <row r="9" spans="1:20" ht="13.5">
      <c r="A9" s="853">
        <v>2009</v>
      </c>
      <c r="B9" s="854">
        <v>322.2</v>
      </c>
      <c r="C9" s="854">
        <v>324.3</v>
      </c>
      <c r="D9" s="854">
        <v>325.89999999999998</v>
      </c>
      <c r="E9" s="854">
        <v>324.2</v>
      </c>
      <c r="F9" s="854">
        <v>325.3</v>
      </c>
      <c r="G9" s="854">
        <v>324.5</v>
      </c>
      <c r="H9" s="854">
        <v>323.3</v>
      </c>
      <c r="I9" s="854">
        <v>316.2</v>
      </c>
      <c r="J9" s="854">
        <v>320.10000000000002</v>
      </c>
      <c r="K9" s="854">
        <v>320</v>
      </c>
      <c r="L9" s="854">
        <v>324.5</v>
      </c>
      <c r="M9" s="854">
        <v>330</v>
      </c>
      <c r="N9" s="856">
        <v>323.60000000000002</v>
      </c>
    </row>
    <row r="10" spans="1:20" ht="13.5">
      <c r="A10" s="853">
        <v>2010</v>
      </c>
      <c r="B10" s="854">
        <v>333.4</v>
      </c>
      <c r="C10" s="854">
        <v>341.3</v>
      </c>
      <c r="D10" s="854">
        <v>335.1</v>
      </c>
      <c r="E10" s="854">
        <v>343.1</v>
      </c>
      <c r="F10" s="854">
        <v>346.2</v>
      </c>
      <c r="G10" s="854">
        <v>345.9</v>
      </c>
      <c r="H10" s="854">
        <v>340.4</v>
      </c>
      <c r="I10" s="854">
        <v>336.9</v>
      </c>
      <c r="J10" s="854">
        <v>334.2</v>
      </c>
      <c r="K10" s="854">
        <v>325.7</v>
      </c>
      <c r="L10" s="854">
        <v>326.39999999999998</v>
      </c>
      <c r="M10" s="854">
        <v>326.3</v>
      </c>
      <c r="N10" s="856">
        <v>335.8</v>
      </c>
    </row>
    <row r="11" spans="1:20" ht="13.5">
      <c r="A11" s="853">
        <v>2011</v>
      </c>
      <c r="B11" s="854">
        <v>325.60000000000002</v>
      </c>
      <c r="C11" s="854">
        <v>323.5</v>
      </c>
      <c r="D11" s="854">
        <v>322.8</v>
      </c>
      <c r="E11" s="854">
        <v>323</v>
      </c>
      <c r="F11" s="854">
        <v>326.89999999999998</v>
      </c>
      <c r="G11" s="854">
        <v>323.39999999999998</v>
      </c>
      <c r="H11" s="854">
        <v>321.10000000000002</v>
      </c>
      <c r="I11" s="854">
        <v>317.7</v>
      </c>
      <c r="J11" s="854">
        <v>313</v>
      </c>
      <c r="K11" s="854">
        <v>312.89999999999998</v>
      </c>
      <c r="L11" s="854">
        <v>315.60000000000002</v>
      </c>
      <c r="M11" s="854">
        <v>322.10000000000002</v>
      </c>
      <c r="N11" s="856">
        <v>320.7</v>
      </c>
    </row>
    <row r="12" spans="1:20" ht="13.5">
      <c r="A12" s="857">
        <v>2012</v>
      </c>
      <c r="B12" s="858">
        <v>324.89999999999998</v>
      </c>
      <c r="C12" s="858">
        <v>327.2</v>
      </c>
      <c r="D12" s="858">
        <v>329</v>
      </c>
      <c r="E12" s="858">
        <v>329.8</v>
      </c>
      <c r="F12" s="858">
        <v>334.6</v>
      </c>
      <c r="G12" s="858">
        <v>336.3</v>
      </c>
      <c r="H12" s="858">
        <v>330.7</v>
      </c>
      <c r="I12" s="858">
        <v>326.3</v>
      </c>
      <c r="J12" s="858">
        <v>325.7</v>
      </c>
      <c r="K12" s="858">
        <v>322</v>
      </c>
      <c r="L12" s="858">
        <v>327.2</v>
      </c>
      <c r="M12" s="858">
        <v>330.6</v>
      </c>
      <c r="N12" s="859">
        <v>328.9</v>
      </c>
    </row>
    <row r="13" spans="1:20" ht="13.5">
      <c r="A13" s="857">
        <v>2013</v>
      </c>
      <c r="B13" s="858">
        <v>334</v>
      </c>
      <c r="C13" s="858">
        <v>336.5</v>
      </c>
      <c r="D13" s="858">
        <v>334.9</v>
      </c>
      <c r="E13" s="858">
        <v>338</v>
      </c>
      <c r="F13" s="858">
        <v>338.8</v>
      </c>
      <c r="G13" s="858">
        <v>343</v>
      </c>
      <c r="H13" s="858">
        <v>338.6</v>
      </c>
      <c r="I13" s="858">
        <v>334</v>
      </c>
      <c r="J13" s="858">
        <v>329.8</v>
      </c>
      <c r="K13" s="858">
        <v>328.9</v>
      </c>
      <c r="L13" s="858">
        <v>331</v>
      </c>
      <c r="M13" s="858">
        <v>333.1</v>
      </c>
      <c r="N13" s="859">
        <v>335.2</v>
      </c>
      <c r="Q13"/>
      <c r="R13"/>
      <c r="S13"/>
      <c r="T13"/>
    </row>
    <row r="14" spans="1:20" ht="13.5">
      <c r="A14" s="857">
        <v>2014</v>
      </c>
      <c r="B14" s="858">
        <v>335.3</v>
      </c>
      <c r="C14" s="858">
        <v>339.5</v>
      </c>
      <c r="D14" s="858">
        <v>336</v>
      </c>
      <c r="E14" s="858">
        <v>338.1</v>
      </c>
      <c r="F14" s="858">
        <v>336</v>
      </c>
      <c r="G14" s="858">
        <v>336.1</v>
      </c>
      <c r="H14" s="858">
        <v>331.4</v>
      </c>
      <c r="I14" s="858">
        <v>332.4</v>
      </c>
      <c r="J14" s="858">
        <v>327.3</v>
      </c>
      <c r="K14" s="858">
        <v>326.3</v>
      </c>
      <c r="L14" s="858">
        <v>328.5</v>
      </c>
      <c r="M14" s="858">
        <v>340.6</v>
      </c>
      <c r="N14" s="859">
        <v>333.6</v>
      </c>
      <c r="Q14"/>
      <c r="R14"/>
      <c r="S14"/>
      <c r="T14"/>
    </row>
    <row r="15" spans="1:20" ht="13.5">
      <c r="A15" s="860">
        <v>2015</v>
      </c>
      <c r="B15" s="861">
        <v>336</v>
      </c>
      <c r="C15" s="861">
        <v>338.9</v>
      </c>
      <c r="D15" s="861">
        <v>339.7</v>
      </c>
      <c r="E15" s="861">
        <v>340.8</v>
      </c>
      <c r="F15" s="861">
        <v>346.1</v>
      </c>
      <c r="G15" s="861">
        <v>343.9</v>
      </c>
      <c r="H15" s="861">
        <v>339.4</v>
      </c>
      <c r="I15" s="861">
        <v>334</v>
      </c>
      <c r="J15" s="861">
        <v>332.9</v>
      </c>
      <c r="K15" s="861">
        <v>331.2</v>
      </c>
      <c r="L15" s="861">
        <v>332.8</v>
      </c>
      <c r="M15" s="861">
        <v>335.4</v>
      </c>
      <c r="N15" s="862">
        <v>337.6</v>
      </c>
      <c r="Q15"/>
      <c r="R15"/>
      <c r="S15"/>
      <c r="T15"/>
    </row>
    <row r="16" spans="1:20" ht="13.5">
      <c r="A16" s="860">
        <v>2016</v>
      </c>
      <c r="B16" s="861">
        <v>335.2</v>
      </c>
      <c r="C16" s="861">
        <v>337.7</v>
      </c>
      <c r="D16" s="861">
        <v>338.5</v>
      </c>
      <c r="E16" s="861">
        <v>340.3</v>
      </c>
      <c r="F16" s="861">
        <v>345.4</v>
      </c>
      <c r="G16" s="861">
        <v>342.5</v>
      </c>
      <c r="H16" s="861">
        <v>339.1</v>
      </c>
      <c r="I16" s="861">
        <v>336.7</v>
      </c>
      <c r="J16" s="861">
        <v>336</v>
      </c>
      <c r="K16" s="861">
        <v>338.1</v>
      </c>
      <c r="L16" s="861">
        <v>339.8</v>
      </c>
      <c r="M16" s="861">
        <v>343.5</v>
      </c>
      <c r="N16" s="862">
        <v>339.5</v>
      </c>
      <c r="Q16"/>
      <c r="R16"/>
      <c r="S16"/>
      <c r="T16"/>
    </row>
    <row r="17" spans="1:20" ht="13.5">
      <c r="A17" s="860">
        <v>2017</v>
      </c>
      <c r="B17" s="861">
        <v>343.84877560849145</v>
      </c>
      <c r="C17" s="861">
        <v>344.01260355448568</v>
      </c>
      <c r="D17" s="861">
        <v>345.08323788722237</v>
      </c>
      <c r="E17" s="861">
        <v>349.4260933003689</v>
      </c>
      <c r="F17" s="861">
        <v>351.85998819252393</v>
      </c>
      <c r="G17" s="861">
        <v>351.12109667545815</v>
      </c>
      <c r="H17" s="861">
        <v>346.75726994620067</v>
      </c>
      <c r="I17" s="861">
        <v>344.85589941972938</v>
      </c>
      <c r="J17" s="861">
        <v>342.09908231074832</v>
      </c>
      <c r="K17" s="861">
        <v>340.25607000681453</v>
      </c>
      <c r="L17" s="861">
        <v>343.96423731809307</v>
      </c>
      <c r="M17" s="861">
        <v>345.17611667491775</v>
      </c>
      <c r="N17" s="862">
        <v>345.73613890143946</v>
      </c>
      <c r="Q17"/>
      <c r="R17"/>
      <c r="S17"/>
      <c r="T17"/>
    </row>
    <row r="18" spans="1:20" ht="13.5">
      <c r="A18" s="860">
        <v>2018</v>
      </c>
      <c r="B18" s="861">
        <v>328.68883172082138</v>
      </c>
      <c r="C18" s="861">
        <v>335.33083028686195</v>
      </c>
      <c r="D18" s="861">
        <v>339.13477331184731</v>
      </c>
      <c r="E18" s="861">
        <v>352.1288362407397</v>
      </c>
      <c r="F18" s="861">
        <v>354.40806226015781</v>
      </c>
      <c r="G18" s="861">
        <v>352.31798629918734</v>
      </c>
      <c r="H18" s="861">
        <v>349.02563708344542</v>
      </c>
      <c r="I18" s="861">
        <v>347.00933631012759</v>
      </c>
      <c r="J18" s="861">
        <v>345.11329021489684</v>
      </c>
      <c r="K18" s="861">
        <v>347.11988043981063</v>
      </c>
      <c r="L18" s="861">
        <v>349.40972512323503</v>
      </c>
      <c r="M18" s="861">
        <v>350.98601398601369</v>
      </c>
      <c r="N18" s="862">
        <v>345.25543478260863</v>
      </c>
      <c r="Q18"/>
      <c r="R18"/>
      <c r="S18"/>
      <c r="T18"/>
    </row>
    <row r="19" spans="1:20" ht="13.5">
      <c r="A19" s="997">
        <v>2019</v>
      </c>
      <c r="B19" s="998">
        <v>354.37491656654714</v>
      </c>
      <c r="C19" s="998">
        <v>356.43838796545651</v>
      </c>
      <c r="D19" s="998">
        <v>357.2969949465724</v>
      </c>
      <c r="E19" s="998">
        <v>357.47446683623537</v>
      </c>
      <c r="F19" s="998">
        <v>361.2054005838466</v>
      </c>
      <c r="G19" s="998">
        <v>357.93540852897377</v>
      </c>
      <c r="H19" s="998">
        <v>354.2490676912646</v>
      </c>
      <c r="I19" s="998">
        <v>353.13528487554794</v>
      </c>
      <c r="J19" s="998">
        <v>352.05841293166753</v>
      </c>
      <c r="K19" s="998">
        <v>345</v>
      </c>
      <c r="L19" s="998">
        <v>349.6</v>
      </c>
      <c r="M19" s="998">
        <v>354.4</v>
      </c>
      <c r="N19" s="999">
        <v>354.2</v>
      </c>
    </row>
    <row r="20" spans="1:20" ht="13.5">
      <c r="A20" s="997">
        <v>2020</v>
      </c>
      <c r="B20" s="998">
        <v>354.8</v>
      </c>
      <c r="C20" s="998">
        <v>355</v>
      </c>
      <c r="D20" s="998">
        <v>356.13</v>
      </c>
      <c r="E20" s="998">
        <v>354.02</v>
      </c>
      <c r="F20" s="998">
        <v>356.2</v>
      </c>
      <c r="G20" s="998">
        <v>358.1</v>
      </c>
      <c r="H20" s="998">
        <v>352.8</v>
      </c>
      <c r="I20" s="998">
        <v>350.8</v>
      </c>
      <c r="J20" s="998">
        <v>346.7</v>
      </c>
      <c r="K20" s="998">
        <v>345</v>
      </c>
      <c r="L20" s="998">
        <v>347.8</v>
      </c>
      <c r="M20" s="998">
        <v>347.4</v>
      </c>
      <c r="N20" s="999">
        <v>352.3</v>
      </c>
    </row>
    <row r="21" spans="1:20" ht="14.25" thickBot="1">
      <c r="A21" s="863">
        <v>2021</v>
      </c>
      <c r="B21" s="864">
        <v>350.5</v>
      </c>
      <c r="C21" s="864">
        <v>354.1</v>
      </c>
      <c r="D21" s="864">
        <v>354.1</v>
      </c>
      <c r="E21" s="864">
        <v>354.4</v>
      </c>
      <c r="F21" s="864">
        <v>353.4</v>
      </c>
      <c r="G21" s="864">
        <v>352.5</v>
      </c>
      <c r="H21" s="864">
        <v>348.2</v>
      </c>
      <c r="I21" s="864">
        <v>348.4</v>
      </c>
      <c r="J21" s="864">
        <v>343.2</v>
      </c>
      <c r="K21" s="864"/>
      <c r="L21" s="864"/>
      <c r="M21" s="864"/>
      <c r="N21" s="865"/>
    </row>
    <row r="22" spans="1:20">
      <c r="Q22"/>
      <c r="R22"/>
      <c r="S22"/>
      <c r="T22"/>
    </row>
    <row r="23" spans="1:20" ht="13.5" thickBot="1">
      <c r="B23" s="846"/>
      <c r="C23" s="846"/>
      <c r="D23" s="846"/>
      <c r="E23" s="846"/>
      <c r="F23" s="846"/>
      <c r="G23" s="866" t="s">
        <v>292</v>
      </c>
      <c r="H23" s="846"/>
      <c r="I23" s="846"/>
      <c r="J23" s="846"/>
      <c r="K23" s="846"/>
      <c r="L23" s="846"/>
      <c r="M23" s="846"/>
      <c r="N23" s="867"/>
      <c r="Q23"/>
      <c r="R23"/>
      <c r="S23"/>
      <c r="T23"/>
    </row>
    <row r="24" spans="1:20" ht="14.25" thickBot="1">
      <c r="A24" s="848" t="s">
        <v>291</v>
      </c>
      <c r="B24" s="849" t="s">
        <v>175</v>
      </c>
      <c r="C24" s="849" t="s">
        <v>176</v>
      </c>
      <c r="D24" s="849" t="s">
        <v>177</v>
      </c>
      <c r="E24" s="849" t="s">
        <v>178</v>
      </c>
      <c r="F24" s="849" t="s">
        <v>179</v>
      </c>
      <c r="G24" s="849" t="s">
        <v>180</v>
      </c>
      <c r="H24" s="849" t="s">
        <v>181</v>
      </c>
      <c r="I24" s="849" t="s">
        <v>182</v>
      </c>
      <c r="J24" s="849" t="s">
        <v>183</v>
      </c>
      <c r="K24" s="849" t="s">
        <v>184</v>
      </c>
      <c r="L24" s="849" t="s">
        <v>185</v>
      </c>
      <c r="M24" s="849" t="s">
        <v>186</v>
      </c>
      <c r="N24" s="849" t="s">
        <v>193</v>
      </c>
      <c r="Q24"/>
      <c r="R24"/>
      <c r="S24"/>
      <c r="T24"/>
    </row>
    <row r="25" spans="1:20" ht="13.5">
      <c r="A25" s="850">
        <v>2004</v>
      </c>
      <c r="B25" s="851">
        <v>272.2</v>
      </c>
      <c r="C25" s="851">
        <v>271.5</v>
      </c>
      <c r="D25" s="851">
        <v>272</v>
      </c>
      <c r="E25" s="851">
        <v>273.10000000000002</v>
      </c>
      <c r="F25" s="851">
        <v>267.2</v>
      </c>
      <c r="G25" s="851">
        <v>269.60000000000002</v>
      </c>
      <c r="H25" s="851">
        <v>261.5</v>
      </c>
      <c r="I25" s="851">
        <v>261.39999999999998</v>
      </c>
      <c r="J25" s="851">
        <v>264.8</v>
      </c>
      <c r="K25" s="851">
        <v>267</v>
      </c>
      <c r="L25" s="851">
        <v>266.39999999999998</v>
      </c>
      <c r="M25" s="851">
        <v>271.3</v>
      </c>
      <c r="N25" s="852">
        <v>267.3</v>
      </c>
      <c r="Q25"/>
      <c r="R25"/>
      <c r="S25"/>
      <c r="T25"/>
    </row>
    <row r="26" spans="1:20" ht="13.5">
      <c r="A26" s="853">
        <v>2005</v>
      </c>
      <c r="B26" s="854">
        <v>272.10000000000002</v>
      </c>
      <c r="C26" s="854">
        <v>274.8</v>
      </c>
      <c r="D26" s="854">
        <v>271.8</v>
      </c>
      <c r="E26" s="854">
        <v>273.39999999999998</v>
      </c>
      <c r="F26" s="854">
        <v>271</v>
      </c>
      <c r="G26" s="854">
        <v>266.39999999999998</v>
      </c>
      <c r="H26" s="854">
        <v>264.60000000000002</v>
      </c>
      <c r="I26" s="854">
        <v>261.10000000000002</v>
      </c>
      <c r="J26" s="854">
        <v>266.60000000000002</v>
      </c>
      <c r="K26" s="854">
        <v>272.5</v>
      </c>
      <c r="L26" s="854">
        <v>270.60000000000002</v>
      </c>
      <c r="M26" s="854">
        <v>272.39999999999998</v>
      </c>
      <c r="N26" s="855">
        <v>269.2</v>
      </c>
      <c r="Q26"/>
      <c r="R26"/>
      <c r="S26"/>
      <c r="T26"/>
    </row>
    <row r="27" spans="1:20" ht="13.5">
      <c r="A27" s="853">
        <v>2006</v>
      </c>
      <c r="B27" s="854">
        <v>275.10000000000002</v>
      </c>
      <c r="C27" s="854">
        <v>273.39999999999998</v>
      </c>
      <c r="D27" s="854">
        <v>273.39999999999998</v>
      </c>
      <c r="E27" s="854">
        <v>272.89999999999998</v>
      </c>
      <c r="F27" s="854">
        <v>270.39999999999998</v>
      </c>
      <c r="G27" s="854">
        <v>264.2</v>
      </c>
      <c r="H27" s="854">
        <v>260.2</v>
      </c>
      <c r="I27" s="854">
        <v>258.10000000000002</v>
      </c>
      <c r="J27" s="854">
        <v>263.5</v>
      </c>
      <c r="K27" s="854">
        <v>263.89999999999998</v>
      </c>
      <c r="L27" s="854">
        <v>264.89999999999998</v>
      </c>
      <c r="M27" s="854">
        <v>266.89999999999998</v>
      </c>
      <c r="N27" s="855">
        <v>267.5</v>
      </c>
      <c r="Q27"/>
      <c r="R27"/>
      <c r="S27"/>
      <c r="T27"/>
    </row>
    <row r="28" spans="1:20" ht="13.5">
      <c r="A28" s="853">
        <v>2007</v>
      </c>
      <c r="B28" s="854">
        <v>274.10000000000002</v>
      </c>
      <c r="C28" s="854">
        <v>274.89999999999998</v>
      </c>
      <c r="D28" s="854">
        <v>274</v>
      </c>
      <c r="E28" s="854">
        <v>272.3</v>
      </c>
      <c r="F28" s="854">
        <v>271.89999999999998</v>
      </c>
      <c r="G28" s="854">
        <v>269.2</v>
      </c>
      <c r="H28" s="854">
        <v>267.89999999999998</v>
      </c>
      <c r="I28" s="854">
        <v>264.60000000000002</v>
      </c>
      <c r="J28" s="854">
        <v>266</v>
      </c>
      <c r="K28" s="854">
        <v>268.8</v>
      </c>
      <c r="L28" s="854">
        <v>269.10000000000002</v>
      </c>
      <c r="M28" s="854">
        <v>271.60000000000002</v>
      </c>
      <c r="N28" s="855">
        <v>270.2</v>
      </c>
      <c r="Q28"/>
      <c r="R28"/>
      <c r="S28"/>
      <c r="T28"/>
    </row>
    <row r="29" spans="1:20" ht="13.5">
      <c r="A29" s="853">
        <v>2008</v>
      </c>
      <c r="B29" s="854">
        <v>273.89999999999998</v>
      </c>
      <c r="C29" s="854">
        <v>274.89999999999998</v>
      </c>
      <c r="D29" s="854">
        <v>273.8</v>
      </c>
      <c r="E29" s="854">
        <v>270</v>
      </c>
      <c r="F29" s="854">
        <v>271.89999999999998</v>
      </c>
      <c r="G29" s="854">
        <v>270.5</v>
      </c>
      <c r="H29" s="854">
        <v>268.60000000000002</v>
      </c>
      <c r="I29" s="854">
        <v>265</v>
      </c>
      <c r="J29" s="854">
        <v>266.5</v>
      </c>
      <c r="K29" s="854">
        <v>266.60000000000002</v>
      </c>
      <c r="L29" s="854">
        <v>269.7</v>
      </c>
      <c r="M29" s="854">
        <v>274.60000000000002</v>
      </c>
      <c r="N29" s="855">
        <v>270.3</v>
      </c>
      <c r="Q29"/>
      <c r="R29"/>
      <c r="S29"/>
      <c r="T29"/>
    </row>
    <row r="30" spans="1:20" ht="13.5">
      <c r="A30" s="853">
        <v>2009</v>
      </c>
      <c r="B30" s="854">
        <v>276.8</v>
      </c>
      <c r="C30" s="854">
        <v>274.3</v>
      </c>
      <c r="D30" s="854">
        <v>276.39999999999998</v>
      </c>
      <c r="E30" s="854">
        <v>273.60000000000002</v>
      </c>
      <c r="F30" s="854">
        <v>273.8</v>
      </c>
      <c r="G30" s="854">
        <v>272.10000000000002</v>
      </c>
      <c r="H30" s="854">
        <v>268.60000000000002</v>
      </c>
      <c r="I30" s="854">
        <v>266.8</v>
      </c>
      <c r="J30" s="854">
        <v>269.5</v>
      </c>
      <c r="K30" s="854">
        <v>271.39999999999998</v>
      </c>
      <c r="L30" s="854">
        <v>275.60000000000002</v>
      </c>
      <c r="M30" s="854">
        <v>277.10000000000002</v>
      </c>
      <c r="N30" s="856">
        <v>272.8</v>
      </c>
      <c r="Q30"/>
      <c r="R30"/>
      <c r="S30"/>
      <c r="T30"/>
    </row>
    <row r="31" spans="1:20" ht="13.5">
      <c r="A31" s="853">
        <v>2010</v>
      </c>
      <c r="B31" s="854">
        <v>278.5</v>
      </c>
      <c r="C31" s="854">
        <v>282.10000000000002</v>
      </c>
      <c r="D31" s="854">
        <v>281.7</v>
      </c>
      <c r="E31" s="854">
        <v>280.5</v>
      </c>
      <c r="F31" s="854">
        <v>280.89999999999998</v>
      </c>
      <c r="G31" s="854">
        <v>279</v>
      </c>
      <c r="H31" s="854">
        <v>275</v>
      </c>
      <c r="I31" s="854">
        <v>272.89999999999998</v>
      </c>
      <c r="J31" s="854">
        <v>275.5</v>
      </c>
      <c r="K31" s="854">
        <v>275.10000000000002</v>
      </c>
      <c r="L31" s="854">
        <v>275</v>
      </c>
      <c r="M31" s="854">
        <v>277.5</v>
      </c>
      <c r="N31" s="856">
        <v>277.8</v>
      </c>
      <c r="Q31"/>
      <c r="R31"/>
      <c r="S31"/>
      <c r="T31"/>
    </row>
    <row r="32" spans="1:20" ht="13.5">
      <c r="A32" s="853">
        <v>2011</v>
      </c>
      <c r="B32" s="854">
        <v>280.2</v>
      </c>
      <c r="C32" s="854">
        <v>279.3</v>
      </c>
      <c r="D32" s="854">
        <v>279.5</v>
      </c>
      <c r="E32" s="854">
        <v>281.39999999999998</v>
      </c>
      <c r="F32" s="854">
        <v>279.7</v>
      </c>
      <c r="G32" s="854">
        <v>275.89999999999998</v>
      </c>
      <c r="H32" s="854">
        <v>274.2</v>
      </c>
      <c r="I32" s="854">
        <v>268.2</v>
      </c>
      <c r="J32" s="854">
        <v>259.3</v>
      </c>
      <c r="K32" s="854">
        <v>260.89999999999998</v>
      </c>
      <c r="L32" s="854">
        <v>262.89999999999998</v>
      </c>
      <c r="M32" s="854">
        <v>267.2</v>
      </c>
      <c r="N32" s="856">
        <v>271.2</v>
      </c>
      <c r="Q32"/>
      <c r="R32"/>
      <c r="S32"/>
      <c r="T32"/>
    </row>
    <row r="33" spans="1:20" s="846" customFormat="1" ht="13.5">
      <c r="A33" s="857">
        <v>2012</v>
      </c>
      <c r="B33" s="858">
        <v>270.2</v>
      </c>
      <c r="C33" s="858">
        <v>267.8</v>
      </c>
      <c r="D33" s="858">
        <v>269.60000000000002</v>
      </c>
      <c r="E33" s="858">
        <v>266.2</v>
      </c>
      <c r="F33" s="858">
        <v>265.3</v>
      </c>
      <c r="G33" s="858">
        <v>265.10000000000002</v>
      </c>
      <c r="H33" s="858">
        <v>259.10000000000002</v>
      </c>
      <c r="I33" s="858">
        <v>258.3</v>
      </c>
      <c r="J33" s="858">
        <v>258.89999999999998</v>
      </c>
      <c r="K33" s="858">
        <v>261.60000000000002</v>
      </c>
      <c r="L33" s="858">
        <v>263.2</v>
      </c>
      <c r="M33" s="858">
        <v>267</v>
      </c>
      <c r="N33" s="859">
        <v>264</v>
      </c>
      <c r="Q33"/>
      <c r="R33"/>
      <c r="S33"/>
      <c r="T33"/>
    </row>
    <row r="34" spans="1:20" s="846" customFormat="1" ht="13.5">
      <c r="A34" s="857">
        <v>2013</v>
      </c>
      <c r="B34" s="858">
        <v>269.39999999999998</v>
      </c>
      <c r="C34" s="858">
        <v>271.89999999999998</v>
      </c>
      <c r="D34" s="858">
        <v>270.60000000000002</v>
      </c>
      <c r="E34" s="858">
        <v>270.89999999999998</v>
      </c>
      <c r="F34" s="858">
        <v>266.89999999999998</v>
      </c>
      <c r="G34" s="858">
        <v>265.89999999999998</v>
      </c>
      <c r="H34" s="858">
        <v>262.5</v>
      </c>
      <c r="I34" s="858">
        <v>259.3</v>
      </c>
      <c r="J34" s="858">
        <v>261.2</v>
      </c>
      <c r="K34" s="858">
        <v>263.10000000000002</v>
      </c>
      <c r="L34" s="858">
        <v>265.5</v>
      </c>
      <c r="M34" s="858">
        <v>270.2</v>
      </c>
      <c r="N34" s="859">
        <v>266.10000000000002</v>
      </c>
      <c r="Q34"/>
      <c r="R34"/>
      <c r="S34"/>
      <c r="T34"/>
    </row>
    <row r="35" spans="1:20" s="846" customFormat="1" ht="13.5">
      <c r="A35" s="857">
        <v>2014</v>
      </c>
      <c r="B35" s="858">
        <v>273</v>
      </c>
      <c r="C35" s="858">
        <v>274.60000000000002</v>
      </c>
      <c r="D35" s="858">
        <v>271.8</v>
      </c>
      <c r="E35" s="858">
        <v>270.39999999999998</v>
      </c>
      <c r="F35" s="858">
        <v>268.39999999999998</v>
      </c>
      <c r="G35" s="858">
        <v>268.60000000000002</v>
      </c>
      <c r="H35" s="858">
        <v>264.5</v>
      </c>
      <c r="I35" s="858">
        <v>259.7</v>
      </c>
      <c r="J35" s="858">
        <v>261.60000000000002</v>
      </c>
      <c r="K35" s="858">
        <v>263.39999999999998</v>
      </c>
      <c r="L35" s="858">
        <v>264.39999999999998</v>
      </c>
      <c r="M35" s="858">
        <v>264.8</v>
      </c>
      <c r="N35" s="859">
        <v>267</v>
      </c>
      <c r="Q35"/>
      <c r="R35"/>
      <c r="S35"/>
      <c r="T35"/>
    </row>
    <row r="36" spans="1:20" s="846" customFormat="1" ht="13.5">
      <c r="A36" s="860">
        <v>2015</v>
      </c>
      <c r="B36" s="861">
        <v>270.5</v>
      </c>
      <c r="C36" s="861">
        <v>271.5</v>
      </c>
      <c r="D36" s="861">
        <v>272.60000000000002</v>
      </c>
      <c r="E36" s="861">
        <v>270.89999999999998</v>
      </c>
      <c r="F36" s="861">
        <v>273.3</v>
      </c>
      <c r="G36" s="861">
        <v>272</v>
      </c>
      <c r="H36" s="861">
        <v>267.8</v>
      </c>
      <c r="I36" s="861">
        <v>262.10000000000002</v>
      </c>
      <c r="J36" s="861">
        <v>261.39999999999998</v>
      </c>
      <c r="K36" s="861">
        <v>264.5</v>
      </c>
      <c r="L36" s="861">
        <v>266.60000000000002</v>
      </c>
      <c r="M36" s="861">
        <v>268.10000000000002</v>
      </c>
      <c r="N36" s="862">
        <v>267.89999999999998</v>
      </c>
      <c r="Q36"/>
      <c r="R36"/>
      <c r="S36"/>
      <c r="T36"/>
    </row>
    <row r="37" spans="1:20" ht="13.5">
      <c r="A37" s="860">
        <v>2016</v>
      </c>
      <c r="B37" s="861">
        <v>270.10000000000002</v>
      </c>
      <c r="C37" s="861">
        <v>272.10000000000002</v>
      </c>
      <c r="D37" s="861">
        <v>268.7</v>
      </c>
      <c r="E37" s="861">
        <v>267.7</v>
      </c>
      <c r="F37" s="861">
        <v>266.10000000000002</v>
      </c>
      <c r="G37" s="861">
        <v>263.60000000000002</v>
      </c>
      <c r="H37" s="861">
        <v>259.10000000000002</v>
      </c>
      <c r="I37" s="861">
        <v>256.7</v>
      </c>
      <c r="J37" s="861">
        <v>259.60000000000002</v>
      </c>
      <c r="K37" s="861">
        <v>263.8</v>
      </c>
      <c r="L37" s="861">
        <v>267.10000000000002</v>
      </c>
      <c r="M37" s="861">
        <v>271.10000000000002</v>
      </c>
      <c r="N37" s="862">
        <v>265.2</v>
      </c>
    </row>
    <row r="38" spans="1:20" ht="13.5">
      <c r="A38" s="860">
        <v>2017</v>
      </c>
      <c r="B38" s="861">
        <v>272.88640213541373</v>
      </c>
      <c r="C38" s="861">
        <v>276.25085307594861</v>
      </c>
      <c r="D38" s="861">
        <v>274.85711246631678</v>
      </c>
      <c r="E38" s="861">
        <v>274.82589285714283</v>
      </c>
      <c r="F38" s="861">
        <v>275.79789937320038</v>
      </c>
      <c r="G38" s="861">
        <v>275.68322171001125</v>
      </c>
      <c r="H38" s="861">
        <v>271.12366069701773</v>
      </c>
      <c r="I38" s="861">
        <v>265.89233861961111</v>
      </c>
      <c r="J38" s="861">
        <v>268.51868601734992</v>
      </c>
      <c r="K38" s="861">
        <v>269.27624185210152</v>
      </c>
      <c r="L38" s="861">
        <v>272.87214014486779</v>
      </c>
      <c r="M38" s="861">
        <v>275.60365369340764</v>
      </c>
      <c r="N38" s="862">
        <v>272.59345923219968</v>
      </c>
    </row>
    <row r="39" spans="1:20" ht="13.5">
      <c r="A39" s="860">
        <v>2018</v>
      </c>
      <c r="B39" s="861">
        <v>271.81169536218374</v>
      </c>
      <c r="C39" s="861">
        <v>271.62933094384721</v>
      </c>
      <c r="D39" s="861">
        <v>275.82298136645966</v>
      </c>
      <c r="E39" s="861">
        <v>276.47664184157117</v>
      </c>
      <c r="F39" s="861">
        <v>276.53879641485253</v>
      </c>
      <c r="G39" s="861">
        <v>273.5957050315024</v>
      </c>
      <c r="H39" s="861">
        <v>267.18371383829231</v>
      </c>
      <c r="I39" s="861">
        <v>262.45748745224398</v>
      </c>
      <c r="J39" s="861">
        <v>265.66096423017115</v>
      </c>
      <c r="K39" s="861">
        <v>270.12991512212</v>
      </c>
      <c r="L39" s="861">
        <v>273.99583766909478</v>
      </c>
      <c r="M39" s="861">
        <v>277.44326025733028</v>
      </c>
      <c r="N39" s="862">
        <v>271.5347702055667</v>
      </c>
    </row>
    <row r="40" spans="1:20" ht="13.5">
      <c r="A40" s="997">
        <v>2019</v>
      </c>
      <c r="B40" s="998">
        <v>281.27826336739287</v>
      </c>
      <c r="C40" s="998">
        <v>284.30536717690359</v>
      </c>
      <c r="D40" s="998">
        <v>286.22046450702811</v>
      </c>
      <c r="E40" s="998">
        <v>290.8767352564733</v>
      </c>
      <c r="F40" s="998">
        <v>285.31500572737696</v>
      </c>
      <c r="G40" s="998">
        <v>281.29946839929153</v>
      </c>
      <c r="H40" s="998">
        <v>274.8623926185175</v>
      </c>
      <c r="I40" s="998">
        <v>271.9152332887009</v>
      </c>
      <c r="J40" s="998">
        <v>273.41321243523339</v>
      </c>
      <c r="K40" s="998">
        <v>276.3</v>
      </c>
      <c r="L40" s="998">
        <v>279.2</v>
      </c>
      <c r="M40" s="998">
        <v>286.5</v>
      </c>
      <c r="N40" s="999">
        <v>286.2</v>
      </c>
    </row>
    <row r="41" spans="1:20" ht="13.5">
      <c r="A41" s="997">
        <v>2020</v>
      </c>
      <c r="B41" s="998">
        <v>286.2</v>
      </c>
      <c r="C41" s="998">
        <v>288.2</v>
      </c>
      <c r="D41" s="998">
        <v>287.13</v>
      </c>
      <c r="E41" s="998">
        <v>286.24</v>
      </c>
      <c r="F41" s="998">
        <v>285.8</v>
      </c>
      <c r="G41" s="998">
        <v>286</v>
      </c>
      <c r="H41" s="998">
        <v>280.5</v>
      </c>
      <c r="I41" s="998">
        <v>277.2</v>
      </c>
      <c r="J41" s="998">
        <v>277.2</v>
      </c>
      <c r="K41" s="998">
        <v>277.7</v>
      </c>
      <c r="L41" s="998">
        <v>281.60000000000002</v>
      </c>
      <c r="M41" s="998">
        <v>284.8</v>
      </c>
      <c r="N41" s="999">
        <v>282.8</v>
      </c>
    </row>
    <row r="42" spans="1:20" ht="14.25" thickBot="1">
      <c r="A42" s="863">
        <v>2021</v>
      </c>
      <c r="B42" s="864">
        <v>288.3</v>
      </c>
      <c r="C42" s="864">
        <v>294.5</v>
      </c>
      <c r="D42" s="864">
        <v>289.10000000000002</v>
      </c>
      <c r="E42" s="864">
        <v>288.5</v>
      </c>
      <c r="F42" s="864">
        <v>287.5</v>
      </c>
      <c r="G42" s="864">
        <v>281.89999999999998</v>
      </c>
      <c r="H42" s="864">
        <v>275.89999999999998</v>
      </c>
      <c r="I42" s="864">
        <v>274.10000000000002</v>
      </c>
      <c r="J42" s="864">
        <v>275.2</v>
      </c>
      <c r="K42" s="864"/>
      <c r="L42" s="864"/>
      <c r="M42" s="864"/>
      <c r="N42" s="865"/>
    </row>
    <row r="43" spans="1:20" ht="13.5" thickBot="1">
      <c r="B43" s="846"/>
      <c r="C43" s="846"/>
      <c r="D43" s="846"/>
      <c r="E43" s="846"/>
      <c r="F43" s="846"/>
      <c r="G43" s="866" t="s">
        <v>293</v>
      </c>
      <c r="H43" s="846"/>
      <c r="I43" s="846"/>
      <c r="J43" s="846"/>
      <c r="K43" s="846"/>
      <c r="L43" s="846"/>
      <c r="M43" s="846"/>
      <c r="N43" s="867"/>
    </row>
    <row r="44" spans="1:20" ht="14.25" thickBot="1">
      <c r="A44" s="848" t="s">
        <v>291</v>
      </c>
      <c r="B44" s="849" t="s">
        <v>175</v>
      </c>
      <c r="C44" s="849" t="s">
        <v>176</v>
      </c>
      <c r="D44" s="849" t="s">
        <v>177</v>
      </c>
      <c r="E44" s="849" t="s">
        <v>178</v>
      </c>
      <c r="F44" s="849" t="s">
        <v>179</v>
      </c>
      <c r="G44" s="849" t="s">
        <v>180</v>
      </c>
      <c r="H44" s="849" t="s">
        <v>181</v>
      </c>
      <c r="I44" s="849" t="s">
        <v>182</v>
      </c>
      <c r="J44" s="849" t="s">
        <v>183</v>
      </c>
      <c r="K44" s="849" t="s">
        <v>184</v>
      </c>
      <c r="L44" s="849" t="s">
        <v>185</v>
      </c>
      <c r="M44" s="849" t="s">
        <v>186</v>
      </c>
      <c r="N44" s="849" t="s">
        <v>193</v>
      </c>
    </row>
    <row r="45" spans="1:20" ht="13.5">
      <c r="A45" s="850">
        <v>2004</v>
      </c>
      <c r="B45" s="851">
        <v>240.7</v>
      </c>
      <c r="C45" s="851">
        <v>241.7</v>
      </c>
      <c r="D45" s="851">
        <v>243.7</v>
      </c>
      <c r="E45" s="851">
        <v>237.7</v>
      </c>
      <c r="F45" s="851">
        <v>240.8</v>
      </c>
      <c r="G45" s="851">
        <v>241.5</v>
      </c>
      <c r="H45" s="851">
        <v>243.3</v>
      </c>
      <c r="I45" s="851">
        <v>237.1</v>
      </c>
      <c r="J45" s="851">
        <v>241.6</v>
      </c>
      <c r="K45" s="851">
        <v>238.8</v>
      </c>
      <c r="L45" s="851">
        <v>245.7</v>
      </c>
      <c r="M45" s="851">
        <v>249.9</v>
      </c>
      <c r="N45" s="852">
        <v>242.4</v>
      </c>
    </row>
    <row r="46" spans="1:20" ht="13.5">
      <c r="A46" s="853">
        <v>2005</v>
      </c>
      <c r="B46" s="854">
        <v>253.1</v>
      </c>
      <c r="C46" s="854">
        <v>256.89999999999998</v>
      </c>
      <c r="D46" s="854">
        <v>255</v>
      </c>
      <c r="E46" s="854">
        <v>253.3</v>
      </c>
      <c r="F46" s="854">
        <v>253</v>
      </c>
      <c r="G46" s="854">
        <v>252.2</v>
      </c>
      <c r="H46" s="854">
        <v>251.1</v>
      </c>
      <c r="I46" s="854">
        <v>247.9</v>
      </c>
      <c r="J46" s="854">
        <v>246.7</v>
      </c>
      <c r="K46" s="854">
        <v>249.2</v>
      </c>
      <c r="L46" s="854">
        <v>250.4</v>
      </c>
      <c r="M46" s="854">
        <v>256.2</v>
      </c>
      <c r="N46" s="855">
        <v>251.9</v>
      </c>
    </row>
    <row r="47" spans="1:20" ht="13.5">
      <c r="A47" s="853">
        <v>2006</v>
      </c>
      <c r="B47" s="854">
        <v>257.8</v>
      </c>
      <c r="C47" s="854">
        <v>258.60000000000002</v>
      </c>
      <c r="D47" s="854">
        <v>259.39999999999998</v>
      </c>
      <c r="E47" s="854">
        <v>256.39999999999998</v>
      </c>
      <c r="F47" s="854">
        <v>257.60000000000002</v>
      </c>
      <c r="G47" s="854">
        <v>256.10000000000002</v>
      </c>
      <c r="H47" s="854">
        <v>250.4</v>
      </c>
      <c r="I47" s="854">
        <v>248.4</v>
      </c>
      <c r="J47" s="854">
        <v>249.2</v>
      </c>
      <c r="K47" s="854">
        <v>246.2</v>
      </c>
      <c r="L47" s="854">
        <v>246.3</v>
      </c>
      <c r="M47" s="854">
        <v>251</v>
      </c>
      <c r="N47" s="855">
        <v>253.1</v>
      </c>
    </row>
    <row r="48" spans="1:20" ht="13.5">
      <c r="A48" s="853">
        <v>2007</v>
      </c>
      <c r="B48" s="854">
        <v>257</v>
      </c>
      <c r="C48" s="854">
        <v>258.60000000000002</v>
      </c>
      <c r="D48" s="854">
        <v>258.5</v>
      </c>
      <c r="E48" s="854">
        <v>260.5</v>
      </c>
      <c r="F48" s="854">
        <v>258.8</v>
      </c>
      <c r="G48" s="854">
        <v>257.5</v>
      </c>
      <c r="H48" s="854">
        <v>254.5</v>
      </c>
      <c r="I48" s="854">
        <v>250.9</v>
      </c>
      <c r="J48" s="854">
        <v>249.3</v>
      </c>
      <c r="K48" s="854">
        <v>246.9</v>
      </c>
      <c r="L48" s="854">
        <v>251.1</v>
      </c>
      <c r="M48" s="854">
        <v>253</v>
      </c>
      <c r="N48" s="855">
        <v>254.3</v>
      </c>
    </row>
    <row r="49" spans="1:14" ht="13.5">
      <c r="A49" s="853">
        <v>2008</v>
      </c>
      <c r="B49" s="854">
        <v>260</v>
      </c>
      <c r="C49" s="854">
        <v>259.7</v>
      </c>
      <c r="D49" s="854">
        <v>256.5</v>
      </c>
      <c r="E49" s="854">
        <v>253.2</v>
      </c>
      <c r="F49" s="854">
        <v>257.89999999999998</v>
      </c>
      <c r="G49" s="854">
        <v>255.5</v>
      </c>
      <c r="H49" s="854">
        <v>249</v>
      </c>
      <c r="I49" s="854">
        <v>247.1</v>
      </c>
      <c r="J49" s="854">
        <v>246.8</v>
      </c>
      <c r="K49" s="854">
        <v>243.8</v>
      </c>
      <c r="L49" s="854">
        <v>247.6</v>
      </c>
      <c r="M49" s="854">
        <v>252.5</v>
      </c>
      <c r="N49" s="855">
        <v>252.2</v>
      </c>
    </row>
    <row r="50" spans="1:14" ht="13.5">
      <c r="A50" s="853">
        <v>2009</v>
      </c>
      <c r="B50" s="854">
        <v>254.8</v>
      </c>
      <c r="C50" s="854">
        <v>256.39999999999998</v>
      </c>
      <c r="D50" s="854">
        <v>258.2</v>
      </c>
      <c r="E50" s="854">
        <v>257.39999999999998</v>
      </c>
      <c r="F50" s="854">
        <v>257.39999999999998</v>
      </c>
      <c r="G50" s="854">
        <v>255.2</v>
      </c>
      <c r="H50" s="854">
        <v>253.6</v>
      </c>
      <c r="I50" s="854">
        <v>250.6</v>
      </c>
      <c r="J50" s="854">
        <v>251.8</v>
      </c>
      <c r="K50" s="854">
        <v>252.9</v>
      </c>
      <c r="L50" s="854">
        <v>255.6</v>
      </c>
      <c r="M50" s="854">
        <v>260.8</v>
      </c>
      <c r="N50" s="855">
        <v>255.4</v>
      </c>
    </row>
    <row r="51" spans="1:14" ht="13.5">
      <c r="A51" s="853">
        <v>2010</v>
      </c>
      <c r="B51" s="854">
        <v>261.8</v>
      </c>
      <c r="C51" s="854">
        <v>267.39999999999998</v>
      </c>
      <c r="D51" s="854">
        <v>265.7</v>
      </c>
      <c r="E51" s="854">
        <v>267.89999999999998</v>
      </c>
      <c r="F51" s="854">
        <v>268.8</v>
      </c>
      <c r="G51" s="854">
        <v>266.89999999999998</v>
      </c>
      <c r="H51" s="854">
        <v>264.39999999999998</v>
      </c>
      <c r="I51" s="854">
        <v>259.89999999999998</v>
      </c>
      <c r="J51" s="854">
        <v>258.10000000000002</v>
      </c>
      <c r="K51" s="854">
        <v>254.5</v>
      </c>
      <c r="L51" s="854">
        <v>258.10000000000002</v>
      </c>
      <c r="M51" s="854">
        <v>262.5</v>
      </c>
      <c r="N51" s="855">
        <v>262.8</v>
      </c>
    </row>
    <row r="52" spans="1:14" ht="13.5">
      <c r="A52" s="853">
        <v>2011</v>
      </c>
      <c r="B52" s="854">
        <v>262.7</v>
      </c>
      <c r="C52" s="854">
        <v>262.60000000000002</v>
      </c>
      <c r="D52" s="854">
        <v>262.2</v>
      </c>
      <c r="E52" s="854">
        <v>261.5</v>
      </c>
      <c r="F52" s="854">
        <v>261.2</v>
      </c>
      <c r="G52" s="854">
        <v>258</v>
      </c>
      <c r="H52" s="854">
        <v>256.2</v>
      </c>
      <c r="I52" s="854">
        <v>251.1</v>
      </c>
      <c r="J52" s="854">
        <v>250.5</v>
      </c>
      <c r="K52" s="854">
        <v>251.1</v>
      </c>
      <c r="L52" s="854">
        <v>253.3</v>
      </c>
      <c r="M52" s="854">
        <v>259.5</v>
      </c>
      <c r="N52" s="855">
        <v>257.2</v>
      </c>
    </row>
    <row r="53" spans="1:14" ht="13.5">
      <c r="A53" s="853">
        <v>2012</v>
      </c>
      <c r="B53" s="854">
        <v>263.39999999999998</v>
      </c>
      <c r="C53" s="854">
        <v>263.8</v>
      </c>
      <c r="D53" s="854">
        <v>264</v>
      </c>
      <c r="E53" s="854">
        <v>262.5</v>
      </c>
      <c r="F53" s="854">
        <v>265.3</v>
      </c>
      <c r="G53" s="854">
        <v>262.2</v>
      </c>
      <c r="H53" s="854">
        <v>260.3</v>
      </c>
      <c r="I53" s="854">
        <v>256</v>
      </c>
      <c r="J53" s="854">
        <v>256.2</v>
      </c>
      <c r="K53" s="854">
        <v>257.60000000000002</v>
      </c>
      <c r="L53" s="854">
        <v>260.7</v>
      </c>
      <c r="M53" s="854">
        <v>263.5</v>
      </c>
      <c r="N53" s="855">
        <v>261.3</v>
      </c>
    </row>
    <row r="54" spans="1:14" ht="13.5">
      <c r="A54" s="853">
        <v>2013</v>
      </c>
      <c r="B54" s="854">
        <v>263.7</v>
      </c>
      <c r="C54" s="854">
        <v>268.2</v>
      </c>
      <c r="D54" s="854">
        <v>266.3</v>
      </c>
      <c r="E54" s="854">
        <v>267.2</v>
      </c>
      <c r="F54" s="854">
        <v>267</v>
      </c>
      <c r="G54" s="854">
        <v>269.39999999999998</v>
      </c>
      <c r="H54" s="854">
        <v>265.3</v>
      </c>
      <c r="I54" s="854">
        <v>261.7</v>
      </c>
      <c r="J54" s="854">
        <v>261.2</v>
      </c>
      <c r="K54" s="854">
        <v>259.89999999999998</v>
      </c>
      <c r="L54" s="854">
        <v>263.3</v>
      </c>
      <c r="M54" s="854">
        <v>265.8</v>
      </c>
      <c r="N54" s="855">
        <v>264.8</v>
      </c>
    </row>
    <row r="55" spans="1:14" ht="13.5">
      <c r="A55" s="857">
        <v>2014</v>
      </c>
      <c r="B55" s="854">
        <v>267.7</v>
      </c>
      <c r="C55" s="854">
        <v>270.8</v>
      </c>
      <c r="D55" s="854">
        <v>267.3</v>
      </c>
      <c r="E55" s="854">
        <v>267.2</v>
      </c>
      <c r="F55" s="854">
        <v>267.7</v>
      </c>
      <c r="G55" s="854">
        <v>267.39999999999998</v>
      </c>
      <c r="H55" s="854">
        <v>264.89999999999998</v>
      </c>
      <c r="I55" s="854">
        <v>263.3</v>
      </c>
      <c r="J55" s="854">
        <v>260.39999999999998</v>
      </c>
      <c r="K55" s="854">
        <v>262</v>
      </c>
      <c r="L55" s="854">
        <v>263.3</v>
      </c>
      <c r="M55" s="854">
        <v>267.89999999999998</v>
      </c>
      <c r="N55" s="855">
        <v>265.7</v>
      </c>
    </row>
    <row r="56" spans="1:14" ht="13.5">
      <c r="A56" s="860">
        <v>2015</v>
      </c>
      <c r="B56" s="868">
        <v>270.89999999999998</v>
      </c>
      <c r="C56" s="868">
        <v>271.7</v>
      </c>
      <c r="D56" s="868">
        <v>270.89999999999998</v>
      </c>
      <c r="E56" s="868">
        <v>272.5</v>
      </c>
      <c r="F56" s="868">
        <v>274.8</v>
      </c>
      <c r="G56" s="868">
        <v>275.7</v>
      </c>
      <c r="H56" s="868">
        <v>272.39999999999998</v>
      </c>
      <c r="I56" s="868">
        <v>268.60000000000002</v>
      </c>
      <c r="J56" s="868">
        <v>266.3</v>
      </c>
      <c r="K56" s="868">
        <v>266.10000000000002</v>
      </c>
      <c r="L56" s="868">
        <v>268.7</v>
      </c>
      <c r="M56" s="868">
        <v>270.39999999999998</v>
      </c>
      <c r="N56" s="869">
        <v>270.5</v>
      </c>
    </row>
    <row r="57" spans="1:14" ht="13.5">
      <c r="A57" s="860">
        <v>2016</v>
      </c>
      <c r="B57" s="868">
        <v>271.7</v>
      </c>
      <c r="C57" s="868">
        <v>271.89999999999998</v>
      </c>
      <c r="D57" s="868">
        <v>270.2</v>
      </c>
      <c r="E57" s="868">
        <v>272.2</v>
      </c>
      <c r="F57" s="868">
        <v>275.5</v>
      </c>
      <c r="G57" s="868">
        <v>274.2</v>
      </c>
      <c r="H57" s="868">
        <v>270.5</v>
      </c>
      <c r="I57" s="868">
        <v>268.7</v>
      </c>
      <c r="J57" s="868">
        <v>268</v>
      </c>
      <c r="K57" s="868">
        <v>270</v>
      </c>
      <c r="L57" s="868">
        <v>273.2</v>
      </c>
      <c r="M57" s="868">
        <v>276.5</v>
      </c>
      <c r="N57" s="869">
        <v>271.8</v>
      </c>
    </row>
    <row r="58" spans="1:14" ht="13.5">
      <c r="A58" s="860">
        <v>2017</v>
      </c>
      <c r="B58" s="868">
        <v>276.69926282533487</v>
      </c>
      <c r="C58" s="868">
        <v>276.47892871209154</v>
      </c>
      <c r="D58" s="868">
        <v>278.22339935513622</v>
      </c>
      <c r="E58" s="868">
        <v>279.34229084700496</v>
      </c>
      <c r="F58" s="868">
        <v>281.69560720701139</v>
      </c>
      <c r="G58" s="868">
        <v>282.87137778735314</v>
      </c>
      <c r="H58" s="868">
        <v>277.47576558713354</v>
      </c>
      <c r="I58" s="868">
        <v>274.10388337620998</v>
      </c>
      <c r="J58" s="868">
        <v>273.58284883720944</v>
      </c>
      <c r="K58" s="868">
        <v>274.03936753791561</v>
      </c>
      <c r="L58" s="868">
        <v>275.29776603686923</v>
      </c>
      <c r="M58" s="868">
        <v>280.80114332380572</v>
      </c>
      <c r="N58" s="862">
        <v>277.62487398742144</v>
      </c>
    </row>
    <row r="59" spans="1:14" ht="13.5">
      <c r="A59" s="860">
        <v>2018</v>
      </c>
      <c r="B59" s="861">
        <v>279.54637865311327</v>
      </c>
      <c r="C59" s="861">
        <v>282.17688062735988</v>
      </c>
      <c r="D59" s="861">
        <v>283.66516998075673</v>
      </c>
      <c r="E59" s="861">
        <v>284.39577732607717</v>
      </c>
      <c r="F59" s="861">
        <v>286.91837000390598</v>
      </c>
      <c r="G59" s="861">
        <v>286.16812790097981</v>
      </c>
      <c r="H59" s="861">
        <v>281.7233466698047</v>
      </c>
      <c r="I59" s="861">
        <v>279.00896414342645</v>
      </c>
      <c r="J59" s="861">
        <v>276.36222177119254</v>
      </c>
      <c r="K59" s="861">
        <v>278.71065267650755</v>
      </c>
      <c r="L59" s="861">
        <v>284.00026838432649</v>
      </c>
      <c r="M59" s="861">
        <v>284.93782985955824</v>
      </c>
      <c r="N59" s="862">
        <v>282.28926615670917</v>
      </c>
    </row>
    <row r="60" spans="1:14" ht="13.5">
      <c r="A60" s="997">
        <v>2019</v>
      </c>
      <c r="B60" s="998">
        <v>287.03444832750858</v>
      </c>
      <c r="C60" s="998">
        <v>289.1459538749898</v>
      </c>
      <c r="D60" s="998">
        <v>288.5072199817875</v>
      </c>
      <c r="E60" s="998">
        <v>290.10412746204969</v>
      </c>
      <c r="F60" s="998">
        <v>292.71949231485786</v>
      </c>
      <c r="G60" s="998">
        <v>289.1722528130237</v>
      </c>
      <c r="H60" s="998">
        <v>284.60732456803191</v>
      </c>
      <c r="I60" s="998">
        <v>281.83476394849748</v>
      </c>
      <c r="J60" s="998">
        <v>281.74347936186393</v>
      </c>
      <c r="K60" s="998">
        <v>280</v>
      </c>
      <c r="L60" s="998">
        <v>283.39999999999998</v>
      </c>
      <c r="M60" s="998">
        <v>281.7</v>
      </c>
      <c r="N60" s="999">
        <v>280.2</v>
      </c>
    </row>
    <row r="61" spans="1:14" ht="13.5">
      <c r="A61" s="997">
        <v>2020</v>
      </c>
      <c r="B61" s="998">
        <v>288.10000000000002</v>
      </c>
      <c r="C61" s="998">
        <v>289.7</v>
      </c>
      <c r="D61" s="998">
        <v>291.47000000000003</v>
      </c>
      <c r="E61" s="998">
        <v>290.86</v>
      </c>
      <c r="F61" s="998">
        <v>294.3</v>
      </c>
      <c r="G61" s="998">
        <v>295</v>
      </c>
      <c r="H61" s="998">
        <v>291.7</v>
      </c>
      <c r="I61" s="998">
        <v>288</v>
      </c>
      <c r="J61" s="998">
        <v>285</v>
      </c>
      <c r="K61" s="998">
        <v>289.7</v>
      </c>
      <c r="L61" s="998">
        <v>286</v>
      </c>
      <c r="M61" s="998">
        <v>288.2</v>
      </c>
      <c r="N61" s="999">
        <v>289.89999999999998</v>
      </c>
    </row>
    <row r="62" spans="1:14" ht="14.25" thickBot="1">
      <c r="A62" s="863">
        <v>2021</v>
      </c>
      <c r="B62" s="864">
        <v>291.3</v>
      </c>
      <c r="C62" s="864">
        <v>293.10000000000002</v>
      </c>
      <c r="D62" s="864">
        <v>291.60000000000002</v>
      </c>
      <c r="E62" s="864">
        <v>294.10000000000002</v>
      </c>
      <c r="F62" s="864">
        <v>295.60000000000002</v>
      </c>
      <c r="G62" s="864">
        <v>294.60000000000002</v>
      </c>
      <c r="H62" s="864">
        <v>290.5</v>
      </c>
      <c r="I62" s="864">
        <v>288.2</v>
      </c>
      <c r="J62" s="864">
        <v>286.10000000000002</v>
      </c>
      <c r="K62" s="864"/>
      <c r="L62" s="864"/>
      <c r="M62" s="864"/>
      <c r="N62" s="865"/>
    </row>
    <row r="63" spans="1:14">
      <c r="I63" s="846"/>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2" zoomScale="75" workbookViewId="0">
      <selection activeCell="AC246" sqref="AC246"/>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19" t="s">
        <v>499</v>
      </c>
      <c r="B2" s="1619"/>
      <c r="C2" s="1619"/>
      <c r="D2" s="1619"/>
      <c r="E2" s="1619"/>
      <c r="F2" s="1619"/>
      <c r="G2" s="1619"/>
      <c r="H2" s="1619"/>
      <c r="I2" s="1619"/>
      <c r="J2" s="1619"/>
      <c r="K2" s="1619"/>
      <c r="L2" s="1619"/>
      <c r="M2" s="1619"/>
    </row>
    <row r="3" spans="1:29" ht="12.75" hidden="1" customHeight="1">
      <c r="A3" s="1619"/>
      <c r="B3" s="1619"/>
      <c r="C3" s="1619"/>
      <c r="D3" s="1619"/>
      <c r="E3" s="1619"/>
      <c r="F3" s="1619"/>
      <c r="G3" s="1619"/>
      <c r="H3" s="1619"/>
      <c r="I3" s="1619"/>
      <c r="J3" s="1619"/>
      <c r="K3" s="1619"/>
      <c r="L3" s="1619"/>
      <c r="M3" s="1619"/>
    </row>
    <row r="4" spans="1:29" ht="12.75" hidden="1" customHeight="1">
      <c r="A4" s="1619"/>
      <c r="B4" s="1619"/>
      <c r="C4" s="1619"/>
      <c r="D4" s="1619"/>
      <c r="E4" s="1619"/>
      <c r="F4" s="1619"/>
      <c r="G4" s="1619"/>
      <c r="H4" s="1619"/>
      <c r="I4" s="1619"/>
      <c r="J4" s="1619"/>
      <c r="K4" s="1619"/>
      <c r="L4" s="1619"/>
      <c r="M4" s="1619"/>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18" t="s">
        <v>172</v>
      </c>
      <c r="R7" s="1618"/>
      <c r="S7" s="1618"/>
      <c r="T7" s="1001"/>
      <c r="U7" s="101">
        <v>2003</v>
      </c>
      <c r="V7" s="1618" t="s">
        <v>173</v>
      </c>
      <c r="W7" s="1620"/>
      <c r="X7" s="1001"/>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18" t="s">
        <v>172</v>
      </c>
      <c r="Q16" s="1618"/>
      <c r="R16" s="1618"/>
      <c r="S16" s="1618"/>
      <c r="T16" s="102"/>
      <c r="U16" s="101">
        <v>2004</v>
      </c>
      <c r="V16" s="1618" t="s">
        <v>173</v>
      </c>
      <c r="W16" s="1618"/>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18" t="s">
        <v>172</v>
      </c>
      <c r="Q25" s="1618"/>
      <c r="R25" s="1618"/>
      <c r="S25" s="1618"/>
      <c r="T25" s="102"/>
      <c r="U25" s="101">
        <v>2005</v>
      </c>
      <c r="V25" s="1618" t="s">
        <v>173</v>
      </c>
      <c r="W25" s="1618"/>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18" t="s">
        <v>172</v>
      </c>
      <c r="Q34" s="1618"/>
      <c r="R34" s="1618"/>
      <c r="S34" s="1618"/>
      <c r="T34" s="102"/>
      <c r="U34" s="101">
        <v>2006</v>
      </c>
      <c r="V34" s="1618" t="s">
        <v>173</v>
      </c>
      <c r="W34" s="1618"/>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18" t="s">
        <v>172</v>
      </c>
      <c r="Q43" s="1618"/>
      <c r="R43" s="1618"/>
      <c r="S43" s="1618"/>
      <c r="T43" s="102"/>
      <c r="U43" s="101">
        <v>2007</v>
      </c>
      <c r="V43" s="1618" t="s">
        <v>173</v>
      </c>
      <c r="W43" s="1618"/>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18" t="s">
        <v>172</v>
      </c>
      <c r="Q52" s="1618"/>
      <c r="R52" s="1618"/>
      <c r="S52" s="1618"/>
      <c r="T52" s="102"/>
      <c r="U52" s="101">
        <v>2008</v>
      </c>
      <c r="V52" s="1618" t="s">
        <v>173</v>
      </c>
      <c r="W52" s="1618"/>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18" t="s">
        <v>172</v>
      </c>
      <c r="Q61" s="1618"/>
      <c r="R61" s="1618"/>
      <c r="S61" s="1618"/>
      <c r="T61" s="102"/>
      <c r="U61" s="101">
        <v>2009</v>
      </c>
      <c r="V61" s="1618" t="s">
        <v>173</v>
      </c>
      <c r="W61" s="1618"/>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18" t="s">
        <v>172</v>
      </c>
      <c r="Q70" s="1618"/>
      <c r="R70" s="1618"/>
      <c r="S70" s="1618"/>
      <c r="T70" s="102"/>
      <c r="U70" s="101">
        <v>2010</v>
      </c>
      <c r="V70" s="1618" t="s">
        <v>173</v>
      </c>
      <c r="W70" s="1618"/>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18" t="s">
        <v>172</v>
      </c>
      <c r="Q79" s="1618"/>
      <c r="R79" s="1618"/>
      <c r="S79" s="1618"/>
      <c r="T79" s="102"/>
      <c r="U79" s="101">
        <v>2011</v>
      </c>
      <c r="V79" s="1618" t="s">
        <v>173</v>
      </c>
      <c r="W79" s="1618"/>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18" t="s">
        <v>172</v>
      </c>
      <c r="Q88" s="1618"/>
      <c r="R88" s="1618"/>
      <c r="S88" s="1618"/>
      <c r="T88" s="102"/>
      <c r="U88" s="101">
        <v>2012</v>
      </c>
      <c r="V88" s="1618" t="s">
        <v>173</v>
      </c>
      <c r="W88" s="1618"/>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18" t="s">
        <v>172</v>
      </c>
      <c r="Q97" s="1618"/>
      <c r="R97" s="1618"/>
      <c r="S97" s="1618"/>
      <c r="T97" s="102"/>
      <c r="U97" s="101">
        <v>2013</v>
      </c>
      <c r="V97" s="1618" t="s">
        <v>173</v>
      </c>
      <c r="W97" s="1618"/>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18" t="s">
        <v>172</v>
      </c>
      <c r="Q106" s="1618"/>
      <c r="R106" s="1618"/>
      <c r="S106" s="1618"/>
      <c r="T106" s="102"/>
      <c r="U106" s="101">
        <v>2014</v>
      </c>
      <c r="V106" s="1618" t="s">
        <v>173</v>
      </c>
      <c r="W106" s="1618"/>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18" t="s">
        <v>172</v>
      </c>
      <c r="Q116" s="1618"/>
      <c r="R116" s="1618"/>
      <c r="S116" s="1618"/>
      <c r="T116" s="102"/>
      <c r="U116" s="101">
        <v>2015</v>
      </c>
      <c r="V116" s="1618" t="s">
        <v>173</v>
      </c>
      <c r="W116" s="1618"/>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18" t="s">
        <v>172</v>
      </c>
      <c r="Q126" s="1618"/>
      <c r="R126" s="1618"/>
      <c r="S126" s="1618"/>
      <c r="T126" s="102"/>
      <c r="U126" s="101">
        <v>2016</v>
      </c>
      <c r="V126" s="1618" t="s">
        <v>173</v>
      </c>
      <c r="W126" s="1618"/>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18" t="s">
        <v>172</v>
      </c>
      <c r="Q136" s="1618"/>
      <c r="R136" s="1618"/>
      <c r="S136" s="1618"/>
      <c r="T136" s="102"/>
      <c r="U136" s="101">
        <v>2017</v>
      </c>
      <c r="V136" s="1618" t="s">
        <v>173</v>
      </c>
      <c r="W136" s="1618"/>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5"/>
    </row>
    <row r="146" spans="1:34" ht="16.5" thickBot="1">
      <c r="A146" s="101">
        <v>2018</v>
      </c>
      <c r="B146" s="102"/>
      <c r="C146" s="102"/>
      <c r="D146" s="102"/>
      <c r="E146" s="102"/>
      <c r="F146" s="102"/>
      <c r="G146" s="102"/>
      <c r="H146" s="102"/>
      <c r="I146" s="102"/>
      <c r="J146" s="102"/>
      <c r="K146" s="102"/>
      <c r="L146" s="103" t="s">
        <v>171</v>
      </c>
      <c r="M146" s="102"/>
      <c r="N146" s="135"/>
      <c r="O146" s="101">
        <v>2018</v>
      </c>
      <c r="P146" s="1618" t="s">
        <v>172</v>
      </c>
      <c r="Q146" s="1618"/>
      <c r="R146" s="1618"/>
      <c r="S146" s="1618"/>
      <c r="T146" s="102"/>
      <c r="U146" s="101">
        <v>2018</v>
      </c>
      <c r="V146" s="1618" t="s">
        <v>173</v>
      </c>
      <c r="W146" s="1618"/>
      <c r="X146" s="102"/>
      <c r="Y146" s="187">
        <v>2018</v>
      </c>
      <c r="Z146" s="102"/>
      <c r="AA146" s="122"/>
      <c r="AB146" s="81"/>
      <c r="AC146"/>
      <c r="AD146" s="875"/>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18" t="s">
        <v>172</v>
      </c>
      <c r="Q156" s="1618"/>
      <c r="R156" s="1618"/>
      <c r="S156" s="1618"/>
      <c r="T156" s="102"/>
      <c r="U156" s="101">
        <v>2019</v>
      </c>
      <c r="V156" s="1618" t="s">
        <v>173</v>
      </c>
      <c r="W156" s="1618"/>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8">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5"/>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5"/>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5"/>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5"/>
      <c r="AE164" s="81"/>
      <c r="AF164" s="81"/>
      <c r="AG164" s="81"/>
      <c r="AH164" s="81"/>
    </row>
    <row r="165" spans="1:34">
      <c r="AA165" s="81"/>
      <c r="AB165"/>
      <c r="AC165"/>
      <c r="AD165" s="875"/>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18" t="s">
        <v>172</v>
      </c>
      <c r="Q166" s="1618"/>
      <c r="R166" s="1618"/>
      <c r="S166" s="1618"/>
      <c r="T166" s="102"/>
      <c r="U166" s="101">
        <v>2020</v>
      </c>
      <c r="V166" s="1618" t="s">
        <v>173</v>
      </c>
      <c r="W166" s="1618"/>
      <c r="X166" s="102"/>
      <c r="Y166" s="187">
        <v>2021</v>
      </c>
      <c r="Z166" s="102"/>
      <c r="AA166" s="81"/>
      <c r="AB166"/>
      <c r="AC166"/>
      <c r="AD166" s="875"/>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6">
        <v>12293.668</v>
      </c>
      <c r="C168" s="1026">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8">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7">
        <v>12953.451999999999</v>
      </c>
      <c r="C170" s="1027">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7">
        <v>12820.403</v>
      </c>
      <c r="C171" s="1027">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7"/>
      <c r="C172" s="1028"/>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7">
        <v>10382.365</v>
      </c>
      <c r="C173" s="1027">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9">
        <v>13188.183000000001</v>
      </c>
      <c r="C174" s="1029">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18" t="s">
        <v>172</v>
      </c>
      <c r="Q176" s="1618"/>
      <c r="R176" s="1618"/>
      <c r="S176" s="1618"/>
      <c r="T176" s="102"/>
      <c r="U176" s="101">
        <v>2021</v>
      </c>
      <c r="V176" s="1618" t="s">
        <v>173</v>
      </c>
      <c r="W176" s="1618"/>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6">
        <v>13099.017951399237</v>
      </c>
      <c r="C178" s="1026">
        <v>13307.78858635882</v>
      </c>
      <c r="D178" s="147">
        <v>13238.317612811576</v>
      </c>
      <c r="E178" s="147">
        <v>13807.347551681361</v>
      </c>
      <c r="F178" s="147">
        <v>13948.773938291319</v>
      </c>
      <c r="G178" s="147">
        <v>14461.00340152424</v>
      </c>
      <c r="H178" s="147">
        <v>14343.144813044266</v>
      </c>
      <c r="I178" s="147">
        <v>15088.936100433839</v>
      </c>
      <c r="J178" s="167">
        <v>15249.008715386459</v>
      </c>
      <c r="K178" s="147"/>
      <c r="L178" s="147"/>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8"/>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c r="L179" s="151"/>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27">
        <v>14233.837381686944</v>
      </c>
      <c r="C180" s="1027">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c r="L180" s="158"/>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7">
        <v>14226.385547626593</v>
      </c>
      <c r="C181" s="1027">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c r="L181" s="158"/>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7"/>
      <c r="C182" s="1028"/>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7">
        <v>10785.338573682167</v>
      </c>
      <c r="C183" s="1027">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c r="L183" s="158"/>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9">
        <v>13610.506172235782</v>
      </c>
      <c r="C184" s="1029">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c r="L184" s="161"/>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0</v>
      </c>
      <c r="L358" s="283">
        <f t="shared" si="164"/>
        <v>0</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0</v>
      </c>
      <c r="L359" s="283">
        <f t="shared" si="164"/>
        <v>0</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0</v>
      </c>
      <c r="L360" s="283">
        <f t="shared" si="164"/>
        <v>0</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0</v>
      </c>
      <c r="L362" s="283">
        <f t="shared" si="164"/>
        <v>0</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0</v>
      </c>
      <c r="L363" s="283">
        <f t="shared" si="164"/>
        <v>0</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0</v>
      </c>
      <c r="L532" s="374">
        <f t="shared" si="260"/>
        <v>0</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0</v>
      </c>
      <c r="L533" s="378">
        <f t="shared" si="261"/>
        <v>0</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0</v>
      </c>
      <c r="L535" s="369">
        <f t="shared" si="264"/>
        <v>0</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0</v>
      </c>
      <c r="L537" s="369">
        <f>L362*0.521</f>
        <v>0</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0</v>
      </c>
      <c r="L538" s="369">
        <f>L363*0.487</f>
        <v>0</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Q39" sqref="Q39"/>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17" t="s">
        <v>368</v>
      </c>
      <c r="B4" s="1617"/>
      <c r="C4" s="1617"/>
      <c r="D4" s="1617"/>
      <c r="E4" s="1617"/>
      <c r="F4" s="1617"/>
      <c r="G4" s="1617"/>
      <c r="H4" s="1617"/>
      <c r="I4" s="1617"/>
      <c r="J4" s="1617"/>
      <c r="K4" s="1617"/>
      <c r="L4" s="1617"/>
      <c r="M4" s="1617"/>
      <c r="N4" s="1617"/>
    </row>
    <row r="6" spans="1:14" ht="16.5" thickBot="1">
      <c r="C6" s="961"/>
      <c r="E6" s="962"/>
      <c r="F6" s="963"/>
    </row>
    <row r="7" spans="1:14" ht="15.75" thickBot="1">
      <c r="A7" s="964" t="s">
        <v>300</v>
      </c>
      <c r="B7" s="965" t="s">
        <v>301</v>
      </c>
      <c r="C7" s="966" t="s">
        <v>302</v>
      </c>
      <c r="D7" s="966" t="s">
        <v>303</v>
      </c>
      <c r="E7" s="966" t="s">
        <v>304</v>
      </c>
      <c r="F7" s="966" t="s">
        <v>305</v>
      </c>
      <c r="G7" s="966" t="s">
        <v>306</v>
      </c>
      <c r="H7" s="966" t="s">
        <v>307</v>
      </c>
      <c r="I7" s="966" t="s">
        <v>308</v>
      </c>
      <c r="J7" s="966" t="s">
        <v>309</v>
      </c>
      <c r="K7" s="966" t="s">
        <v>310</v>
      </c>
      <c r="L7" s="966" t="s">
        <v>311</v>
      </c>
      <c r="M7" s="967" t="s">
        <v>312</v>
      </c>
    </row>
    <row r="8" spans="1:14" ht="16.5" thickBot="1">
      <c r="A8" s="968" t="s">
        <v>313</v>
      </c>
      <c r="B8" s="969"/>
      <c r="C8" s="969"/>
      <c r="D8" s="969"/>
      <c r="E8" s="969"/>
      <c r="F8" s="969"/>
      <c r="G8" s="969"/>
      <c r="H8" s="969"/>
      <c r="I8" s="969"/>
      <c r="J8" s="969"/>
      <c r="K8" s="969"/>
      <c r="L8" s="969"/>
      <c r="M8" s="970"/>
    </row>
    <row r="9" spans="1:14" ht="15.75">
      <c r="A9" s="1134" t="s">
        <v>314</v>
      </c>
      <c r="B9" s="1135">
        <v>10065.14920330695</v>
      </c>
      <c r="C9" s="1136">
        <v>10080.396827870052</v>
      </c>
      <c r="D9" s="1136">
        <v>10168.392423032492</v>
      </c>
      <c r="E9" s="1136">
        <v>10383.660897394942</v>
      </c>
      <c r="F9" s="1136">
        <v>10601.02602540495</v>
      </c>
      <c r="G9" s="1136">
        <v>10681.538024962125</v>
      </c>
      <c r="H9" s="1136">
        <v>10293.315596828763</v>
      </c>
      <c r="I9" s="1136">
        <v>10595.183348072431</v>
      </c>
      <c r="J9" s="1136">
        <v>10984.585741483217</v>
      </c>
      <c r="K9" s="1136">
        <v>10966.946248088372</v>
      </c>
      <c r="L9" s="1136">
        <v>11097.939953548594</v>
      </c>
      <c r="M9" s="1137">
        <v>11146.365363995808</v>
      </c>
    </row>
    <row r="10" spans="1:14" ht="15.75">
      <c r="A10" s="971" t="s">
        <v>315</v>
      </c>
      <c r="B10" s="1015">
        <v>11132.805994345952</v>
      </c>
      <c r="C10" s="1016">
        <v>11233.336791819034</v>
      </c>
      <c r="D10" s="1016">
        <v>11549.323679081062</v>
      </c>
      <c r="E10" s="1016">
        <v>11779.076383839585</v>
      </c>
      <c r="F10" s="1016">
        <v>11597.36140191531</v>
      </c>
      <c r="G10" s="1016">
        <v>11706.808799822491</v>
      </c>
      <c r="H10" s="1016">
        <v>11199.573228816986</v>
      </c>
      <c r="I10" s="1016">
        <v>11073.620546924885</v>
      </c>
      <c r="J10" s="1016">
        <v>10919.998910676999</v>
      </c>
      <c r="K10" s="1016">
        <v>11083.771594849599</v>
      </c>
      <c r="L10" s="1016">
        <v>10697.446356089269</v>
      </c>
      <c r="M10" s="1017">
        <v>10922.845842494447</v>
      </c>
    </row>
    <row r="11" spans="1:14" ht="15.75">
      <c r="A11" s="1000" t="s">
        <v>316</v>
      </c>
      <c r="B11" s="1018">
        <v>10779.101139240223</v>
      </c>
      <c r="C11" s="1019">
        <v>10525.243839466166</v>
      </c>
      <c r="D11" s="1019">
        <v>10838.862022210526</v>
      </c>
      <c r="E11" s="1019">
        <v>10900.833594134192</v>
      </c>
      <c r="F11" s="1019">
        <v>10972.865021548203</v>
      </c>
      <c r="G11" s="1019">
        <v>10778.598012388826</v>
      </c>
      <c r="H11" s="1019">
        <v>10178.357608292003</v>
      </c>
      <c r="I11" s="1019">
        <v>10258.950000000001</v>
      </c>
      <c r="J11" s="1019">
        <v>10307.35</v>
      </c>
      <c r="K11" s="1019">
        <v>10339.77</v>
      </c>
      <c r="L11" s="1019">
        <v>10345.82</v>
      </c>
      <c r="M11" s="1020">
        <v>10371.826999999999</v>
      </c>
    </row>
    <row r="12" spans="1:14" ht="15.75">
      <c r="A12" s="1000">
        <v>2020</v>
      </c>
      <c r="B12" s="1018">
        <v>10388.681</v>
      </c>
      <c r="C12" s="1019">
        <v>10670.97</v>
      </c>
      <c r="D12" s="1019">
        <v>10665.460999999999</v>
      </c>
      <c r="E12" s="1019">
        <v>9957.9719999999998</v>
      </c>
      <c r="F12" s="1019">
        <v>9862.2099999999991</v>
      </c>
      <c r="G12" s="1019">
        <v>10291.19</v>
      </c>
      <c r="H12" s="1019">
        <v>10302.44</v>
      </c>
      <c r="I12" s="1019">
        <v>10213</v>
      </c>
      <c r="J12" s="1019">
        <v>10437</v>
      </c>
      <c r="K12" s="1019">
        <v>10396.290000000001</v>
      </c>
      <c r="L12" s="1019">
        <v>10067</v>
      </c>
      <c r="M12" s="1020">
        <v>10319.477999999999</v>
      </c>
    </row>
    <row r="13" spans="1:14" ht="16.5" thickBot="1">
      <c r="A13" s="972">
        <v>2021</v>
      </c>
      <c r="B13" s="1021">
        <v>10398</v>
      </c>
      <c r="C13" s="1022">
        <v>10453.127</v>
      </c>
      <c r="D13" s="1022">
        <v>10670.55</v>
      </c>
      <c r="E13" s="1022">
        <v>10847</v>
      </c>
      <c r="F13" s="1022">
        <v>11012</v>
      </c>
      <c r="G13" s="1022">
        <v>11287.946</v>
      </c>
      <c r="H13" s="1022">
        <v>11087.75</v>
      </c>
      <c r="I13" s="1022">
        <v>11002.56</v>
      </c>
      <c r="J13" s="1023">
        <v>11648.847</v>
      </c>
      <c r="K13" s="1022"/>
      <c r="L13" s="1022"/>
      <c r="M13" s="1024"/>
    </row>
    <row r="15" spans="1:14" ht="16.5" thickBot="1">
      <c r="A15" s="968" t="s">
        <v>317</v>
      </c>
      <c r="B15" s="969"/>
      <c r="C15" s="969"/>
      <c r="D15" s="969"/>
      <c r="E15" s="969"/>
      <c r="F15" s="969"/>
      <c r="G15" s="969"/>
      <c r="H15" s="969"/>
      <c r="I15" s="969"/>
      <c r="J15" s="969"/>
      <c r="K15" s="969"/>
      <c r="L15" s="969"/>
      <c r="M15" s="970"/>
    </row>
    <row r="16" spans="1:14" ht="15.75">
      <c r="A16" s="1134" t="s">
        <v>314</v>
      </c>
      <c r="B16" s="1135">
        <v>13077.710337994744</v>
      </c>
      <c r="C16" s="1136">
        <v>12903.073525758837</v>
      </c>
      <c r="D16" s="1136">
        <v>12698.931145933877</v>
      </c>
      <c r="E16" s="1136">
        <v>12657.588856436963</v>
      </c>
      <c r="F16" s="1136">
        <v>12717.112689021023</v>
      </c>
      <c r="G16" s="1136">
        <v>12734.575070390658</v>
      </c>
      <c r="H16" s="1136">
        <v>12584.73701594032</v>
      </c>
      <c r="I16" s="1136">
        <v>12999.206672696655</v>
      </c>
      <c r="J16" s="1136">
        <v>13326.129323653522</v>
      </c>
      <c r="K16" s="1136">
        <v>13558.078274143218</v>
      </c>
      <c r="L16" s="1136">
        <v>13767.296305638371</v>
      </c>
      <c r="M16" s="1137">
        <v>13967.765524559227</v>
      </c>
    </row>
    <row r="17" spans="1:18" ht="15.75">
      <c r="A17" s="971" t="s">
        <v>315</v>
      </c>
      <c r="B17" s="1015">
        <v>13863.291293383541</v>
      </c>
      <c r="C17" s="1016">
        <v>13743.276622380532</v>
      </c>
      <c r="D17" s="1016">
        <v>13723.137993721932</v>
      </c>
      <c r="E17" s="1016">
        <v>13676.483392698095</v>
      </c>
      <c r="F17" s="1016">
        <v>13897.183799781353</v>
      </c>
      <c r="G17" s="1016">
        <v>13819.293352302531</v>
      </c>
      <c r="H17" s="1016">
        <v>13646.185847959312</v>
      </c>
      <c r="I17" s="1016">
        <v>13665.272297680553</v>
      </c>
      <c r="J17" s="1016">
        <v>13574.108658165709</v>
      </c>
      <c r="K17" s="1016">
        <v>13788.120289112323</v>
      </c>
      <c r="L17" s="1016">
        <v>13662.087019707555</v>
      </c>
      <c r="M17" s="1017">
        <v>13626.144742652335</v>
      </c>
    </row>
    <row r="18" spans="1:18" ht="15.75">
      <c r="A18" s="1000" t="s">
        <v>316</v>
      </c>
      <c r="B18" s="1018">
        <v>13645.090499529209</v>
      </c>
      <c r="C18" s="1019">
        <v>13282.733991297373</v>
      </c>
      <c r="D18" s="1019">
        <v>13143.170864206666</v>
      </c>
      <c r="E18" s="1019">
        <v>12928.022364758031</v>
      </c>
      <c r="F18" s="1019">
        <v>12944.684877391548</v>
      </c>
      <c r="G18" s="1019">
        <v>12448.358236205486</v>
      </c>
      <c r="H18" s="1019">
        <v>12124.260986050436</v>
      </c>
      <c r="I18" s="1019">
        <v>12505.99</v>
      </c>
      <c r="J18" s="1019">
        <v>12412.7</v>
      </c>
      <c r="K18" s="1019">
        <v>12447.57</v>
      </c>
      <c r="L18" s="1019">
        <v>12852.25</v>
      </c>
      <c r="M18" s="1020">
        <v>12965.558000000001</v>
      </c>
    </row>
    <row r="19" spans="1:18" ht="15.75">
      <c r="A19" s="1000">
        <v>2020</v>
      </c>
      <c r="B19" s="1018">
        <v>12890.187</v>
      </c>
      <c r="C19" s="1019">
        <v>12798.79</v>
      </c>
      <c r="D19" s="1019">
        <v>12923.992</v>
      </c>
      <c r="E19" s="1019">
        <v>12783.698</v>
      </c>
      <c r="F19" s="1019">
        <v>12556.07</v>
      </c>
      <c r="G19" s="1019">
        <v>12505.63</v>
      </c>
      <c r="H19" s="1019">
        <v>12371</v>
      </c>
      <c r="I19" s="1019">
        <v>12752</v>
      </c>
      <c r="J19" s="1019">
        <v>13005</v>
      </c>
      <c r="K19" s="1019">
        <v>13157.57</v>
      </c>
      <c r="L19" s="1019">
        <v>13347.61</v>
      </c>
      <c r="M19" s="1020">
        <v>13744.629000000001</v>
      </c>
    </row>
    <row r="20" spans="1:18" ht="16.5" thickBot="1">
      <c r="A20" s="972">
        <v>2021</v>
      </c>
      <c r="B20" s="1021">
        <v>13694</v>
      </c>
      <c r="C20" s="1022">
        <v>13743.79</v>
      </c>
      <c r="D20" s="1022">
        <v>13486.798000000001</v>
      </c>
      <c r="E20" s="1022">
        <v>13623</v>
      </c>
      <c r="F20" s="1022">
        <v>13728</v>
      </c>
      <c r="G20" s="1022">
        <v>14111.507</v>
      </c>
      <c r="H20" s="1022">
        <v>14366.423000000001</v>
      </c>
      <c r="I20" s="1022">
        <v>14518.18</v>
      </c>
      <c r="J20" s="1023">
        <v>15241.027</v>
      </c>
      <c r="K20" s="1022"/>
      <c r="L20" s="1022"/>
      <c r="M20" s="1024"/>
    </row>
    <row r="21" spans="1:18">
      <c r="P21"/>
      <c r="Q21"/>
      <c r="R21"/>
    </row>
    <row r="22" spans="1:18">
      <c r="P22"/>
      <c r="Q22"/>
      <c r="R22"/>
    </row>
    <row r="23" spans="1:18" ht="15.75">
      <c r="A23" s="1617" t="s">
        <v>369</v>
      </c>
      <c r="B23" s="1617"/>
      <c r="C23" s="1617"/>
      <c r="D23" s="1617"/>
      <c r="E23" s="1617"/>
      <c r="F23" s="1617"/>
      <c r="G23" s="1617"/>
      <c r="H23" s="1617"/>
      <c r="I23" s="1617"/>
      <c r="J23" s="1617"/>
      <c r="K23" s="1617"/>
      <c r="L23" s="1617"/>
      <c r="M23" s="1617"/>
      <c r="N23" s="1617"/>
      <c r="P23"/>
      <c r="Q23"/>
      <c r="R23"/>
    </row>
    <row r="24" spans="1:18" ht="13.5" thickBot="1">
      <c r="P24"/>
      <c r="Q24"/>
      <c r="R24"/>
    </row>
    <row r="25" spans="1:18" ht="15.75" thickBot="1">
      <c r="A25" s="964" t="s">
        <v>300</v>
      </c>
      <c r="B25" s="965" t="s">
        <v>301</v>
      </c>
      <c r="C25" s="966" t="s">
        <v>302</v>
      </c>
      <c r="D25" s="966" t="s">
        <v>303</v>
      </c>
      <c r="E25" s="966" t="s">
        <v>304</v>
      </c>
      <c r="F25" s="966" t="s">
        <v>305</v>
      </c>
      <c r="G25" s="966" t="s">
        <v>306</v>
      </c>
      <c r="H25" s="966" t="s">
        <v>307</v>
      </c>
      <c r="I25" s="966" t="s">
        <v>308</v>
      </c>
      <c r="J25" s="966" t="s">
        <v>309</v>
      </c>
      <c r="K25" s="966" t="s">
        <v>310</v>
      </c>
      <c r="L25" s="966" t="s">
        <v>311</v>
      </c>
      <c r="M25" s="967" t="s">
        <v>312</v>
      </c>
    </row>
    <row r="26" spans="1:18" ht="16.5" thickBot="1">
      <c r="A26" s="974" t="s">
        <v>318</v>
      </c>
      <c r="B26" s="975"/>
      <c r="C26" s="975"/>
      <c r="D26" s="975"/>
      <c r="E26" s="975"/>
      <c r="F26" s="975"/>
      <c r="G26" s="975"/>
      <c r="H26" s="975"/>
      <c r="I26" s="975"/>
      <c r="J26" s="975"/>
      <c r="K26" s="975"/>
      <c r="L26" s="975"/>
      <c r="M26" s="976"/>
    </row>
    <row r="27" spans="1:18" ht="15.75">
      <c r="A27" s="973" t="s">
        <v>314</v>
      </c>
      <c r="B27" s="1012">
        <v>27851.705456255884</v>
      </c>
      <c r="C27" s="1013">
        <v>27123.64730249999</v>
      </c>
      <c r="D27" s="1013">
        <v>26582.674622279141</v>
      </c>
      <c r="E27" s="1013">
        <v>27784.630848493467</v>
      </c>
      <c r="F27" s="1013">
        <v>29598.213320045077</v>
      </c>
      <c r="G27" s="1013">
        <v>28787.621133339711</v>
      </c>
      <c r="H27" s="1013">
        <v>29300.536472176766</v>
      </c>
      <c r="I27" s="1013">
        <v>30504.441266437731</v>
      </c>
      <c r="J27" s="1013">
        <v>30498.821648031102</v>
      </c>
      <c r="K27" s="1013">
        <v>28648.548081830173</v>
      </c>
      <c r="L27" s="1013">
        <v>27467.131642772347</v>
      </c>
      <c r="M27" s="1014">
        <v>27778.199839529283</v>
      </c>
    </row>
    <row r="28" spans="1:18" ht="15.75">
      <c r="A28" s="971" t="s">
        <v>315</v>
      </c>
      <c r="B28" s="1015">
        <v>25833.94075375775</v>
      </c>
      <c r="C28" s="1016">
        <v>25340.374581887783</v>
      </c>
      <c r="D28" s="1016">
        <v>26641.953903275295</v>
      </c>
      <c r="E28" s="1016">
        <v>26658.495362448899</v>
      </c>
      <c r="F28" s="1016">
        <v>28853.883794903919</v>
      </c>
      <c r="G28" s="1016">
        <v>29543.034993483714</v>
      </c>
      <c r="H28" s="1016">
        <v>28801.681986809574</v>
      </c>
      <c r="I28" s="1016">
        <v>28392.787205244891</v>
      </c>
      <c r="J28" s="1016">
        <v>28466.022011387158</v>
      </c>
      <c r="K28" s="1016">
        <v>27616.704977122507</v>
      </c>
      <c r="L28" s="1016">
        <v>26839.808929233062</v>
      </c>
      <c r="M28" s="1017">
        <v>27141.214844955597</v>
      </c>
    </row>
    <row r="29" spans="1:18" ht="15.75">
      <c r="A29" s="1000" t="s">
        <v>316</v>
      </c>
      <c r="B29" s="1018">
        <v>25776.336953005964</v>
      </c>
      <c r="C29" s="1019">
        <v>23649.071175292673</v>
      </c>
      <c r="D29" s="1019">
        <v>24244.69587026758</v>
      </c>
      <c r="E29" s="1019">
        <v>25502.655897270379</v>
      </c>
      <c r="F29" s="1019">
        <v>25923.582065295945</v>
      </c>
      <c r="G29" s="1019">
        <v>27055.720758505297</v>
      </c>
      <c r="H29" s="1019">
        <v>29655.713761194031</v>
      </c>
      <c r="I29" s="1019">
        <v>30642.32</v>
      </c>
      <c r="J29" s="1019">
        <v>30399.279999999999</v>
      </c>
      <c r="K29" s="1019">
        <v>31237.96</v>
      </c>
      <c r="L29" s="1019">
        <v>24570.28</v>
      </c>
      <c r="M29" s="1020">
        <v>24086.651999999998</v>
      </c>
    </row>
    <row r="30" spans="1:18" ht="15.75">
      <c r="A30" s="1000">
        <v>2020</v>
      </c>
      <c r="B30" s="1018">
        <v>24209.279999999999</v>
      </c>
      <c r="C30" s="1019">
        <v>23642.53</v>
      </c>
      <c r="D30" s="1019">
        <v>20911.437000000002</v>
      </c>
      <c r="E30" s="1019">
        <v>17388.701000000001</v>
      </c>
      <c r="F30" s="1019">
        <v>18760.21</v>
      </c>
      <c r="G30" s="1019">
        <v>26428.68</v>
      </c>
      <c r="H30" s="1019">
        <v>26919</v>
      </c>
      <c r="I30" s="1019">
        <v>30003</v>
      </c>
      <c r="J30" s="1019">
        <v>29393</v>
      </c>
      <c r="K30" s="1019">
        <v>24818.12</v>
      </c>
      <c r="L30" s="1019">
        <v>20329.59</v>
      </c>
      <c r="M30" s="1020">
        <v>25794</v>
      </c>
    </row>
    <row r="31" spans="1:18" ht="16.5" thickBot="1">
      <c r="A31" s="972">
        <v>2021</v>
      </c>
      <c r="B31" s="1021">
        <v>26085</v>
      </c>
      <c r="C31" s="1022">
        <v>23426.741999999998</v>
      </c>
      <c r="D31" s="1022">
        <v>31132.74</v>
      </c>
      <c r="E31" s="1022">
        <v>29199.13</v>
      </c>
      <c r="F31" s="1022">
        <v>28211.43</v>
      </c>
      <c r="G31" s="1022">
        <v>31559.022000000001</v>
      </c>
      <c r="H31" s="1022">
        <v>32040.15</v>
      </c>
      <c r="I31" s="1022">
        <v>33924.506000000001</v>
      </c>
      <c r="J31" s="1023">
        <v>35372.811000000002</v>
      </c>
      <c r="K31" s="1022"/>
      <c r="L31" s="1022"/>
      <c r="M31" s="1024"/>
    </row>
    <row r="32" spans="1:18" ht="16.5" thickBot="1">
      <c r="A32" s="968" t="s">
        <v>321</v>
      </c>
      <c r="B32" s="969"/>
      <c r="C32" s="969"/>
      <c r="D32" s="969"/>
      <c r="E32" s="969"/>
      <c r="F32" s="969"/>
      <c r="G32" s="969"/>
      <c r="H32" s="969"/>
      <c r="I32" s="969"/>
      <c r="J32" s="969"/>
      <c r="K32" s="969"/>
      <c r="L32" s="969"/>
      <c r="M32" s="970"/>
    </row>
    <row r="33" spans="1:13" ht="15.75">
      <c r="A33" s="1134" t="s">
        <v>314</v>
      </c>
      <c r="B33" s="1135">
        <v>21663.966949699432</v>
      </c>
      <c r="C33" s="1136">
        <v>21525.397673001702</v>
      </c>
      <c r="D33" s="1136">
        <v>21115.733438107225</v>
      </c>
      <c r="E33" s="1136">
        <v>21302.128362253105</v>
      </c>
      <c r="F33" s="1136">
        <v>21200.291742224468</v>
      </c>
      <c r="G33" s="1136">
        <v>20822.118697379927</v>
      </c>
      <c r="H33" s="1136">
        <v>20206.889065246851</v>
      </c>
      <c r="I33" s="1136">
        <v>20948.119652057965</v>
      </c>
      <c r="J33" s="1136">
        <v>21116.098043152244</v>
      </c>
      <c r="K33" s="1136">
        <v>21873.281641223013</v>
      </c>
      <c r="L33" s="1136">
        <v>21354.087891290288</v>
      </c>
      <c r="M33" s="1137">
        <v>22297.314513329471</v>
      </c>
    </row>
    <row r="34" spans="1:13" ht="15.75">
      <c r="A34" s="971" t="s">
        <v>315</v>
      </c>
      <c r="B34" s="1015">
        <v>21402.312901691836</v>
      </c>
      <c r="C34" s="1016">
        <v>21211.519078437537</v>
      </c>
      <c r="D34" s="1016">
        <v>21982.387355191033</v>
      </c>
      <c r="E34" s="1016">
        <v>21460.556994517105</v>
      </c>
      <c r="F34" s="1016">
        <v>22185.677427629282</v>
      </c>
      <c r="G34" s="1016">
        <v>21834.028071648627</v>
      </c>
      <c r="H34" s="1016">
        <v>21564.632920196203</v>
      </c>
      <c r="I34" s="1016">
        <v>21295.617981644409</v>
      </c>
      <c r="J34" s="1016">
        <v>20755.561440894948</v>
      </c>
      <c r="K34" s="1016">
        <v>20670.700563797891</v>
      </c>
      <c r="L34" s="1016">
        <v>21400.192230924309</v>
      </c>
      <c r="M34" s="1017">
        <v>22220.298261284093</v>
      </c>
    </row>
    <row r="35" spans="1:13" ht="15.75">
      <c r="A35" s="1000" t="s">
        <v>316</v>
      </c>
      <c r="B35" s="1018">
        <v>21710.465139517379</v>
      </c>
      <c r="C35" s="1019">
        <v>21462.727974698573</v>
      </c>
      <c r="D35" s="1019">
        <v>21517.060154219016</v>
      </c>
      <c r="E35" s="1019">
        <v>21946.164324302244</v>
      </c>
      <c r="F35" s="1019">
        <v>21378.921701744526</v>
      </c>
      <c r="G35" s="1019">
        <v>21331.314775808616</v>
      </c>
      <c r="H35" s="1019">
        <v>20629.234211361087</v>
      </c>
      <c r="I35" s="1019">
        <v>22365.58</v>
      </c>
      <c r="J35" s="1019">
        <v>22334.37</v>
      </c>
      <c r="K35" s="1019">
        <v>21397.7</v>
      </c>
      <c r="L35" s="1019">
        <v>21495.15</v>
      </c>
      <c r="M35" s="1020">
        <v>21850.143</v>
      </c>
    </row>
    <row r="36" spans="1:13" ht="15.75">
      <c r="A36" s="1000">
        <v>2020</v>
      </c>
      <c r="B36" s="1018">
        <v>21970.524000000001</v>
      </c>
      <c r="C36" s="1019">
        <v>22113.47</v>
      </c>
      <c r="D36" s="1019">
        <v>22176.83</v>
      </c>
      <c r="E36" s="1019">
        <v>22601.621999999999</v>
      </c>
      <c r="F36" s="1019">
        <v>21531.78</v>
      </c>
      <c r="G36" s="1019">
        <v>22298.91</v>
      </c>
      <c r="H36" s="1019">
        <v>22148</v>
      </c>
      <c r="I36" s="1019">
        <v>21174</v>
      </c>
      <c r="J36" s="1019">
        <v>21958.95</v>
      </c>
      <c r="K36" s="1019">
        <v>22332.32</v>
      </c>
      <c r="L36" s="1019">
        <v>22496.45</v>
      </c>
      <c r="M36" s="1020">
        <v>24268.09</v>
      </c>
    </row>
    <row r="37" spans="1:13" ht="16.5" thickBot="1">
      <c r="A37" s="972">
        <v>2021</v>
      </c>
      <c r="B37" s="1021">
        <v>23537</v>
      </c>
      <c r="C37" s="1022">
        <v>23987.297999999999</v>
      </c>
      <c r="D37" s="1022">
        <v>25008.2</v>
      </c>
      <c r="E37" s="1022">
        <v>25529.7</v>
      </c>
      <c r="F37" s="1022">
        <v>26093.87</v>
      </c>
      <c r="G37" s="1022">
        <v>26164.330999999998</v>
      </c>
      <c r="H37" s="1022">
        <v>26081.738000000001</v>
      </c>
      <c r="I37" s="1022">
        <v>26325.151999999998</v>
      </c>
      <c r="J37" s="1023">
        <v>27717.081999999999</v>
      </c>
      <c r="K37" s="1022"/>
      <c r="L37" s="1022"/>
      <c r="M37" s="1024"/>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W25" sqref="W25"/>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6"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35" t="s">
        <v>70</v>
      </c>
      <c r="B1" s="1435"/>
      <c r="C1" s="1435"/>
      <c r="D1" s="1435"/>
      <c r="E1" s="1435"/>
      <c r="F1" s="1435"/>
      <c r="G1" s="1435"/>
      <c r="H1" s="1435"/>
      <c r="I1" s="1435"/>
      <c r="J1" s="1435"/>
      <c r="K1" s="92"/>
    </row>
    <row r="2" spans="1:11" ht="19.5" thickBot="1">
      <c r="A2" s="1449" t="s">
        <v>285</v>
      </c>
      <c r="B2" s="1450"/>
      <c r="C2" s="1450"/>
      <c r="D2" s="1450"/>
      <c r="E2" s="1450"/>
      <c r="F2" s="1450"/>
      <c r="G2" s="1450"/>
      <c r="H2" s="1450"/>
      <c r="I2" s="1450"/>
      <c r="J2" s="1451"/>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3" t="s">
        <v>68</v>
      </c>
      <c r="E4" s="717" t="s">
        <v>74</v>
      </c>
      <c r="F4" s="718" t="s">
        <v>61</v>
      </c>
      <c r="G4" s="719" t="s">
        <v>53</v>
      </c>
      <c r="H4" s="720" t="s">
        <v>75</v>
      </c>
      <c r="I4" s="95" t="s">
        <v>54</v>
      </c>
      <c r="J4" s="721" t="s">
        <v>74</v>
      </c>
    </row>
    <row r="5" spans="1:11" ht="14.25" thickBot="1">
      <c r="A5" s="96"/>
      <c r="B5" s="1061" t="s">
        <v>512</v>
      </c>
      <c r="C5" s="1062" t="s">
        <v>512</v>
      </c>
      <c r="D5" s="1062" t="s">
        <v>512</v>
      </c>
      <c r="E5" s="722" t="s">
        <v>54</v>
      </c>
      <c r="F5" s="813" t="s">
        <v>512</v>
      </c>
      <c r="G5" s="723" t="s">
        <v>76</v>
      </c>
      <c r="H5" s="724" t="s">
        <v>72</v>
      </c>
      <c r="I5" s="813" t="s">
        <v>512</v>
      </c>
      <c r="J5" s="725" t="s">
        <v>63</v>
      </c>
    </row>
    <row r="6" spans="1:11" ht="16.5" thickBot="1">
      <c r="A6" s="977" t="s">
        <v>280</v>
      </c>
      <c r="B6" s="978"/>
      <c r="C6" s="978"/>
      <c r="D6" s="978"/>
      <c r="E6" s="978"/>
      <c r="F6" s="978"/>
      <c r="G6" s="978"/>
      <c r="H6" s="978"/>
      <c r="I6" s="726"/>
      <c r="J6" s="727"/>
    </row>
    <row r="7" spans="1:11" ht="15.75" thickBot="1">
      <c r="A7" s="1070" t="s">
        <v>22</v>
      </c>
      <c r="B7" s="1063">
        <v>8.426119095384637</v>
      </c>
      <c r="C7" s="728">
        <v>16266.639180279219</v>
      </c>
      <c r="D7" s="729">
        <v>16591.971963884804</v>
      </c>
      <c r="E7" s="730">
        <v>2.9265841626859612</v>
      </c>
      <c r="F7" s="731">
        <v>313.85433504775898</v>
      </c>
      <c r="G7" s="730">
        <v>-0.24372458718835999</v>
      </c>
      <c r="H7" s="730">
        <v>-4.0761188770116297</v>
      </c>
      <c r="I7" s="730">
        <v>100</v>
      </c>
      <c r="J7" s="732" t="s">
        <v>23</v>
      </c>
    </row>
    <row r="8" spans="1:11" ht="15">
      <c r="A8" s="1071" t="s">
        <v>84</v>
      </c>
      <c r="B8" s="1064">
        <v>8.270823882646587</v>
      </c>
      <c r="C8" s="733">
        <v>15344.756739604058</v>
      </c>
      <c r="D8" s="734">
        <v>15651.651874396139</v>
      </c>
      <c r="E8" s="735">
        <v>-5.2771523363668944</v>
      </c>
      <c r="F8" s="736">
        <v>258.77499999999998</v>
      </c>
      <c r="G8" s="737">
        <v>-0.15112540192927651</v>
      </c>
      <c r="H8" s="737">
        <v>-33.333333333333329</v>
      </c>
      <c r="I8" s="737">
        <v>9.7967180994366881E-2</v>
      </c>
      <c r="J8" s="738">
        <v>-4.2993702360502151E-2</v>
      </c>
    </row>
    <row r="9" spans="1:11" ht="15">
      <c r="A9" s="1072" t="s">
        <v>85</v>
      </c>
      <c r="B9" s="1065">
        <v>9.2802622317377512</v>
      </c>
      <c r="C9" s="739">
        <v>17411.373793128991</v>
      </c>
      <c r="D9" s="740">
        <v>17759.60126899157</v>
      </c>
      <c r="E9" s="741">
        <v>2.5449681694859776</v>
      </c>
      <c r="F9" s="742">
        <v>344.99659442724459</v>
      </c>
      <c r="G9" s="743">
        <v>-1.2561690455553947</v>
      </c>
      <c r="H9" s="743">
        <v>-3.4090909090909087</v>
      </c>
      <c r="I9" s="743">
        <v>39.554249326475635</v>
      </c>
      <c r="J9" s="744">
        <v>0.27314983158546369</v>
      </c>
    </row>
    <row r="10" spans="1:11" ht="15">
      <c r="A10" s="1072" t="s">
        <v>86</v>
      </c>
      <c r="B10" s="1065">
        <v>9.1651135096775374</v>
      </c>
      <c r="C10" s="739">
        <v>17195.334914967236</v>
      </c>
      <c r="D10" s="740">
        <v>17539.241613266582</v>
      </c>
      <c r="E10" s="741">
        <v>2.1265074627360931</v>
      </c>
      <c r="F10" s="742">
        <v>392.7351606805293</v>
      </c>
      <c r="G10" s="743">
        <v>-0.11564990112505678</v>
      </c>
      <c r="H10" s="743">
        <v>-23.554913294797689</v>
      </c>
      <c r="I10" s="743">
        <v>6.4780798432525097</v>
      </c>
      <c r="J10" s="744">
        <v>-1.6506644302116049</v>
      </c>
    </row>
    <row r="11" spans="1:11" ht="15">
      <c r="A11" s="1072" t="s">
        <v>87</v>
      </c>
      <c r="B11" s="1066" t="s">
        <v>81</v>
      </c>
      <c r="C11" s="739" t="s">
        <v>81</v>
      </c>
      <c r="D11" s="740" t="s">
        <v>81</v>
      </c>
      <c r="E11" s="741" t="s">
        <v>81</v>
      </c>
      <c r="F11" s="742" t="s">
        <v>81</v>
      </c>
      <c r="G11" s="743" t="s">
        <v>81</v>
      </c>
      <c r="H11" s="743" t="s">
        <v>81</v>
      </c>
      <c r="I11" s="743" t="s">
        <v>81</v>
      </c>
      <c r="J11" s="744" t="s">
        <v>81</v>
      </c>
    </row>
    <row r="12" spans="1:11" ht="15">
      <c r="A12" s="1072" t="s">
        <v>79</v>
      </c>
      <c r="B12" s="1065">
        <v>6.7162292650886508</v>
      </c>
      <c r="C12" s="739">
        <v>13791.025184986964</v>
      </c>
      <c r="D12" s="740">
        <v>14066.845688686702</v>
      </c>
      <c r="E12" s="741">
        <v>3.4846223831676424</v>
      </c>
      <c r="F12" s="742">
        <v>276.09039682539685</v>
      </c>
      <c r="G12" s="743">
        <v>2.3895556487073821</v>
      </c>
      <c r="H12" s="743">
        <v>-8.1967213114754092</v>
      </c>
      <c r="I12" s="743">
        <v>30.85966201322557</v>
      </c>
      <c r="J12" s="744">
        <v>-1.3851400542007148</v>
      </c>
    </row>
    <row r="13" spans="1:11" ht="15.75" thickBot="1">
      <c r="A13" s="1073" t="s">
        <v>88</v>
      </c>
      <c r="B13" s="1067">
        <v>8.6700679868371164</v>
      </c>
      <c r="C13" s="745">
        <v>16737.582986172041</v>
      </c>
      <c r="D13" s="746">
        <v>17072.334645895484</v>
      </c>
      <c r="E13" s="747">
        <v>3.540383336115517</v>
      </c>
      <c r="F13" s="748">
        <v>288.99446514103249</v>
      </c>
      <c r="G13" s="749">
        <v>0.49008352889243167</v>
      </c>
      <c r="H13" s="749">
        <v>9.2441860465116275</v>
      </c>
      <c r="I13" s="749">
        <v>23.010041636051923</v>
      </c>
      <c r="J13" s="750">
        <v>2.8056483551873619</v>
      </c>
    </row>
    <row r="14" spans="1:11" ht="16.5" thickBot="1">
      <c r="A14" s="977" t="s">
        <v>277</v>
      </c>
      <c r="B14" s="978"/>
      <c r="C14" s="978"/>
      <c r="D14" s="978"/>
      <c r="E14" s="978"/>
      <c r="F14" s="978"/>
      <c r="G14" s="978"/>
      <c r="H14" s="978"/>
      <c r="I14" s="726"/>
      <c r="J14" s="727"/>
    </row>
    <row r="15" spans="1:11" ht="15.75" thickBot="1">
      <c r="A15" s="1070" t="s">
        <v>22</v>
      </c>
      <c r="B15" s="1068">
        <v>8.0677192549546568</v>
      </c>
      <c r="C15" s="751">
        <v>15574.747596437559</v>
      </c>
      <c r="D15" s="752">
        <v>15886.24254836631</v>
      </c>
      <c r="E15" s="730">
        <v>1.1810026463015662</v>
      </c>
      <c r="F15" s="730">
        <v>305.87397764048245</v>
      </c>
      <c r="G15" s="730">
        <v>0.68487064663679131</v>
      </c>
      <c r="H15" s="730">
        <v>-5.93607305936073</v>
      </c>
      <c r="I15" s="730">
        <v>100</v>
      </c>
      <c r="J15" s="732" t="s">
        <v>23</v>
      </c>
    </row>
    <row r="16" spans="1:11" ht="15">
      <c r="A16" s="1071" t="s">
        <v>84</v>
      </c>
      <c r="B16" s="1064">
        <v>8.36252421734447</v>
      </c>
      <c r="C16" s="733">
        <v>15514.887230694747</v>
      </c>
      <c r="D16" s="734">
        <v>15825.184975308643</v>
      </c>
      <c r="E16" s="735">
        <v>4.5976919254105315</v>
      </c>
      <c r="F16" s="736">
        <v>202.48333333333335</v>
      </c>
      <c r="G16" s="737">
        <v>-2.4117918750125358</v>
      </c>
      <c r="H16" s="737">
        <v>-25</v>
      </c>
      <c r="I16" s="753">
        <v>0.17652250661959401</v>
      </c>
      <c r="J16" s="738">
        <v>-4.4869495594325987E-2</v>
      </c>
    </row>
    <row r="17" spans="1:10" ht="15">
      <c r="A17" s="1072" t="s">
        <v>85</v>
      </c>
      <c r="B17" s="1065">
        <v>9.0450454450495315</v>
      </c>
      <c r="C17" s="739">
        <v>16970.066501031015</v>
      </c>
      <c r="D17" s="740">
        <v>17309.467831051636</v>
      </c>
      <c r="E17" s="741">
        <v>1.6634912589737225</v>
      </c>
      <c r="F17" s="742">
        <v>342.00336842105258</v>
      </c>
      <c r="G17" s="743">
        <v>1.0493183068946044</v>
      </c>
      <c r="H17" s="743">
        <v>-10.105980317940952</v>
      </c>
      <c r="I17" s="743">
        <v>34.936746101794647</v>
      </c>
      <c r="J17" s="744">
        <v>-1.620608263778891</v>
      </c>
    </row>
    <row r="18" spans="1:10" ht="15">
      <c r="A18" s="1072" t="s">
        <v>86</v>
      </c>
      <c r="B18" s="1065">
        <v>9.1576564920717889</v>
      </c>
      <c r="C18" s="739">
        <v>17181.344262798852</v>
      </c>
      <c r="D18" s="740">
        <v>17524.971148054829</v>
      </c>
      <c r="E18" s="741">
        <v>2.0811492179918392</v>
      </c>
      <c r="F18" s="742">
        <v>389.08941176470586</v>
      </c>
      <c r="G18" s="743">
        <v>1.8058967822615493</v>
      </c>
      <c r="H18" s="743">
        <v>-8.9285714285714288</v>
      </c>
      <c r="I18" s="743">
        <v>3.7511032656663721</v>
      </c>
      <c r="J18" s="744">
        <v>-0.12325677307722804</v>
      </c>
    </row>
    <row r="19" spans="1:10" ht="15">
      <c r="A19" s="1072" t="s">
        <v>87</v>
      </c>
      <c r="B19" s="1066" t="s">
        <v>81</v>
      </c>
      <c r="C19" s="739" t="s">
        <v>209</v>
      </c>
      <c r="D19" s="740" t="s">
        <v>209</v>
      </c>
      <c r="E19" s="741" t="s">
        <v>81</v>
      </c>
      <c r="F19" s="742" t="s">
        <v>209</v>
      </c>
      <c r="G19" s="743" t="s">
        <v>81</v>
      </c>
      <c r="H19" s="743" t="s">
        <v>81</v>
      </c>
      <c r="I19" s="743" t="s">
        <v>81</v>
      </c>
      <c r="J19" s="744" t="s">
        <v>81</v>
      </c>
    </row>
    <row r="20" spans="1:10" ht="15">
      <c r="A20" s="1072" t="s">
        <v>79</v>
      </c>
      <c r="B20" s="1065">
        <v>6.561647439859895</v>
      </c>
      <c r="C20" s="739">
        <v>13473.608706077814</v>
      </c>
      <c r="D20" s="740">
        <v>13743.08088019937</v>
      </c>
      <c r="E20" s="741">
        <v>1.5510394219533212</v>
      </c>
      <c r="F20" s="742">
        <v>278.59693133870348</v>
      </c>
      <c r="G20" s="743">
        <v>1.4716327612824895</v>
      </c>
      <c r="H20" s="743">
        <v>-3.0855018587360594</v>
      </c>
      <c r="I20" s="743">
        <v>38.349514563106794</v>
      </c>
      <c r="J20" s="744">
        <v>1.1279841908914889</v>
      </c>
    </row>
    <row r="21" spans="1:10" ht="15.75" thickBot="1">
      <c r="A21" s="1073" t="s">
        <v>88</v>
      </c>
      <c r="B21" s="1067">
        <v>8.338673608346225</v>
      </c>
      <c r="C21" s="745">
        <v>16097.825498737888</v>
      </c>
      <c r="D21" s="746">
        <v>16419.782008712646</v>
      </c>
      <c r="E21" s="747">
        <v>0.87850988860980905</v>
      </c>
      <c r="F21" s="748">
        <v>283.19251302083336</v>
      </c>
      <c r="G21" s="749">
        <v>8.6029552120239286E-2</v>
      </c>
      <c r="H21" s="749">
        <v>-3.9399624765478425</v>
      </c>
      <c r="I21" s="749">
        <v>22.594880847308033</v>
      </c>
      <c r="J21" s="750">
        <v>0.46951762605440095</v>
      </c>
    </row>
    <row r="22" spans="1:10" ht="16.5" thickBot="1">
      <c r="A22" s="977" t="s">
        <v>281</v>
      </c>
      <c r="B22" s="978"/>
      <c r="C22" s="978"/>
      <c r="D22" s="978"/>
      <c r="E22" s="978"/>
      <c r="F22" s="978"/>
      <c r="G22" s="978"/>
      <c r="H22" s="978"/>
      <c r="I22" s="726"/>
      <c r="J22" s="727"/>
    </row>
    <row r="23" spans="1:10" ht="15.75" thickBot="1">
      <c r="A23" s="1070" t="s">
        <v>22</v>
      </c>
      <c r="B23" s="1068">
        <v>7.0888387465964877</v>
      </c>
      <c r="C23" s="751">
        <v>13685.016885321405</v>
      </c>
      <c r="D23" s="752">
        <v>13958.717223027834</v>
      </c>
      <c r="E23" s="730">
        <v>3.5142237449468561</v>
      </c>
      <c r="F23" s="730">
        <v>301.90913385826775</v>
      </c>
      <c r="G23" s="730">
        <v>-0.84105786346596068</v>
      </c>
      <c r="H23" s="730">
        <v>-1.6520392359318534</v>
      </c>
      <c r="I23" s="730">
        <v>100</v>
      </c>
      <c r="J23" s="732" t="s">
        <v>23</v>
      </c>
    </row>
    <row r="24" spans="1:10" ht="15">
      <c r="A24" s="1071" t="s">
        <v>84</v>
      </c>
      <c r="B24" s="1069" t="s">
        <v>81</v>
      </c>
      <c r="C24" s="733" t="s">
        <v>81</v>
      </c>
      <c r="D24" s="734" t="s">
        <v>81</v>
      </c>
      <c r="E24" s="735" t="s">
        <v>81</v>
      </c>
      <c r="F24" s="736" t="s">
        <v>81</v>
      </c>
      <c r="G24" s="737" t="s">
        <v>81</v>
      </c>
      <c r="H24" s="753" t="s">
        <v>81</v>
      </c>
      <c r="I24" s="753" t="s">
        <v>81</v>
      </c>
      <c r="J24" s="760" t="s">
        <v>81</v>
      </c>
    </row>
    <row r="25" spans="1:10" ht="15">
      <c r="A25" s="1072" t="s">
        <v>85</v>
      </c>
      <c r="B25" s="1066">
        <v>8.6329447034424103</v>
      </c>
      <c r="C25" s="739">
        <v>16196.894377940731</v>
      </c>
      <c r="D25" s="740">
        <v>16520.832265499546</v>
      </c>
      <c r="E25" s="741">
        <v>4.8423630563139666</v>
      </c>
      <c r="F25" s="742">
        <v>349.46075949367088</v>
      </c>
      <c r="G25" s="743">
        <v>-0.84512882945280943</v>
      </c>
      <c r="H25" s="743">
        <v>6.5168539325842696</v>
      </c>
      <c r="I25" s="939">
        <v>24.881889763779526</v>
      </c>
      <c r="J25" s="940">
        <v>1.9082191391021901</v>
      </c>
    </row>
    <row r="26" spans="1:10" ht="15">
      <c r="A26" s="1072" t="s">
        <v>86</v>
      </c>
      <c r="B26" s="1065">
        <v>8.9585214315126063</v>
      </c>
      <c r="C26" s="739">
        <v>16807.732516909204</v>
      </c>
      <c r="D26" s="740">
        <v>17143.887167247387</v>
      </c>
      <c r="E26" s="741">
        <v>2.5953315074677241</v>
      </c>
      <c r="F26" s="742">
        <v>382.66999999999996</v>
      </c>
      <c r="G26" s="743">
        <v>-2.4623510503472854</v>
      </c>
      <c r="H26" s="743">
        <v>-16.666666666666664</v>
      </c>
      <c r="I26" s="743">
        <v>3.1496062992125982</v>
      </c>
      <c r="J26" s="744">
        <v>-0.56748198163407171</v>
      </c>
    </row>
    <row r="27" spans="1:10" ht="15">
      <c r="A27" s="1072" t="s">
        <v>87</v>
      </c>
      <c r="B27" s="1066" t="s">
        <v>81</v>
      </c>
      <c r="C27" s="739" t="s">
        <v>81</v>
      </c>
      <c r="D27" s="740" t="s">
        <v>81</v>
      </c>
      <c r="E27" s="741" t="s">
        <v>81</v>
      </c>
      <c r="F27" s="742" t="s">
        <v>81</v>
      </c>
      <c r="G27" s="743" t="s">
        <v>81</v>
      </c>
      <c r="H27" s="743" t="s">
        <v>81</v>
      </c>
      <c r="I27" s="743" t="s">
        <v>81</v>
      </c>
      <c r="J27" s="744" t="s">
        <v>81</v>
      </c>
    </row>
    <row r="28" spans="1:10" ht="15">
      <c r="A28" s="1072" t="s">
        <v>79</v>
      </c>
      <c r="B28" s="1066">
        <v>5.6149188115157509</v>
      </c>
      <c r="C28" s="739">
        <v>11529.607415843431</v>
      </c>
      <c r="D28" s="740">
        <v>11760.199564160301</v>
      </c>
      <c r="E28" s="741">
        <v>6.2625589919794639E-2</v>
      </c>
      <c r="F28" s="742">
        <v>278.64911764705886</v>
      </c>
      <c r="G28" s="743">
        <v>-0.98698067620536478</v>
      </c>
      <c r="H28" s="743">
        <v>-7.524932003626474</v>
      </c>
      <c r="I28" s="743">
        <v>53.543307086614178</v>
      </c>
      <c r="J28" s="744">
        <v>-3.4004203269118918</v>
      </c>
    </row>
    <row r="29" spans="1:10" ht="15.75" thickBot="1">
      <c r="A29" s="1073" t="s">
        <v>88</v>
      </c>
      <c r="B29" s="1067">
        <v>7.7207008666545915</v>
      </c>
      <c r="C29" s="745">
        <v>14904.827927904616</v>
      </c>
      <c r="D29" s="746">
        <v>15202.924486462709</v>
      </c>
      <c r="E29" s="747">
        <v>5.2871538498730919</v>
      </c>
      <c r="F29" s="748">
        <v>291.48205128205126</v>
      </c>
      <c r="G29" s="749">
        <v>-1.9747146690151998</v>
      </c>
      <c r="H29" s="749">
        <v>10.725552050473187</v>
      </c>
      <c r="I29" s="749">
        <v>18.425196850393704</v>
      </c>
      <c r="J29" s="750">
        <v>2.0596831694437796</v>
      </c>
    </row>
    <row r="30" spans="1:10" ht="15">
      <c r="A30" s="814"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37" t="s">
        <v>44</v>
      </c>
      <c r="C33" s="1438"/>
      <c r="D33" s="1438"/>
      <c r="E33" s="1438"/>
      <c r="F33" s="1438"/>
      <c r="G33" s="1438"/>
      <c r="H33" s="1439"/>
    </row>
    <row r="34" spans="1:8" ht="15.75">
      <c r="A34" s="580" t="s">
        <v>47</v>
      </c>
      <c r="B34" s="1443" t="s">
        <v>48</v>
      </c>
      <c r="C34" s="1444"/>
      <c r="D34" s="1444"/>
      <c r="E34" s="1444"/>
      <c r="F34" s="1444"/>
      <c r="G34" s="1444"/>
      <c r="H34" s="1445"/>
    </row>
    <row r="35" spans="1:8" ht="15.75">
      <c r="A35" s="577" t="s">
        <v>49</v>
      </c>
      <c r="B35" s="1440" t="s">
        <v>50</v>
      </c>
      <c r="C35" s="1441"/>
      <c r="D35" s="1441"/>
      <c r="E35" s="1441"/>
      <c r="F35" s="1441"/>
      <c r="G35" s="1441"/>
      <c r="H35" s="1442"/>
    </row>
    <row r="36" spans="1:8" ht="16.5" thickBot="1">
      <c r="A36" s="578" t="s">
        <v>51</v>
      </c>
      <c r="B36" s="1446" t="s">
        <v>46</v>
      </c>
      <c r="C36" s="1447"/>
      <c r="D36" s="1447"/>
      <c r="E36" s="1447"/>
      <c r="F36" s="1447"/>
      <c r="G36" s="1447"/>
      <c r="H36" s="1448"/>
    </row>
    <row r="37" spans="1:8">
      <c r="A37" s="1436"/>
      <c r="B37" s="1436"/>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V31" sqref="V31"/>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513</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8" t="s">
        <v>8</v>
      </c>
      <c r="B3" s="879"/>
      <c r="C3" s="879"/>
      <c r="D3" s="879"/>
      <c r="E3" s="879"/>
      <c r="F3" s="879"/>
      <c r="G3" s="879"/>
      <c r="H3" s="879"/>
      <c r="I3" s="879"/>
      <c r="J3" s="879"/>
      <c r="K3" s="879"/>
      <c r="L3" s="889"/>
    </row>
    <row r="4" spans="1:12" ht="12.75" customHeight="1">
      <c r="A4" s="5"/>
      <c r="B4" s="6"/>
      <c r="C4" s="2" t="s">
        <v>9</v>
      </c>
      <c r="D4" s="2"/>
      <c r="E4" s="2"/>
      <c r="F4" s="2"/>
      <c r="G4" s="880"/>
      <c r="H4" s="1454" t="s">
        <v>10</v>
      </c>
      <c r="I4" s="1455"/>
      <c r="J4" s="910" t="s">
        <v>11</v>
      </c>
      <c r="K4" s="881" t="s">
        <v>12</v>
      </c>
      <c r="L4" s="882"/>
    </row>
    <row r="5" spans="1:12" ht="15.75" customHeight="1">
      <c r="A5" s="7" t="s">
        <v>13</v>
      </c>
      <c r="B5" s="8" t="s">
        <v>14</v>
      </c>
      <c r="C5" s="883" t="s">
        <v>40</v>
      </c>
      <c r="D5" s="883"/>
      <c r="E5" s="884" t="s">
        <v>41</v>
      </c>
      <c r="F5" s="885"/>
      <c r="G5" s="911"/>
      <c r="H5" s="1452" t="s">
        <v>15</v>
      </c>
      <c r="I5" s="1453"/>
      <c r="J5" s="912" t="s">
        <v>16</v>
      </c>
      <c r="K5" s="886" t="s">
        <v>17</v>
      </c>
      <c r="L5" s="887"/>
    </row>
    <row r="6" spans="1:12" ht="37.5" customHeight="1" thickBot="1">
      <c r="A6" s="9" t="s">
        <v>18</v>
      </c>
      <c r="B6" s="10" t="s">
        <v>19</v>
      </c>
      <c r="C6" s="813" t="s">
        <v>512</v>
      </c>
      <c r="D6" s="1623" t="s">
        <v>503</v>
      </c>
      <c r="E6" s="877" t="s">
        <v>512</v>
      </c>
      <c r="F6" s="1081" t="s">
        <v>503</v>
      </c>
      <c r="G6" s="909" t="s">
        <v>20</v>
      </c>
      <c r="H6" s="42" t="s">
        <v>512</v>
      </c>
      <c r="I6" s="824" t="s">
        <v>20</v>
      </c>
      <c r="J6" s="913" t="s">
        <v>20</v>
      </c>
      <c r="K6" s="878" t="s">
        <v>512</v>
      </c>
      <c r="L6" s="914" t="s">
        <v>21</v>
      </c>
    </row>
    <row r="7" spans="1:12" ht="15" thickBot="1">
      <c r="A7" s="11" t="s">
        <v>22</v>
      </c>
      <c r="B7" s="12" t="s">
        <v>23</v>
      </c>
      <c r="C7" s="43">
        <v>15712.026291051388</v>
      </c>
      <c r="D7" s="43">
        <v>15363.297603616094</v>
      </c>
      <c r="E7" s="44">
        <v>16026.266816872416</v>
      </c>
      <c r="F7" s="1082">
        <v>15670.563555688417</v>
      </c>
      <c r="G7" s="915">
        <v>2.269881743052427</v>
      </c>
      <c r="H7" s="45">
        <v>309.29919378742068</v>
      </c>
      <c r="I7" s="45">
        <v>6.9609902044918834E-2</v>
      </c>
      <c r="J7" s="46">
        <v>-4.6679853065837804</v>
      </c>
      <c r="K7" s="45">
        <v>100</v>
      </c>
      <c r="L7" s="916" t="s">
        <v>23</v>
      </c>
    </row>
    <row r="8" spans="1:12" ht="15" thickBot="1">
      <c r="A8" s="13"/>
      <c r="B8" s="14"/>
      <c r="C8" s="47"/>
      <c r="D8" s="47"/>
      <c r="E8" s="47"/>
      <c r="F8" s="47"/>
      <c r="G8" s="917"/>
      <c r="H8" s="46"/>
      <c r="I8" s="46"/>
      <c r="J8" s="46"/>
      <c r="K8" s="46"/>
      <c r="L8" s="918"/>
    </row>
    <row r="9" spans="1:12" ht="15">
      <c r="A9" s="15" t="s">
        <v>89</v>
      </c>
      <c r="B9" s="16" t="s">
        <v>23</v>
      </c>
      <c r="C9" s="48">
        <v>15436.627237472767</v>
      </c>
      <c r="D9" s="48">
        <v>15493.9574772055</v>
      </c>
      <c r="E9" s="49">
        <v>15745.359782222222</v>
      </c>
      <c r="F9" s="49">
        <v>15803.836626749611</v>
      </c>
      <c r="G9" s="919">
        <v>-0.37001676180587284</v>
      </c>
      <c r="H9" s="50">
        <v>225</v>
      </c>
      <c r="I9" s="50">
        <v>-2.0278676287633681</v>
      </c>
      <c r="J9" s="50">
        <v>-28.571428571428569</v>
      </c>
      <c r="K9" s="50">
        <v>0.11856067342462505</v>
      </c>
      <c r="L9" s="920">
        <v>-3.9676116629062438E-2</v>
      </c>
    </row>
    <row r="10" spans="1:12" ht="15">
      <c r="A10" s="24" t="s">
        <v>90</v>
      </c>
      <c r="B10" s="51" t="s">
        <v>23</v>
      </c>
      <c r="C10" s="52">
        <v>17143.889939680361</v>
      </c>
      <c r="D10" s="52">
        <v>16755.514098097621</v>
      </c>
      <c r="E10" s="53">
        <v>17486.767738473969</v>
      </c>
      <c r="F10" s="53">
        <v>17090.624380059573</v>
      </c>
      <c r="G10" s="921">
        <v>2.3178986888073845</v>
      </c>
      <c r="H10" s="54">
        <v>344.19164336239515</v>
      </c>
      <c r="I10" s="54">
        <v>-0.25902691210134116</v>
      </c>
      <c r="J10" s="54">
        <v>-5.4734877935002331</v>
      </c>
      <c r="K10" s="54">
        <v>36.036516687414782</v>
      </c>
      <c r="L10" s="922">
        <v>-0.3070831995589387</v>
      </c>
    </row>
    <row r="11" spans="1:12" ht="15">
      <c r="A11" s="17" t="s">
        <v>91</v>
      </c>
      <c r="B11" s="18" t="s">
        <v>23</v>
      </c>
      <c r="C11" s="55">
        <v>17164.153135133176</v>
      </c>
      <c r="D11" s="55">
        <v>16804.11872581028</v>
      </c>
      <c r="E11" s="56">
        <v>17507.436197835839</v>
      </c>
      <c r="F11" s="56">
        <v>17140.201100326485</v>
      </c>
      <c r="G11" s="923">
        <v>2.1425366911381163</v>
      </c>
      <c r="H11" s="57">
        <v>390.89609004739333</v>
      </c>
      <c r="I11" s="57">
        <v>0.17367178450977033</v>
      </c>
      <c r="J11" s="57">
        <v>-19.157088122605366</v>
      </c>
      <c r="K11" s="57">
        <v>5.0032604185191776</v>
      </c>
      <c r="L11" s="924">
        <v>-0.89671132491116978</v>
      </c>
    </row>
    <row r="12" spans="1:12" ht="15">
      <c r="A12" s="17" t="s">
        <v>92</v>
      </c>
      <c r="B12" s="18" t="s">
        <v>23</v>
      </c>
      <c r="C12" s="55" t="s">
        <v>209</v>
      </c>
      <c r="D12" s="55" t="s">
        <v>81</v>
      </c>
      <c r="E12" s="56" t="s">
        <v>209</v>
      </c>
      <c r="F12" s="56" t="s">
        <v>81</v>
      </c>
      <c r="G12" s="923" t="s">
        <v>81</v>
      </c>
      <c r="H12" s="57" t="s">
        <v>209</v>
      </c>
      <c r="I12" s="57" t="s">
        <v>81</v>
      </c>
      <c r="J12" s="57" t="s">
        <v>81</v>
      </c>
      <c r="K12" s="57">
        <v>7.7064437726006282E-2</v>
      </c>
      <c r="L12" s="1423" t="s">
        <v>81</v>
      </c>
    </row>
    <row r="13" spans="1:12" ht="15">
      <c r="A13" s="17" t="s">
        <v>79</v>
      </c>
      <c r="B13" s="18" t="s">
        <v>23</v>
      </c>
      <c r="C13" s="55">
        <v>13279.221913821471</v>
      </c>
      <c r="D13" s="55">
        <v>12989.34949649925</v>
      </c>
      <c r="E13" s="56">
        <v>13544.806352097901</v>
      </c>
      <c r="F13" s="56">
        <v>13249.136486429235</v>
      </c>
      <c r="G13" s="923">
        <v>2.2316161205789764</v>
      </c>
      <c r="H13" s="57">
        <v>277.56552789978849</v>
      </c>
      <c r="I13" s="57">
        <v>1.4294578827712174</v>
      </c>
      <c r="J13" s="57">
        <v>-5.9804221474457018</v>
      </c>
      <c r="K13" s="57">
        <v>36.439622977058512</v>
      </c>
      <c r="L13" s="924">
        <v>-0.50866750047751452</v>
      </c>
    </row>
    <row r="14" spans="1:12" ht="15.75" thickBot="1">
      <c r="A14" s="19" t="s">
        <v>93</v>
      </c>
      <c r="B14" s="20" t="s">
        <v>23</v>
      </c>
      <c r="C14" s="58">
        <v>16333.958274001687</v>
      </c>
      <c r="D14" s="58">
        <v>15907.487862124846</v>
      </c>
      <c r="E14" s="59">
        <v>16660.637439481721</v>
      </c>
      <c r="F14" s="59">
        <v>16225.637619367344</v>
      </c>
      <c r="G14" s="925">
        <v>2.6809412999286391</v>
      </c>
      <c r="H14" s="60">
        <v>286.90273499734474</v>
      </c>
      <c r="I14" s="60">
        <v>0.12531570764153535</v>
      </c>
      <c r="J14" s="60">
        <v>3.0651340996168579</v>
      </c>
      <c r="K14" s="60">
        <v>22.324974805856897</v>
      </c>
      <c r="L14" s="926">
        <v>1.675073703850682</v>
      </c>
    </row>
    <row r="15" spans="1:12" ht="15" thickBot="1">
      <c r="A15" s="13"/>
      <c r="B15" s="21"/>
      <c r="C15" s="47"/>
      <c r="D15" s="47"/>
      <c r="E15" s="47"/>
      <c r="F15" s="47"/>
      <c r="G15" s="917"/>
      <c r="H15" s="46"/>
      <c r="I15" s="46"/>
      <c r="J15" s="46"/>
      <c r="K15" s="46"/>
      <c r="L15" s="918"/>
    </row>
    <row r="16" spans="1:12" ht="14.25">
      <c r="A16" s="22" t="s">
        <v>94</v>
      </c>
      <c r="B16" s="23" t="s">
        <v>25</v>
      </c>
      <c r="C16" s="61" t="s">
        <v>81</v>
      </c>
      <c r="D16" s="61" t="s">
        <v>81</v>
      </c>
      <c r="E16" s="62" t="s">
        <v>81</v>
      </c>
      <c r="F16" s="62" t="s">
        <v>81</v>
      </c>
      <c r="G16" s="927" t="s">
        <v>81</v>
      </c>
      <c r="H16" s="63" t="s">
        <v>81</v>
      </c>
      <c r="I16" s="63" t="s">
        <v>81</v>
      </c>
      <c r="J16" s="64" t="s">
        <v>81</v>
      </c>
      <c r="K16" s="64" t="s">
        <v>81</v>
      </c>
      <c r="L16" s="928" t="s">
        <v>81</v>
      </c>
    </row>
    <row r="17" spans="1:12" ht="15">
      <c r="A17" s="24" t="s">
        <v>94</v>
      </c>
      <c r="B17" s="25" t="s">
        <v>26</v>
      </c>
      <c r="C17" s="55" t="s">
        <v>81</v>
      </c>
      <c r="D17" s="55" t="s">
        <v>81</v>
      </c>
      <c r="E17" s="56" t="s">
        <v>81</v>
      </c>
      <c r="F17" s="56" t="s">
        <v>81</v>
      </c>
      <c r="G17" s="923" t="s">
        <v>81</v>
      </c>
      <c r="H17" s="57" t="s">
        <v>81</v>
      </c>
      <c r="I17" s="57" t="s">
        <v>81</v>
      </c>
      <c r="J17" s="65" t="s">
        <v>81</v>
      </c>
      <c r="K17" s="65" t="s">
        <v>81</v>
      </c>
      <c r="L17" s="929" t="s">
        <v>81</v>
      </c>
    </row>
    <row r="18" spans="1:12" ht="15">
      <c r="A18" s="24" t="s">
        <v>94</v>
      </c>
      <c r="B18" s="25" t="s">
        <v>27</v>
      </c>
      <c r="C18" s="55" t="s">
        <v>81</v>
      </c>
      <c r="D18" s="55" t="s">
        <v>81</v>
      </c>
      <c r="E18" s="56" t="s">
        <v>81</v>
      </c>
      <c r="F18" s="56" t="s">
        <v>81</v>
      </c>
      <c r="G18" s="923" t="s">
        <v>81</v>
      </c>
      <c r="H18" s="57" t="s">
        <v>81</v>
      </c>
      <c r="I18" s="57" t="s">
        <v>81</v>
      </c>
      <c r="J18" s="65" t="s">
        <v>81</v>
      </c>
      <c r="K18" s="65" t="s">
        <v>81</v>
      </c>
      <c r="L18" s="929" t="s">
        <v>81</v>
      </c>
    </row>
    <row r="19" spans="1:12" ht="14.25">
      <c r="A19" s="22" t="s">
        <v>94</v>
      </c>
      <c r="B19" s="26" t="s">
        <v>28</v>
      </c>
      <c r="C19" s="66">
        <v>16869.071606047</v>
      </c>
      <c r="D19" s="66" t="s">
        <v>209</v>
      </c>
      <c r="E19" s="67">
        <v>17206.45303816794</v>
      </c>
      <c r="F19" s="67" t="s">
        <v>209</v>
      </c>
      <c r="G19" s="930" t="s">
        <v>81</v>
      </c>
      <c r="H19" s="68">
        <v>218.33333333333334</v>
      </c>
      <c r="I19" s="68" t="s">
        <v>81</v>
      </c>
      <c r="J19" s="69" t="s">
        <v>81</v>
      </c>
      <c r="K19" s="69">
        <v>3.5568202027387516E-2</v>
      </c>
      <c r="L19" s="931" t="s">
        <v>81</v>
      </c>
    </row>
    <row r="20" spans="1:12" ht="15">
      <c r="A20" s="24" t="s">
        <v>94</v>
      </c>
      <c r="B20" s="25" t="s">
        <v>29</v>
      </c>
      <c r="C20" s="55">
        <v>16731.157843137255</v>
      </c>
      <c r="D20" s="55" t="s">
        <v>209</v>
      </c>
      <c r="E20" s="56">
        <v>17065.780999999999</v>
      </c>
      <c r="F20" s="56" t="s">
        <v>209</v>
      </c>
      <c r="G20" s="923" t="s">
        <v>81</v>
      </c>
      <c r="H20" s="57">
        <v>216</v>
      </c>
      <c r="I20" s="57" t="s">
        <v>81</v>
      </c>
      <c r="J20" s="65" t="s">
        <v>81</v>
      </c>
      <c r="K20" s="65">
        <v>2.9640168356156262E-2</v>
      </c>
      <c r="L20" s="929" t="s">
        <v>81</v>
      </c>
    </row>
    <row r="21" spans="1:12" ht="15">
      <c r="A21" s="24" t="s">
        <v>94</v>
      </c>
      <c r="B21" s="25" t="s">
        <v>30</v>
      </c>
      <c r="C21" s="55" t="s">
        <v>209</v>
      </c>
      <c r="D21" s="55" t="s">
        <v>209</v>
      </c>
      <c r="E21" s="56" t="s">
        <v>209</v>
      </c>
      <c r="F21" s="56" t="s">
        <v>209</v>
      </c>
      <c r="G21" s="923" t="s">
        <v>81</v>
      </c>
      <c r="H21" s="57" t="s">
        <v>209</v>
      </c>
      <c r="I21" s="57" t="s">
        <v>81</v>
      </c>
      <c r="J21" s="65" t="s">
        <v>81</v>
      </c>
      <c r="K21" s="65">
        <v>5.928033671231253E-3</v>
      </c>
      <c r="L21" s="929" t="s">
        <v>81</v>
      </c>
    </row>
    <row r="22" spans="1:12" ht="14.25">
      <c r="A22" s="22" t="s">
        <v>94</v>
      </c>
      <c r="B22" s="26" t="s">
        <v>31</v>
      </c>
      <c r="C22" s="66">
        <v>14848.38205790153</v>
      </c>
      <c r="D22" s="66">
        <v>15104.542008879022</v>
      </c>
      <c r="E22" s="67">
        <v>15145.349699059561</v>
      </c>
      <c r="F22" s="67">
        <v>15406.632849056603</v>
      </c>
      <c r="G22" s="930">
        <v>-1.6959133936461712</v>
      </c>
      <c r="H22" s="68">
        <v>227.85714285714286</v>
      </c>
      <c r="I22" s="68">
        <v>1.6102791281166713</v>
      </c>
      <c r="J22" s="69">
        <v>-46.153846153846153</v>
      </c>
      <c r="K22" s="69">
        <v>8.2992471397237533E-2</v>
      </c>
      <c r="L22" s="931">
        <v>-6.3941690795472267E-2</v>
      </c>
    </row>
    <row r="23" spans="1:12" ht="15">
      <c r="A23" s="24" t="s">
        <v>94</v>
      </c>
      <c r="B23" s="25" t="s">
        <v>32</v>
      </c>
      <c r="C23" s="55">
        <v>14726.452941176471</v>
      </c>
      <c r="D23" s="55">
        <v>15117.557843137254</v>
      </c>
      <c r="E23" s="56">
        <v>15020.982</v>
      </c>
      <c r="F23" s="56">
        <v>15419.909</v>
      </c>
      <c r="G23" s="923">
        <v>-2.5870904945029163</v>
      </c>
      <c r="H23" s="57">
        <v>222.5</v>
      </c>
      <c r="I23" s="57">
        <v>-0.93499554764024684</v>
      </c>
      <c r="J23" s="65">
        <v>-50</v>
      </c>
      <c r="K23" s="65">
        <v>7.1136404054775032E-2</v>
      </c>
      <c r="L23" s="929">
        <v>-6.4495130276957108E-2</v>
      </c>
    </row>
    <row r="24" spans="1:12" ht="15.75" thickBot="1">
      <c r="A24" s="27" t="s">
        <v>94</v>
      </c>
      <c r="B24" s="28" t="s">
        <v>33</v>
      </c>
      <c r="C24" s="70" t="s">
        <v>209</v>
      </c>
      <c r="D24" s="70" t="s">
        <v>209</v>
      </c>
      <c r="E24" s="71" t="s">
        <v>209</v>
      </c>
      <c r="F24" s="71" t="s">
        <v>209</v>
      </c>
      <c r="G24" s="932" t="s">
        <v>81</v>
      </c>
      <c r="H24" s="65" t="s">
        <v>209</v>
      </c>
      <c r="I24" s="65" t="s">
        <v>81</v>
      </c>
      <c r="J24" s="65" t="s">
        <v>81</v>
      </c>
      <c r="K24" s="65">
        <v>1.1856067342462506E-2</v>
      </c>
      <c r="L24" s="929" t="s">
        <v>81</v>
      </c>
    </row>
    <row r="25" spans="1:12" ht="15" thickBot="1">
      <c r="A25" s="13"/>
      <c r="B25" s="21"/>
      <c r="C25" s="47"/>
      <c r="D25" s="47"/>
      <c r="E25" s="47"/>
      <c r="F25" s="47"/>
      <c r="G25" s="917"/>
      <c r="H25" s="46"/>
      <c r="I25" s="46"/>
      <c r="J25" s="46"/>
      <c r="K25" s="46"/>
      <c r="L25" s="918"/>
    </row>
    <row r="26" spans="1:12" ht="14.25">
      <c r="A26" s="22" t="s">
        <v>95</v>
      </c>
      <c r="B26" s="23" t="s">
        <v>25</v>
      </c>
      <c r="C26" s="61">
        <v>17553.592192386659</v>
      </c>
      <c r="D26" s="61">
        <v>17276.956957967192</v>
      </c>
      <c r="E26" s="62">
        <v>17904.664036234393</v>
      </c>
      <c r="F26" s="62">
        <v>17622.496097126535</v>
      </c>
      <c r="G26" s="927">
        <v>1.6011803183424576</v>
      </c>
      <c r="H26" s="63">
        <v>404.13167701863352</v>
      </c>
      <c r="I26" s="63">
        <v>-0.17122292460561905</v>
      </c>
      <c r="J26" s="64">
        <v>9.5238095238095237</v>
      </c>
      <c r="K26" s="64">
        <v>3.8176536842729267</v>
      </c>
      <c r="L26" s="928">
        <v>0.49468109314548991</v>
      </c>
    </row>
    <row r="27" spans="1:12" ht="15">
      <c r="A27" s="24" t="s">
        <v>95</v>
      </c>
      <c r="B27" s="25" t="s">
        <v>26</v>
      </c>
      <c r="C27" s="55">
        <v>17564.460784313724</v>
      </c>
      <c r="D27" s="55">
        <v>17218.263725490197</v>
      </c>
      <c r="E27" s="56">
        <v>17915.75</v>
      </c>
      <c r="F27" s="56">
        <v>17562.629000000001</v>
      </c>
      <c r="G27" s="923">
        <v>2.0106386122487652</v>
      </c>
      <c r="H27" s="57">
        <v>392.9</v>
      </c>
      <c r="I27" s="57">
        <v>-0.63227111785533641</v>
      </c>
      <c r="J27" s="65">
        <v>24.277456647398843</v>
      </c>
      <c r="K27" s="65">
        <v>2.5490544786294387</v>
      </c>
      <c r="L27" s="929">
        <v>0.5936998586803004</v>
      </c>
    </row>
    <row r="28" spans="1:12" ht="15">
      <c r="A28" s="24" t="s">
        <v>95</v>
      </c>
      <c r="B28" s="25" t="s">
        <v>27</v>
      </c>
      <c r="C28" s="55">
        <v>17533.48333333333</v>
      </c>
      <c r="D28" s="55">
        <v>17356.293137254903</v>
      </c>
      <c r="E28" s="56">
        <v>17884.152999999998</v>
      </c>
      <c r="F28" s="56">
        <v>17703.419000000002</v>
      </c>
      <c r="G28" s="923">
        <v>1.0208988444548295</v>
      </c>
      <c r="H28" s="57">
        <v>426.7</v>
      </c>
      <c r="I28" s="57">
        <v>2.0081281377002096</v>
      </c>
      <c r="J28" s="65">
        <v>-11.570247933884298</v>
      </c>
      <c r="K28" s="65">
        <v>1.268599205643488</v>
      </c>
      <c r="L28" s="929">
        <v>-9.9018765534810926E-2</v>
      </c>
    </row>
    <row r="29" spans="1:12" ht="14.25">
      <c r="A29" s="22" t="s">
        <v>95</v>
      </c>
      <c r="B29" s="26" t="s">
        <v>28</v>
      </c>
      <c r="C29" s="66">
        <v>17482.801073142851</v>
      </c>
      <c r="D29" s="66">
        <v>17077.657370586312</v>
      </c>
      <c r="E29" s="67">
        <v>17832.45709460571</v>
      </c>
      <c r="F29" s="67">
        <v>17419.210517998039</v>
      </c>
      <c r="G29" s="930">
        <v>2.372361113499907</v>
      </c>
      <c r="H29" s="68">
        <v>364.98710394663703</v>
      </c>
      <c r="I29" s="68">
        <v>-0.73265922993047661</v>
      </c>
      <c r="J29" s="69">
        <v>-1.5325670498084289</v>
      </c>
      <c r="K29" s="69">
        <v>10.664532574545023</v>
      </c>
      <c r="L29" s="931">
        <v>0.33958202354191513</v>
      </c>
    </row>
    <row r="30" spans="1:12" ht="15">
      <c r="A30" s="24" t="s">
        <v>95</v>
      </c>
      <c r="B30" s="25" t="s">
        <v>29</v>
      </c>
      <c r="C30" s="55">
        <v>17493.669607843138</v>
      </c>
      <c r="D30" s="55">
        <v>17051.335294117649</v>
      </c>
      <c r="E30" s="56">
        <v>17843.543000000001</v>
      </c>
      <c r="F30" s="56">
        <v>17392.362000000001</v>
      </c>
      <c r="G30" s="923">
        <v>2.5941329878023494</v>
      </c>
      <c r="H30" s="57">
        <v>357.6</v>
      </c>
      <c r="I30" s="57">
        <v>0.19613337069208336</v>
      </c>
      <c r="J30" s="65">
        <v>2.2988505747126435</v>
      </c>
      <c r="K30" s="65">
        <v>6.8587349576145593</v>
      </c>
      <c r="L30" s="929">
        <v>0.46709890223168227</v>
      </c>
    </row>
    <row r="31" spans="1:12" ht="15">
      <c r="A31" s="24" t="s">
        <v>95</v>
      </c>
      <c r="B31" s="25" t="s">
        <v>30</v>
      </c>
      <c r="C31" s="55">
        <v>17464.289215686276</v>
      </c>
      <c r="D31" s="55">
        <v>17117.284313725489</v>
      </c>
      <c r="E31" s="56">
        <v>17813.575000000001</v>
      </c>
      <c r="F31" s="56">
        <v>17459.63</v>
      </c>
      <c r="G31" s="923">
        <v>2.0272193626096295</v>
      </c>
      <c r="H31" s="57">
        <v>378.3</v>
      </c>
      <c r="I31" s="57">
        <v>-1.7912772585669725</v>
      </c>
      <c r="J31" s="65">
        <v>-7.7586206896551726</v>
      </c>
      <c r="K31" s="65">
        <v>3.8057976169304641</v>
      </c>
      <c r="L31" s="929">
        <v>-0.12751687868976758</v>
      </c>
    </row>
    <row r="32" spans="1:12" ht="14.25">
      <c r="A32" s="22" t="s">
        <v>95</v>
      </c>
      <c r="B32" s="26" t="s">
        <v>31</v>
      </c>
      <c r="C32" s="66">
        <v>16863.836474992433</v>
      </c>
      <c r="D32" s="66">
        <v>16495.481276990115</v>
      </c>
      <c r="E32" s="67">
        <v>17201.113204492282</v>
      </c>
      <c r="F32" s="67">
        <v>16825.390902529918</v>
      </c>
      <c r="G32" s="930">
        <v>2.2330672977462216</v>
      </c>
      <c r="H32" s="68">
        <v>323.28613861386134</v>
      </c>
      <c r="I32" s="68">
        <v>-0.85055760051686247</v>
      </c>
      <c r="J32" s="69">
        <v>-9.4621513944223103</v>
      </c>
      <c r="K32" s="69">
        <v>21.554330428596835</v>
      </c>
      <c r="L32" s="931">
        <v>-1.1413463162463415</v>
      </c>
    </row>
    <row r="33" spans="1:12" ht="15">
      <c r="A33" s="24" t="s">
        <v>95</v>
      </c>
      <c r="B33" s="25" t="s">
        <v>32</v>
      </c>
      <c r="C33" s="55">
        <v>16839.53137254902</v>
      </c>
      <c r="D33" s="55">
        <v>16481.865686274508</v>
      </c>
      <c r="E33" s="56">
        <v>17176.322</v>
      </c>
      <c r="F33" s="56">
        <v>16811.503000000001</v>
      </c>
      <c r="G33" s="923">
        <v>2.1700558242769818</v>
      </c>
      <c r="H33" s="57">
        <v>313.3</v>
      </c>
      <c r="I33" s="57">
        <v>-0.22292993630572888</v>
      </c>
      <c r="J33" s="65">
        <v>-5.0483351235230938</v>
      </c>
      <c r="K33" s="65">
        <v>15.721145296105282</v>
      </c>
      <c r="L33" s="929">
        <v>-6.297451175004376E-2</v>
      </c>
    </row>
    <row r="34" spans="1:12" ht="15.75" thickBot="1">
      <c r="A34" s="27" t="s">
        <v>95</v>
      </c>
      <c r="B34" s="28" t="s">
        <v>33</v>
      </c>
      <c r="C34" s="70">
        <v>16922.430392156864</v>
      </c>
      <c r="D34" s="70">
        <v>16523.091176470589</v>
      </c>
      <c r="E34" s="71">
        <v>17260.879000000001</v>
      </c>
      <c r="F34" s="71">
        <v>16853.553</v>
      </c>
      <c r="G34" s="932">
        <v>2.4168553657498864</v>
      </c>
      <c r="H34" s="65">
        <v>350.2</v>
      </c>
      <c r="I34" s="65">
        <v>-0.96153846153847111</v>
      </c>
      <c r="J34" s="65">
        <v>-19.542109566639411</v>
      </c>
      <c r="K34" s="65">
        <v>5.8331851324915522</v>
      </c>
      <c r="L34" s="929">
        <v>-1.0783718044962969</v>
      </c>
    </row>
    <row r="35" spans="1:12" ht="15.75" thickBot="1">
      <c r="A35" s="29"/>
      <c r="B35" s="30"/>
      <c r="C35" s="72"/>
      <c r="D35" s="72"/>
      <c r="E35" s="72"/>
      <c r="F35" s="72"/>
      <c r="G35" s="933"/>
      <c r="H35" s="73"/>
      <c r="I35" s="73"/>
      <c r="J35" s="73"/>
      <c r="K35" s="73"/>
      <c r="L35" s="934"/>
    </row>
    <row r="36" spans="1:12" ht="15">
      <c r="A36" s="24" t="s">
        <v>96</v>
      </c>
      <c r="B36" s="31" t="s">
        <v>30</v>
      </c>
      <c r="C36" s="74">
        <v>17357.46764705882</v>
      </c>
      <c r="D36" s="74">
        <v>17010.345098039215</v>
      </c>
      <c r="E36" s="75">
        <v>17704.616999999998</v>
      </c>
      <c r="F36" s="75">
        <v>17350.552</v>
      </c>
      <c r="G36" s="935">
        <v>2.0406555364924337</v>
      </c>
      <c r="H36" s="76">
        <v>412.8</v>
      </c>
      <c r="I36" s="76">
        <v>0</v>
      </c>
      <c r="J36" s="76">
        <v>-17.745803357314148</v>
      </c>
      <c r="K36" s="76">
        <v>2.0333155492323196</v>
      </c>
      <c r="L36" s="936">
        <v>-0.3232823597815262</v>
      </c>
    </row>
    <row r="37" spans="1:12" ht="15.75" thickBot="1">
      <c r="A37" s="27" t="s">
        <v>96</v>
      </c>
      <c r="B37" s="28" t="s">
        <v>33</v>
      </c>
      <c r="C37" s="70">
        <v>17018.815686274509</v>
      </c>
      <c r="D37" s="70">
        <v>16653.188235294117</v>
      </c>
      <c r="E37" s="71">
        <v>17359.191999999999</v>
      </c>
      <c r="F37" s="71">
        <v>16986.252</v>
      </c>
      <c r="G37" s="932">
        <v>2.1955402521992413</v>
      </c>
      <c r="H37" s="65">
        <v>375.9</v>
      </c>
      <c r="I37" s="65">
        <v>0.18656716417910146</v>
      </c>
      <c r="J37" s="65">
        <v>-20.095693779904305</v>
      </c>
      <c r="K37" s="65">
        <v>2.9699448692868575</v>
      </c>
      <c r="L37" s="929">
        <v>-0.57342896512964403</v>
      </c>
    </row>
    <row r="38" spans="1:12" ht="15.75" thickBot="1">
      <c r="A38" s="29"/>
      <c r="B38" s="30"/>
      <c r="C38" s="72"/>
      <c r="D38" s="72"/>
      <c r="E38" s="72"/>
      <c r="F38" s="72"/>
      <c r="G38" s="933"/>
      <c r="H38" s="73"/>
      <c r="I38" s="73"/>
      <c r="J38" s="73"/>
      <c r="K38" s="73"/>
      <c r="L38" s="934"/>
    </row>
    <row r="39" spans="1:12" ht="14.25">
      <c r="A39" s="22" t="s">
        <v>97</v>
      </c>
      <c r="B39" s="23" t="s">
        <v>25</v>
      </c>
      <c r="C39" s="61" t="s">
        <v>81</v>
      </c>
      <c r="D39" s="61" t="s">
        <v>81</v>
      </c>
      <c r="E39" s="62" t="s">
        <v>81</v>
      </c>
      <c r="F39" s="62" t="s">
        <v>81</v>
      </c>
      <c r="G39" s="927" t="s">
        <v>81</v>
      </c>
      <c r="H39" s="63" t="s">
        <v>81</v>
      </c>
      <c r="I39" s="63" t="s">
        <v>81</v>
      </c>
      <c r="J39" s="64" t="s">
        <v>81</v>
      </c>
      <c r="K39" s="64" t="s">
        <v>81</v>
      </c>
      <c r="L39" s="928" t="s">
        <v>81</v>
      </c>
    </row>
    <row r="40" spans="1:12" ht="15">
      <c r="A40" s="17" t="s">
        <v>97</v>
      </c>
      <c r="B40" s="25" t="s">
        <v>26</v>
      </c>
      <c r="C40" s="55" t="s">
        <v>81</v>
      </c>
      <c r="D40" s="55" t="s">
        <v>81</v>
      </c>
      <c r="E40" s="56" t="s">
        <v>81</v>
      </c>
      <c r="F40" s="56" t="s">
        <v>81</v>
      </c>
      <c r="G40" s="923" t="s">
        <v>81</v>
      </c>
      <c r="H40" s="57" t="s">
        <v>81</v>
      </c>
      <c r="I40" s="57" t="s">
        <v>81</v>
      </c>
      <c r="J40" s="65" t="s">
        <v>81</v>
      </c>
      <c r="K40" s="65" t="s">
        <v>81</v>
      </c>
      <c r="L40" s="929" t="s">
        <v>81</v>
      </c>
    </row>
    <row r="41" spans="1:12" ht="15">
      <c r="A41" s="17" t="s">
        <v>97</v>
      </c>
      <c r="B41" s="25" t="s">
        <v>27</v>
      </c>
      <c r="C41" s="55" t="s">
        <v>81</v>
      </c>
      <c r="D41" s="55" t="s">
        <v>81</v>
      </c>
      <c r="E41" s="56" t="s">
        <v>81</v>
      </c>
      <c r="F41" s="56" t="s">
        <v>81</v>
      </c>
      <c r="G41" s="923" t="s">
        <v>81</v>
      </c>
      <c r="H41" s="57" t="s">
        <v>81</v>
      </c>
      <c r="I41" s="57" t="s">
        <v>81</v>
      </c>
      <c r="J41" s="65" t="s">
        <v>81</v>
      </c>
      <c r="K41" s="65" t="s">
        <v>81</v>
      </c>
      <c r="L41" s="929" t="s">
        <v>81</v>
      </c>
    </row>
    <row r="42" spans="1:12" ht="15">
      <c r="A42" s="17" t="s">
        <v>97</v>
      </c>
      <c r="B42" s="25" t="s">
        <v>34</v>
      </c>
      <c r="C42" s="55" t="s">
        <v>81</v>
      </c>
      <c r="D42" s="55" t="s">
        <v>81</v>
      </c>
      <c r="E42" s="56" t="s">
        <v>81</v>
      </c>
      <c r="F42" s="56" t="s">
        <v>81</v>
      </c>
      <c r="G42" s="923" t="s">
        <v>81</v>
      </c>
      <c r="H42" s="57" t="s">
        <v>81</v>
      </c>
      <c r="I42" s="57" t="s">
        <v>81</v>
      </c>
      <c r="J42" s="65" t="s">
        <v>81</v>
      </c>
      <c r="K42" s="65" t="s">
        <v>81</v>
      </c>
      <c r="L42" s="929" t="s">
        <v>81</v>
      </c>
    </row>
    <row r="43" spans="1:12" ht="14.25">
      <c r="A43" s="32" t="s">
        <v>97</v>
      </c>
      <c r="B43" s="26" t="s">
        <v>28</v>
      </c>
      <c r="C43" s="66" t="s">
        <v>81</v>
      </c>
      <c r="D43" s="66" t="s">
        <v>81</v>
      </c>
      <c r="E43" s="67" t="s">
        <v>81</v>
      </c>
      <c r="F43" s="67" t="s">
        <v>81</v>
      </c>
      <c r="G43" s="930" t="s">
        <v>81</v>
      </c>
      <c r="H43" s="68" t="s">
        <v>81</v>
      </c>
      <c r="I43" s="68" t="s">
        <v>81</v>
      </c>
      <c r="J43" s="69" t="s">
        <v>81</v>
      </c>
      <c r="K43" s="69" t="s">
        <v>81</v>
      </c>
      <c r="L43" s="931" t="s">
        <v>81</v>
      </c>
    </row>
    <row r="44" spans="1:12" ht="15">
      <c r="A44" s="17" t="s">
        <v>97</v>
      </c>
      <c r="B44" s="25" t="s">
        <v>30</v>
      </c>
      <c r="C44" s="55" t="s">
        <v>81</v>
      </c>
      <c r="D44" s="55" t="s">
        <v>81</v>
      </c>
      <c r="E44" s="56" t="s">
        <v>81</v>
      </c>
      <c r="F44" s="56" t="s">
        <v>81</v>
      </c>
      <c r="G44" s="923" t="s">
        <v>81</v>
      </c>
      <c r="H44" s="57" t="s">
        <v>81</v>
      </c>
      <c r="I44" s="57" t="s">
        <v>81</v>
      </c>
      <c r="J44" s="65" t="s">
        <v>81</v>
      </c>
      <c r="K44" s="65" t="s">
        <v>81</v>
      </c>
      <c r="L44" s="929" t="s">
        <v>81</v>
      </c>
    </row>
    <row r="45" spans="1:12" ht="15">
      <c r="A45" s="17" t="s">
        <v>97</v>
      </c>
      <c r="B45" s="25" t="s">
        <v>35</v>
      </c>
      <c r="C45" s="55" t="s">
        <v>81</v>
      </c>
      <c r="D45" s="55" t="s">
        <v>81</v>
      </c>
      <c r="E45" s="56" t="s">
        <v>81</v>
      </c>
      <c r="F45" s="56" t="s">
        <v>81</v>
      </c>
      <c r="G45" s="923" t="s">
        <v>81</v>
      </c>
      <c r="H45" s="57" t="s">
        <v>81</v>
      </c>
      <c r="I45" s="57" t="s">
        <v>81</v>
      </c>
      <c r="J45" s="65" t="s">
        <v>81</v>
      </c>
      <c r="K45" s="65" t="s">
        <v>81</v>
      </c>
      <c r="L45" s="929" t="s">
        <v>81</v>
      </c>
    </row>
    <row r="46" spans="1:12" ht="14.25">
      <c r="A46" s="32" t="s">
        <v>97</v>
      </c>
      <c r="B46" s="26" t="s">
        <v>31</v>
      </c>
      <c r="C46" s="66" t="s">
        <v>209</v>
      </c>
      <c r="D46" s="66" t="s">
        <v>81</v>
      </c>
      <c r="E46" s="67" t="s">
        <v>209</v>
      </c>
      <c r="F46" s="67" t="s">
        <v>81</v>
      </c>
      <c r="G46" s="930" t="s">
        <v>81</v>
      </c>
      <c r="H46" s="68" t="s">
        <v>209</v>
      </c>
      <c r="I46" s="68" t="s">
        <v>81</v>
      </c>
      <c r="J46" s="69" t="s">
        <v>81</v>
      </c>
      <c r="K46" s="69">
        <v>7.7064437726006282E-2</v>
      </c>
      <c r="L46" s="931" t="s">
        <v>81</v>
      </c>
    </row>
    <row r="47" spans="1:12" ht="15">
      <c r="A47" s="17" t="s">
        <v>97</v>
      </c>
      <c r="B47" s="25" t="s">
        <v>33</v>
      </c>
      <c r="C47" s="55" t="s">
        <v>209</v>
      </c>
      <c r="D47" s="55" t="s">
        <v>81</v>
      </c>
      <c r="E47" s="56" t="s">
        <v>209</v>
      </c>
      <c r="F47" s="56" t="s">
        <v>81</v>
      </c>
      <c r="G47" s="923" t="s">
        <v>81</v>
      </c>
      <c r="H47" s="57" t="s">
        <v>209</v>
      </c>
      <c r="I47" s="57" t="s">
        <v>81</v>
      </c>
      <c r="J47" s="65" t="s">
        <v>81</v>
      </c>
      <c r="K47" s="65">
        <v>1.1856067342462506E-2</v>
      </c>
      <c r="L47" s="929" t="s">
        <v>81</v>
      </c>
    </row>
    <row r="48" spans="1:12" ht="15.75" thickBot="1">
      <c r="A48" s="33" t="s">
        <v>97</v>
      </c>
      <c r="B48" s="25" t="s">
        <v>36</v>
      </c>
      <c r="C48" s="70" t="s">
        <v>209</v>
      </c>
      <c r="D48" s="70" t="s">
        <v>81</v>
      </c>
      <c r="E48" s="71" t="s">
        <v>209</v>
      </c>
      <c r="F48" s="71" t="s">
        <v>81</v>
      </c>
      <c r="G48" s="932" t="s">
        <v>81</v>
      </c>
      <c r="H48" s="65" t="s">
        <v>209</v>
      </c>
      <c r="I48" s="65" t="s">
        <v>81</v>
      </c>
      <c r="J48" s="65" t="s">
        <v>81</v>
      </c>
      <c r="K48" s="65">
        <v>6.5208370383543782E-2</v>
      </c>
      <c r="L48" s="929" t="s">
        <v>81</v>
      </c>
    </row>
    <row r="49" spans="1:12" ht="15.75" thickBot="1">
      <c r="A49" s="29"/>
      <c r="B49" s="30"/>
      <c r="C49" s="72"/>
      <c r="D49" s="72"/>
      <c r="E49" s="72"/>
      <c r="F49" s="72"/>
      <c r="G49" s="933"/>
      <c r="H49" s="73"/>
      <c r="I49" s="73"/>
      <c r="J49" s="73"/>
      <c r="K49" s="73"/>
      <c r="L49" s="934"/>
    </row>
    <row r="50" spans="1:12" ht="14.25">
      <c r="A50" s="22" t="s">
        <v>24</v>
      </c>
      <c r="B50" s="23" t="s">
        <v>28</v>
      </c>
      <c r="C50" s="61">
        <v>14499.215773903412</v>
      </c>
      <c r="D50" s="61">
        <v>14324.95863395111</v>
      </c>
      <c r="E50" s="62">
        <v>14789.20008938148</v>
      </c>
      <c r="F50" s="62">
        <v>14611.457806630133</v>
      </c>
      <c r="G50" s="927">
        <v>1.2164582419058458</v>
      </c>
      <c r="H50" s="63">
        <v>344.68169014084503</v>
      </c>
      <c r="I50" s="63">
        <v>1.5450543996990176</v>
      </c>
      <c r="J50" s="64">
        <v>4.6040515653775325</v>
      </c>
      <c r="K50" s="64">
        <v>3.3671231252593512</v>
      </c>
      <c r="L50" s="928">
        <v>0.29845966100391186</v>
      </c>
    </row>
    <row r="51" spans="1:12" ht="15">
      <c r="A51" s="24" t="s">
        <v>24</v>
      </c>
      <c r="B51" s="25" t="s">
        <v>29</v>
      </c>
      <c r="C51" s="55">
        <v>14100.811764705883</v>
      </c>
      <c r="D51" s="55">
        <v>14037.635294117648</v>
      </c>
      <c r="E51" s="56">
        <v>14382.828</v>
      </c>
      <c r="F51" s="56">
        <v>14318.388000000001</v>
      </c>
      <c r="G51" s="923">
        <v>0.45005066212759903</v>
      </c>
      <c r="H51" s="57">
        <v>316.39999999999998</v>
      </c>
      <c r="I51" s="57">
        <v>2.1304067140090268</v>
      </c>
      <c r="J51" s="65">
        <v>27.058823529411764</v>
      </c>
      <c r="K51" s="65">
        <v>0.64022763649297532</v>
      </c>
      <c r="L51" s="929">
        <v>0.15986595240142404</v>
      </c>
    </row>
    <row r="52" spans="1:12" ht="15">
      <c r="A52" s="24" t="s">
        <v>24</v>
      </c>
      <c r="B52" s="25" t="s">
        <v>30</v>
      </c>
      <c r="C52" s="55">
        <v>14654.696078431372</v>
      </c>
      <c r="D52" s="55">
        <v>14273.652941176471</v>
      </c>
      <c r="E52" s="56">
        <v>14947.79</v>
      </c>
      <c r="F52" s="56">
        <v>14559.126</v>
      </c>
      <c r="G52" s="923">
        <v>2.6695558510861206</v>
      </c>
      <c r="H52" s="57">
        <v>336.9</v>
      </c>
      <c r="I52" s="57">
        <v>1.6289592760180927</v>
      </c>
      <c r="J52" s="65">
        <v>-6.1068702290076331</v>
      </c>
      <c r="K52" s="65">
        <v>1.4582962831228881</v>
      </c>
      <c r="L52" s="929">
        <v>-2.2347966665187569E-2</v>
      </c>
    </row>
    <row r="53" spans="1:12" ht="15">
      <c r="A53" s="24" t="s">
        <v>24</v>
      </c>
      <c r="B53" s="25" t="s">
        <v>35</v>
      </c>
      <c r="C53" s="55">
        <v>14508.451960784312</v>
      </c>
      <c r="D53" s="55">
        <v>14493.960784313726</v>
      </c>
      <c r="E53" s="56">
        <v>14798.620999999999</v>
      </c>
      <c r="F53" s="56">
        <v>14783.84</v>
      </c>
      <c r="G53" s="923">
        <v>9.9980789835381334E-2</v>
      </c>
      <c r="H53" s="57">
        <v>367.9</v>
      </c>
      <c r="I53" s="57">
        <v>1.3777900248002204</v>
      </c>
      <c r="J53" s="65">
        <v>9.183673469387756</v>
      </c>
      <c r="K53" s="65">
        <v>1.268599205643488</v>
      </c>
      <c r="L53" s="929">
        <v>0.16094167526767555</v>
      </c>
    </row>
    <row r="54" spans="1:12" ht="14.25">
      <c r="A54" s="22" t="s">
        <v>24</v>
      </c>
      <c r="B54" s="26" t="s">
        <v>31</v>
      </c>
      <c r="C54" s="66">
        <v>13759.872315242543</v>
      </c>
      <c r="D54" s="66">
        <v>13534.8353407509</v>
      </c>
      <c r="E54" s="67">
        <v>14035.069761547395</v>
      </c>
      <c r="F54" s="67">
        <v>13805.532047565919</v>
      </c>
      <c r="G54" s="930">
        <v>1.6626502563654961</v>
      </c>
      <c r="H54" s="68">
        <v>294.00727171801276</v>
      </c>
      <c r="I54" s="68">
        <v>0.48509868978671422</v>
      </c>
      <c r="J54" s="69">
        <v>-3.585763981803586</v>
      </c>
      <c r="K54" s="69">
        <v>21.358705317446201</v>
      </c>
      <c r="L54" s="931">
        <v>0.23974515920940931</v>
      </c>
    </row>
    <row r="55" spans="1:12" ht="15">
      <c r="A55" s="24" t="s">
        <v>24</v>
      </c>
      <c r="B55" s="25" t="s">
        <v>32</v>
      </c>
      <c r="C55" s="55">
        <v>13212.164705882353</v>
      </c>
      <c r="D55" s="55">
        <v>13059.207843137254</v>
      </c>
      <c r="E55" s="56">
        <v>13476.407999999999</v>
      </c>
      <c r="F55" s="56">
        <v>13320.392</v>
      </c>
      <c r="G55" s="923">
        <v>1.1712568218713053</v>
      </c>
      <c r="H55" s="57">
        <v>269.5</v>
      </c>
      <c r="I55" s="57">
        <v>0.52219321148824216</v>
      </c>
      <c r="J55" s="65">
        <v>-4.8942598187311175</v>
      </c>
      <c r="K55" s="65">
        <v>9.3307249985179919</v>
      </c>
      <c r="L55" s="929">
        <v>-2.2199556441035995E-2</v>
      </c>
    </row>
    <row r="56" spans="1:12" ht="15">
      <c r="A56" s="24" t="s">
        <v>24</v>
      </c>
      <c r="B56" s="25" t="s">
        <v>33</v>
      </c>
      <c r="C56" s="55">
        <v>14100.094117647059</v>
      </c>
      <c r="D56" s="55">
        <v>13786.801960784314</v>
      </c>
      <c r="E56" s="56">
        <v>14382.096</v>
      </c>
      <c r="F56" s="56">
        <v>14062.538</v>
      </c>
      <c r="G56" s="923">
        <v>2.2724063038976254</v>
      </c>
      <c r="H56" s="57">
        <v>304.39999999999998</v>
      </c>
      <c r="I56" s="57">
        <v>0.13157894736841358</v>
      </c>
      <c r="J56" s="65">
        <v>-0.83979328165374678</v>
      </c>
      <c r="K56" s="65">
        <v>9.0995316853399739</v>
      </c>
      <c r="L56" s="929">
        <v>0.3512977209432524</v>
      </c>
    </row>
    <row r="57" spans="1:12" ht="15">
      <c r="A57" s="24" t="s">
        <v>24</v>
      </c>
      <c r="B57" s="25" t="s">
        <v>36</v>
      </c>
      <c r="C57" s="55">
        <v>14196.974509803922</v>
      </c>
      <c r="D57" s="55">
        <v>14051.191176470587</v>
      </c>
      <c r="E57" s="56">
        <v>14480.914000000001</v>
      </c>
      <c r="F57" s="56">
        <v>14332.215</v>
      </c>
      <c r="G57" s="923">
        <v>1.0375158340842676</v>
      </c>
      <c r="H57" s="57">
        <v>339.8</v>
      </c>
      <c r="I57" s="57">
        <v>1.3118664281455081</v>
      </c>
      <c r="J57" s="65">
        <v>-7.4906367041198507</v>
      </c>
      <c r="K57" s="65">
        <v>2.9284486335882387</v>
      </c>
      <c r="L57" s="929">
        <v>-8.9353005292801324E-2</v>
      </c>
    </row>
    <row r="58" spans="1:12" ht="14.25">
      <c r="A58" s="22" t="s">
        <v>24</v>
      </c>
      <c r="B58" s="26" t="s">
        <v>37</v>
      </c>
      <c r="C58" s="66">
        <v>11621.023275789001</v>
      </c>
      <c r="D58" s="66">
        <v>11341.682881708803</v>
      </c>
      <c r="E58" s="67">
        <v>11853.443741304782</v>
      </c>
      <c r="F58" s="67">
        <v>11568.51653934298</v>
      </c>
      <c r="G58" s="930">
        <v>2.4629536638755942</v>
      </c>
      <c r="H58" s="68">
        <v>228.29347165991905</v>
      </c>
      <c r="I58" s="68">
        <v>0.79264744226362338</v>
      </c>
      <c r="J58" s="69">
        <v>-12.488928255093002</v>
      </c>
      <c r="K58" s="69">
        <v>11.713794534352955</v>
      </c>
      <c r="L58" s="931">
        <v>-1.0468723206908432</v>
      </c>
    </row>
    <row r="59" spans="1:12" ht="15">
      <c r="A59" s="24" t="s">
        <v>24</v>
      </c>
      <c r="B59" s="25" t="s">
        <v>83</v>
      </c>
      <c r="C59" s="77">
        <v>11053.291176470588</v>
      </c>
      <c r="D59" s="77">
        <v>10923.36862745098</v>
      </c>
      <c r="E59" s="78">
        <v>11274.357</v>
      </c>
      <c r="F59" s="78">
        <v>11141.835999999999</v>
      </c>
      <c r="G59" s="937">
        <v>1.1894000234790805</v>
      </c>
      <c r="H59" s="79">
        <v>217</v>
      </c>
      <c r="I59" s="79">
        <v>0.37002775208141137</v>
      </c>
      <c r="J59" s="80">
        <v>-18.762746430999318</v>
      </c>
      <c r="K59" s="80">
        <v>7.0840002371213462</v>
      </c>
      <c r="L59" s="938">
        <v>-1.229082554627734</v>
      </c>
    </row>
    <row r="60" spans="1:12" ht="15">
      <c r="A60" s="24" t="s">
        <v>24</v>
      </c>
      <c r="B60" s="25" t="s">
        <v>38</v>
      </c>
      <c r="C60" s="55">
        <v>12308.617647058823</v>
      </c>
      <c r="D60" s="55">
        <v>11929.425490196078</v>
      </c>
      <c r="E60" s="56">
        <v>12554.79</v>
      </c>
      <c r="F60" s="56">
        <v>12168.013999999999</v>
      </c>
      <c r="G60" s="923">
        <v>3.1786288214329939</v>
      </c>
      <c r="H60" s="57">
        <v>236.4</v>
      </c>
      <c r="I60" s="57">
        <v>-1.7047817047817024</v>
      </c>
      <c r="J60" s="65">
        <v>-1.5873015873015872</v>
      </c>
      <c r="K60" s="65">
        <v>3.6753808761633771</v>
      </c>
      <c r="L60" s="929">
        <v>0.11505309995540847</v>
      </c>
    </row>
    <row r="61" spans="1:12" ht="15.75" thickBot="1">
      <c r="A61" s="24" t="s">
        <v>24</v>
      </c>
      <c r="B61" s="25" t="s">
        <v>39</v>
      </c>
      <c r="C61" s="55">
        <v>12647.526470588236</v>
      </c>
      <c r="D61" s="55">
        <v>12391.807843137254</v>
      </c>
      <c r="E61" s="56">
        <v>12900.477000000001</v>
      </c>
      <c r="F61" s="56">
        <v>12639.644</v>
      </c>
      <c r="G61" s="923">
        <v>2.0636103358607292</v>
      </c>
      <c r="H61" s="57">
        <v>280.89999999999998</v>
      </c>
      <c r="I61" s="57">
        <v>5.2848575712143795</v>
      </c>
      <c r="J61" s="65">
        <v>2.547770700636943</v>
      </c>
      <c r="K61" s="65">
        <v>0.95441342106823168</v>
      </c>
      <c r="L61" s="929">
        <v>6.7157133981484152E-2</v>
      </c>
    </row>
    <row r="62" spans="1:12" ht="15.75" thickBot="1">
      <c r="A62" s="29"/>
      <c r="B62" s="30"/>
      <c r="C62" s="72"/>
      <c r="D62" s="72"/>
      <c r="E62" s="72"/>
      <c r="F62" s="72"/>
      <c r="G62" s="933"/>
      <c r="H62" s="73"/>
      <c r="I62" s="73"/>
      <c r="J62" s="73"/>
      <c r="K62" s="73"/>
      <c r="L62" s="934"/>
    </row>
    <row r="63" spans="1:12" ht="14.25">
      <c r="A63" s="22" t="s">
        <v>98</v>
      </c>
      <c r="B63" s="26" t="s">
        <v>25</v>
      </c>
      <c r="C63" s="66">
        <v>17102.787780085022</v>
      </c>
      <c r="D63" s="66">
        <v>16673.793172399095</v>
      </c>
      <c r="E63" s="67">
        <v>17444.843535686723</v>
      </c>
      <c r="F63" s="67">
        <v>17007.269035847075</v>
      </c>
      <c r="G63" s="930">
        <v>2.5728675128108449</v>
      </c>
      <c r="H63" s="68">
        <v>325.04984326018808</v>
      </c>
      <c r="I63" s="68">
        <v>-1.7698259979240298</v>
      </c>
      <c r="J63" s="69">
        <v>0.63091482649842268</v>
      </c>
      <c r="K63" s="69">
        <v>1.8910427411227695</v>
      </c>
      <c r="L63" s="931">
        <v>9.9576225157807619E-2</v>
      </c>
    </row>
    <row r="64" spans="1:12" ht="15">
      <c r="A64" s="24" t="s">
        <v>98</v>
      </c>
      <c r="B64" s="25" t="s">
        <v>26</v>
      </c>
      <c r="C64" s="55">
        <v>16641</v>
      </c>
      <c r="D64" s="55">
        <v>16143.252941176468</v>
      </c>
      <c r="E64" s="56">
        <v>16973.82</v>
      </c>
      <c r="F64" s="56">
        <v>16466.117999999999</v>
      </c>
      <c r="G64" s="923">
        <v>3.0833132618143586</v>
      </c>
      <c r="H64" s="57">
        <v>299.7</v>
      </c>
      <c r="I64" s="57">
        <v>-5.0681026290782389</v>
      </c>
      <c r="J64" s="65">
        <v>23.913043478260871</v>
      </c>
      <c r="K64" s="65">
        <v>0.33789791926018142</v>
      </c>
      <c r="L64" s="929">
        <v>7.7937478457694831E-2</v>
      </c>
    </row>
    <row r="65" spans="1:12" ht="15">
      <c r="A65" s="24" t="s">
        <v>98</v>
      </c>
      <c r="B65" s="25" t="s">
        <v>27</v>
      </c>
      <c r="C65" s="55">
        <v>17291.557843137252</v>
      </c>
      <c r="D65" s="55">
        <v>16733.412745098038</v>
      </c>
      <c r="E65" s="56">
        <v>17637.388999999999</v>
      </c>
      <c r="F65" s="56">
        <v>17068.080999999998</v>
      </c>
      <c r="G65" s="923">
        <v>3.3355126449189041</v>
      </c>
      <c r="H65" s="57">
        <v>329</v>
      </c>
      <c r="I65" s="57">
        <v>1.7001545595054095</v>
      </c>
      <c r="J65" s="65">
        <v>-16.062176165803109</v>
      </c>
      <c r="K65" s="65">
        <v>0.96034145473946286</v>
      </c>
      <c r="L65" s="929">
        <v>-0.13036213384488304</v>
      </c>
    </row>
    <row r="66" spans="1:12" ht="15">
      <c r="A66" s="24" t="s">
        <v>98</v>
      </c>
      <c r="B66" s="25" t="s">
        <v>34</v>
      </c>
      <c r="C66" s="55">
        <v>17037.575490196079</v>
      </c>
      <c r="D66" s="55">
        <v>16816.291176470586</v>
      </c>
      <c r="E66" s="56">
        <v>17378.327000000001</v>
      </c>
      <c r="F66" s="56">
        <v>17152.616999999998</v>
      </c>
      <c r="G66" s="923">
        <v>1.3158924961713001</v>
      </c>
      <c r="H66" s="57">
        <v>333.1</v>
      </c>
      <c r="I66" s="57">
        <v>-7.0072585147961943</v>
      </c>
      <c r="J66" s="65">
        <v>28.205128205128204</v>
      </c>
      <c r="K66" s="65">
        <v>0.59280336712312531</v>
      </c>
      <c r="L66" s="929">
        <v>0.15200088054499594</v>
      </c>
    </row>
    <row r="67" spans="1:12" ht="14.25">
      <c r="A67" s="22" t="s">
        <v>98</v>
      </c>
      <c r="B67" s="26" t="s">
        <v>28</v>
      </c>
      <c r="C67" s="66">
        <v>17007.705657322254</v>
      </c>
      <c r="D67" s="66">
        <v>16467.731573647667</v>
      </c>
      <c r="E67" s="67">
        <v>17347.859770468698</v>
      </c>
      <c r="F67" s="67">
        <v>16797.08620512062</v>
      </c>
      <c r="G67" s="930">
        <v>3.2789827867893742</v>
      </c>
      <c r="H67" s="68">
        <v>307.41055206149548</v>
      </c>
      <c r="I67" s="68">
        <v>2.0729228278158729</v>
      </c>
      <c r="J67" s="69">
        <v>-1.9191226867717615</v>
      </c>
      <c r="K67" s="69">
        <v>8.4830161835319213</v>
      </c>
      <c r="L67" s="931">
        <v>0.23774915894870574</v>
      </c>
    </row>
    <row r="68" spans="1:12" ht="15">
      <c r="A68" s="24" t="s">
        <v>98</v>
      </c>
      <c r="B68" s="25" t="s">
        <v>29</v>
      </c>
      <c r="C68" s="55">
        <v>15758.848039215685</v>
      </c>
      <c r="D68" s="55">
        <v>15882.843137254902</v>
      </c>
      <c r="E68" s="56">
        <v>16074.025</v>
      </c>
      <c r="F68" s="56">
        <v>16200.5</v>
      </c>
      <c r="G68" s="923">
        <v>-0.78068578130304844</v>
      </c>
      <c r="H68" s="57">
        <v>265.8</v>
      </c>
      <c r="I68" s="57">
        <v>-2.2434718646561111</v>
      </c>
      <c r="J68" s="65">
        <v>-29.389312977099237</v>
      </c>
      <c r="K68" s="65">
        <v>1.0966862291777817</v>
      </c>
      <c r="L68" s="929">
        <v>-0.38395802061029394</v>
      </c>
    </row>
    <row r="69" spans="1:12" ht="15">
      <c r="A69" s="24" t="s">
        <v>98</v>
      </c>
      <c r="B69" s="25" t="s">
        <v>30</v>
      </c>
      <c r="C69" s="55">
        <v>17329.796078431373</v>
      </c>
      <c r="D69" s="55">
        <v>16686.879411764705</v>
      </c>
      <c r="E69" s="56">
        <v>17676.392</v>
      </c>
      <c r="F69" s="56">
        <v>17020.616999999998</v>
      </c>
      <c r="G69" s="923">
        <v>3.8528274268788345</v>
      </c>
      <c r="H69" s="57">
        <v>306.39999999999998</v>
      </c>
      <c r="I69" s="57">
        <v>3.1302591719959452</v>
      </c>
      <c r="J69" s="65">
        <v>4.7559449311639552</v>
      </c>
      <c r="K69" s="65">
        <v>4.9617641828205583</v>
      </c>
      <c r="L69" s="929">
        <v>0.44636435235997585</v>
      </c>
    </row>
    <row r="70" spans="1:12" ht="15">
      <c r="A70" s="24" t="s">
        <v>98</v>
      </c>
      <c r="B70" s="25" t="s">
        <v>35</v>
      </c>
      <c r="C70" s="55">
        <v>16849.894117647058</v>
      </c>
      <c r="D70" s="55">
        <v>16388.584313725489</v>
      </c>
      <c r="E70" s="56">
        <v>17186.892</v>
      </c>
      <c r="F70" s="56">
        <v>16716.356</v>
      </c>
      <c r="G70" s="923">
        <v>2.8148239963303014</v>
      </c>
      <c r="H70" s="57">
        <v>328.3</v>
      </c>
      <c r="I70" s="57">
        <v>-9.1296409007915802E-2</v>
      </c>
      <c r="J70" s="65">
        <v>2.7638190954773871</v>
      </c>
      <c r="K70" s="65">
        <v>2.4245657715335822</v>
      </c>
      <c r="L70" s="929">
        <v>0.1753428271990245</v>
      </c>
    </row>
    <row r="71" spans="1:12" ht="14.25">
      <c r="A71" s="22" t="s">
        <v>98</v>
      </c>
      <c r="B71" s="26" t="s">
        <v>31</v>
      </c>
      <c r="C71" s="66">
        <v>15633.39079708176</v>
      </c>
      <c r="D71" s="66">
        <v>15257.936709741281</v>
      </c>
      <c r="E71" s="67">
        <v>15946.058613023395</v>
      </c>
      <c r="F71" s="67">
        <v>15563.095443936107</v>
      </c>
      <c r="G71" s="930">
        <v>2.4607133617271715</v>
      </c>
      <c r="H71" s="68">
        <v>266.30967261904766</v>
      </c>
      <c r="I71" s="68">
        <v>-0.51720334434755877</v>
      </c>
      <c r="J71" s="69">
        <v>7.3482428115015974</v>
      </c>
      <c r="K71" s="69">
        <v>11.950915881202205</v>
      </c>
      <c r="L71" s="931">
        <v>1.3377483197441649</v>
      </c>
    </row>
    <row r="72" spans="1:12" ht="15">
      <c r="A72" s="24" t="s">
        <v>98</v>
      </c>
      <c r="B72" s="25" t="s">
        <v>32</v>
      </c>
      <c r="C72" s="55">
        <v>15011.526470588235</v>
      </c>
      <c r="D72" s="55">
        <v>14705.682352941176</v>
      </c>
      <c r="E72" s="56">
        <v>15311.757</v>
      </c>
      <c r="F72" s="56">
        <v>14999.796</v>
      </c>
      <c r="G72" s="923">
        <v>2.0797682848486696</v>
      </c>
      <c r="H72" s="57">
        <v>233.8</v>
      </c>
      <c r="I72" s="57">
        <v>0.38643194504079248</v>
      </c>
      <c r="J72" s="65">
        <v>12.854442344045369</v>
      </c>
      <c r="K72" s="65">
        <v>3.539036101725058</v>
      </c>
      <c r="L72" s="929">
        <v>0.54949103249646258</v>
      </c>
    </row>
    <row r="73" spans="1:12" ht="15">
      <c r="A73" s="24" t="s">
        <v>98</v>
      </c>
      <c r="B73" s="25" t="s">
        <v>33</v>
      </c>
      <c r="C73" s="55">
        <v>15876.85</v>
      </c>
      <c r="D73" s="55">
        <v>15403.262745098038</v>
      </c>
      <c r="E73" s="56">
        <v>16194.387000000001</v>
      </c>
      <c r="F73" s="56">
        <v>15711.328</v>
      </c>
      <c r="G73" s="923">
        <v>3.0745905120178327</v>
      </c>
      <c r="H73" s="57">
        <v>272.3</v>
      </c>
      <c r="I73" s="57">
        <v>-0.58415480102225847</v>
      </c>
      <c r="J73" s="57">
        <v>3.8235294117647061</v>
      </c>
      <c r="K73" s="57">
        <v>6.2777876578338967</v>
      </c>
      <c r="L73" s="924">
        <v>0.51344744873528114</v>
      </c>
    </row>
    <row r="74" spans="1:12" ht="15.75" thickBot="1">
      <c r="A74" s="34" t="s">
        <v>98</v>
      </c>
      <c r="B74" s="35" t="s">
        <v>36</v>
      </c>
      <c r="C74" s="58">
        <v>15785.659803921568</v>
      </c>
      <c r="D74" s="58">
        <v>15531.751960784313</v>
      </c>
      <c r="E74" s="59">
        <v>16101.373</v>
      </c>
      <c r="F74" s="59">
        <v>15842.387000000001</v>
      </c>
      <c r="G74" s="925">
        <v>1.6347662760668513</v>
      </c>
      <c r="H74" s="60">
        <v>302.60000000000002</v>
      </c>
      <c r="I74" s="60">
        <v>-0.59132720105123349</v>
      </c>
      <c r="J74" s="60">
        <v>9.4224924012158056</v>
      </c>
      <c r="K74" s="60">
        <v>2.1340921216432509</v>
      </c>
      <c r="L74" s="926">
        <v>0.27480983851242313</v>
      </c>
    </row>
    <row r="75" spans="1:12">
      <c r="A75" s="3"/>
      <c r="B75" s="3"/>
      <c r="C75" s="994"/>
      <c r="D75" s="994"/>
      <c r="E75" s="994"/>
      <c r="F75" s="994"/>
      <c r="G75" s="995"/>
      <c r="H75" s="995"/>
      <c r="I75" s="995"/>
      <c r="J75" s="995"/>
      <c r="K75" s="995"/>
      <c r="L75" s="41"/>
    </row>
    <row r="76" spans="1:12" ht="13.5" thickBot="1">
      <c r="G76" s="41"/>
      <c r="H76" s="41"/>
      <c r="I76" s="41"/>
      <c r="J76" s="41"/>
      <c r="K76" s="41"/>
      <c r="L76" s="996"/>
    </row>
    <row r="77" spans="1:12" ht="21" thickBot="1">
      <c r="A77" s="888" t="s">
        <v>282</v>
      </c>
      <c r="B77" s="879"/>
      <c r="C77" s="879"/>
      <c r="D77" s="879"/>
      <c r="E77" s="879"/>
      <c r="F77" s="879"/>
      <c r="G77" s="1315"/>
      <c r="H77" s="1315"/>
      <c r="I77" s="1315"/>
      <c r="J77" s="1315"/>
      <c r="K77" s="1315"/>
      <c r="L77" s="1316"/>
    </row>
    <row r="78" spans="1:12" ht="12.75" customHeight="1">
      <c r="A78" s="5"/>
      <c r="B78" s="6"/>
      <c r="C78" s="2" t="s">
        <v>9</v>
      </c>
      <c r="D78" s="2" t="s">
        <v>9</v>
      </c>
      <c r="E78" s="2"/>
      <c r="F78" s="2"/>
      <c r="G78" s="880"/>
      <c r="H78" s="1454" t="s">
        <v>10</v>
      </c>
      <c r="I78" s="1455"/>
      <c r="J78" s="910" t="s">
        <v>11</v>
      </c>
      <c r="K78" s="881" t="s">
        <v>12</v>
      </c>
      <c r="L78" s="882"/>
    </row>
    <row r="79" spans="1:12" ht="15.75" customHeight="1">
      <c r="A79" s="7" t="s">
        <v>13</v>
      </c>
      <c r="B79" s="8" t="s">
        <v>14</v>
      </c>
      <c r="C79" s="883" t="s">
        <v>40</v>
      </c>
      <c r="D79" s="883" t="s">
        <v>40</v>
      </c>
      <c r="E79" s="884" t="s">
        <v>41</v>
      </c>
      <c r="F79" s="885"/>
      <c r="G79" s="911"/>
      <c r="H79" s="1452" t="s">
        <v>15</v>
      </c>
      <c r="I79" s="1453"/>
      <c r="J79" s="912" t="s">
        <v>16</v>
      </c>
      <c r="K79" s="886" t="s">
        <v>17</v>
      </c>
      <c r="L79" s="887"/>
    </row>
    <row r="80" spans="1:12" ht="26.25" thickBot="1">
      <c r="A80" s="9" t="s">
        <v>18</v>
      </c>
      <c r="B80" s="10" t="s">
        <v>19</v>
      </c>
      <c r="C80" s="813" t="s">
        <v>512</v>
      </c>
      <c r="D80" s="1623" t="s">
        <v>503</v>
      </c>
      <c r="E80" s="877" t="s">
        <v>512</v>
      </c>
      <c r="F80" s="1081" t="s">
        <v>503</v>
      </c>
      <c r="G80" s="909" t="s">
        <v>20</v>
      </c>
      <c r="H80" s="42" t="s">
        <v>512</v>
      </c>
      <c r="I80" s="824" t="s">
        <v>20</v>
      </c>
      <c r="J80" s="913" t="s">
        <v>20</v>
      </c>
      <c r="K80" s="878" t="s">
        <v>512</v>
      </c>
      <c r="L80" s="914" t="s">
        <v>21</v>
      </c>
    </row>
    <row r="81" spans="1:12" ht="15" thickBot="1">
      <c r="A81" s="11" t="s">
        <v>22</v>
      </c>
      <c r="B81" s="12" t="s">
        <v>23</v>
      </c>
      <c r="C81" s="43">
        <v>16266.639180279219</v>
      </c>
      <c r="D81" s="43">
        <v>15804.118355436858</v>
      </c>
      <c r="E81" s="44">
        <v>16591.971963884804</v>
      </c>
      <c r="F81" s="1082">
        <v>16120.200722545596</v>
      </c>
      <c r="G81" s="915">
        <v>2.9265841626859612</v>
      </c>
      <c r="H81" s="45">
        <v>313.85433504775898</v>
      </c>
      <c r="I81" s="45">
        <v>-0.24372458718835999</v>
      </c>
      <c r="J81" s="46">
        <v>-4.0761188770116297</v>
      </c>
      <c r="K81" s="45">
        <v>100</v>
      </c>
      <c r="L81" s="916" t="s">
        <v>23</v>
      </c>
    </row>
    <row r="82" spans="1:12" ht="15" thickBot="1">
      <c r="A82" s="13"/>
      <c r="B82" s="14"/>
      <c r="C82" s="47"/>
      <c r="D82" s="47"/>
      <c r="E82" s="47"/>
      <c r="F82" s="47"/>
      <c r="G82" s="917"/>
      <c r="H82" s="46"/>
      <c r="I82" s="46"/>
      <c r="J82" s="46"/>
      <c r="K82" s="46"/>
      <c r="L82" s="918"/>
    </row>
    <row r="83" spans="1:12" ht="15">
      <c r="A83" s="15" t="s">
        <v>89</v>
      </c>
      <c r="B83" s="16" t="s">
        <v>23</v>
      </c>
      <c r="C83" s="48">
        <v>15344.756739604058</v>
      </c>
      <c r="D83" s="48">
        <v>16199.636220919234</v>
      </c>
      <c r="E83" s="49">
        <v>15651.651874396139</v>
      </c>
      <c r="F83" s="49">
        <v>16523.628945337619</v>
      </c>
      <c r="G83" s="919">
        <v>-5.2771523363668944</v>
      </c>
      <c r="H83" s="50">
        <v>258.77499999999998</v>
      </c>
      <c r="I83" s="50">
        <v>-0.15112540192927651</v>
      </c>
      <c r="J83" s="50">
        <v>-33.333333333333329</v>
      </c>
      <c r="K83" s="50">
        <v>9.7967180994366881E-2</v>
      </c>
      <c r="L83" s="920">
        <v>-4.2993702360502151E-2</v>
      </c>
    </row>
    <row r="84" spans="1:12" ht="15">
      <c r="A84" s="24" t="s">
        <v>90</v>
      </c>
      <c r="B84" s="51" t="s">
        <v>23</v>
      </c>
      <c r="C84" s="52">
        <v>17411.373793128991</v>
      </c>
      <c r="D84" s="52">
        <v>16979.257104406654</v>
      </c>
      <c r="E84" s="53">
        <v>17759.60126899157</v>
      </c>
      <c r="F84" s="53">
        <v>17318.842246494787</v>
      </c>
      <c r="G84" s="921">
        <v>2.5449681694859776</v>
      </c>
      <c r="H84" s="54">
        <v>344.99659442724459</v>
      </c>
      <c r="I84" s="54">
        <v>-1.2561690455553947</v>
      </c>
      <c r="J84" s="54">
        <v>-3.4090909090909087</v>
      </c>
      <c r="K84" s="54">
        <v>39.554249326475635</v>
      </c>
      <c r="L84" s="922">
        <v>0.27314983158546369</v>
      </c>
    </row>
    <row r="85" spans="1:12" ht="15">
      <c r="A85" s="17" t="s">
        <v>91</v>
      </c>
      <c r="B85" s="18" t="s">
        <v>23</v>
      </c>
      <c r="C85" s="55">
        <v>17195.334914967236</v>
      </c>
      <c r="D85" s="55">
        <v>16837.28871394282</v>
      </c>
      <c r="E85" s="56">
        <v>17539.241613266582</v>
      </c>
      <c r="F85" s="56">
        <v>17174.034488221678</v>
      </c>
      <c r="G85" s="923">
        <v>2.1265074627360931</v>
      </c>
      <c r="H85" s="57">
        <v>392.7351606805293</v>
      </c>
      <c r="I85" s="57">
        <v>-0.11564990112505678</v>
      </c>
      <c r="J85" s="57">
        <v>-23.554913294797689</v>
      </c>
      <c r="K85" s="57">
        <v>6.4780798432525097</v>
      </c>
      <c r="L85" s="924">
        <v>-1.6506644302116049</v>
      </c>
    </row>
    <row r="86" spans="1:12" ht="15">
      <c r="A86" s="17" t="s">
        <v>92</v>
      </c>
      <c r="B86" s="18" t="s">
        <v>23</v>
      </c>
      <c r="C86" s="55" t="s">
        <v>81</v>
      </c>
      <c r="D86" s="55" t="s">
        <v>81</v>
      </c>
      <c r="E86" s="56" t="s">
        <v>81</v>
      </c>
      <c r="F86" s="56" t="s">
        <v>81</v>
      </c>
      <c r="G86" s="923" t="s">
        <v>81</v>
      </c>
      <c r="H86" s="57" t="s">
        <v>81</v>
      </c>
      <c r="I86" s="57" t="s">
        <v>81</v>
      </c>
      <c r="J86" s="57" t="s">
        <v>81</v>
      </c>
      <c r="K86" s="57" t="s">
        <v>81</v>
      </c>
      <c r="L86" s="924" t="s">
        <v>81</v>
      </c>
    </row>
    <row r="87" spans="1:12" ht="15">
      <c r="A87" s="17" t="s">
        <v>79</v>
      </c>
      <c r="B87" s="18" t="s">
        <v>23</v>
      </c>
      <c r="C87" s="55">
        <v>13791.025184986964</v>
      </c>
      <c r="D87" s="55">
        <v>13326.642033754139</v>
      </c>
      <c r="E87" s="56">
        <v>14066.845688686702</v>
      </c>
      <c r="F87" s="56">
        <v>13593.174874429222</v>
      </c>
      <c r="G87" s="923">
        <v>3.4846223831676424</v>
      </c>
      <c r="H87" s="57">
        <v>276.09039682539685</v>
      </c>
      <c r="I87" s="57">
        <v>2.3895556487073821</v>
      </c>
      <c r="J87" s="57">
        <v>-8.1967213114754092</v>
      </c>
      <c r="K87" s="57">
        <v>30.85966201322557</v>
      </c>
      <c r="L87" s="924">
        <v>-1.3851400542007148</v>
      </c>
    </row>
    <row r="88" spans="1:12" ht="15.75" thickBot="1">
      <c r="A88" s="19" t="s">
        <v>93</v>
      </c>
      <c r="B88" s="20" t="s">
        <v>23</v>
      </c>
      <c r="C88" s="58">
        <v>16737.582986172041</v>
      </c>
      <c r="D88" s="58">
        <v>16165.270445095863</v>
      </c>
      <c r="E88" s="59">
        <v>17072.334645895484</v>
      </c>
      <c r="F88" s="59">
        <v>16488.57585399778</v>
      </c>
      <c r="G88" s="925">
        <v>3.540383336115517</v>
      </c>
      <c r="H88" s="60">
        <v>288.99446514103249</v>
      </c>
      <c r="I88" s="60">
        <v>0.49008352889243167</v>
      </c>
      <c r="J88" s="60">
        <v>9.2441860465116275</v>
      </c>
      <c r="K88" s="60">
        <v>23.010041636051923</v>
      </c>
      <c r="L88" s="926">
        <v>2.8056483551873619</v>
      </c>
    </row>
    <row r="89" spans="1:12" ht="15" thickBot="1">
      <c r="A89" s="13"/>
      <c r="B89" s="21"/>
      <c r="C89" s="47"/>
      <c r="D89" s="47"/>
      <c r="E89" s="47"/>
      <c r="F89" s="47"/>
      <c r="G89" s="917"/>
      <c r="H89" s="46"/>
      <c r="I89" s="46"/>
      <c r="J89" s="46"/>
      <c r="K89" s="46"/>
      <c r="L89" s="918"/>
    </row>
    <row r="90" spans="1:12" ht="14.25">
      <c r="A90" s="22" t="s">
        <v>94</v>
      </c>
      <c r="B90" s="23" t="s">
        <v>25</v>
      </c>
      <c r="C90" s="61" t="s">
        <v>81</v>
      </c>
      <c r="D90" s="61" t="s">
        <v>81</v>
      </c>
      <c r="E90" s="62" t="s">
        <v>81</v>
      </c>
      <c r="F90" s="62" t="s">
        <v>81</v>
      </c>
      <c r="G90" s="927" t="s">
        <v>81</v>
      </c>
      <c r="H90" s="63" t="s">
        <v>81</v>
      </c>
      <c r="I90" s="63" t="s">
        <v>81</v>
      </c>
      <c r="J90" s="64" t="s">
        <v>81</v>
      </c>
      <c r="K90" s="64" t="s">
        <v>81</v>
      </c>
      <c r="L90" s="928" t="s">
        <v>81</v>
      </c>
    </row>
    <row r="91" spans="1:12" ht="15">
      <c r="A91" s="24" t="s">
        <v>94</v>
      </c>
      <c r="B91" s="25" t="s">
        <v>26</v>
      </c>
      <c r="C91" s="55" t="s">
        <v>81</v>
      </c>
      <c r="D91" s="55" t="s">
        <v>81</v>
      </c>
      <c r="E91" s="56" t="s">
        <v>81</v>
      </c>
      <c r="F91" s="56" t="s">
        <v>81</v>
      </c>
      <c r="G91" s="923" t="s">
        <v>81</v>
      </c>
      <c r="H91" s="57" t="s">
        <v>81</v>
      </c>
      <c r="I91" s="57" t="s">
        <v>81</v>
      </c>
      <c r="J91" s="65" t="s">
        <v>81</v>
      </c>
      <c r="K91" s="65" t="s">
        <v>81</v>
      </c>
      <c r="L91" s="929" t="s">
        <v>81</v>
      </c>
    </row>
    <row r="92" spans="1:12" ht="15">
      <c r="A92" s="24" t="s">
        <v>94</v>
      </c>
      <c r="B92" s="25" t="s">
        <v>27</v>
      </c>
      <c r="C92" s="55" t="s">
        <v>81</v>
      </c>
      <c r="D92" s="55" t="s">
        <v>81</v>
      </c>
      <c r="E92" s="56" t="s">
        <v>81</v>
      </c>
      <c r="F92" s="56" t="s">
        <v>81</v>
      </c>
      <c r="G92" s="923" t="s">
        <v>81</v>
      </c>
      <c r="H92" s="57" t="s">
        <v>81</v>
      </c>
      <c r="I92" s="57" t="s">
        <v>81</v>
      </c>
      <c r="J92" s="65" t="s">
        <v>81</v>
      </c>
      <c r="K92" s="65" t="s">
        <v>81</v>
      </c>
      <c r="L92" s="929" t="s">
        <v>81</v>
      </c>
    </row>
    <row r="93" spans="1:12" ht="14.25">
      <c r="A93" s="22" t="s">
        <v>94</v>
      </c>
      <c r="B93" s="26" t="s">
        <v>28</v>
      </c>
      <c r="C93" s="66" t="s">
        <v>209</v>
      </c>
      <c r="D93" s="66" t="s">
        <v>209</v>
      </c>
      <c r="E93" s="67" t="s">
        <v>209</v>
      </c>
      <c r="F93" s="67" t="s">
        <v>209</v>
      </c>
      <c r="G93" s="930" t="s">
        <v>81</v>
      </c>
      <c r="H93" s="68" t="s">
        <v>209</v>
      </c>
      <c r="I93" s="68" t="s">
        <v>81</v>
      </c>
      <c r="J93" s="69" t="s">
        <v>81</v>
      </c>
      <c r="K93" s="69">
        <v>1.224589762429586E-2</v>
      </c>
      <c r="L93" s="931" t="s">
        <v>81</v>
      </c>
    </row>
    <row r="94" spans="1:12" ht="15">
      <c r="A94" s="24" t="s">
        <v>94</v>
      </c>
      <c r="B94" s="25" t="s">
        <v>29</v>
      </c>
      <c r="C94" s="55" t="s">
        <v>209</v>
      </c>
      <c r="D94" s="55" t="s">
        <v>209</v>
      </c>
      <c r="E94" s="56" t="s">
        <v>209</v>
      </c>
      <c r="F94" s="56" t="s">
        <v>209</v>
      </c>
      <c r="G94" s="923" t="s">
        <v>81</v>
      </c>
      <c r="H94" s="57" t="s">
        <v>209</v>
      </c>
      <c r="I94" s="57" t="s">
        <v>81</v>
      </c>
      <c r="J94" s="65" t="s">
        <v>81</v>
      </c>
      <c r="K94" s="65">
        <v>1.224589762429586E-2</v>
      </c>
      <c r="L94" s="929" t="s">
        <v>81</v>
      </c>
    </row>
    <row r="95" spans="1:12" ht="15">
      <c r="A95" s="24" t="s">
        <v>94</v>
      </c>
      <c r="B95" s="25" t="s">
        <v>30</v>
      </c>
      <c r="C95" s="55" t="s">
        <v>81</v>
      </c>
      <c r="D95" s="55" t="s">
        <v>209</v>
      </c>
      <c r="E95" s="56" t="s">
        <v>81</v>
      </c>
      <c r="F95" s="56" t="s">
        <v>209</v>
      </c>
      <c r="G95" s="923" t="s">
        <v>81</v>
      </c>
      <c r="H95" s="57" t="s">
        <v>81</v>
      </c>
      <c r="I95" s="57" t="s">
        <v>81</v>
      </c>
      <c r="J95" s="65" t="s">
        <v>81</v>
      </c>
      <c r="K95" s="1422" t="s">
        <v>81</v>
      </c>
      <c r="L95" s="929" t="s">
        <v>81</v>
      </c>
    </row>
    <row r="96" spans="1:12" ht="14.25">
      <c r="A96" s="22" t="s">
        <v>94</v>
      </c>
      <c r="B96" s="26" t="s">
        <v>31</v>
      </c>
      <c r="C96" s="66">
        <v>14927.285459352281</v>
      </c>
      <c r="D96" s="66">
        <v>15463.825490196079</v>
      </c>
      <c r="E96" s="67">
        <v>15225.831168539327</v>
      </c>
      <c r="F96" s="67">
        <v>15773.102000000001</v>
      </c>
      <c r="G96" s="930">
        <v>-3.4696461828540346</v>
      </c>
      <c r="H96" s="68">
        <v>254.31428571428569</v>
      </c>
      <c r="I96" s="68">
        <v>1.3204325554923062</v>
      </c>
      <c r="J96" s="69">
        <v>-30</v>
      </c>
      <c r="K96" s="69">
        <v>8.5721283370071025E-2</v>
      </c>
      <c r="L96" s="931">
        <v>-3.1746119425653169E-2</v>
      </c>
    </row>
    <row r="97" spans="1:12" ht="15">
      <c r="A97" s="24" t="s">
        <v>94</v>
      </c>
      <c r="B97" s="25" t="s">
        <v>32</v>
      </c>
      <c r="C97" s="55">
        <v>14806.226470588235</v>
      </c>
      <c r="D97" s="55">
        <v>15463.825490196079</v>
      </c>
      <c r="E97" s="56">
        <v>15102.351000000001</v>
      </c>
      <c r="F97" s="56">
        <v>15773.102000000001</v>
      </c>
      <c r="G97" s="923">
        <v>-4.2524989694481157</v>
      </c>
      <c r="H97" s="57">
        <v>246.7</v>
      </c>
      <c r="I97" s="57">
        <v>-1.7131474103585704</v>
      </c>
      <c r="J97" s="65">
        <v>-40</v>
      </c>
      <c r="K97" s="65">
        <v>7.3475385745775154E-2</v>
      </c>
      <c r="L97" s="929">
        <v>-4.3992017049949039E-2</v>
      </c>
    </row>
    <row r="98" spans="1:12" ht="15.75" thickBot="1">
      <c r="A98" s="27" t="s">
        <v>94</v>
      </c>
      <c r="B98" s="28" t="s">
        <v>33</v>
      </c>
      <c r="C98" s="70" t="s">
        <v>209</v>
      </c>
      <c r="D98" s="70" t="s">
        <v>81</v>
      </c>
      <c r="E98" s="71" t="s">
        <v>209</v>
      </c>
      <c r="F98" s="71" t="s">
        <v>81</v>
      </c>
      <c r="G98" s="932" t="s">
        <v>81</v>
      </c>
      <c r="H98" s="65" t="s">
        <v>209</v>
      </c>
      <c r="I98" s="65" t="s">
        <v>81</v>
      </c>
      <c r="J98" s="65" t="s">
        <v>81</v>
      </c>
      <c r="K98" s="65">
        <v>1.224589762429586E-2</v>
      </c>
      <c r="L98" s="929" t="s">
        <v>81</v>
      </c>
    </row>
    <row r="99" spans="1:12" ht="15" thickBot="1">
      <c r="A99" s="13"/>
      <c r="B99" s="21"/>
      <c r="C99" s="47"/>
      <c r="D99" s="47"/>
      <c r="E99" s="47"/>
      <c r="F99" s="47"/>
      <c r="G99" s="917"/>
      <c r="H99" s="46"/>
      <c r="I99" s="46"/>
      <c r="J99" s="46"/>
      <c r="K99" s="46"/>
      <c r="L99" s="918"/>
    </row>
    <row r="100" spans="1:12" ht="14.25">
      <c r="A100" s="22" t="s">
        <v>95</v>
      </c>
      <c r="B100" s="23" t="s">
        <v>25</v>
      </c>
      <c r="C100" s="61">
        <v>17494.058056864364</v>
      </c>
      <c r="D100" s="61">
        <v>17469.871962791942</v>
      </c>
      <c r="E100" s="62">
        <v>17843.939218001651</v>
      </c>
      <c r="F100" s="62">
        <v>17819.269402047779</v>
      </c>
      <c r="G100" s="927">
        <v>0.13844459835730885</v>
      </c>
      <c r="H100" s="63">
        <v>403.66407407407405</v>
      </c>
      <c r="I100" s="63">
        <v>0.91593241277414095</v>
      </c>
      <c r="J100" s="64">
        <v>-7.8498293515358366</v>
      </c>
      <c r="K100" s="64">
        <v>3.306392358559882</v>
      </c>
      <c r="L100" s="928">
        <v>-0.1354025433548367</v>
      </c>
    </row>
    <row r="101" spans="1:12" ht="15">
      <c r="A101" s="24" t="s">
        <v>95</v>
      </c>
      <c r="B101" s="25" t="s">
        <v>26</v>
      </c>
      <c r="C101" s="55">
        <v>17526.108823529412</v>
      </c>
      <c r="D101" s="55">
        <v>17498.698039215684</v>
      </c>
      <c r="E101" s="56">
        <v>17876.631000000001</v>
      </c>
      <c r="F101" s="56">
        <v>17848.671999999999</v>
      </c>
      <c r="G101" s="923">
        <v>0.15664470723649673</v>
      </c>
      <c r="H101" s="57">
        <v>391.8</v>
      </c>
      <c r="I101" s="57">
        <v>2.5529742149610096E-2</v>
      </c>
      <c r="J101" s="65">
        <v>-15.656565656565657</v>
      </c>
      <c r="K101" s="65">
        <v>2.0450649032574089</v>
      </c>
      <c r="L101" s="929">
        <v>-0.28078967209793015</v>
      </c>
    </row>
    <row r="102" spans="1:12" ht="15">
      <c r="A102" s="24" t="s">
        <v>95</v>
      </c>
      <c r="B102" s="25" t="s">
        <v>27</v>
      </c>
      <c r="C102" s="55">
        <v>17445.915686274508</v>
      </c>
      <c r="D102" s="55">
        <v>17413.470588235294</v>
      </c>
      <c r="E102" s="56">
        <v>17794.833999999999</v>
      </c>
      <c r="F102" s="56">
        <v>17761.740000000002</v>
      </c>
      <c r="G102" s="923">
        <v>0.18632183558591286</v>
      </c>
      <c r="H102" s="57">
        <v>422.9</v>
      </c>
      <c r="I102" s="57">
        <v>1.3419602204648851</v>
      </c>
      <c r="J102" s="65">
        <v>8.4210526315789469</v>
      </c>
      <c r="K102" s="65">
        <v>1.2613274553024736</v>
      </c>
      <c r="L102" s="929">
        <v>0.1453871287430939</v>
      </c>
    </row>
    <row r="103" spans="1:12" ht="14.25">
      <c r="A103" s="22" t="s">
        <v>95</v>
      </c>
      <c r="B103" s="26" t="s">
        <v>28</v>
      </c>
      <c r="C103" s="66">
        <v>17848.161784821026</v>
      </c>
      <c r="D103" s="66">
        <v>17315.556242921422</v>
      </c>
      <c r="E103" s="67">
        <v>18205.125020517447</v>
      </c>
      <c r="F103" s="67">
        <v>17661.867367779851</v>
      </c>
      <c r="G103" s="930">
        <v>3.0758789058095268</v>
      </c>
      <c r="H103" s="68">
        <v>366.18421052631578</v>
      </c>
      <c r="I103" s="68">
        <v>-1.3679641227218127</v>
      </c>
      <c r="J103" s="69">
        <v>10.113636363636363</v>
      </c>
      <c r="K103" s="69">
        <v>11.866274797942689</v>
      </c>
      <c r="L103" s="931">
        <v>1.5291433519189592</v>
      </c>
    </row>
    <row r="104" spans="1:12" ht="15">
      <c r="A104" s="24" t="s">
        <v>95</v>
      </c>
      <c r="B104" s="25" t="s">
        <v>29</v>
      </c>
      <c r="C104" s="55">
        <v>17953.818627450979</v>
      </c>
      <c r="D104" s="55">
        <v>17477.794117647056</v>
      </c>
      <c r="E104" s="56">
        <v>18312.895</v>
      </c>
      <c r="F104" s="56">
        <v>17827.349999999999</v>
      </c>
      <c r="G104" s="923">
        <v>2.7235960476459034</v>
      </c>
      <c r="H104" s="57">
        <v>359</v>
      </c>
      <c r="I104" s="57">
        <v>-0.11129660545352733</v>
      </c>
      <c r="J104" s="65">
        <v>22.645290581162325</v>
      </c>
      <c r="K104" s="65">
        <v>7.4944893460690665</v>
      </c>
      <c r="L104" s="929">
        <v>1.63286594656243</v>
      </c>
    </row>
    <row r="105" spans="1:12" ht="15">
      <c r="A105" s="24" t="s">
        <v>95</v>
      </c>
      <c r="B105" s="25" t="s">
        <v>30</v>
      </c>
      <c r="C105" s="55">
        <v>17676.408823529415</v>
      </c>
      <c r="D105" s="55">
        <v>17118.120588235295</v>
      </c>
      <c r="E105" s="56">
        <v>18029.937000000002</v>
      </c>
      <c r="F105" s="56">
        <v>17460.483</v>
      </c>
      <c r="G105" s="923">
        <v>3.2613874427185179</v>
      </c>
      <c r="H105" s="57">
        <v>378.5</v>
      </c>
      <c r="I105" s="57">
        <v>-2.1458117890382655</v>
      </c>
      <c r="J105" s="65">
        <v>-6.2992125984251963</v>
      </c>
      <c r="K105" s="65">
        <v>4.3717854518736221</v>
      </c>
      <c r="L105" s="929">
        <v>-0.10372259464346989</v>
      </c>
    </row>
    <row r="106" spans="1:12" ht="14.25">
      <c r="A106" s="22" t="s">
        <v>95</v>
      </c>
      <c r="B106" s="26" t="s">
        <v>31</v>
      </c>
      <c r="C106" s="66">
        <v>17159.270990489964</v>
      </c>
      <c r="D106" s="66">
        <v>16748.207189357512</v>
      </c>
      <c r="E106" s="67">
        <v>17502.456410299765</v>
      </c>
      <c r="F106" s="67">
        <v>17083.171333144663</v>
      </c>
      <c r="G106" s="930">
        <v>2.4543749458369466</v>
      </c>
      <c r="H106" s="68">
        <v>326.72887995981915</v>
      </c>
      <c r="I106" s="68">
        <v>-2.085091538040782</v>
      </c>
      <c r="J106" s="69">
        <v>-8.2911100875172732</v>
      </c>
      <c r="K106" s="69">
        <v>24.381582169973058</v>
      </c>
      <c r="L106" s="931">
        <v>-1.1205909769786651</v>
      </c>
    </row>
    <row r="107" spans="1:12" ht="15">
      <c r="A107" s="24" t="s">
        <v>95</v>
      </c>
      <c r="B107" s="25" t="s">
        <v>32</v>
      </c>
      <c r="C107" s="55">
        <v>17171.216666666667</v>
      </c>
      <c r="D107" s="55">
        <v>16837.663725490198</v>
      </c>
      <c r="E107" s="56">
        <v>17514.641</v>
      </c>
      <c r="F107" s="56">
        <v>17174.417000000001</v>
      </c>
      <c r="G107" s="923">
        <v>1.9809930083798382</v>
      </c>
      <c r="H107" s="57">
        <v>315.2</v>
      </c>
      <c r="I107" s="57">
        <v>-1.8985371926548467</v>
      </c>
      <c r="J107" s="65">
        <v>0.47138047138047134</v>
      </c>
      <c r="K107" s="65">
        <v>18.270879255449422</v>
      </c>
      <c r="L107" s="929">
        <v>0.82696994028438198</v>
      </c>
    </row>
    <row r="108" spans="1:12" ht="15.75" thickBot="1">
      <c r="A108" s="27" t="s">
        <v>95</v>
      </c>
      <c r="B108" s="28" t="s">
        <v>33</v>
      </c>
      <c r="C108" s="70">
        <v>17128.099019607842</v>
      </c>
      <c r="D108" s="70">
        <v>16575.635294117648</v>
      </c>
      <c r="E108" s="71">
        <v>17470.661</v>
      </c>
      <c r="F108" s="71">
        <v>16907.148000000001</v>
      </c>
      <c r="G108" s="932">
        <v>3.3329867343682031</v>
      </c>
      <c r="H108" s="65">
        <v>361.2</v>
      </c>
      <c r="I108" s="65">
        <v>0.19417475728155026</v>
      </c>
      <c r="J108" s="65">
        <v>-27.259475218658892</v>
      </c>
      <c r="K108" s="65">
        <v>6.1107029145236345</v>
      </c>
      <c r="L108" s="929">
        <v>-1.9475609172630444</v>
      </c>
    </row>
    <row r="109" spans="1:12" ht="15.75" thickBot="1">
      <c r="A109" s="29"/>
      <c r="B109" s="30"/>
      <c r="C109" s="72"/>
      <c r="D109" s="72"/>
      <c r="E109" s="72"/>
      <c r="F109" s="72"/>
      <c r="G109" s="933"/>
      <c r="H109" s="73"/>
      <c r="I109" s="73"/>
      <c r="J109" s="73"/>
      <c r="K109" s="73"/>
      <c r="L109" s="934"/>
    </row>
    <row r="110" spans="1:12" ht="15">
      <c r="A110" s="24" t="s">
        <v>96</v>
      </c>
      <c r="B110" s="31" t="s">
        <v>30</v>
      </c>
      <c r="C110" s="74">
        <v>17379.614705882352</v>
      </c>
      <c r="D110" s="74">
        <v>17012.545098039212</v>
      </c>
      <c r="E110" s="75">
        <v>17727.206999999999</v>
      </c>
      <c r="F110" s="75">
        <v>17352.795999999998</v>
      </c>
      <c r="G110" s="935">
        <v>2.1576407629064507</v>
      </c>
      <c r="H110" s="76">
        <v>409.7</v>
      </c>
      <c r="I110" s="76">
        <v>-1.8212317277737893</v>
      </c>
      <c r="J110" s="76">
        <v>-23.381294964028775</v>
      </c>
      <c r="K110" s="76">
        <v>2.6083761939750185</v>
      </c>
      <c r="L110" s="936">
        <v>-0.65721760374611371</v>
      </c>
    </row>
    <row r="111" spans="1:12" ht="15.75" thickBot="1">
      <c r="A111" s="27" t="s">
        <v>96</v>
      </c>
      <c r="B111" s="28" t="s">
        <v>33</v>
      </c>
      <c r="C111" s="70">
        <v>17061.866666666665</v>
      </c>
      <c r="D111" s="70">
        <v>16707.022549019606</v>
      </c>
      <c r="E111" s="71">
        <v>17403.103999999999</v>
      </c>
      <c r="F111" s="71">
        <v>17041.163</v>
      </c>
      <c r="G111" s="932">
        <v>2.1239219412430881</v>
      </c>
      <c r="H111" s="65">
        <v>381.3</v>
      </c>
      <c r="I111" s="65">
        <v>1.1405835543766607</v>
      </c>
      <c r="J111" s="65">
        <v>-23.671497584541061</v>
      </c>
      <c r="K111" s="65">
        <v>3.8697036492774921</v>
      </c>
      <c r="L111" s="929">
        <v>-0.99344682646548899</v>
      </c>
    </row>
    <row r="112" spans="1:12" ht="15.75" thickBot="1">
      <c r="A112" s="29"/>
      <c r="B112" s="30"/>
      <c r="C112" s="72"/>
      <c r="D112" s="72"/>
      <c r="E112" s="72"/>
      <c r="F112" s="72"/>
      <c r="G112" s="933"/>
      <c r="H112" s="73"/>
      <c r="I112" s="73"/>
      <c r="J112" s="73"/>
      <c r="K112" s="73"/>
      <c r="L112" s="934"/>
    </row>
    <row r="113" spans="1:12" ht="14.25">
      <c r="A113" s="22" t="s">
        <v>97</v>
      </c>
      <c r="B113" s="23" t="s">
        <v>25</v>
      </c>
      <c r="C113" s="61" t="s">
        <v>81</v>
      </c>
      <c r="D113" s="61" t="s">
        <v>81</v>
      </c>
      <c r="E113" s="62" t="s">
        <v>81</v>
      </c>
      <c r="F113" s="62" t="s">
        <v>81</v>
      </c>
      <c r="G113" s="927" t="s">
        <v>81</v>
      </c>
      <c r="H113" s="63" t="s">
        <v>81</v>
      </c>
      <c r="I113" s="63" t="s">
        <v>81</v>
      </c>
      <c r="J113" s="64" t="s">
        <v>81</v>
      </c>
      <c r="K113" s="64" t="s">
        <v>81</v>
      </c>
      <c r="L113" s="928" t="s">
        <v>81</v>
      </c>
    </row>
    <row r="114" spans="1:12" ht="15">
      <c r="A114" s="17" t="s">
        <v>97</v>
      </c>
      <c r="B114" s="25" t="s">
        <v>26</v>
      </c>
      <c r="C114" s="55" t="s">
        <v>81</v>
      </c>
      <c r="D114" s="55" t="s">
        <v>81</v>
      </c>
      <c r="E114" s="56" t="s">
        <v>81</v>
      </c>
      <c r="F114" s="56" t="s">
        <v>81</v>
      </c>
      <c r="G114" s="923" t="s">
        <v>81</v>
      </c>
      <c r="H114" s="57" t="s">
        <v>81</v>
      </c>
      <c r="I114" s="57" t="s">
        <v>81</v>
      </c>
      <c r="J114" s="65" t="s">
        <v>81</v>
      </c>
      <c r="K114" s="65" t="s">
        <v>81</v>
      </c>
      <c r="L114" s="929" t="s">
        <v>81</v>
      </c>
    </row>
    <row r="115" spans="1:12" ht="15">
      <c r="A115" s="17" t="s">
        <v>97</v>
      </c>
      <c r="B115" s="25" t="s">
        <v>27</v>
      </c>
      <c r="C115" s="55" t="s">
        <v>81</v>
      </c>
      <c r="D115" s="55" t="s">
        <v>81</v>
      </c>
      <c r="E115" s="56" t="s">
        <v>81</v>
      </c>
      <c r="F115" s="56" t="s">
        <v>81</v>
      </c>
      <c r="G115" s="923" t="s">
        <v>81</v>
      </c>
      <c r="H115" s="57" t="s">
        <v>81</v>
      </c>
      <c r="I115" s="57" t="s">
        <v>81</v>
      </c>
      <c r="J115" s="65" t="s">
        <v>81</v>
      </c>
      <c r="K115" s="65" t="s">
        <v>81</v>
      </c>
      <c r="L115" s="929" t="s">
        <v>81</v>
      </c>
    </row>
    <row r="116" spans="1:12" ht="15">
      <c r="A116" s="17" t="s">
        <v>97</v>
      </c>
      <c r="B116" s="25" t="s">
        <v>34</v>
      </c>
      <c r="C116" s="55" t="s">
        <v>81</v>
      </c>
      <c r="D116" s="55" t="s">
        <v>81</v>
      </c>
      <c r="E116" s="56" t="s">
        <v>81</v>
      </c>
      <c r="F116" s="56" t="s">
        <v>81</v>
      </c>
      <c r="G116" s="923" t="s">
        <v>81</v>
      </c>
      <c r="H116" s="57" t="s">
        <v>81</v>
      </c>
      <c r="I116" s="57" t="s">
        <v>81</v>
      </c>
      <c r="J116" s="65" t="s">
        <v>81</v>
      </c>
      <c r="K116" s="65" t="s">
        <v>81</v>
      </c>
      <c r="L116" s="929" t="s">
        <v>81</v>
      </c>
    </row>
    <row r="117" spans="1:12" ht="14.25">
      <c r="A117" s="32" t="s">
        <v>97</v>
      </c>
      <c r="B117" s="26" t="s">
        <v>28</v>
      </c>
      <c r="C117" s="66" t="s">
        <v>81</v>
      </c>
      <c r="D117" s="66" t="s">
        <v>81</v>
      </c>
      <c r="E117" s="67" t="s">
        <v>81</v>
      </c>
      <c r="F117" s="67" t="s">
        <v>81</v>
      </c>
      <c r="G117" s="930" t="s">
        <v>81</v>
      </c>
      <c r="H117" s="68" t="s">
        <v>81</v>
      </c>
      <c r="I117" s="68" t="s">
        <v>81</v>
      </c>
      <c r="J117" s="69" t="s">
        <v>81</v>
      </c>
      <c r="K117" s="69" t="s">
        <v>81</v>
      </c>
      <c r="L117" s="931" t="s">
        <v>81</v>
      </c>
    </row>
    <row r="118" spans="1:12" ht="15">
      <c r="A118" s="17" t="s">
        <v>97</v>
      </c>
      <c r="B118" s="25" t="s">
        <v>30</v>
      </c>
      <c r="C118" s="55" t="s">
        <v>81</v>
      </c>
      <c r="D118" s="55" t="s">
        <v>81</v>
      </c>
      <c r="E118" s="56" t="s">
        <v>81</v>
      </c>
      <c r="F118" s="56" t="s">
        <v>81</v>
      </c>
      <c r="G118" s="923" t="s">
        <v>81</v>
      </c>
      <c r="H118" s="57" t="s">
        <v>81</v>
      </c>
      <c r="I118" s="57" t="s">
        <v>81</v>
      </c>
      <c r="J118" s="65" t="s">
        <v>81</v>
      </c>
      <c r="K118" s="65" t="s">
        <v>81</v>
      </c>
      <c r="L118" s="929" t="s">
        <v>81</v>
      </c>
    </row>
    <row r="119" spans="1:12" ht="15">
      <c r="A119" s="17" t="s">
        <v>97</v>
      </c>
      <c r="B119" s="25" t="s">
        <v>35</v>
      </c>
      <c r="C119" s="55" t="s">
        <v>81</v>
      </c>
      <c r="D119" s="55" t="s">
        <v>81</v>
      </c>
      <c r="E119" s="56" t="s">
        <v>81</v>
      </c>
      <c r="F119" s="56" t="s">
        <v>81</v>
      </c>
      <c r="G119" s="923" t="s">
        <v>81</v>
      </c>
      <c r="H119" s="57" t="s">
        <v>81</v>
      </c>
      <c r="I119" s="57" t="s">
        <v>81</v>
      </c>
      <c r="J119" s="65" t="s">
        <v>81</v>
      </c>
      <c r="K119" s="65" t="s">
        <v>81</v>
      </c>
      <c r="L119" s="929" t="s">
        <v>81</v>
      </c>
    </row>
    <row r="120" spans="1:12" ht="14.25">
      <c r="A120" s="32" t="s">
        <v>97</v>
      </c>
      <c r="B120" s="26" t="s">
        <v>31</v>
      </c>
      <c r="C120" s="66" t="s">
        <v>81</v>
      </c>
      <c r="D120" s="66" t="s">
        <v>81</v>
      </c>
      <c r="E120" s="67" t="s">
        <v>81</v>
      </c>
      <c r="F120" s="67" t="s">
        <v>81</v>
      </c>
      <c r="G120" s="930" t="s">
        <v>81</v>
      </c>
      <c r="H120" s="68" t="s">
        <v>81</v>
      </c>
      <c r="I120" s="68" t="s">
        <v>81</v>
      </c>
      <c r="J120" s="69" t="s">
        <v>81</v>
      </c>
      <c r="K120" s="69" t="s">
        <v>81</v>
      </c>
      <c r="L120" s="931" t="s">
        <v>81</v>
      </c>
    </row>
    <row r="121" spans="1:12" ht="15">
      <c r="A121" s="17" t="s">
        <v>97</v>
      </c>
      <c r="B121" s="25" t="s">
        <v>33</v>
      </c>
      <c r="C121" s="55" t="s">
        <v>81</v>
      </c>
      <c r="D121" s="55" t="s">
        <v>81</v>
      </c>
      <c r="E121" s="56" t="s">
        <v>81</v>
      </c>
      <c r="F121" s="56" t="s">
        <v>81</v>
      </c>
      <c r="G121" s="923" t="s">
        <v>81</v>
      </c>
      <c r="H121" s="57" t="s">
        <v>81</v>
      </c>
      <c r="I121" s="57" t="s">
        <v>81</v>
      </c>
      <c r="J121" s="65" t="s">
        <v>81</v>
      </c>
      <c r="K121" s="65" t="s">
        <v>81</v>
      </c>
      <c r="L121" s="929" t="s">
        <v>81</v>
      </c>
    </row>
    <row r="122" spans="1:12" ht="15.75" thickBot="1">
      <c r="A122" s="33" t="s">
        <v>97</v>
      </c>
      <c r="B122" s="25" t="s">
        <v>36</v>
      </c>
      <c r="C122" s="70" t="s">
        <v>81</v>
      </c>
      <c r="D122" s="70" t="s">
        <v>81</v>
      </c>
      <c r="E122" s="71" t="s">
        <v>81</v>
      </c>
      <c r="F122" s="71" t="s">
        <v>81</v>
      </c>
      <c r="G122" s="932" t="s">
        <v>81</v>
      </c>
      <c r="H122" s="65" t="s">
        <v>81</v>
      </c>
      <c r="I122" s="65" t="s">
        <v>81</v>
      </c>
      <c r="J122" s="65" t="s">
        <v>81</v>
      </c>
      <c r="K122" s="65" t="s">
        <v>81</v>
      </c>
      <c r="L122" s="929" t="s">
        <v>81</v>
      </c>
    </row>
    <row r="123" spans="1:12" ht="15.75" thickBot="1">
      <c r="A123" s="29"/>
      <c r="B123" s="30"/>
      <c r="C123" s="72"/>
      <c r="D123" s="72"/>
      <c r="E123" s="72"/>
      <c r="F123" s="72"/>
      <c r="G123" s="933"/>
      <c r="H123" s="73"/>
      <c r="I123" s="73"/>
      <c r="J123" s="73"/>
      <c r="K123" s="73"/>
      <c r="L123" s="934"/>
    </row>
    <row r="124" spans="1:12" ht="14.25">
      <c r="A124" s="22" t="s">
        <v>24</v>
      </c>
      <c r="B124" s="23" t="s">
        <v>28</v>
      </c>
      <c r="C124" s="61">
        <v>14952.10160839407</v>
      </c>
      <c r="D124" s="61">
        <v>14756.173715104496</v>
      </c>
      <c r="E124" s="62">
        <v>15251.143640561952</v>
      </c>
      <c r="F124" s="62">
        <v>15051.297189406587</v>
      </c>
      <c r="G124" s="927">
        <v>1.3277689533365988</v>
      </c>
      <c r="H124" s="63">
        <v>346.69274611398964</v>
      </c>
      <c r="I124" s="63">
        <v>1.023065785846023</v>
      </c>
      <c r="J124" s="64">
        <v>0.52083333333333326</v>
      </c>
      <c r="K124" s="64">
        <v>2.3634582414891012</v>
      </c>
      <c r="L124" s="928">
        <v>0.10808410781119671</v>
      </c>
    </row>
    <row r="125" spans="1:12" ht="15">
      <c r="A125" s="24" t="s">
        <v>24</v>
      </c>
      <c r="B125" s="25" t="s">
        <v>29</v>
      </c>
      <c r="C125" s="55">
        <v>14620.290196078431</v>
      </c>
      <c r="D125" s="55">
        <v>14411.973529411764</v>
      </c>
      <c r="E125" s="56">
        <v>14912.696</v>
      </c>
      <c r="F125" s="56">
        <v>14700.213</v>
      </c>
      <c r="G125" s="923">
        <v>1.4454416408796265</v>
      </c>
      <c r="H125" s="57">
        <v>307.10000000000002</v>
      </c>
      <c r="I125" s="57">
        <v>4.9914529914529995</v>
      </c>
      <c r="J125" s="65">
        <v>50</v>
      </c>
      <c r="K125" s="65">
        <v>0.29390154298310062</v>
      </c>
      <c r="L125" s="929">
        <v>0.10595369850994191</v>
      </c>
    </row>
    <row r="126" spans="1:12" ht="15">
      <c r="A126" s="24" t="s">
        <v>24</v>
      </c>
      <c r="B126" s="25" t="s">
        <v>30</v>
      </c>
      <c r="C126" s="55">
        <v>15005.167647058825</v>
      </c>
      <c r="D126" s="55">
        <v>14605.004901960783</v>
      </c>
      <c r="E126" s="56">
        <v>15305.271000000001</v>
      </c>
      <c r="F126" s="56">
        <v>14897.105</v>
      </c>
      <c r="G126" s="923">
        <v>2.739901477501844</v>
      </c>
      <c r="H126" s="57">
        <v>339.2</v>
      </c>
      <c r="I126" s="57">
        <v>0.86232530478738556</v>
      </c>
      <c r="J126" s="65">
        <v>10.679611650485436</v>
      </c>
      <c r="K126" s="65">
        <v>1.3960323291697281</v>
      </c>
      <c r="L126" s="929">
        <v>0.18611808037376898</v>
      </c>
    </row>
    <row r="127" spans="1:12" ht="15">
      <c r="A127" s="24" t="s">
        <v>24</v>
      </c>
      <c r="B127" s="25" t="s">
        <v>35</v>
      </c>
      <c r="C127" s="55">
        <v>14970.950980392157</v>
      </c>
      <c r="D127" s="55">
        <v>15013.883333333333</v>
      </c>
      <c r="E127" s="56">
        <v>15270.37</v>
      </c>
      <c r="F127" s="56">
        <v>15314.161</v>
      </c>
      <c r="G127" s="923">
        <v>-0.28595102271681261</v>
      </c>
      <c r="H127" s="57">
        <v>379.5</v>
      </c>
      <c r="I127" s="57">
        <v>4.2582417582417582</v>
      </c>
      <c r="J127" s="65">
        <v>-24.657534246575342</v>
      </c>
      <c r="K127" s="65">
        <v>0.67352436933627235</v>
      </c>
      <c r="L127" s="929">
        <v>-0.18398767107251424</v>
      </c>
    </row>
    <row r="128" spans="1:12" ht="14.25">
      <c r="A128" s="22" t="s">
        <v>24</v>
      </c>
      <c r="B128" s="26" t="s">
        <v>31</v>
      </c>
      <c r="C128" s="66">
        <v>14305.021449846739</v>
      </c>
      <c r="D128" s="66">
        <v>13940.179261183737</v>
      </c>
      <c r="E128" s="67">
        <v>14591.121878843674</v>
      </c>
      <c r="F128" s="67">
        <v>14218.982846407413</v>
      </c>
      <c r="G128" s="930">
        <v>2.6171986875297981</v>
      </c>
      <c r="H128" s="68">
        <v>293.78884381338742</v>
      </c>
      <c r="I128" s="68">
        <v>0.57251583944328654</v>
      </c>
      <c r="J128" s="69">
        <v>-0.40404040404040403</v>
      </c>
      <c r="K128" s="69">
        <v>18.111682586333579</v>
      </c>
      <c r="L128" s="931">
        <v>0.66777327116853868</v>
      </c>
    </row>
    <row r="129" spans="1:12" ht="15">
      <c r="A129" s="24" t="s">
        <v>24</v>
      </c>
      <c r="B129" s="25" t="s">
        <v>32</v>
      </c>
      <c r="C129" s="55">
        <v>13883.001960784313</v>
      </c>
      <c r="D129" s="55">
        <v>13636.464705882352</v>
      </c>
      <c r="E129" s="56">
        <v>14160.662</v>
      </c>
      <c r="F129" s="56">
        <v>13909.194</v>
      </c>
      <c r="G129" s="923">
        <v>1.8079264693554549</v>
      </c>
      <c r="H129" s="57">
        <v>265.7</v>
      </c>
      <c r="I129" s="57">
        <v>-0.15031942878618343</v>
      </c>
      <c r="J129" s="65">
        <v>-8.7517934002869442</v>
      </c>
      <c r="K129" s="65">
        <v>7.7883908890521676</v>
      </c>
      <c r="L129" s="929">
        <v>-0.3990870858098079</v>
      </c>
    </row>
    <row r="130" spans="1:12" ht="15">
      <c r="A130" s="24" t="s">
        <v>24</v>
      </c>
      <c r="B130" s="25" t="s">
        <v>33</v>
      </c>
      <c r="C130" s="55">
        <v>14599.929411764706</v>
      </c>
      <c r="D130" s="55">
        <v>14152.354901960784</v>
      </c>
      <c r="E130" s="56">
        <v>14891.928</v>
      </c>
      <c r="F130" s="56">
        <v>14435.402</v>
      </c>
      <c r="G130" s="923">
        <v>3.1625444168440882</v>
      </c>
      <c r="H130" s="57">
        <v>309.5</v>
      </c>
      <c r="I130" s="57">
        <v>-0.22566086395873264</v>
      </c>
      <c r="J130" s="65">
        <v>12.616822429906541</v>
      </c>
      <c r="K130" s="65">
        <v>8.8537839823659077</v>
      </c>
      <c r="L130" s="929">
        <v>1.3123767228804146</v>
      </c>
    </row>
    <row r="131" spans="1:12" ht="15">
      <c r="A131" s="24" t="s">
        <v>24</v>
      </c>
      <c r="B131" s="25" t="s">
        <v>36</v>
      </c>
      <c r="C131" s="55">
        <v>14432.315686274509</v>
      </c>
      <c r="D131" s="55">
        <v>14226.66274509804</v>
      </c>
      <c r="E131" s="56">
        <v>14720.962</v>
      </c>
      <c r="F131" s="56">
        <v>14511.196</v>
      </c>
      <c r="G131" s="923">
        <v>1.4455459081387889</v>
      </c>
      <c r="H131" s="57">
        <v>348</v>
      </c>
      <c r="I131" s="57">
        <v>3.3254156769596164</v>
      </c>
      <c r="J131" s="65">
        <v>-17.80821917808219</v>
      </c>
      <c r="K131" s="65">
        <v>1.4695077149155034</v>
      </c>
      <c r="L131" s="929">
        <v>-0.24551636590206982</v>
      </c>
    </row>
    <row r="132" spans="1:12" ht="14.25">
      <c r="A132" s="22" t="s">
        <v>24</v>
      </c>
      <c r="B132" s="26" t="s">
        <v>37</v>
      </c>
      <c r="C132" s="66">
        <v>12242.148367829172</v>
      </c>
      <c r="D132" s="66">
        <v>11828.428051069088</v>
      </c>
      <c r="E132" s="67">
        <v>12486.991335185756</v>
      </c>
      <c r="F132" s="67">
        <v>12064.99661209047</v>
      </c>
      <c r="G132" s="930">
        <v>3.4976779245209242</v>
      </c>
      <c r="H132" s="68">
        <v>229.15377358490565</v>
      </c>
      <c r="I132" s="68">
        <v>1.7625687226755782</v>
      </c>
      <c r="J132" s="69">
        <v>-20.599250936329589</v>
      </c>
      <c r="K132" s="69">
        <v>10.384521185402889</v>
      </c>
      <c r="L132" s="931">
        <v>-2.1609974331804533</v>
      </c>
    </row>
    <row r="133" spans="1:12" ht="15">
      <c r="A133" s="24" t="s">
        <v>24</v>
      </c>
      <c r="B133" s="25" t="s">
        <v>83</v>
      </c>
      <c r="C133" s="77">
        <v>11688.579411764706</v>
      </c>
      <c r="D133" s="77">
        <v>11381.322549019607</v>
      </c>
      <c r="E133" s="78">
        <v>11922.351000000001</v>
      </c>
      <c r="F133" s="78">
        <v>11608.949000000001</v>
      </c>
      <c r="G133" s="937">
        <v>2.6996586857259866</v>
      </c>
      <c r="H133" s="79">
        <v>214.4</v>
      </c>
      <c r="I133" s="79">
        <v>0</v>
      </c>
      <c r="J133" s="80">
        <v>-34.610123119015043</v>
      </c>
      <c r="K133" s="80">
        <v>5.8535390644134218</v>
      </c>
      <c r="L133" s="938">
        <v>-2.7333280799540169</v>
      </c>
    </row>
    <row r="134" spans="1:12" ht="15">
      <c r="A134" s="24" t="s">
        <v>24</v>
      </c>
      <c r="B134" s="25" t="s">
        <v>38</v>
      </c>
      <c r="C134" s="55">
        <v>12865.022549019608</v>
      </c>
      <c r="D134" s="55">
        <v>12661.87450980392</v>
      </c>
      <c r="E134" s="56">
        <v>13122.323</v>
      </c>
      <c r="F134" s="56">
        <v>12915.111999999999</v>
      </c>
      <c r="G134" s="923">
        <v>1.6044073020814775</v>
      </c>
      <c r="H134" s="57">
        <v>233.9</v>
      </c>
      <c r="I134" s="57">
        <v>-3.0667219229175324</v>
      </c>
      <c r="J134" s="65">
        <v>7.9051383399209492</v>
      </c>
      <c r="K134" s="65">
        <v>3.3431300514327704</v>
      </c>
      <c r="L134" s="929">
        <v>0.37120476070094854</v>
      </c>
    </row>
    <row r="135" spans="1:12" ht="15.75" thickBot="1">
      <c r="A135" s="24" t="s">
        <v>24</v>
      </c>
      <c r="B135" s="25" t="s">
        <v>39</v>
      </c>
      <c r="C135" s="55">
        <v>12848.441176470587</v>
      </c>
      <c r="D135" s="55">
        <v>12673.017647058823</v>
      </c>
      <c r="E135" s="56">
        <v>13105.41</v>
      </c>
      <c r="F135" s="56">
        <v>12926.477999999999</v>
      </c>
      <c r="G135" s="923">
        <v>1.3842285578484774</v>
      </c>
      <c r="H135" s="57">
        <v>288.5</v>
      </c>
      <c r="I135" s="57">
        <v>6.654343807763401</v>
      </c>
      <c r="J135" s="65">
        <v>15.476190476190476</v>
      </c>
      <c r="K135" s="65">
        <v>1.1878520695566985</v>
      </c>
      <c r="L135" s="929">
        <v>0.20112588607261528</v>
      </c>
    </row>
    <row r="136" spans="1:12" ht="15.75" thickBot="1">
      <c r="A136" s="29"/>
      <c r="B136" s="30"/>
      <c r="C136" s="72"/>
      <c r="D136" s="72"/>
      <c r="E136" s="72"/>
      <c r="F136" s="72"/>
      <c r="G136" s="933"/>
      <c r="H136" s="73"/>
      <c r="I136" s="73"/>
      <c r="J136" s="73"/>
      <c r="K136" s="73"/>
      <c r="L136" s="934"/>
    </row>
    <row r="137" spans="1:12" ht="14.25">
      <c r="A137" s="22" t="s">
        <v>98</v>
      </c>
      <c r="B137" s="26" t="s">
        <v>25</v>
      </c>
      <c r="C137" s="66">
        <v>17465.894663632971</v>
      </c>
      <c r="D137" s="66">
        <v>16977.005507584643</v>
      </c>
      <c r="E137" s="67">
        <v>17815.21255690563</v>
      </c>
      <c r="F137" s="67">
        <v>17316.545617736338</v>
      </c>
      <c r="G137" s="930">
        <v>2.8797137152951362</v>
      </c>
      <c r="H137" s="68">
        <v>324.85460526315791</v>
      </c>
      <c r="I137" s="68">
        <v>-3.4994667684628213</v>
      </c>
      <c r="J137" s="69">
        <v>10.948905109489052</v>
      </c>
      <c r="K137" s="69">
        <v>1.861376438892971</v>
      </c>
      <c r="L137" s="931">
        <v>0.25207302059154957</v>
      </c>
    </row>
    <row r="138" spans="1:12" ht="15">
      <c r="A138" s="24" t="s">
        <v>98</v>
      </c>
      <c r="B138" s="25" t="s">
        <v>26</v>
      </c>
      <c r="C138" s="55">
        <v>16774.584313725492</v>
      </c>
      <c r="D138" s="55">
        <v>16102.588235294117</v>
      </c>
      <c r="E138" s="56">
        <v>17110.076000000001</v>
      </c>
      <c r="F138" s="56">
        <v>16424.64</v>
      </c>
      <c r="G138" s="923">
        <v>4.1732177995986612</v>
      </c>
      <c r="H138" s="57">
        <v>297.7</v>
      </c>
      <c r="I138" s="57">
        <v>-4.2765273311897136</v>
      </c>
      <c r="J138" s="65">
        <v>47.619047619047613</v>
      </c>
      <c r="K138" s="65">
        <v>0.37962282635317168</v>
      </c>
      <c r="L138" s="929">
        <v>0.13294128048215087</v>
      </c>
    </row>
    <row r="139" spans="1:12" ht="15">
      <c r="A139" s="24" t="s">
        <v>98</v>
      </c>
      <c r="B139" s="25" t="s">
        <v>27</v>
      </c>
      <c r="C139" s="55">
        <v>17685.148039215685</v>
      </c>
      <c r="D139" s="55">
        <v>17287.334313725489</v>
      </c>
      <c r="E139" s="56">
        <v>18038.850999999999</v>
      </c>
      <c r="F139" s="56">
        <v>17633.080999999998</v>
      </c>
      <c r="G139" s="923">
        <v>2.3011860491084937</v>
      </c>
      <c r="H139" s="57">
        <v>331.2</v>
      </c>
      <c r="I139" s="57">
        <v>0.30284675953967294</v>
      </c>
      <c r="J139" s="65">
        <v>-10.638297872340425</v>
      </c>
      <c r="K139" s="65">
        <v>1.0286554004408524</v>
      </c>
      <c r="L139" s="929">
        <v>-7.5538185838954996E-2</v>
      </c>
    </row>
    <row r="140" spans="1:12" ht="15">
      <c r="A140" s="24" t="s">
        <v>98</v>
      </c>
      <c r="B140" s="25" t="s">
        <v>34</v>
      </c>
      <c r="C140" s="55">
        <v>17488.698039215687</v>
      </c>
      <c r="D140" s="55">
        <v>16518.214705882354</v>
      </c>
      <c r="E140" s="56">
        <v>17838.472000000002</v>
      </c>
      <c r="F140" s="56">
        <v>16848.579000000002</v>
      </c>
      <c r="G140" s="923">
        <v>5.875231377079337</v>
      </c>
      <c r="H140" s="57">
        <v>333.2</v>
      </c>
      <c r="I140" s="57">
        <v>-14.256304683479165</v>
      </c>
      <c r="J140" s="65">
        <v>68.181818181818173</v>
      </c>
      <c r="K140" s="65">
        <v>0.45309821209894685</v>
      </c>
      <c r="L140" s="929">
        <v>0.19466992594835364</v>
      </c>
    </row>
    <row r="141" spans="1:12" ht="14.25">
      <c r="A141" s="22" t="s">
        <v>98</v>
      </c>
      <c r="B141" s="26" t="s">
        <v>28</v>
      </c>
      <c r="C141" s="66">
        <v>17501.187914007787</v>
      </c>
      <c r="D141" s="66">
        <v>16799.440310674927</v>
      </c>
      <c r="E141" s="67">
        <v>17851.211672287944</v>
      </c>
      <c r="F141" s="67">
        <v>17135.429116888427</v>
      </c>
      <c r="G141" s="930">
        <v>4.1772082304845952</v>
      </c>
      <c r="H141" s="68">
        <v>308.75323834196894</v>
      </c>
      <c r="I141" s="68">
        <v>1.9392508292076824</v>
      </c>
      <c r="J141" s="69">
        <v>6.1898211829436036</v>
      </c>
      <c r="K141" s="69">
        <v>9.4538329659564049</v>
      </c>
      <c r="L141" s="931">
        <v>0.91395278270725555</v>
      </c>
    </row>
    <row r="142" spans="1:12" ht="15">
      <c r="A142" s="24" t="s">
        <v>98</v>
      </c>
      <c r="B142" s="25" t="s">
        <v>29</v>
      </c>
      <c r="C142" s="55">
        <v>16341.739215686275</v>
      </c>
      <c r="D142" s="55">
        <v>17113.922549019608</v>
      </c>
      <c r="E142" s="56">
        <v>16668.574000000001</v>
      </c>
      <c r="F142" s="56">
        <v>17456.201000000001</v>
      </c>
      <c r="G142" s="923">
        <v>-4.5120183939220242</v>
      </c>
      <c r="H142" s="57">
        <v>264</v>
      </c>
      <c r="I142" s="57">
        <v>-3.296703296703297</v>
      </c>
      <c r="J142" s="65">
        <v>-36.71875</v>
      </c>
      <c r="K142" s="65">
        <v>0.99191770756796482</v>
      </c>
      <c r="L142" s="929">
        <v>-0.51166504821730485</v>
      </c>
    </row>
    <row r="143" spans="1:12" ht="15">
      <c r="A143" s="24" t="s">
        <v>98</v>
      </c>
      <c r="B143" s="25" t="s">
        <v>30</v>
      </c>
      <c r="C143" s="55">
        <v>17812.209803921571</v>
      </c>
      <c r="D143" s="55">
        <v>16939.399999999998</v>
      </c>
      <c r="E143" s="56">
        <v>18168.454000000002</v>
      </c>
      <c r="F143" s="56">
        <v>17278.187999999998</v>
      </c>
      <c r="G143" s="923">
        <v>5.1525426161586116</v>
      </c>
      <c r="H143" s="57">
        <v>307.3</v>
      </c>
      <c r="I143" s="57">
        <v>2.7072192513369062</v>
      </c>
      <c r="J143" s="65">
        <v>22.222222222222221</v>
      </c>
      <c r="K143" s="65">
        <v>6.4658339456282148</v>
      </c>
      <c r="L143" s="929">
        <v>1.3912421448529297</v>
      </c>
    </row>
    <row r="144" spans="1:12" ht="15">
      <c r="A144" s="24" t="s">
        <v>98</v>
      </c>
      <c r="B144" s="25" t="s">
        <v>35</v>
      </c>
      <c r="C144" s="55">
        <v>17031.823529411762</v>
      </c>
      <c r="D144" s="55">
        <v>16280.112745098038</v>
      </c>
      <c r="E144" s="56">
        <v>17372.46</v>
      </c>
      <c r="F144" s="56">
        <v>16605.715</v>
      </c>
      <c r="G144" s="923">
        <v>4.6173561331144066</v>
      </c>
      <c r="H144" s="57">
        <v>335.7</v>
      </c>
      <c r="I144" s="57">
        <v>0.11929615269906868</v>
      </c>
      <c r="J144" s="65">
        <v>-2.3952095808383236</v>
      </c>
      <c r="K144" s="65">
        <v>1.9960813127602253</v>
      </c>
      <c r="L144" s="929">
        <v>3.437568607163155E-2</v>
      </c>
    </row>
    <row r="145" spans="1:12" ht="14.25">
      <c r="A145" s="22" t="s">
        <v>98</v>
      </c>
      <c r="B145" s="26" t="s">
        <v>31</v>
      </c>
      <c r="C145" s="66">
        <v>15883.716267290309</v>
      </c>
      <c r="D145" s="66">
        <v>15389.658290308063</v>
      </c>
      <c r="E145" s="67">
        <v>16201.390592636115</v>
      </c>
      <c r="F145" s="67">
        <v>15697.451456114224</v>
      </c>
      <c r="G145" s="930">
        <v>3.2103245417306532</v>
      </c>
      <c r="H145" s="68">
        <v>267.31434554973828</v>
      </c>
      <c r="I145" s="68">
        <v>0.21340677139168834</v>
      </c>
      <c r="J145" s="69">
        <v>11.565420560747663</v>
      </c>
      <c r="K145" s="69">
        <v>11.694832231202547</v>
      </c>
      <c r="L145" s="931">
        <v>1.6396225518885554</v>
      </c>
    </row>
    <row r="146" spans="1:12" ht="15">
      <c r="A146" s="24" t="s">
        <v>98</v>
      </c>
      <c r="B146" s="25" t="s">
        <v>32</v>
      </c>
      <c r="C146" s="55">
        <v>15297.967647058824</v>
      </c>
      <c r="D146" s="55">
        <v>14984.905882352939</v>
      </c>
      <c r="E146" s="56">
        <v>15603.927</v>
      </c>
      <c r="F146" s="56">
        <v>15284.603999999999</v>
      </c>
      <c r="G146" s="923">
        <v>2.0891807206781432</v>
      </c>
      <c r="H146" s="57">
        <v>237.3</v>
      </c>
      <c r="I146" s="57">
        <v>0.50825921219822834</v>
      </c>
      <c r="J146" s="65">
        <v>17.557251908396946</v>
      </c>
      <c r="K146" s="65">
        <v>3.7717364682831254</v>
      </c>
      <c r="L146" s="929">
        <v>0.69409051503515151</v>
      </c>
    </row>
    <row r="147" spans="1:12" ht="15">
      <c r="A147" s="24" t="s">
        <v>98</v>
      </c>
      <c r="B147" s="25" t="s">
        <v>33</v>
      </c>
      <c r="C147" s="55">
        <v>16160.212745098041</v>
      </c>
      <c r="D147" s="55">
        <v>15543.683333333334</v>
      </c>
      <c r="E147" s="56">
        <v>16483.417000000001</v>
      </c>
      <c r="F147" s="56">
        <v>15854.557000000001</v>
      </c>
      <c r="G147" s="923">
        <v>3.9664305978401071</v>
      </c>
      <c r="H147" s="57">
        <v>277.60000000000002</v>
      </c>
      <c r="I147" s="57">
        <v>0.72568940493468792</v>
      </c>
      <c r="J147" s="57">
        <v>12.007874015748031</v>
      </c>
      <c r="K147" s="57">
        <v>6.9679157482243443</v>
      </c>
      <c r="L147" s="924">
        <v>1.0005716862015559</v>
      </c>
    </row>
    <row r="148" spans="1:12" ht="15.75" thickBot="1">
      <c r="A148" s="34" t="s">
        <v>98</v>
      </c>
      <c r="B148" s="35" t="s">
        <v>36</v>
      </c>
      <c r="C148" s="58">
        <v>15848.354901960784</v>
      </c>
      <c r="D148" s="58">
        <v>15520.977450980392</v>
      </c>
      <c r="E148" s="59">
        <v>16165.322</v>
      </c>
      <c r="F148" s="59">
        <v>15831.397000000001</v>
      </c>
      <c r="G148" s="925">
        <v>2.1092579511460627</v>
      </c>
      <c r="H148" s="60">
        <v>310.8</v>
      </c>
      <c r="I148" s="60">
        <v>0.97465886939571145</v>
      </c>
      <c r="J148" s="60">
        <v>-9.3023255813953494</v>
      </c>
      <c r="K148" s="60">
        <v>0.95518001469507718</v>
      </c>
      <c r="L148" s="926">
        <v>-5.5039649348150754E-2</v>
      </c>
    </row>
    <row r="149" spans="1:12">
      <c r="G149" s="41"/>
      <c r="H149" s="41"/>
      <c r="I149" s="41"/>
      <c r="J149" s="41"/>
      <c r="K149" s="41"/>
      <c r="L149" s="41"/>
    </row>
    <row r="150" spans="1:12" ht="13.5" thickBot="1">
      <c r="G150" s="41"/>
      <c r="H150" s="41"/>
      <c r="I150" s="41"/>
      <c r="J150" s="41"/>
      <c r="K150" s="41"/>
      <c r="L150" s="996"/>
    </row>
    <row r="151" spans="1:12" ht="21" thickBot="1">
      <c r="A151" s="888" t="s">
        <v>283</v>
      </c>
      <c r="B151" s="879"/>
      <c r="C151" s="879"/>
      <c r="D151" s="879"/>
      <c r="E151" s="879"/>
      <c r="F151" s="879"/>
      <c r="G151" s="1315"/>
      <c r="H151" s="1315"/>
      <c r="I151" s="1315"/>
      <c r="J151" s="1315"/>
      <c r="K151" s="1315"/>
      <c r="L151" s="1316"/>
    </row>
    <row r="152" spans="1:12" ht="12.75" customHeight="1">
      <c r="A152" s="5"/>
      <c r="B152" s="6"/>
      <c r="C152" s="2" t="s">
        <v>9</v>
      </c>
      <c r="D152" s="2" t="s">
        <v>9</v>
      </c>
      <c r="E152" s="2"/>
      <c r="F152" s="2"/>
      <c r="G152" s="880"/>
      <c r="H152" s="1454" t="s">
        <v>10</v>
      </c>
      <c r="I152" s="1455"/>
      <c r="J152" s="910" t="s">
        <v>11</v>
      </c>
      <c r="K152" s="881" t="s">
        <v>12</v>
      </c>
      <c r="L152" s="882"/>
    </row>
    <row r="153" spans="1:12" ht="15.75" customHeight="1">
      <c r="A153" s="7" t="s">
        <v>13</v>
      </c>
      <c r="B153" s="8" t="s">
        <v>14</v>
      </c>
      <c r="C153" s="883" t="s">
        <v>40</v>
      </c>
      <c r="D153" s="883" t="s">
        <v>40</v>
      </c>
      <c r="E153" s="884" t="s">
        <v>41</v>
      </c>
      <c r="F153" s="885"/>
      <c r="G153" s="911"/>
      <c r="H153" s="1452" t="s">
        <v>15</v>
      </c>
      <c r="I153" s="1453"/>
      <c r="J153" s="912" t="s">
        <v>16</v>
      </c>
      <c r="K153" s="886" t="s">
        <v>17</v>
      </c>
      <c r="L153" s="887"/>
    </row>
    <row r="154" spans="1:12" ht="26.25" thickBot="1">
      <c r="A154" s="9" t="s">
        <v>18</v>
      </c>
      <c r="B154" s="10" t="s">
        <v>19</v>
      </c>
      <c r="C154" s="813" t="s">
        <v>512</v>
      </c>
      <c r="D154" s="1623" t="s">
        <v>503</v>
      </c>
      <c r="E154" s="877" t="s">
        <v>512</v>
      </c>
      <c r="F154" s="1081" t="s">
        <v>503</v>
      </c>
      <c r="G154" s="909" t="s">
        <v>20</v>
      </c>
      <c r="H154" s="42" t="s">
        <v>512</v>
      </c>
      <c r="I154" s="824" t="s">
        <v>20</v>
      </c>
      <c r="J154" s="913" t="s">
        <v>20</v>
      </c>
      <c r="K154" s="878" t="s">
        <v>512</v>
      </c>
      <c r="L154" s="914" t="s">
        <v>21</v>
      </c>
    </row>
    <row r="155" spans="1:12" ht="15" thickBot="1">
      <c r="A155" s="11" t="s">
        <v>22</v>
      </c>
      <c r="B155" s="12" t="s">
        <v>23</v>
      </c>
      <c r="C155" s="43">
        <v>15574.747596437559</v>
      </c>
      <c r="D155" s="43">
        <v>15392.956374312878</v>
      </c>
      <c r="E155" s="44">
        <v>15886.24254836631</v>
      </c>
      <c r="F155" s="1082">
        <v>15700.815501799136</v>
      </c>
      <c r="G155" s="915">
        <v>1.1810026463015662</v>
      </c>
      <c r="H155" s="45">
        <v>305.87397764048245</v>
      </c>
      <c r="I155" s="45">
        <v>0.68487064663679131</v>
      </c>
      <c r="J155" s="46">
        <v>-5.93607305936073</v>
      </c>
      <c r="K155" s="45">
        <v>100</v>
      </c>
      <c r="L155" s="916" t="s">
        <v>23</v>
      </c>
    </row>
    <row r="156" spans="1:12" ht="15" thickBot="1">
      <c r="A156" s="13"/>
      <c r="B156" s="14"/>
      <c r="C156" s="47"/>
      <c r="D156" s="47"/>
      <c r="E156" s="47"/>
      <c r="F156" s="47"/>
      <c r="G156" s="917"/>
      <c r="H156" s="46"/>
      <c r="I156" s="46"/>
      <c r="J156" s="46"/>
      <c r="K156" s="46"/>
      <c r="L156" s="918"/>
    </row>
    <row r="157" spans="1:12" ht="15">
      <c r="A157" s="15" t="s">
        <v>89</v>
      </c>
      <c r="B157" s="16" t="s">
        <v>23</v>
      </c>
      <c r="C157" s="48">
        <v>15514.887230694747</v>
      </c>
      <c r="D157" s="48">
        <v>14832.915473659343</v>
      </c>
      <c r="E157" s="49">
        <v>15825.184975308643</v>
      </c>
      <c r="F157" s="49">
        <v>15129.57378313253</v>
      </c>
      <c r="G157" s="919">
        <v>4.5976919254105315</v>
      </c>
      <c r="H157" s="50">
        <v>202.48333333333335</v>
      </c>
      <c r="I157" s="50">
        <v>-2.4117918750125358</v>
      </c>
      <c r="J157" s="50">
        <v>-25</v>
      </c>
      <c r="K157" s="50">
        <v>0.17652250661959401</v>
      </c>
      <c r="L157" s="920">
        <v>-4.4869495594325987E-2</v>
      </c>
    </row>
    <row r="158" spans="1:12" ht="15">
      <c r="A158" s="24" t="s">
        <v>90</v>
      </c>
      <c r="B158" s="51" t="s">
        <v>23</v>
      </c>
      <c r="C158" s="52">
        <v>16970.066501031015</v>
      </c>
      <c r="D158" s="52">
        <v>16692.390051608705</v>
      </c>
      <c r="E158" s="53">
        <v>17309.467831051636</v>
      </c>
      <c r="F158" s="53">
        <v>17026.237852640879</v>
      </c>
      <c r="G158" s="921">
        <v>1.6634912589737225</v>
      </c>
      <c r="H158" s="54">
        <v>342.00336842105258</v>
      </c>
      <c r="I158" s="54">
        <v>1.0493183068946044</v>
      </c>
      <c r="J158" s="54">
        <v>-10.105980317940952</v>
      </c>
      <c r="K158" s="54">
        <v>34.936746101794647</v>
      </c>
      <c r="L158" s="922">
        <v>-1.620608263778891</v>
      </c>
    </row>
    <row r="159" spans="1:12" ht="15">
      <c r="A159" s="17" t="s">
        <v>91</v>
      </c>
      <c r="B159" s="18" t="s">
        <v>23</v>
      </c>
      <c r="C159" s="55">
        <v>17181.344262798852</v>
      </c>
      <c r="D159" s="55">
        <v>16831.064691590123</v>
      </c>
      <c r="E159" s="56">
        <v>17524.971148054829</v>
      </c>
      <c r="F159" s="56">
        <v>17167.685985421926</v>
      </c>
      <c r="G159" s="923">
        <v>2.0811492179918392</v>
      </c>
      <c r="H159" s="57">
        <v>389.08941176470586</v>
      </c>
      <c r="I159" s="57">
        <v>1.8058967822615493</v>
      </c>
      <c r="J159" s="57">
        <v>-8.9285714285714288</v>
      </c>
      <c r="K159" s="57">
        <v>3.7511032656663721</v>
      </c>
      <c r="L159" s="924">
        <v>-0.12325677307722804</v>
      </c>
    </row>
    <row r="160" spans="1:12" ht="15">
      <c r="A160" s="17" t="s">
        <v>92</v>
      </c>
      <c r="B160" s="18" t="s">
        <v>23</v>
      </c>
      <c r="C160" s="55" t="s">
        <v>209</v>
      </c>
      <c r="D160" s="55" t="s">
        <v>81</v>
      </c>
      <c r="E160" s="56" t="s">
        <v>209</v>
      </c>
      <c r="F160" s="56" t="s">
        <v>81</v>
      </c>
      <c r="G160" s="923" t="s">
        <v>81</v>
      </c>
      <c r="H160" s="57" t="s">
        <v>209</v>
      </c>
      <c r="I160" s="57" t="s">
        <v>81</v>
      </c>
      <c r="J160" s="57" t="s">
        <v>81</v>
      </c>
      <c r="K160" s="57">
        <v>0.19123271550456017</v>
      </c>
      <c r="L160" s="1423" t="s">
        <v>81</v>
      </c>
    </row>
    <row r="161" spans="1:12" ht="15">
      <c r="A161" s="17" t="s">
        <v>79</v>
      </c>
      <c r="B161" s="18" t="s">
        <v>23</v>
      </c>
      <c r="C161" s="55">
        <v>13473.608706077814</v>
      </c>
      <c r="D161" s="55">
        <v>13267.819593745178</v>
      </c>
      <c r="E161" s="56">
        <v>13743.08088019937</v>
      </c>
      <c r="F161" s="56">
        <v>13533.175985620082</v>
      </c>
      <c r="G161" s="923">
        <v>1.5510394219533212</v>
      </c>
      <c r="H161" s="57">
        <v>278.59693133870348</v>
      </c>
      <c r="I161" s="57">
        <v>1.4716327612824895</v>
      </c>
      <c r="J161" s="57">
        <v>-3.0855018587360594</v>
      </c>
      <c r="K161" s="57">
        <v>38.349514563106794</v>
      </c>
      <c r="L161" s="924">
        <v>1.1279841908914889</v>
      </c>
    </row>
    <row r="162" spans="1:12" ht="15.75" thickBot="1">
      <c r="A162" s="19" t="s">
        <v>93</v>
      </c>
      <c r="B162" s="20" t="s">
        <v>23</v>
      </c>
      <c r="C162" s="58">
        <v>16097.825498737888</v>
      </c>
      <c r="D162" s="58">
        <v>15957.636087718909</v>
      </c>
      <c r="E162" s="59">
        <v>16419.782008712646</v>
      </c>
      <c r="F162" s="59">
        <v>16276.788809473288</v>
      </c>
      <c r="G162" s="925">
        <v>0.87850988860980905</v>
      </c>
      <c r="H162" s="60">
        <v>283.19251302083336</v>
      </c>
      <c r="I162" s="60">
        <v>8.6029552120239286E-2</v>
      </c>
      <c r="J162" s="60">
        <v>-3.9399624765478425</v>
      </c>
      <c r="K162" s="60">
        <v>22.594880847308033</v>
      </c>
      <c r="L162" s="926">
        <v>0.46951762605440095</v>
      </c>
    </row>
    <row r="163" spans="1:12" ht="15" thickBot="1">
      <c r="A163" s="13"/>
      <c r="B163" s="21"/>
      <c r="C163" s="47"/>
      <c r="D163" s="47"/>
      <c r="E163" s="47"/>
      <c r="F163" s="47"/>
      <c r="G163" s="917"/>
      <c r="H163" s="46"/>
      <c r="I163" s="46"/>
      <c r="J163" s="46"/>
      <c r="K163" s="46"/>
      <c r="L163" s="918"/>
    </row>
    <row r="164" spans="1:12" ht="14.25">
      <c r="A164" s="22" t="s">
        <v>94</v>
      </c>
      <c r="B164" s="23" t="s">
        <v>25</v>
      </c>
      <c r="C164" s="61" t="s">
        <v>81</v>
      </c>
      <c r="D164" s="61" t="s">
        <v>81</v>
      </c>
      <c r="E164" s="62" t="s">
        <v>81</v>
      </c>
      <c r="F164" s="62" t="s">
        <v>81</v>
      </c>
      <c r="G164" s="927" t="s">
        <v>81</v>
      </c>
      <c r="H164" s="63" t="s">
        <v>81</v>
      </c>
      <c r="I164" s="63" t="s">
        <v>81</v>
      </c>
      <c r="J164" s="64" t="s">
        <v>81</v>
      </c>
      <c r="K164" s="64" t="s">
        <v>81</v>
      </c>
      <c r="L164" s="928" t="s">
        <v>81</v>
      </c>
    </row>
    <row r="165" spans="1:12" ht="15">
      <c r="A165" s="24" t="s">
        <v>94</v>
      </c>
      <c r="B165" s="25" t="s">
        <v>26</v>
      </c>
      <c r="C165" s="55" t="s">
        <v>81</v>
      </c>
      <c r="D165" s="55" t="s">
        <v>81</v>
      </c>
      <c r="E165" s="56" t="s">
        <v>81</v>
      </c>
      <c r="F165" s="56" t="s">
        <v>81</v>
      </c>
      <c r="G165" s="923" t="s">
        <v>81</v>
      </c>
      <c r="H165" s="57" t="s">
        <v>81</v>
      </c>
      <c r="I165" s="57" t="s">
        <v>81</v>
      </c>
      <c r="J165" s="65" t="s">
        <v>81</v>
      </c>
      <c r="K165" s="65" t="s">
        <v>81</v>
      </c>
      <c r="L165" s="929" t="s">
        <v>81</v>
      </c>
    </row>
    <row r="166" spans="1:12" ht="15">
      <c r="A166" s="24" t="s">
        <v>94</v>
      </c>
      <c r="B166" s="25" t="s">
        <v>27</v>
      </c>
      <c r="C166" s="55" t="s">
        <v>81</v>
      </c>
      <c r="D166" s="55" t="s">
        <v>81</v>
      </c>
      <c r="E166" s="56" t="s">
        <v>81</v>
      </c>
      <c r="F166" s="56" t="s">
        <v>81</v>
      </c>
      <c r="G166" s="923" t="s">
        <v>81</v>
      </c>
      <c r="H166" s="57" t="s">
        <v>81</v>
      </c>
      <c r="I166" s="57" t="s">
        <v>81</v>
      </c>
      <c r="J166" s="65" t="s">
        <v>81</v>
      </c>
      <c r="K166" s="65" t="s">
        <v>81</v>
      </c>
      <c r="L166" s="929" t="s">
        <v>81</v>
      </c>
    </row>
    <row r="167" spans="1:12" ht="14.25">
      <c r="A167" s="22" t="s">
        <v>94</v>
      </c>
      <c r="B167" s="26" t="s">
        <v>28</v>
      </c>
      <c r="C167" s="66">
        <v>16573.927258746637</v>
      </c>
      <c r="D167" s="66" t="s">
        <v>81</v>
      </c>
      <c r="E167" s="67">
        <v>16905.405803921571</v>
      </c>
      <c r="F167" s="67" t="s">
        <v>81</v>
      </c>
      <c r="G167" s="930" t="s">
        <v>81</v>
      </c>
      <c r="H167" s="68">
        <v>204</v>
      </c>
      <c r="I167" s="68" t="s">
        <v>81</v>
      </c>
      <c r="J167" s="69" t="s">
        <v>81</v>
      </c>
      <c r="K167" s="69">
        <v>7.3551044424830833E-2</v>
      </c>
      <c r="L167" s="931" t="s">
        <v>81</v>
      </c>
    </row>
    <row r="168" spans="1:12" ht="15">
      <c r="A168" s="24" t="s">
        <v>94</v>
      </c>
      <c r="B168" s="25" t="s">
        <v>29</v>
      </c>
      <c r="C168" s="55">
        <v>16299.458823529412</v>
      </c>
      <c r="D168" s="55" t="s">
        <v>81</v>
      </c>
      <c r="E168" s="56">
        <v>16625.448</v>
      </c>
      <c r="F168" s="56" t="s">
        <v>81</v>
      </c>
      <c r="G168" s="923" t="s">
        <v>81</v>
      </c>
      <c r="H168" s="57">
        <v>197.5</v>
      </c>
      <c r="I168" s="57" t="s">
        <v>81</v>
      </c>
      <c r="J168" s="65" t="s">
        <v>81</v>
      </c>
      <c r="K168" s="65">
        <v>5.8840835539864661E-2</v>
      </c>
      <c r="L168" s="929" t="s">
        <v>81</v>
      </c>
    </row>
    <row r="169" spans="1:12" ht="15">
      <c r="A169" s="24" t="s">
        <v>94</v>
      </c>
      <c r="B169" s="25" t="s">
        <v>30</v>
      </c>
      <c r="C169" s="55" t="s">
        <v>209</v>
      </c>
      <c r="D169" s="55" t="s">
        <v>81</v>
      </c>
      <c r="E169" s="56" t="s">
        <v>209</v>
      </c>
      <c r="F169" s="56" t="s">
        <v>81</v>
      </c>
      <c r="G169" s="923" t="s">
        <v>81</v>
      </c>
      <c r="H169" s="57" t="s">
        <v>209</v>
      </c>
      <c r="I169" s="57" t="s">
        <v>81</v>
      </c>
      <c r="J169" s="65" t="s">
        <v>81</v>
      </c>
      <c r="K169" s="65">
        <v>1.4710208884966165E-2</v>
      </c>
      <c r="L169" s="929" t="s">
        <v>81</v>
      </c>
    </row>
    <row r="170" spans="1:12" ht="14.25">
      <c r="A170" s="22" t="s">
        <v>94</v>
      </c>
      <c r="B170" s="26" t="s">
        <v>31</v>
      </c>
      <c r="C170" s="66">
        <v>14748.773167848702</v>
      </c>
      <c r="D170" s="66">
        <v>14832.915473659343</v>
      </c>
      <c r="E170" s="67">
        <v>15043.748631205675</v>
      </c>
      <c r="F170" s="67">
        <v>15129.57378313253</v>
      </c>
      <c r="G170" s="930">
        <v>-0.56726747995067717</v>
      </c>
      <c r="H170" s="68">
        <v>201.40000000000003</v>
      </c>
      <c r="I170" s="68">
        <v>-2.9339116814265673</v>
      </c>
      <c r="J170" s="69">
        <v>-56.25</v>
      </c>
      <c r="K170" s="69">
        <v>0.10297146219476316</v>
      </c>
      <c r="L170" s="931">
        <v>-0.11842054001915683</v>
      </c>
    </row>
    <row r="171" spans="1:12" ht="15">
      <c r="A171" s="24" t="s">
        <v>94</v>
      </c>
      <c r="B171" s="25" t="s">
        <v>32</v>
      </c>
      <c r="C171" s="55">
        <v>14627.238235294117</v>
      </c>
      <c r="D171" s="55">
        <v>14815.776470588236</v>
      </c>
      <c r="E171" s="56">
        <v>14919.782999999999</v>
      </c>
      <c r="F171" s="56">
        <v>15112.092000000001</v>
      </c>
      <c r="G171" s="923">
        <v>-1.2725504847376599</v>
      </c>
      <c r="H171" s="57">
        <v>198.3</v>
      </c>
      <c r="I171" s="57">
        <v>-3.5974720466698966</v>
      </c>
      <c r="J171" s="65">
        <v>-57.142857142857139</v>
      </c>
      <c r="K171" s="65">
        <v>8.8261253309797005E-2</v>
      </c>
      <c r="L171" s="929">
        <v>-0.105456748627383</v>
      </c>
    </row>
    <row r="172" spans="1:12" ht="15.75" thickBot="1">
      <c r="A172" s="27" t="s">
        <v>94</v>
      </c>
      <c r="B172" s="28" t="s">
        <v>33</v>
      </c>
      <c r="C172" s="70" t="s">
        <v>209</v>
      </c>
      <c r="D172" s="70" t="s">
        <v>209</v>
      </c>
      <c r="E172" s="71" t="s">
        <v>209</v>
      </c>
      <c r="F172" s="71" t="s">
        <v>209</v>
      </c>
      <c r="G172" s="932" t="s">
        <v>81</v>
      </c>
      <c r="H172" s="65" t="s">
        <v>209</v>
      </c>
      <c r="I172" s="65" t="s">
        <v>81</v>
      </c>
      <c r="J172" s="65" t="s">
        <v>81</v>
      </c>
      <c r="K172" s="65">
        <v>1.4710208884966165E-2</v>
      </c>
      <c r="L172" s="929" t="s">
        <v>81</v>
      </c>
    </row>
    <row r="173" spans="1:12" ht="15" thickBot="1">
      <c r="A173" s="13"/>
      <c r="B173" s="21"/>
      <c r="C173" s="47"/>
      <c r="D173" s="47"/>
      <c r="E173" s="47"/>
      <c r="F173" s="47"/>
      <c r="G173" s="917"/>
      <c r="H173" s="46"/>
      <c r="I173" s="46"/>
      <c r="J173" s="46"/>
      <c r="K173" s="46"/>
      <c r="L173" s="918"/>
    </row>
    <row r="174" spans="1:12" ht="14.25">
      <c r="A174" s="22" t="s">
        <v>95</v>
      </c>
      <c r="B174" s="23" t="s">
        <v>25</v>
      </c>
      <c r="C174" s="61">
        <v>17606.587131157587</v>
      </c>
      <c r="D174" s="61">
        <v>17174.191601055081</v>
      </c>
      <c r="E174" s="62">
        <v>17958.718873780737</v>
      </c>
      <c r="F174" s="62">
        <v>17517.675433076183</v>
      </c>
      <c r="G174" s="927">
        <v>2.5177052879504394</v>
      </c>
      <c r="H174" s="63">
        <v>405.25202702702705</v>
      </c>
      <c r="I174" s="63">
        <v>-0.73597467929232341</v>
      </c>
      <c r="J174" s="64">
        <v>16.535433070866144</v>
      </c>
      <c r="K174" s="64">
        <v>4.354221829949986</v>
      </c>
      <c r="L174" s="928">
        <v>0.83962379480400529</v>
      </c>
    </row>
    <row r="175" spans="1:12" ht="15">
      <c r="A175" s="24" t="s">
        <v>95</v>
      </c>
      <c r="B175" s="25" t="s">
        <v>26</v>
      </c>
      <c r="C175" s="55">
        <v>17622.581372549019</v>
      </c>
      <c r="D175" s="55">
        <v>17007.49705882353</v>
      </c>
      <c r="E175" s="56">
        <v>17975.032999999999</v>
      </c>
      <c r="F175" s="56">
        <v>17347.647000000001</v>
      </c>
      <c r="G175" s="923">
        <v>3.6165481116833806</v>
      </c>
      <c r="H175" s="57">
        <v>395.2</v>
      </c>
      <c r="I175" s="57">
        <v>-1.3479780329505826</v>
      </c>
      <c r="J175" s="65">
        <v>77.118644067796609</v>
      </c>
      <c r="K175" s="65">
        <v>3.0744336569579289</v>
      </c>
      <c r="L175" s="929">
        <v>1.4416676406302689</v>
      </c>
    </row>
    <row r="176" spans="1:12" ht="15">
      <c r="A176" s="24" t="s">
        <v>95</v>
      </c>
      <c r="B176" s="25" t="s">
        <v>27</v>
      </c>
      <c r="C176" s="55">
        <v>17571.229411764703</v>
      </c>
      <c r="D176" s="55">
        <v>17313.827450980392</v>
      </c>
      <c r="E176" s="56">
        <v>17922.653999999999</v>
      </c>
      <c r="F176" s="56">
        <v>17660.103999999999</v>
      </c>
      <c r="G176" s="923">
        <v>1.4866843366267792</v>
      </c>
      <c r="H176" s="57">
        <v>429.4</v>
      </c>
      <c r="I176" s="57">
        <v>3.4948180284405881</v>
      </c>
      <c r="J176" s="65">
        <v>-36.029411764705884</v>
      </c>
      <c r="K176" s="65">
        <v>1.2797881729920566</v>
      </c>
      <c r="L176" s="929">
        <v>-0.60204384582626358</v>
      </c>
    </row>
    <row r="177" spans="1:12" ht="14.25">
      <c r="A177" s="22" t="s">
        <v>95</v>
      </c>
      <c r="B177" s="26" t="s">
        <v>28</v>
      </c>
      <c r="C177" s="66">
        <v>17221.229833787322</v>
      </c>
      <c r="D177" s="66">
        <v>16990.779028344816</v>
      </c>
      <c r="E177" s="67">
        <v>17565.65443046307</v>
      </c>
      <c r="F177" s="67">
        <v>17330.594608911713</v>
      </c>
      <c r="G177" s="930">
        <v>1.3563286595514983</v>
      </c>
      <c r="H177" s="68">
        <v>361.96170798898066</v>
      </c>
      <c r="I177" s="68">
        <v>-0.15292403926639186</v>
      </c>
      <c r="J177" s="69">
        <v>-12.212817412333736</v>
      </c>
      <c r="K177" s="69">
        <v>10.679611650485436</v>
      </c>
      <c r="L177" s="931">
        <v>-0.76358746394655519</v>
      </c>
    </row>
    <row r="178" spans="1:12" ht="15">
      <c r="A178" s="24" t="s">
        <v>95</v>
      </c>
      <c r="B178" s="25" t="s">
        <v>29</v>
      </c>
      <c r="C178" s="55">
        <v>17183.122549019608</v>
      </c>
      <c r="D178" s="55">
        <v>16893.674509803921</v>
      </c>
      <c r="E178" s="56">
        <v>17526.785</v>
      </c>
      <c r="F178" s="56">
        <v>17231.547999999999</v>
      </c>
      <c r="G178" s="923">
        <v>1.7133515804848236</v>
      </c>
      <c r="H178" s="57">
        <v>354.2</v>
      </c>
      <c r="I178" s="57">
        <v>0.39682539682539036</v>
      </c>
      <c r="J178" s="65">
        <v>-12.226277372262775</v>
      </c>
      <c r="K178" s="65">
        <v>7.0756104736687266</v>
      </c>
      <c r="L178" s="929">
        <v>-0.50706560215803442</v>
      </c>
    </row>
    <row r="179" spans="1:12" ht="15">
      <c r="A179" s="24" t="s">
        <v>95</v>
      </c>
      <c r="B179" s="25" t="s">
        <v>30</v>
      </c>
      <c r="C179" s="55">
        <v>17291.486274509803</v>
      </c>
      <c r="D179" s="55">
        <v>17167.130392156865</v>
      </c>
      <c r="E179" s="56">
        <v>17637.315999999999</v>
      </c>
      <c r="F179" s="56">
        <v>17510.473000000002</v>
      </c>
      <c r="G179" s="923">
        <v>0.72438363029940478</v>
      </c>
      <c r="H179" s="57">
        <v>377.2</v>
      </c>
      <c r="I179" s="57">
        <v>-1.1530398322851241</v>
      </c>
      <c r="J179" s="65">
        <v>-12.186379928315413</v>
      </c>
      <c r="K179" s="65">
        <v>3.6040011768167108</v>
      </c>
      <c r="L179" s="929">
        <v>-0.25652186178851988</v>
      </c>
    </row>
    <row r="180" spans="1:12" ht="14.25">
      <c r="A180" s="22" t="s">
        <v>95</v>
      </c>
      <c r="B180" s="26" t="s">
        <v>31</v>
      </c>
      <c r="C180" s="66">
        <v>16638.613916478349</v>
      </c>
      <c r="D180" s="66">
        <v>16408.235841996782</v>
      </c>
      <c r="E180" s="67">
        <v>16971.386194807917</v>
      </c>
      <c r="F180" s="67">
        <v>16736.400558836718</v>
      </c>
      <c r="G180" s="930">
        <v>1.4040392684502785</v>
      </c>
      <c r="H180" s="68">
        <v>317.45691056910567</v>
      </c>
      <c r="I180" s="68">
        <v>0.99007878636170799</v>
      </c>
      <c r="J180" s="69">
        <v>-13.324791800128121</v>
      </c>
      <c r="K180" s="69">
        <v>19.902912621359224</v>
      </c>
      <c r="L180" s="931">
        <v>-1.6966445946363464</v>
      </c>
    </row>
    <row r="181" spans="1:12" ht="15">
      <c r="A181" s="24" t="s">
        <v>95</v>
      </c>
      <c r="B181" s="25" t="s">
        <v>32</v>
      </c>
      <c r="C181" s="55">
        <v>16573.45196078431</v>
      </c>
      <c r="D181" s="55">
        <v>16338.782352941176</v>
      </c>
      <c r="E181" s="56">
        <v>16904.920999999998</v>
      </c>
      <c r="F181" s="56">
        <v>16665.558000000001</v>
      </c>
      <c r="G181" s="923">
        <v>1.4362735409159271</v>
      </c>
      <c r="H181" s="57">
        <v>308.89999999999998</v>
      </c>
      <c r="I181" s="57">
        <v>2.2847682119205222</v>
      </c>
      <c r="J181" s="65">
        <v>-14.57378551787351</v>
      </c>
      <c r="K181" s="65">
        <v>13.709914680788469</v>
      </c>
      <c r="L181" s="929">
        <v>-1.3862524701732006</v>
      </c>
    </row>
    <row r="182" spans="1:12" ht="15.75" thickBot="1">
      <c r="A182" s="27" t="s">
        <v>95</v>
      </c>
      <c r="B182" s="28" t="s">
        <v>33</v>
      </c>
      <c r="C182" s="70">
        <v>16771.058823529413</v>
      </c>
      <c r="D182" s="70">
        <v>16550.153921568628</v>
      </c>
      <c r="E182" s="71">
        <v>17106.48</v>
      </c>
      <c r="F182" s="71">
        <v>16881.156999999999</v>
      </c>
      <c r="G182" s="932">
        <v>1.3347604077137623</v>
      </c>
      <c r="H182" s="65">
        <v>336.4</v>
      </c>
      <c r="I182" s="65">
        <v>-1.9241982507288695</v>
      </c>
      <c r="J182" s="65">
        <v>-10.425531914893616</v>
      </c>
      <c r="K182" s="65">
        <v>6.1929979405707565</v>
      </c>
      <c r="L182" s="929">
        <v>-0.3103921244631449</v>
      </c>
    </row>
    <row r="183" spans="1:12" ht="15.75" thickBot="1">
      <c r="A183" s="29"/>
      <c r="B183" s="30"/>
      <c r="C183" s="72"/>
      <c r="D183" s="72"/>
      <c r="E183" s="72"/>
      <c r="F183" s="72"/>
      <c r="G183" s="933"/>
      <c r="H183" s="73"/>
      <c r="I183" s="73"/>
      <c r="J183" s="73"/>
      <c r="K183" s="73"/>
      <c r="L183" s="934"/>
    </row>
    <row r="184" spans="1:12" ht="15">
      <c r="A184" s="24" t="s">
        <v>96</v>
      </c>
      <c r="B184" s="31" t="s">
        <v>30</v>
      </c>
      <c r="C184" s="74">
        <v>17355.742156862743</v>
      </c>
      <c r="D184" s="74">
        <v>17126.156862745098</v>
      </c>
      <c r="E184" s="75">
        <v>17702.857</v>
      </c>
      <c r="F184" s="75">
        <v>17468.68</v>
      </c>
      <c r="G184" s="935">
        <v>1.3405534934522796</v>
      </c>
      <c r="H184" s="76">
        <v>416.4</v>
      </c>
      <c r="I184" s="76">
        <v>3.4534161490683175</v>
      </c>
      <c r="J184" s="76">
        <v>3.8095238095238098</v>
      </c>
      <c r="K184" s="76">
        <v>1.6034127684613122</v>
      </c>
      <c r="L184" s="936">
        <v>0.15052775393246209</v>
      </c>
    </row>
    <row r="185" spans="1:12" ht="15.75" thickBot="1">
      <c r="A185" s="27" t="s">
        <v>96</v>
      </c>
      <c r="B185" s="28" t="s">
        <v>33</v>
      </c>
      <c r="C185" s="70">
        <v>17034.290196078429</v>
      </c>
      <c r="D185" s="70">
        <v>16638.46862745098</v>
      </c>
      <c r="E185" s="71">
        <v>17374.975999999999</v>
      </c>
      <c r="F185" s="71">
        <v>16971.238000000001</v>
      </c>
      <c r="G185" s="932">
        <v>2.3789543226015541</v>
      </c>
      <c r="H185" s="65">
        <v>368.7</v>
      </c>
      <c r="I185" s="65">
        <v>-0.35135135135135442</v>
      </c>
      <c r="J185" s="65">
        <v>-16.571428571428569</v>
      </c>
      <c r="K185" s="65">
        <v>2.1476904972050606</v>
      </c>
      <c r="L185" s="929">
        <v>-0.27378452700968969</v>
      </c>
    </row>
    <row r="186" spans="1:12" ht="15.75" thickBot="1">
      <c r="A186" s="29"/>
      <c r="B186" s="30"/>
      <c r="C186" s="72"/>
      <c r="D186" s="72"/>
      <c r="E186" s="72"/>
      <c r="F186" s="72"/>
      <c r="G186" s="933"/>
      <c r="H186" s="73"/>
      <c r="I186" s="73"/>
      <c r="J186" s="73"/>
      <c r="K186" s="73"/>
      <c r="L186" s="934"/>
    </row>
    <row r="187" spans="1:12" ht="14.25">
      <c r="A187" s="22" t="s">
        <v>97</v>
      </c>
      <c r="B187" s="23" t="s">
        <v>25</v>
      </c>
      <c r="C187" s="61" t="s">
        <v>81</v>
      </c>
      <c r="D187" s="61" t="s">
        <v>81</v>
      </c>
      <c r="E187" s="62" t="s">
        <v>81</v>
      </c>
      <c r="F187" s="62" t="s">
        <v>81</v>
      </c>
      <c r="G187" s="927" t="s">
        <v>81</v>
      </c>
      <c r="H187" s="63" t="s">
        <v>81</v>
      </c>
      <c r="I187" s="63" t="s">
        <v>81</v>
      </c>
      <c r="J187" s="64" t="s">
        <v>81</v>
      </c>
      <c r="K187" s="64" t="s">
        <v>81</v>
      </c>
      <c r="L187" s="928" t="s">
        <v>81</v>
      </c>
    </row>
    <row r="188" spans="1:12" ht="15">
      <c r="A188" s="17" t="s">
        <v>97</v>
      </c>
      <c r="B188" s="25" t="s">
        <v>26</v>
      </c>
      <c r="C188" s="55" t="s">
        <v>81</v>
      </c>
      <c r="D188" s="55" t="s">
        <v>81</v>
      </c>
      <c r="E188" s="56" t="s">
        <v>81</v>
      </c>
      <c r="F188" s="56" t="s">
        <v>81</v>
      </c>
      <c r="G188" s="923" t="s">
        <v>81</v>
      </c>
      <c r="H188" s="57" t="s">
        <v>81</v>
      </c>
      <c r="I188" s="57" t="s">
        <v>81</v>
      </c>
      <c r="J188" s="65" t="s">
        <v>81</v>
      </c>
      <c r="K188" s="65" t="s">
        <v>81</v>
      </c>
      <c r="L188" s="929" t="s">
        <v>81</v>
      </c>
    </row>
    <row r="189" spans="1:12" ht="15">
      <c r="A189" s="17" t="s">
        <v>97</v>
      </c>
      <c r="B189" s="25" t="s">
        <v>27</v>
      </c>
      <c r="C189" s="55" t="s">
        <v>81</v>
      </c>
      <c r="D189" s="55" t="s">
        <v>81</v>
      </c>
      <c r="E189" s="56" t="s">
        <v>81</v>
      </c>
      <c r="F189" s="56" t="s">
        <v>81</v>
      </c>
      <c r="G189" s="923" t="s">
        <v>81</v>
      </c>
      <c r="H189" s="57" t="s">
        <v>81</v>
      </c>
      <c r="I189" s="57" t="s">
        <v>81</v>
      </c>
      <c r="J189" s="65" t="s">
        <v>81</v>
      </c>
      <c r="K189" s="65" t="s">
        <v>81</v>
      </c>
      <c r="L189" s="929" t="s">
        <v>81</v>
      </c>
    </row>
    <row r="190" spans="1:12" ht="15">
      <c r="A190" s="17" t="s">
        <v>97</v>
      </c>
      <c r="B190" s="25" t="s">
        <v>34</v>
      </c>
      <c r="C190" s="55" t="s">
        <v>81</v>
      </c>
      <c r="D190" s="55" t="s">
        <v>81</v>
      </c>
      <c r="E190" s="56" t="s">
        <v>81</v>
      </c>
      <c r="F190" s="56" t="s">
        <v>81</v>
      </c>
      <c r="G190" s="923" t="s">
        <v>81</v>
      </c>
      <c r="H190" s="57" t="s">
        <v>81</v>
      </c>
      <c r="I190" s="57" t="s">
        <v>81</v>
      </c>
      <c r="J190" s="65" t="s">
        <v>81</v>
      </c>
      <c r="K190" s="65" t="s">
        <v>81</v>
      </c>
      <c r="L190" s="929" t="s">
        <v>81</v>
      </c>
    </row>
    <row r="191" spans="1:12" ht="14.25">
      <c r="A191" s="32" t="s">
        <v>97</v>
      </c>
      <c r="B191" s="26" t="s">
        <v>28</v>
      </c>
      <c r="C191" s="66" t="s">
        <v>81</v>
      </c>
      <c r="D191" s="66" t="s">
        <v>81</v>
      </c>
      <c r="E191" s="67" t="s">
        <v>81</v>
      </c>
      <c r="F191" s="67" t="s">
        <v>81</v>
      </c>
      <c r="G191" s="930" t="s">
        <v>81</v>
      </c>
      <c r="H191" s="68" t="s">
        <v>81</v>
      </c>
      <c r="I191" s="68" t="s">
        <v>81</v>
      </c>
      <c r="J191" s="69" t="s">
        <v>81</v>
      </c>
      <c r="K191" s="69" t="s">
        <v>81</v>
      </c>
      <c r="L191" s="931" t="s">
        <v>81</v>
      </c>
    </row>
    <row r="192" spans="1:12" ht="15">
      <c r="A192" s="17" t="s">
        <v>97</v>
      </c>
      <c r="B192" s="25" t="s">
        <v>30</v>
      </c>
      <c r="C192" s="55" t="s">
        <v>81</v>
      </c>
      <c r="D192" s="55" t="s">
        <v>81</v>
      </c>
      <c r="E192" s="56" t="s">
        <v>81</v>
      </c>
      <c r="F192" s="56" t="s">
        <v>81</v>
      </c>
      <c r="G192" s="923" t="s">
        <v>81</v>
      </c>
      <c r="H192" s="57" t="s">
        <v>81</v>
      </c>
      <c r="I192" s="57" t="s">
        <v>81</v>
      </c>
      <c r="J192" s="65" t="s">
        <v>81</v>
      </c>
      <c r="K192" s="65" t="s">
        <v>81</v>
      </c>
      <c r="L192" s="929" t="s">
        <v>81</v>
      </c>
    </row>
    <row r="193" spans="1:12" ht="15">
      <c r="A193" s="17" t="s">
        <v>97</v>
      </c>
      <c r="B193" s="25" t="s">
        <v>35</v>
      </c>
      <c r="C193" s="55" t="s">
        <v>81</v>
      </c>
      <c r="D193" s="55" t="s">
        <v>81</v>
      </c>
      <c r="E193" s="56" t="s">
        <v>81</v>
      </c>
      <c r="F193" s="56" t="s">
        <v>81</v>
      </c>
      <c r="G193" s="923" t="s">
        <v>81</v>
      </c>
      <c r="H193" s="57" t="s">
        <v>81</v>
      </c>
      <c r="I193" s="57" t="s">
        <v>81</v>
      </c>
      <c r="J193" s="65" t="s">
        <v>81</v>
      </c>
      <c r="K193" s="65" t="s">
        <v>81</v>
      </c>
      <c r="L193" s="929" t="s">
        <v>81</v>
      </c>
    </row>
    <row r="194" spans="1:12" ht="14.25">
      <c r="A194" s="32" t="s">
        <v>97</v>
      </c>
      <c r="B194" s="26" t="s">
        <v>31</v>
      </c>
      <c r="C194" s="66" t="s">
        <v>209</v>
      </c>
      <c r="D194" s="66" t="s">
        <v>81</v>
      </c>
      <c r="E194" s="67" t="s">
        <v>209</v>
      </c>
      <c r="F194" s="67" t="s">
        <v>81</v>
      </c>
      <c r="G194" s="930" t="s">
        <v>81</v>
      </c>
      <c r="H194" s="68" t="s">
        <v>209</v>
      </c>
      <c r="I194" s="68" t="s">
        <v>81</v>
      </c>
      <c r="J194" s="69" t="s">
        <v>81</v>
      </c>
      <c r="K194" s="69">
        <v>0.19123271550456017</v>
      </c>
      <c r="L194" s="931" t="s">
        <v>81</v>
      </c>
    </row>
    <row r="195" spans="1:12" ht="15">
      <c r="A195" s="17" t="s">
        <v>97</v>
      </c>
      <c r="B195" s="25" t="s">
        <v>33</v>
      </c>
      <c r="C195" s="55" t="s">
        <v>209</v>
      </c>
      <c r="D195" s="55" t="s">
        <v>81</v>
      </c>
      <c r="E195" s="56" t="s">
        <v>209</v>
      </c>
      <c r="F195" s="56" t="s">
        <v>81</v>
      </c>
      <c r="G195" s="923" t="s">
        <v>81</v>
      </c>
      <c r="H195" s="57" t="s">
        <v>209</v>
      </c>
      <c r="I195" s="57" t="s">
        <v>81</v>
      </c>
      <c r="J195" s="65" t="s">
        <v>81</v>
      </c>
      <c r="K195" s="65">
        <v>2.942041776993233E-2</v>
      </c>
      <c r="L195" s="929" t="s">
        <v>81</v>
      </c>
    </row>
    <row r="196" spans="1:12" ht="15.75" thickBot="1">
      <c r="A196" s="33" t="s">
        <v>97</v>
      </c>
      <c r="B196" s="25" t="s">
        <v>36</v>
      </c>
      <c r="C196" s="70" t="s">
        <v>209</v>
      </c>
      <c r="D196" s="70" t="s">
        <v>81</v>
      </c>
      <c r="E196" s="71" t="s">
        <v>209</v>
      </c>
      <c r="F196" s="71" t="s">
        <v>81</v>
      </c>
      <c r="G196" s="932" t="s">
        <v>81</v>
      </c>
      <c r="H196" s="65" t="s">
        <v>209</v>
      </c>
      <c r="I196" s="65" t="s">
        <v>81</v>
      </c>
      <c r="J196" s="65" t="s">
        <v>81</v>
      </c>
      <c r="K196" s="65">
        <v>0.16181229773462785</v>
      </c>
      <c r="L196" s="929" t="s">
        <v>81</v>
      </c>
    </row>
    <row r="197" spans="1:12" ht="15.75" thickBot="1">
      <c r="A197" s="29"/>
      <c r="B197" s="30"/>
      <c r="C197" s="72"/>
      <c r="D197" s="72"/>
      <c r="E197" s="72"/>
      <c r="F197" s="72"/>
      <c r="G197" s="933"/>
      <c r="H197" s="73"/>
      <c r="I197" s="73"/>
      <c r="J197" s="73"/>
      <c r="K197" s="73"/>
      <c r="L197" s="934"/>
    </row>
    <row r="198" spans="1:12" ht="14.25">
      <c r="A198" s="22" t="s">
        <v>24</v>
      </c>
      <c r="B198" s="23" t="s">
        <v>28</v>
      </c>
      <c r="C198" s="61">
        <v>14435.630605581742</v>
      </c>
      <c r="D198" s="61">
        <v>14343.30630245939</v>
      </c>
      <c r="E198" s="62">
        <v>14724.343217693377</v>
      </c>
      <c r="F198" s="62">
        <v>14630.172428508578</v>
      </c>
      <c r="G198" s="927">
        <v>0.64367518322132389</v>
      </c>
      <c r="H198" s="63">
        <v>346.0147435897436</v>
      </c>
      <c r="I198" s="63">
        <v>2.3641330868838812</v>
      </c>
      <c r="J198" s="64">
        <v>15.985130111524162</v>
      </c>
      <c r="K198" s="64">
        <v>4.5895851721094445</v>
      </c>
      <c r="L198" s="928">
        <v>0.86743213488791415</v>
      </c>
    </row>
    <row r="199" spans="1:12" ht="15">
      <c r="A199" s="24" t="s">
        <v>24</v>
      </c>
      <c r="B199" s="25" t="s">
        <v>29</v>
      </c>
      <c r="C199" s="55">
        <v>14186.433333333332</v>
      </c>
      <c r="D199" s="55">
        <v>14221.184313725491</v>
      </c>
      <c r="E199" s="56">
        <v>14470.162</v>
      </c>
      <c r="F199" s="56">
        <v>14505.608</v>
      </c>
      <c r="G199" s="923">
        <v>-0.24436066382050251</v>
      </c>
      <c r="H199" s="57">
        <v>322</v>
      </c>
      <c r="I199" s="57">
        <v>2.547770700636943</v>
      </c>
      <c r="J199" s="65">
        <v>22.413793103448278</v>
      </c>
      <c r="K199" s="65">
        <v>1.0444248308325979</v>
      </c>
      <c r="L199" s="929">
        <v>0.24187882280713768</v>
      </c>
    </row>
    <row r="200" spans="1:12" ht="15">
      <c r="A200" s="24" t="s">
        <v>24</v>
      </c>
      <c r="B200" s="25" t="s">
        <v>30</v>
      </c>
      <c r="C200" s="55">
        <v>14645.793137254903</v>
      </c>
      <c r="D200" s="55">
        <v>14408.101960784312</v>
      </c>
      <c r="E200" s="56">
        <v>14938.709000000001</v>
      </c>
      <c r="F200" s="56">
        <v>14696.263999999999</v>
      </c>
      <c r="G200" s="923">
        <v>1.6497049862468551</v>
      </c>
      <c r="H200" s="57">
        <v>337.4</v>
      </c>
      <c r="I200" s="57">
        <v>2.7092846270928392</v>
      </c>
      <c r="J200" s="65">
        <v>-11.965811965811966</v>
      </c>
      <c r="K200" s="65">
        <v>1.5151515151515151</v>
      </c>
      <c r="L200" s="929">
        <v>-0.10377750103777483</v>
      </c>
    </row>
    <row r="201" spans="1:12" ht="15">
      <c r="A201" s="24" t="s">
        <v>24</v>
      </c>
      <c r="B201" s="25" t="s">
        <v>35</v>
      </c>
      <c r="C201" s="55">
        <v>14403.717647058822</v>
      </c>
      <c r="D201" s="55">
        <v>14335.539215686274</v>
      </c>
      <c r="E201" s="56">
        <v>14691.791999999999</v>
      </c>
      <c r="F201" s="56">
        <v>14622.25</v>
      </c>
      <c r="G201" s="923">
        <v>0.47559028193335129</v>
      </c>
      <c r="H201" s="57">
        <v>364.8</v>
      </c>
      <c r="I201" s="57">
        <v>2.7419797093507746E-2</v>
      </c>
      <c r="J201" s="65">
        <v>46.808510638297875</v>
      </c>
      <c r="K201" s="65">
        <v>2.0300088261253313</v>
      </c>
      <c r="L201" s="929">
        <v>0.72933081311855119</v>
      </c>
    </row>
    <row r="202" spans="1:12" ht="14.25">
      <c r="A202" s="22" t="s">
        <v>24</v>
      </c>
      <c r="B202" s="26" t="s">
        <v>31</v>
      </c>
      <c r="C202" s="66">
        <v>14019.813902837914</v>
      </c>
      <c r="D202" s="66">
        <v>13843.100480454568</v>
      </c>
      <c r="E202" s="67">
        <v>14300.210180894672</v>
      </c>
      <c r="F202" s="67">
        <v>14119.962490063659</v>
      </c>
      <c r="G202" s="930">
        <v>1.2765451109226005</v>
      </c>
      <c r="H202" s="68">
        <v>290.91523007128973</v>
      </c>
      <c r="I202" s="68">
        <v>0.85720676683357022</v>
      </c>
      <c r="J202" s="69">
        <v>-4.2803970223325063</v>
      </c>
      <c r="K202" s="69">
        <v>22.697852309502796</v>
      </c>
      <c r="L202" s="931">
        <v>0.39260808645035539</v>
      </c>
    </row>
    <row r="203" spans="1:12" ht="15">
      <c r="A203" s="24" t="s">
        <v>24</v>
      </c>
      <c r="B203" s="25" t="s">
        <v>32</v>
      </c>
      <c r="C203" s="55">
        <v>13641.962745098039</v>
      </c>
      <c r="D203" s="55">
        <v>13480.657843137255</v>
      </c>
      <c r="E203" s="56">
        <v>13914.802</v>
      </c>
      <c r="F203" s="56">
        <v>13750.271000000001</v>
      </c>
      <c r="G203" s="923">
        <v>1.196565507690714</v>
      </c>
      <c r="H203" s="57">
        <v>264.5</v>
      </c>
      <c r="I203" s="57">
        <v>2.005399151561893</v>
      </c>
      <c r="J203" s="65">
        <v>1.1164274322169059</v>
      </c>
      <c r="K203" s="65">
        <v>9.3262724330685494</v>
      </c>
      <c r="L203" s="929">
        <v>0.65047334631055875</v>
      </c>
    </row>
    <row r="204" spans="1:12" ht="15">
      <c r="A204" s="24" t="s">
        <v>24</v>
      </c>
      <c r="B204" s="25" t="s">
        <v>33</v>
      </c>
      <c r="C204" s="55">
        <v>14206.323529411766</v>
      </c>
      <c r="D204" s="55">
        <v>14016.895098039216</v>
      </c>
      <c r="E204" s="56">
        <v>14490.45</v>
      </c>
      <c r="F204" s="56">
        <v>14297.233</v>
      </c>
      <c r="G204" s="923">
        <v>1.3514293290177237</v>
      </c>
      <c r="H204" s="57">
        <v>294.8</v>
      </c>
      <c r="I204" s="57">
        <v>0.3403675970047651</v>
      </c>
      <c r="J204" s="65">
        <v>-10.213414634146341</v>
      </c>
      <c r="K204" s="65">
        <v>8.6643130332450724</v>
      </c>
      <c r="L204" s="929">
        <v>-0.41275905752564945</v>
      </c>
    </row>
    <row r="205" spans="1:12" ht="15">
      <c r="A205" s="24" t="s">
        <v>24</v>
      </c>
      <c r="B205" s="25" t="s">
        <v>36</v>
      </c>
      <c r="C205" s="55">
        <v>14307.88431372549</v>
      </c>
      <c r="D205" s="55">
        <v>14074.921568627451</v>
      </c>
      <c r="E205" s="56">
        <v>14594.041999999999</v>
      </c>
      <c r="F205" s="56">
        <v>14356.42</v>
      </c>
      <c r="G205" s="923">
        <v>1.6551619414868008</v>
      </c>
      <c r="H205" s="57">
        <v>336.1</v>
      </c>
      <c r="I205" s="57">
        <v>0.84008400840084352</v>
      </c>
      <c r="J205" s="65">
        <v>-2.735562310030395</v>
      </c>
      <c r="K205" s="65">
        <v>4.7072668431891733</v>
      </c>
      <c r="L205" s="929">
        <v>0.15489379766544253</v>
      </c>
    </row>
    <row r="206" spans="1:12" ht="14.25">
      <c r="A206" s="22" t="s">
        <v>24</v>
      </c>
      <c r="B206" s="26" t="s">
        <v>37</v>
      </c>
      <c r="C206" s="66">
        <v>11413.943577002383</v>
      </c>
      <c r="D206" s="66">
        <v>11268.00654890152</v>
      </c>
      <c r="E206" s="67">
        <v>11642.22244854243</v>
      </c>
      <c r="F206" s="67">
        <v>11493.366679879551</v>
      </c>
      <c r="G206" s="930">
        <v>1.2951450415609571</v>
      </c>
      <c r="H206" s="68">
        <v>225.35026595744677</v>
      </c>
      <c r="I206" s="68">
        <v>-0.19196143657064255</v>
      </c>
      <c r="J206" s="69">
        <v>-7.0457354758961683</v>
      </c>
      <c r="K206" s="69">
        <v>11.062077081494557</v>
      </c>
      <c r="L206" s="931">
        <v>-0.13205603044677439</v>
      </c>
    </row>
    <row r="207" spans="1:12" ht="15">
      <c r="A207" s="24" t="s">
        <v>24</v>
      </c>
      <c r="B207" s="25" t="s">
        <v>83</v>
      </c>
      <c r="C207" s="77">
        <v>11273.108823529412</v>
      </c>
      <c r="D207" s="77">
        <v>11083.778431372548</v>
      </c>
      <c r="E207" s="78">
        <v>11498.571</v>
      </c>
      <c r="F207" s="78">
        <v>11305.454</v>
      </c>
      <c r="G207" s="937">
        <v>1.7081755407611248</v>
      </c>
      <c r="H207" s="79">
        <v>216.7</v>
      </c>
      <c r="I207" s="79">
        <v>0.69702602230483279</v>
      </c>
      <c r="J207" s="80">
        <v>-0.21186440677966101</v>
      </c>
      <c r="K207" s="80">
        <v>6.9285083848190636</v>
      </c>
      <c r="L207" s="938">
        <v>0.3974443195084234</v>
      </c>
    </row>
    <row r="208" spans="1:12" ht="15">
      <c r="A208" s="24" t="s">
        <v>24</v>
      </c>
      <c r="B208" s="25" t="s">
        <v>38</v>
      </c>
      <c r="C208" s="55">
        <v>11475.092156862744</v>
      </c>
      <c r="D208" s="55">
        <v>11396.545098039216</v>
      </c>
      <c r="E208" s="56">
        <v>11704.593999999999</v>
      </c>
      <c r="F208" s="56">
        <v>11624.476000000001</v>
      </c>
      <c r="G208" s="923">
        <v>0.68921816346817322</v>
      </c>
      <c r="H208" s="57">
        <v>233.7</v>
      </c>
      <c r="I208" s="57">
        <v>-1.267427122940431</v>
      </c>
      <c r="J208" s="65">
        <v>-18.928571428571427</v>
      </c>
      <c r="K208" s="65">
        <v>3.3392174168873199</v>
      </c>
      <c r="L208" s="929">
        <v>-0.53514262185628025</v>
      </c>
    </row>
    <row r="209" spans="1:12" ht="15.75" thickBot="1">
      <c r="A209" s="24" t="s">
        <v>24</v>
      </c>
      <c r="B209" s="25" t="s">
        <v>39</v>
      </c>
      <c r="C209" s="55">
        <v>12189.670588235294</v>
      </c>
      <c r="D209" s="55">
        <v>11956.311764705883</v>
      </c>
      <c r="E209" s="56">
        <v>12433.464</v>
      </c>
      <c r="F209" s="56">
        <v>12195.438</v>
      </c>
      <c r="G209" s="923">
        <v>1.9517626181199874</v>
      </c>
      <c r="H209" s="57">
        <v>265.7</v>
      </c>
      <c r="I209" s="57">
        <v>2.2709776751347102</v>
      </c>
      <c r="J209" s="65">
        <v>-5.2631578947368416</v>
      </c>
      <c r="K209" s="65">
        <v>0.79435127978817288</v>
      </c>
      <c r="L209" s="929">
        <v>5.642271901082796E-3</v>
      </c>
    </row>
    <row r="210" spans="1:12" ht="15.75" thickBot="1">
      <c r="A210" s="29"/>
      <c r="B210" s="30"/>
      <c r="C210" s="72"/>
      <c r="D210" s="72"/>
      <c r="E210" s="72"/>
      <c r="F210" s="72"/>
      <c r="G210" s="933"/>
      <c r="H210" s="73"/>
      <c r="I210" s="73"/>
      <c r="J210" s="73"/>
      <c r="K210" s="73"/>
      <c r="L210" s="934"/>
    </row>
    <row r="211" spans="1:12" ht="14.25">
      <c r="A211" s="22" t="s">
        <v>98</v>
      </c>
      <c r="B211" s="26" t="s">
        <v>25</v>
      </c>
      <c r="C211" s="66">
        <v>16832.882642034063</v>
      </c>
      <c r="D211" s="66">
        <v>16540.38735654797</v>
      </c>
      <c r="E211" s="67">
        <v>17169.540294874743</v>
      </c>
      <c r="F211" s="67">
        <v>16871.195103678929</v>
      </c>
      <c r="G211" s="930">
        <v>1.7683702272564998</v>
      </c>
      <c r="H211" s="68">
        <v>324.67238805970146</v>
      </c>
      <c r="I211" s="68">
        <v>0.63207853609799025</v>
      </c>
      <c r="J211" s="69">
        <v>-3.5971223021582732</v>
      </c>
      <c r="K211" s="69">
        <v>1.9711679905854662</v>
      </c>
      <c r="L211" s="931">
        <v>4.7824971352036227E-2</v>
      </c>
    </row>
    <row r="212" spans="1:12" ht="15">
      <c r="A212" s="24" t="s">
        <v>98</v>
      </c>
      <c r="B212" s="25" t="s">
        <v>26</v>
      </c>
      <c r="C212" s="55">
        <v>16946.097058823529</v>
      </c>
      <c r="D212" s="55">
        <v>16679.001960784313</v>
      </c>
      <c r="E212" s="56">
        <v>17285.019</v>
      </c>
      <c r="F212" s="56">
        <v>17012.581999999999</v>
      </c>
      <c r="G212" s="923">
        <v>1.6013853746597768</v>
      </c>
      <c r="H212" s="57">
        <v>299</v>
      </c>
      <c r="I212" s="57">
        <v>-1.3852242744063288</v>
      </c>
      <c r="J212" s="65">
        <v>5.2631578947368416</v>
      </c>
      <c r="K212" s="65">
        <v>0.29420417769932333</v>
      </c>
      <c r="L212" s="929">
        <v>3.1301175070293286E-2</v>
      </c>
    </row>
    <row r="213" spans="1:12" ht="15">
      <c r="A213" s="24" t="s">
        <v>98</v>
      </c>
      <c r="B213" s="25" t="s">
        <v>27</v>
      </c>
      <c r="C213" s="55">
        <v>16835.087254901962</v>
      </c>
      <c r="D213" s="55">
        <v>16307.094117647059</v>
      </c>
      <c r="E213" s="56">
        <v>17171.789000000001</v>
      </c>
      <c r="F213" s="56">
        <v>16633.236000000001</v>
      </c>
      <c r="G213" s="923">
        <v>3.2378125338929831</v>
      </c>
      <c r="H213" s="57">
        <v>327.5</v>
      </c>
      <c r="I213" s="57">
        <v>4.6660274848194385</v>
      </c>
      <c r="J213" s="65">
        <v>-16.666666666666664</v>
      </c>
      <c r="K213" s="65">
        <v>0.95616357752280079</v>
      </c>
      <c r="L213" s="929">
        <v>-0.12312243327005934</v>
      </c>
    </row>
    <row r="214" spans="1:12" ht="15">
      <c r="A214" s="24" t="s">
        <v>98</v>
      </c>
      <c r="B214" s="25" t="s">
        <v>34</v>
      </c>
      <c r="C214" s="55">
        <v>16788.303921568626</v>
      </c>
      <c r="D214" s="55">
        <v>16873.920588235294</v>
      </c>
      <c r="E214" s="56">
        <v>17124.07</v>
      </c>
      <c r="F214" s="56">
        <v>17211.399000000001</v>
      </c>
      <c r="G214" s="923">
        <v>-0.50739047999527254</v>
      </c>
      <c r="H214" s="57">
        <v>331.4</v>
      </c>
      <c r="I214" s="57">
        <v>-5.1788268955650993</v>
      </c>
      <c r="J214" s="65">
        <v>16.666666666666664</v>
      </c>
      <c r="K214" s="65">
        <v>0.72080023536334215</v>
      </c>
      <c r="L214" s="929">
        <v>0.13964622955180206</v>
      </c>
    </row>
    <row r="215" spans="1:12" ht="14.25">
      <c r="A215" s="22" t="s">
        <v>98</v>
      </c>
      <c r="B215" s="26" t="s">
        <v>28</v>
      </c>
      <c r="C215" s="66">
        <v>16665.290654321449</v>
      </c>
      <c r="D215" s="66">
        <v>16495.520718854157</v>
      </c>
      <c r="E215" s="67">
        <v>16998.596467407879</v>
      </c>
      <c r="F215" s="67">
        <v>16825.431133231239</v>
      </c>
      <c r="G215" s="930">
        <v>1.0291880951248116</v>
      </c>
      <c r="H215" s="68">
        <v>306.82495126705658</v>
      </c>
      <c r="I215" s="68">
        <v>2.6997108277525901</v>
      </c>
      <c r="J215" s="69">
        <v>-16.176470588235293</v>
      </c>
      <c r="K215" s="69">
        <v>7.5463371579876437</v>
      </c>
      <c r="L215" s="931">
        <v>-0.92190692669479724</v>
      </c>
    </row>
    <row r="216" spans="1:12" ht="15">
      <c r="A216" s="24" t="s">
        <v>98</v>
      </c>
      <c r="B216" s="25" t="s">
        <v>29</v>
      </c>
      <c r="C216" s="55">
        <v>16001.272549019608</v>
      </c>
      <c r="D216" s="55">
        <v>15908.682352941176</v>
      </c>
      <c r="E216" s="56">
        <v>16321.298000000001</v>
      </c>
      <c r="F216" s="56">
        <v>16226.856</v>
      </c>
      <c r="G216" s="923">
        <v>0.58201046462728778</v>
      </c>
      <c r="H216" s="57">
        <v>265</v>
      </c>
      <c r="I216" s="57">
        <v>0.72215887495248088</v>
      </c>
      <c r="J216" s="65">
        <v>-21.568627450980394</v>
      </c>
      <c r="K216" s="65">
        <v>1.1768167107972933</v>
      </c>
      <c r="L216" s="929">
        <v>-0.23455730331644675</v>
      </c>
    </row>
    <row r="217" spans="1:12" ht="15">
      <c r="A217" s="24" t="s">
        <v>98</v>
      </c>
      <c r="B217" s="25" t="s">
        <v>30</v>
      </c>
      <c r="C217" s="55">
        <v>16840.719607843137</v>
      </c>
      <c r="D217" s="55">
        <v>16662.767647058823</v>
      </c>
      <c r="E217" s="56">
        <v>17177.534</v>
      </c>
      <c r="F217" s="56">
        <v>16996.023000000001</v>
      </c>
      <c r="G217" s="923">
        <v>1.0679616049001499</v>
      </c>
      <c r="H217" s="57">
        <v>304.8</v>
      </c>
      <c r="I217" s="57">
        <v>3.6734693877551057</v>
      </c>
      <c r="J217" s="65">
        <v>-28.253968253968253</v>
      </c>
      <c r="K217" s="65">
        <v>3.3245072080023537</v>
      </c>
      <c r="L217" s="929">
        <v>-1.0341478355841964</v>
      </c>
    </row>
    <row r="218" spans="1:12" ht="15">
      <c r="A218" s="24" t="s">
        <v>98</v>
      </c>
      <c r="B218" s="25" t="s">
        <v>35</v>
      </c>
      <c r="C218" s="55">
        <v>16694.883333333331</v>
      </c>
      <c r="D218" s="55">
        <v>16499.653921568628</v>
      </c>
      <c r="E218" s="56">
        <v>17028.780999999999</v>
      </c>
      <c r="F218" s="56">
        <v>16829.647000000001</v>
      </c>
      <c r="G218" s="923">
        <v>1.1832333738194163</v>
      </c>
      <c r="H218" s="57">
        <v>325.2</v>
      </c>
      <c r="I218" s="57">
        <v>3.0759766225766191E-2</v>
      </c>
      <c r="J218" s="65">
        <v>6.1538461538461542</v>
      </c>
      <c r="K218" s="65">
        <v>3.0450132391879965</v>
      </c>
      <c r="L218" s="929">
        <v>0.34679821220584639</v>
      </c>
    </row>
    <row r="219" spans="1:12" ht="14.25">
      <c r="A219" s="22" t="s">
        <v>98</v>
      </c>
      <c r="B219" s="26" t="s">
        <v>31</v>
      </c>
      <c r="C219" s="66">
        <v>15579.642954444371</v>
      </c>
      <c r="D219" s="66">
        <v>15403.737269690291</v>
      </c>
      <c r="E219" s="67">
        <v>15891.235813533258</v>
      </c>
      <c r="F219" s="67">
        <v>15711.812015084097</v>
      </c>
      <c r="G219" s="930">
        <v>1.141967573675815</v>
      </c>
      <c r="H219" s="68">
        <v>263.30303712035999</v>
      </c>
      <c r="I219" s="68">
        <v>-0.65313980265744287</v>
      </c>
      <c r="J219" s="69">
        <v>4.834905660377359</v>
      </c>
      <c r="K219" s="69">
        <v>13.077375698734922</v>
      </c>
      <c r="L219" s="931">
        <v>1.3435995813971608</v>
      </c>
    </row>
    <row r="220" spans="1:12" ht="15">
      <c r="A220" s="24" t="s">
        <v>98</v>
      </c>
      <c r="B220" s="25" t="s">
        <v>32</v>
      </c>
      <c r="C220" s="55">
        <v>14788.691176470587</v>
      </c>
      <c r="D220" s="55">
        <v>14474.507843137255</v>
      </c>
      <c r="E220" s="56">
        <v>15084.465</v>
      </c>
      <c r="F220" s="56">
        <v>14763.998</v>
      </c>
      <c r="G220" s="923">
        <v>2.1705976931180873</v>
      </c>
      <c r="H220" s="57">
        <v>230.5</v>
      </c>
      <c r="I220" s="57">
        <v>0.74300699300698803</v>
      </c>
      <c r="J220" s="65">
        <v>9.7046413502109701</v>
      </c>
      <c r="K220" s="65">
        <v>3.8246543100912032</v>
      </c>
      <c r="L220" s="929">
        <v>0.54528527729751319</v>
      </c>
    </row>
    <row r="221" spans="1:12" ht="15">
      <c r="A221" s="24" t="s">
        <v>98</v>
      </c>
      <c r="B221" s="25" t="s">
        <v>33</v>
      </c>
      <c r="C221" s="55">
        <v>15857.995098039217</v>
      </c>
      <c r="D221" s="55">
        <v>15691.698039215686</v>
      </c>
      <c r="E221" s="56">
        <v>16175.155000000001</v>
      </c>
      <c r="F221" s="56">
        <v>16005.531999999999</v>
      </c>
      <c r="G221" s="923">
        <v>1.0597773319874744</v>
      </c>
      <c r="H221" s="57">
        <v>261.8</v>
      </c>
      <c r="I221" s="57">
        <v>-2.3862788963460018</v>
      </c>
      <c r="J221" s="57">
        <v>-8.536585365853659</v>
      </c>
      <c r="K221" s="57">
        <v>5.5163283318623124</v>
      </c>
      <c r="L221" s="924">
        <v>-0.15684172486938852</v>
      </c>
    </row>
    <row r="222" spans="1:12" ht="15.75" thickBot="1">
      <c r="A222" s="34" t="s">
        <v>98</v>
      </c>
      <c r="B222" s="35" t="s">
        <v>36</v>
      </c>
      <c r="C222" s="58">
        <v>15843.969607843137</v>
      </c>
      <c r="D222" s="58">
        <v>15712.826470588236</v>
      </c>
      <c r="E222" s="59">
        <v>16160.849</v>
      </c>
      <c r="F222" s="59">
        <v>16027.083000000001</v>
      </c>
      <c r="G222" s="925">
        <v>0.83462474113349028</v>
      </c>
      <c r="H222" s="60">
        <v>299.10000000000002</v>
      </c>
      <c r="I222" s="60">
        <v>-0.73016926651177849</v>
      </c>
      <c r="J222" s="60">
        <v>26.368159203980102</v>
      </c>
      <c r="K222" s="60">
        <v>3.7363930567814063</v>
      </c>
      <c r="L222" s="926">
        <v>0.95515602896903573</v>
      </c>
    </row>
    <row r="223" spans="1:12">
      <c r="G223" s="41"/>
      <c r="H223" s="41"/>
      <c r="I223" s="41"/>
      <c r="J223" s="41"/>
      <c r="K223" s="41"/>
      <c r="L223" s="41"/>
    </row>
    <row r="224" spans="1:12">
      <c r="G224" s="41"/>
      <c r="H224" s="41"/>
      <c r="I224" s="41"/>
      <c r="J224" s="41"/>
      <c r="K224" s="41"/>
      <c r="L224" s="941"/>
    </row>
    <row r="225" spans="1:12" ht="13.5" thickBot="1">
      <c r="G225" s="41"/>
      <c r="H225" s="41"/>
      <c r="I225" s="41"/>
      <c r="J225" s="41"/>
      <c r="K225" s="41"/>
      <c r="L225" s="996"/>
    </row>
    <row r="226" spans="1:12" ht="21" thickBot="1">
      <c r="A226" s="888" t="s">
        <v>271</v>
      </c>
      <c r="B226" s="879"/>
      <c r="C226" s="879"/>
      <c r="D226" s="879"/>
      <c r="E226" s="879"/>
      <c r="F226" s="879"/>
      <c r="G226" s="1315"/>
      <c r="H226" s="1315"/>
      <c r="I226" s="1315"/>
      <c r="J226" s="1315"/>
      <c r="K226" s="1315"/>
      <c r="L226" s="1316"/>
    </row>
    <row r="227" spans="1:12" ht="12.75" customHeight="1">
      <c r="A227" s="5"/>
      <c r="B227" s="6"/>
      <c r="C227" s="2" t="s">
        <v>9</v>
      </c>
      <c r="D227" s="2" t="s">
        <v>9</v>
      </c>
      <c r="E227" s="2"/>
      <c r="F227" s="2"/>
      <c r="G227" s="880"/>
      <c r="H227" s="1454" t="s">
        <v>10</v>
      </c>
      <c r="I227" s="1455"/>
      <c r="J227" s="910" t="s">
        <v>11</v>
      </c>
      <c r="K227" s="881" t="s">
        <v>12</v>
      </c>
      <c r="L227" s="882"/>
    </row>
    <row r="228" spans="1:12" ht="15.75" customHeight="1">
      <c r="A228" s="7" t="s">
        <v>13</v>
      </c>
      <c r="B228" s="8" t="s">
        <v>14</v>
      </c>
      <c r="C228" s="883" t="s">
        <v>40</v>
      </c>
      <c r="D228" s="883" t="s">
        <v>40</v>
      </c>
      <c r="E228" s="884" t="s">
        <v>41</v>
      </c>
      <c r="F228" s="885"/>
      <c r="G228" s="911"/>
      <c r="H228" s="1452" t="s">
        <v>15</v>
      </c>
      <c r="I228" s="1453"/>
      <c r="J228" s="912" t="s">
        <v>16</v>
      </c>
      <c r="K228" s="886" t="s">
        <v>17</v>
      </c>
      <c r="L228" s="887"/>
    </row>
    <row r="229" spans="1:12" ht="26.25" thickBot="1">
      <c r="A229" s="9" t="s">
        <v>18</v>
      </c>
      <c r="B229" s="10" t="s">
        <v>19</v>
      </c>
      <c r="C229" s="813" t="s">
        <v>512</v>
      </c>
      <c r="D229" s="1623" t="s">
        <v>503</v>
      </c>
      <c r="E229" s="877" t="s">
        <v>512</v>
      </c>
      <c r="F229" s="1081" t="s">
        <v>503</v>
      </c>
      <c r="G229" s="909" t="s">
        <v>20</v>
      </c>
      <c r="H229" s="42" t="s">
        <v>512</v>
      </c>
      <c r="I229" s="824" t="s">
        <v>20</v>
      </c>
      <c r="J229" s="913" t="s">
        <v>20</v>
      </c>
      <c r="K229" s="878" t="s">
        <v>512</v>
      </c>
      <c r="L229" s="914" t="s">
        <v>21</v>
      </c>
    </row>
    <row r="230" spans="1:12" ht="15" thickBot="1">
      <c r="A230" s="11" t="s">
        <v>22</v>
      </c>
      <c r="B230" s="12" t="s">
        <v>23</v>
      </c>
      <c r="C230" s="43">
        <v>13685.016885321405</v>
      </c>
      <c r="D230" s="43">
        <v>13215.102473336312</v>
      </c>
      <c r="E230" s="44">
        <v>13958.717223027834</v>
      </c>
      <c r="F230" s="1082">
        <v>13484.830120951607</v>
      </c>
      <c r="G230" s="915">
        <v>3.5142237449468561</v>
      </c>
      <c r="H230" s="45">
        <v>301.90913385826775</v>
      </c>
      <c r="I230" s="45">
        <v>-0.84105786346596068</v>
      </c>
      <c r="J230" s="46">
        <v>-1.6520392359318534</v>
      </c>
      <c r="K230" s="45">
        <v>100</v>
      </c>
      <c r="L230" s="916" t="s">
        <v>23</v>
      </c>
    </row>
    <row r="231" spans="1:12" ht="15" thickBot="1">
      <c r="A231" s="13"/>
      <c r="B231" s="14"/>
      <c r="C231" s="47"/>
      <c r="D231" s="47"/>
      <c r="E231" s="47"/>
      <c r="F231" s="47"/>
      <c r="G231" s="917"/>
      <c r="H231" s="46"/>
      <c r="I231" s="46"/>
      <c r="J231" s="46"/>
      <c r="K231" s="46"/>
      <c r="L231" s="918"/>
    </row>
    <row r="232" spans="1:12" ht="15">
      <c r="A232" s="15" t="s">
        <v>89</v>
      </c>
      <c r="B232" s="16" t="s">
        <v>23</v>
      </c>
      <c r="C232" s="48" t="s">
        <v>81</v>
      </c>
      <c r="D232" s="48" t="s">
        <v>81</v>
      </c>
      <c r="E232" s="49" t="s">
        <v>81</v>
      </c>
      <c r="F232" s="49" t="s">
        <v>81</v>
      </c>
      <c r="G232" s="919" t="s">
        <v>81</v>
      </c>
      <c r="H232" s="50" t="s">
        <v>81</v>
      </c>
      <c r="I232" s="50" t="s">
        <v>81</v>
      </c>
      <c r="J232" s="50" t="s">
        <v>81</v>
      </c>
      <c r="K232" s="50" t="s">
        <v>81</v>
      </c>
      <c r="L232" s="920" t="s">
        <v>81</v>
      </c>
    </row>
    <row r="233" spans="1:12" ht="15">
      <c r="A233" s="24" t="s">
        <v>90</v>
      </c>
      <c r="B233" s="51" t="s">
        <v>23</v>
      </c>
      <c r="C233" s="52">
        <v>16196.894377940731</v>
      </c>
      <c r="D233" s="52">
        <v>15448.807052585124</v>
      </c>
      <c r="E233" s="53">
        <v>16520.832265499546</v>
      </c>
      <c r="F233" s="53">
        <v>15757.783193636826</v>
      </c>
      <c r="G233" s="921">
        <v>4.8423630563139666</v>
      </c>
      <c r="H233" s="54">
        <v>349.46075949367088</v>
      </c>
      <c r="I233" s="54">
        <v>-0.84512882945280943</v>
      </c>
      <c r="J233" s="54">
        <v>6.5168539325842696</v>
      </c>
      <c r="K233" s="54">
        <v>24.881889763779526</v>
      </c>
      <c r="L233" s="922">
        <v>1.9082191391021901</v>
      </c>
    </row>
    <row r="234" spans="1:12" ht="15">
      <c r="A234" s="17" t="s">
        <v>91</v>
      </c>
      <c r="B234" s="18" t="s">
        <v>23</v>
      </c>
      <c r="C234" s="55">
        <v>16807.732516909204</v>
      </c>
      <c r="D234" s="55">
        <v>16382.551008849559</v>
      </c>
      <c r="E234" s="56">
        <v>17143.887167247387</v>
      </c>
      <c r="F234" s="56">
        <v>16710.20202902655</v>
      </c>
      <c r="G234" s="923">
        <v>2.5953315074677241</v>
      </c>
      <c r="H234" s="57">
        <v>382.66999999999996</v>
      </c>
      <c r="I234" s="57">
        <v>-2.4623510503472854</v>
      </c>
      <c r="J234" s="57">
        <v>-16.666666666666664</v>
      </c>
      <c r="K234" s="57">
        <v>3.1496062992125982</v>
      </c>
      <c r="L234" s="924">
        <v>-0.56748198163407171</v>
      </c>
    </row>
    <row r="235" spans="1:12" ht="15">
      <c r="A235" s="17" t="s">
        <v>92</v>
      </c>
      <c r="B235" s="18" t="s">
        <v>23</v>
      </c>
      <c r="C235" s="55" t="s">
        <v>81</v>
      </c>
      <c r="D235" s="55" t="s">
        <v>81</v>
      </c>
      <c r="E235" s="56" t="s">
        <v>81</v>
      </c>
      <c r="F235" s="56" t="s">
        <v>81</v>
      </c>
      <c r="G235" s="923" t="s">
        <v>81</v>
      </c>
      <c r="H235" s="57" t="s">
        <v>81</v>
      </c>
      <c r="I235" s="57" t="s">
        <v>81</v>
      </c>
      <c r="J235" s="57" t="s">
        <v>81</v>
      </c>
      <c r="K235" s="57" t="s">
        <v>81</v>
      </c>
      <c r="L235" s="924" t="s">
        <v>81</v>
      </c>
    </row>
    <row r="236" spans="1:12" ht="15">
      <c r="A236" s="17" t="s">
        <v>79</v>
      </c>
      <c r="B236" s="18" t="s">
        <v>23</v>
      </c>
      <c r="C236" s="55">
        <v>11529.607415843431</v>
      </c>
      <c r="D236" s="55">
        <v>11522.391450224861</v>
      </c>
      <c r="E236" s="56">
        <v>11760.199564160301</v>
      </c>
      <c r="F236" s="56">
        <v>11752.839279229358</v>
      </c>
      <c r="G236" s="923">
        <v>6.2625589919794639E-2</v>
      </c>
      <c r="H236" s="57">
        <v>278.64911764705886</v>
      </c>
      <c r="I236" s="57">
        <v>-0.98698067620536478</v>
      </c>
      <c r="J236" s="57">
        <v>-7.524932003626474</v>
      </c>
      <c r="K236" s="57">
        <v>53.543307086614178</v>
      </c>
      <c r="L236" s="924">
        <v>-3.4004203269118918</v>
      </c>
    </row>
    <row r="237" spans="1:12" ht="15.75" thickBot="1">
      <c r="A237" s="19" t="s">
        <v>93</v>
      </c>
      <c r="B237" s="20" t="s">
        <v>23</v>
      </c>
      <c r="C237" s="58">
        <v>14904.827927904616</v>
      </c>
      <c r="D237" s="58">
        <v>14111.759645949527</v>
      </c>
      <c r="E237" s="59">
        <v>15202.924486462709</v>
      </c>
      <c r="F237" s="59">
        <v>14439.486614046253</v>
      </c>
      <c r="G237" s="925">
        <v>5.2871538498730919</v>
      </c>
      <c r="H237" s="60">
        <v>291.48205128205126</v>
      </c>
      <c r="I237" s="60">
        <v>-1.9747146690151998</v>
      </c>
      <c r="J237" s="60">
        <v>10.725552050473187</v>
      </c>
      <c r="K237" s="60">
        <v>18.425196850393704</v>
      </c>
      <c r="L237" s="926">
        <v>2.0596831694437796</v>
      </c>
    </row>
    <row r="238" spans="1:12" ht="15" thickBot="1">
      <c r="A238" s="13"/>
      <c r="B238" s="21"/>
      <c r="C238" s="47"/>
      <c r="D238" s="47"/>
      <c r="E238" s="47"/>
      <c r="F238" s="47"/>
      <c r="G238" s="917"/>
      <c r="H238" s="46"/>
      <c r="I238" s="46"/>
      <c r="J238" s="46"/>
      <c r="K238" s="46"/>
      <c r="L238" s="918"/>
    </row>
    <row r="239" spans="1:12" ht="14.25">
      <c r="A239" s="22" t="s">
        <v>94</v>
      </c>
      <c r="B239" s="23" t="s">
        <v>25</v>
      </c>
      <c r="C239" s="61" t="s">
        <v>81</v>
      </c>
      <c r="D239" s="61" t="s">
        <v>81</v>
      </c>
      <c r="E239" s="62" t="s">
        <v>81</v>
      </c>
      <c r="F239" s="62" t="s">
        <v>81</v>
      </c>
      <c r="G239" s="927" t="s">
        <v>81</v>
      </c>
      <c r="H239" s="63" t="s">
        <v>81</v>
      </c>
      <c r="I239" s="63" t="s">
        <v>81</v>
      </c>
      <c r="J239" s="64" t="s">
        <v>81</v>
      </c>
      <c r="K239" s="64" t="s">
        <v>81</v>
      </c>
      <c r="L239" s="928" t="s">
        <v>81</v>
      </c>
    </row>
    <row r="240" spans="1:12" ht="15">
      <c r="A240" s="24" t="s">
        <v>94</v>
      </c>
      <c r="B240" s="25" t="s">
        <v>26</v>
      </c>
      <c r="C240" s="55" t="s">
        <v>81</v>
      </c>
      <c r="D240" s="55" t="s">
        <v>81</v>
      </c>
      <c r="E240" s="56" t="s">
        <v>81</v>
      </c>
      <c r="F240" s="56" t="s">
        <v>81</v>
      </c>
      <c r="G240" s="923" t="s">
        <v>81</v>
      </c>
      <c r="H240" s="57" t="s">
        <v>81</v>
      </c>
      <c r="I240" s="57" t="s">
        <v>81</v>
      </c>
      <c r="J240" s="65" t="s">
        <v>81</v>
      </c>
      <c r="K240" s="65" t="s">
        <v>81</v>
      </c>
      <c r="L240" s="929" t="s">
        <v>81</v>
      </c>
    </row>
    <row r="241" spans="1:12" ht="15">
      <c r="A241" s="24" t="s">
        <v>94</v>
      </c>
      <c r="B241" s="25" t="s">
        <v>27</v>
      </c>
      <c r="C241" s="55" t="s">
        <v>81</v>
      </c>
      <c r="D241" s="55" t="s">
        <v>81</v>
      </c>
      <c r="E241" s="56" t="s">
        <v>81</v>
      </c>
      <c r="F241" s="56" t="s">
        <v>81</v>
      </c>
      <c r="G241" s="923" t="s">
        <v>81</v>
      </c>
      <c r="H241" s="57" t="s">
        <v>81</v>
      </c>
      <c r="I241" s="57" t="s">
        <v>81</v>
      </c>
      <c r="J241" s="65" t="s">
        <v>81</v>
      </c>
      <c r="K241" s="65" t="s">
        <v>81</v>
      </c>
      <c r="L241" s="929" t="s">
        <v>81</v>
      </c>
    </row>
    <row r="242" spans="1:12" ht="14.25">
      <c r="A242" s="22" t="s">
        <v>94</v>
      </c>
      <c r="B242" s="26" t="s">
        <v>28</v>
      </c>
      <c r="C242" s="66" t="s">
        <v>81</v>
      </c>
      <c r="D242" s="66" t="s">
        <v>81</v>
      </c>
      <c r="E242" s="67" t="s">
        <v>81</v>
      </c>
      <c r="F242" s="67" t="s">
        <v>81</v>
      </c>
      <c r="G242" s="930" t="s">
        <v>81</v>
      </c>
      <c r="H242" s="68" t="s">
        <v>81</v>
      </c>
      <c r="I242" s="68" t="s">
        <v>81</v>
      </c>
      <c r="J242" s="69" t="s">
        <v>81</v>
      </c>
      <c r="K242" s="69" t="s">
        <v>81</v>
      </c>
      <c r="L242" s="931" t="s">
        <v>81</v>
      </c>
    </row>
    <row r="243" spans="1:12" ht="15">
      <c r="A243" s="24" t="s">
        <v>94</v>
      </c>
      <c r="B243" s="25" t="s">
        <v>29</v>
      </c>
      <c r="C243" s="55" t="s">
        <v>81</v>
      </c>
      <c r="D243" s="55" t="s">
        <v>81</v>
      </c>
      <c r="E243" s="56" t="s">
        <v>81</v>
      </c>
      <c r="F243" s="56" t="s">
        <v>81</v>
      </c>
      <c r="G243" s="923" t="s">
        <v>81</v>
      </c>
      <c r="H243" s="57" t="s">
        <v>81</v>
      </c>
      <c r="I243" s="57" t="s">
        <v>81</v>
      </c>
      <c r="J243" s="65" t="s">
        <v>81</v>
      </c>
      <c r="K243" s="65" t="s">
        <v>81</v>
      </c>
      <c r="L243" s="929" t="s">
        <v>81</v>
      </c>
    </row>
    <row r="244" spans="1:12" ht="15">
      <c r="A244" s="24" t="s">
        <v>94</v>
      </c>
      <c r="B244" s="25" t="s">
        <v>30</v>
      </c>
      <c r="C244" s="55" t="s">
        <v>81</v>
      </c>
      <c r="D244" s="55" t="s">
        <v>81</v>
      </c>
      <c r="E244" s="56" t="s">
        <v>81</v>
      </c>
      <c r="F244" s="56" t="s">
        <v>81</v>
      </c>
      <c r="G244" s="923" t="s">
        <v>81</v>
      </c>
      <c r="H244" s="57" t="s">
        <v>81</v>
      </c>
      <c r="I244" s="57" t="s">
        <v>81</v>
      </c>
      <c r="J244" s="65" t="s">
        <v>81</v>
      </c>
      <c r="K244" s="65" t="s">
        <v>81</v>
      </c>
      <c r="L244" s="929" t="s">
        <v>81</v>
      </c>
    </row>
    <row r="245" spans="1:12" ht="14.25">
      <c r="A245" s="22" t="s">
        <v>94</v>
      </c>
      <c r="B245" s="26" t="s">
        <v>31</v>
      </c>
      <c r="C245" s="66" t="s">
        <v>81</v>
      </c>
      <c r="D245" s="66" t="s">
        <v>81</v>
      </c>
      <c r="E245" s="67" t="s">
        <v>81</v>
      </c>
      <c r="F245" s="67" t="s">
        <v>81</v>
      </c>
      <c r="G245" s="930" t="s">
        <v>81</v>
      </c>
      <c r="H245" s="68" t="s">
        <v>81</v>
      </c>
      <c r="I245" s="68" t="s">
        <v>81</v>
      </c>
      <c r="J245" s="69" t="s">
        <v>81</v>
      </c>
      <c r="K245" s="69" t="s">
        <v>81</v>
      </c>
      <c r="L245" s="931" t="s">
        <v>81</v>
      </c>
    </row>
    <row r="246" spans="1:12" ht="15">
      <c r="A246" s="24" t="s">
        <v>94</v>
      </c>
      <c r="B246" s="25" t="s">
        <v>32</v>
      </c>
      <c r="C246" s="55" t="s">
        <v>81</v>
      </c>
      <c r="D246" s="55" t="s">
        <v>81</v>
      </c>
      <c r="E246" s="56" t="s">
        <v>81</v>
      </c>
      <c r="F246" s="56" t="s">
        <v>81</v>
      </c>
      <c r="G246" s="923" t="s">
        <v>81</v>
      </c>
      <c r="H246" s="57" t="s">
        <v>81</v>
      </c>
      <c r="I246" s="57" t="s">
        <v>81</v>
      </c>
      <c r="J246" s="65" t="s">
        <v>81</v>
      </c>
      <c r="K246" s="65" t="s">
        <v>81</v>
      </c>
      <c r="L246" s="929" t="s">
        <v>81</v>
      </c>
    </row>
    <row r="247" spans="1:12" ht="15.75" thickBot="1">
      <c r="A247" s="27" t="s">
        <v>94</v>
      </c>
      <c r="B247" s="28" t="s">
        <v>33</v>
      </c>
      <c r="C247" s="70" t="s">
        <v>81</v>
      </c>
      <c r="D247" s="70" t="s">
        <v>81</v>
      </c>
      <c r="E247" s="71" t="s">
        <v>81</v>
      </c>
      <c r="F247" s="71" t="s">
        <v>81</v>
      </c>
      <c r="G247" s="932" t="s">
        <v>81</v>
      </c>
      <c r="H247" s="65" t="s">
        <v>81</v>
      </c>
      <c r="I247" s="65" t="s">
        <v>81</v>
      </c>
      <c r="J247" s="65" t="s">
        <v>81</v>
      </c>
      <c r="K247" s="65" t="s">
        <v>81</v>
      </c>
      <c r="L247" s="929" t="s">
        <v>81</v>
      </c>
    </row>
    <row r="248" spans="1:12" ht="15" thickBot="1">
      <c r="A248" s="13"/>
      <c r="B248" s="21"/>
      <c r="C248" s="47"/>
      <c r="D248" s="47"/>
      <c r="E248" s="47"/>
      <c r="F248" s="47"/>
      <c r="G248" s="917"/>
      <c r="H248" s="46"/>
      <c r="I248" s="46"/>
      <c r="J248" s="46"/>
      <c r="K248" s="46"/>
      <c r="L248" s="918"/>
    </row>
    <row r="249" spans="1:12" ht="14.25">
      <c r="A249" s="22" t="s">
        <v>95</v>
      </c>
      <c r="B249" s="23" t="s">
        <v>25</v>
      </c>
      <c r="C249" s="61">
        <v>17557.803428710995</v>
      </c>
      <c r="D249" s="61">
        <v>16579.588883359647</v>
      </c>
      <c r="E249" s="62">
        <v>17908.959497285214</v>
      </c>
      <c r="F249" s="62">
        <v>16911.18066102684</v>
      </c>
      <c r="G249" s="927">
        <v>5.9001133998753552</v>
      </c>
      <c r="H249" s="63">
        <v>401.4</v>
      </c>
      <c r="I249" s="63">
        <v>-3.9892189578326054</v>
      </c>
      <c r="J249" s="64">
        <v>90.243902439024396</v>
      </c>
      <c r="K249" s="64">
        <v>4.0944881889763778</v>
      </c>
      <c r="L249" s="928">
        <v>1.9778129179386905</v>
      </c>
    </row>
    <row r="250" spans="1:12" ht="15">
      <c r="A250" s="24" t="s">
        <v>95</v>
      </c>
      <c r="B250" s="25" t="s">
        <v>26</v>
      </c>
      <c r="C250" s="55">
        <v>17454.957843137254</v>
      </c>
      <c r="D250" s="55">
        <v>16235.14411764706</v>
      </c>
      <c r="E250" s="56">
        <v>17804.057000000001</v>
      </c>
      <c r="F250" s="56">
        <v>16559.847000000002</v>
      </c>
      <c r="G250" s="923">
        <v>7.5134148280476207</v>
      </c>
      <c r="H250" s="57">
        <v>387.4</v>
      </c>
      <c r="I250" s="57">
        <v>-3.0773079809857422</v>
      </c>
      <c r="J250" s="65">
        <v>80</v>
      </c>
      <c r="K250" s="65">
        <v>2.8346456692913384</v>
      </c>
      <c r="L250" s="929">
        <v>1.2858588856052258</v>
      </c>
    </row>
    <row r="251" spans="1:12" ht="15">
      <c r="A251" s="24" t="s">
        <v>95</v>
      </c>
      <c r="B251" s="25" t="s">
        <v>27</v>
      </c>
      <c r="C251" s="55" t="s">
        <v>209</v>
      </c>
      <c r="D251" s="55" t="s">
        <v>209</v>
      </c>
      <c r="E251" s="56" t="s">
        <v>209</v>
      </c>
      <c r="F251" s="56" t="s">
        <v>209</v>
      </c>
      <c r="G251" s="923" t="s">
        <v>81</v>
      </c>
      <c r="H251" s="57" t="s">
        <v>209</v>
      </c>
      <c r="I251" s="57" t="s">
        <v>81</v>
      </c>
      <c r="J251" s="65" t="s">
        <v>81</v>
      </c>
      <c r="K251" s="65">
        <v>1.2598425196850394</v>
      </c>
      <c r="L251" s="929" t="s">
        <v>81</v>
      </c>
    </row>
    <row r="252" spans="1:12" ht="14.25">
      <c r="A252" s="22" t="s">
        <v>95</v>
      </c>
      <c r="B252" s="26" t="s">
        <v>28</v>
      </c>
      <c r="C252" s="66">
        <v>15921.024102962549</v>
      </c>
      <c r="D252" s="66">
        <v>15935.004850361198</v>
      </c>
      <c r="E252" s="67">
        <v>16239.4445850218</v>
      </c>
      <c r="F252" s="67">
        <v>16253.704947368422</v>
      </c>
      <c r="G252" s="930">
        <v>-8.7736072438862028E-2</v>
      </c>
      <c r="H252" s="68">
        <v>374.88461538461536</v>
      </c>
      <c r="I252" s="68">
        <v>-0.51360984432477963</v>
      </c>
      <c r="J252" s="69">
        <v>-13.333333333333334</v>
      </c>
      <c r="K252" s="69">
        <v>5.4593175853018376</v>
      </c>
      <c r="L252" s="931">
        <v>-0.73582954944261303</v>
      </c>
    </row>
    <row r="253" spans="1:12" ht="15">
      <c r="A253" s="24" t="s">
        <v>95</v>
      </c>
      <c r="B253" s="25" t="s">
        <v>29</v>
      </c>
      <c r="C253" s="55">
        <v>15456.828431372549</v>
      </c>
      <c r="D253" s="55">
        <v>15564.850980392155</v>
      </c>
      <c r="E253" s="56">
        <v>15765.965</v>
      </c>
      <c r="F253" s="56">
        <v>15876.147999999999</v>
      </c>
      <c r="G253" s="923">
        <v>-0.694015953995888</v>
      </c>
      <c r="H253" s="57">
        <v>369.5</v>
      </c>
      <c r="I253" s="57">
        <v>0.32582134129785195</v>
      </c>
      <c r="J253" s="65">
        <v>-23.809523809523807</v>
      </c>
      <c r="K253" s="65">
        <v>3.3595800524934383</v>
      </c>
      <c r="L253" s="929">
        <v>-0.97702294182767702</v>
      </c>
    </row>
    <row r="254" spans="1:12" ht="15">
      <c r="A254" s="24" t="s">
        <v>95</v>
      </c>
      <c r="B254" s="25" t="s">
        <v>30</v>
      </c>
      <c r="C254" s="55">
        <v>16636.684313725491</v>
      </c>
      <c r="D254" s="55">
        <v>16737.004901960783</v>
      </c>
      <c r="E254" s="56">
        <v>16969.418000000001</v>
      </c>
      <c r="F254" s="56">
        <v>17071.744999999999</v>
      </c>
      <c r="G254" s="923">
        <v>-0.59939391081578064</v>
      </c>
      <c r="H254" s="57">
        <v>383.5</v>
      </c>
      <c r="I254" s="57">
        <v>-3.3274514746659918</v>
      </c>
      <c r="J254" s="65">
        <v>11.111111111111111</v>
      </c>
      <c r="K254" s="65">
        <v>2.0997375328083989</v>
      </c>
      <c r="L254" s="929">
        <v>0.24119339238506399</v>
      </c>
    </row>
    <row r="255" spans="1:12" ht="14.25">
      <c r="A255" s="22" t="s">
        <v>95</v>
      </c>
      <c r="B255" s="26" t="s">
        <v>31</v>
      </c>
      <c r="C255" s="66">
        <v>15862.821170198546</v>
      </c>
      <c r="D255" s="66">
        <v>15010.963434942136</v>
      </c>
      <c r="E255" s="67">
        <v>16180.077593602517</v>
      </c>
      <c r="F255" s="67">
        <v>15311.18270364098</v>
      </c>
      <c r="G255" s="930">
        <v>5.6749038057975421</v>
      </c>
      <c r="H255" s="68">
        <v>326.53150684931506</v>
      </c>
      <c r="I255" s="68">
        <v>-1.8427472559610643</v>
      </c>
      <c r="J255" s="69">
        <v>2.8169014084507045</v>
      </c>
      <c r="K255" s="69">
        <v>15.328083989501312</v>
      </c>
      <c r="L255" s="931">
        <v>0.66623577060611439</v>
      </c>
    </row>
    <row r="256" spans="1:12" ht="15">
      <c r="A256" s="24" t="s">
        <v>95</v>
      </c>
      <c r="B256" s="25" t="s">
        <v>32</v>
      </c>
      <c r="C256" s="55">
        <v>15746.027450980393</v>
      </c>
      <c r="D256" s="55">
        <v>14743.083333333332</v>
      </c>
      <c r="E256" s="56">
        <v>16060.948</v>
      </c>
      <c r="F256" s="56">
        <v>15037.945</v>
      </c>
      <c r="G256" s="923">
        <v>6.8028111553806099</v>
      </c>
      <c r="H256" s="57">
        <v>318.39999999999998</v>
      </c>
      <c r="I256" s="57">
        <v>-2.0006155740227762</v>
      </c>
      <c r="J256" s="65">
        <v>5.0691244239631335</v>
      </c>
      <c r="K256" s="65">
        <v>11.968503937007874</v>
      </c>
      <c r="L256" s="929">
        <v>0.7656128683449932</v>
      </c>
    </row>
    <row r="257" spans="1:12" ht="15.75" thickBot="1">
      <c r="A257" s="27" t="s">
        <v>95</v>
      </c>
      <c r="B257" s="28" t="s">
        <v>33</v>
      </c>
      <c r="C257" s="70">
        <v>16235.534313725489</v>
      </c>
      <c r="D257" s="70">
        <v>15798.957843137254</v>
      </c>
      <c r="E257" s="71">
        <v>16560.244999999999</v>
      </c>
      <c r="F257" s="71">
        <v>16114.937</v>
      </c>
      <c r="G257" s="932">
        <v>2.7633244858481238</v>
      </c>
      <c r="H257" s="65">
        <v>355.5</v>
      </c>
      <c r="I257" s="65">
        <v>-0.64281721632197075</v>
      </c>
      <c r="J257" s="65">
        <v>-4.4776119402985071</v>
      </c>
      <c r="K257" s="65">
        <v>3.3595800524934383</v>
      </c>
      <c r="L257" s="929">
        <v>-9.9377097738880149E-2</v>
      </c>
    </row>
    <row r="258" spans="1:12" ht="15.75" thickBot="1">
      <c r="A258" s="29"/>
      <c r="B258" s="30"/>
      <c r="C258" s="72"/>
      <c r="D258" s="72"/>
      <c r="E258" s="72"/>
      <c r="F258" s="72"/>
      <c r="G258" s="933"/>
      <c r="H258" s="73"/>
      <c r="I258" s="73"/>
      <c r="J258" s="73"/>
      <c r="K258" s="73"/>
      <c r="L258" s="934"/>
    </row>
    <row r="259" spans="1:12" ht="15">
      <c r="A259" s="24" t="s">
        <v>96</v>
      </c>
      <c r="B259" s="31" t="s">
        <v>30</v>
      </c>
      <c r="C259" s="74">
        <v>17150.054901960786</v>
      </c>
      <c r="D259" s="74">
        <v>16639.078431372549</v>
      </c>
      <c r="E259" s="75">
        <v>17493.056</v>
      </c>
      <c r="F259" s="75">
        <v>16971.86</v>
      </c>
      <c r="G259" s="935">
        <v>3.070942135982738</v>
      </c>
      <c r="H259" s="76">
        <v>425.7</v>
      </c>
      <c r="I259" s="76">
        <v>4.3638146604559971</v>
      </c>
      <c r="J259" s="76">
        <v>-38.235294117647058</v>
      </c>
      <c r="K259" s="76">
        <v>1.1023622047244095</v>
      </c>
      <c r="L259" s="936">
        <v>-0.65292948345318469</v>
      </c>
    </row>
    <row r="260" spans="1:12" ht="15.75" thickBot="1">
      <c r="A260" s="27" t="s">
        <v>96</v>
      </c>
      <c r="B260" s="28" t="s">
        <v>33</v>
      </c>
      <c r="C260" s="70">
        <v>16589.447058823531</v>
      </c>
      <c r="D260" s="70">
        <v>16135.121568627452</v>
      </c>
      <c r="E260" s="71">
        <v>16921.236000000001</v>
      </c>
      <c r="F260" s="71">
        <v>16457.824000000001</v>
      </c>
      <c r="G260" s="932">
        <v>2.8157549868074918</v>
      </c>
      <c r="H260" s="65">
        <v>359.5</v>
      </c>
      <c r="I260" s="65">
        <v>-4.9947145877378381</v>
      </c>
      <c r="J260" s="65">
        <v>2.6315789473684208</v>
      </c>
      <c r="K260" s="65">
        <v>2.0472440944881889</v>
      </c>
      <c r="L260" s="929">
        <v>8.5447501819112981E-2</v>
      </c>
    </row>
    <row r="261" spans="1:12" ht="15.75" thickBot="1">
      <c r="A261" s="29"/>
      <c r="B261" s="30"/>
      <c r="C261" s="72"/>
      <c r="D261" s="72"/>
      <c r="E261" s="72"/>
      <c r="F261" s="72"/>
      <c r="G261" s="933"/>
      <c r="H261" s="73"/>
      <c r="I261" s="73"/>
      <c r="J261" s="73"/>
      <c r="K261" s="73"/>
      <c r="L261" s="934"/>
    </row>
    <row r="262" spans="1:12" ht="14.25">
      <c r="A262" s="22" t="s">
        <v>97</v>
      </c>
      <c r="B262" s="23" t="s">
        <v>25</v>
      </c>
      <c r="C262" s="61" t="s">
        <v>81</v>
      </c>
      <c r="D262" s="61" t="s">
        <v>81</v>
      </c>
      <c r="E262" s="62" t="s">
        <v>81</v>
      </c>
      <c r="F262" s="62" t="s">
        <v>81</v>
      </c>
      <c r="G262" s="927" t="s">
        <v>81</v>
      </c>
      <c r="H262" s="63" t="s">
        <v>81</v>
      </c>
      <c r="I262" s="63" t="s">
        <v>81</v>
      </c>
      <c r="J262" s="64" t="s">
        <v>81</v>
      </c>
      <c r="K262" s="64" t="s">
        <v>81</v>
      </c>
      <c r="L262" s="928" t="s">
        <v>81</v>
      </c>
    </row>
    <row r="263" spans="1:12" ht="15">
      <c r="A263" s="17" t="s">
        <v>97</v>
      </c>
      <c r="B263" s="25" t="s">
        <v>26</v>
      </c>
      <c r="C263" s="55" t="s">
        <v>81</v>
      </c>
      <c r="D263" s="55" t="s">
        <v>81</v>
      </c>
      <c r="E263" s="56" t="s">
        <v>81</v>
      </c>
      <c r="F263" s="56" t="s">
        <v>81</v>
      </c>
      <c r="G263" s="923" t="s">
        <v>81</v>
      </c>
      <c r="H263" s="57" t="s">
        <v>81</v>
      </c>
      <c r="I263" s="57" t="s">
        <v>81</v>
      </c>
      <c r="J263" s="65" t="s">
        <v>81</v>
      </c>
      <c r="K263" s="65" t="s">
        <v>81</v>
      </c>
      <c r="L263" s="929" t="s">
        <v>81</v>
      </c>
    </row>
    <row r="264" spans="1:12" ht="15">
      <c r="A264" s="17" t="s">
        <v>97</v>
      </c>
      <c r="B264" s="25" t="s">
        <v>27</v>
      </c>
      <c r="C264" s="55" t="s">
        <v>81</v>
      </c>
      <c r="D264" s="55" t="s">
        <v>81</v>
      </c>
      <c r="E264" s="56" t="s">
        <v>81</v>
      </c>
      <c r="F264" s="56" t="s">
        <v>81</v>
      </c>
      <c r="G264" s="923" t="s">
        <v>81</v>
      </c>
      <c r="H264" s="57" t="s">
        <v>81</v>
      </c>
      <c r="I264" s="57" t="s">
        <v>81</v>
      </c>
      <c r="J264" s="65" t="s">
        <v>81</v>
      </c>
      <c r="K264" s="65" t="s">
        <v>81</v>
      </c>
      <c r="L264" s="929" t="s">
        <v>81</v>
      </c>
    </row>
    <row r="265" spans="1:12" ht="15">
      <c r="A265" s="17" t="s">
        <v>97</v>
      </c>
      <c r="B265" s="25" t="s">
        <v>34</v>
      </c>
      <c r="C265" s="55" t="s">
        <v>81</v>
      </c>
      <c r="D265" s="55" t="s">
        <v>81</v>
      </c>
      <c r="E265" s="56" t="s">
        <v>81</v>
      </c>
      <c r="F265" s="56" t="s">
        <v>81</v>
      </c>
      <c r="G265" s="923" t="s">
        <v>81</v>
      </c>
      <c r="H265" s="57" t="s">
        <v>81</v>
      </c>
      <c r="I265" s="57" t="s">
        <v>81</v>
      </c>
      <c r="J265" s="65" t="s">
        <v>81</v>
      </c>
      <c r="K265" s="65" t="s">
        <v>81</v>
      </c>
      <c r="L265" s="929" t="s">
        <v>81</v>
      </c>
    </row>
    <row r="266" spans="1:12" ht="14.25">
      <c r="A266" s="32" t="s">
        <v>97</v>
      </c>
      <c r="B266" s="26" t="s">
        <v>28</v>
      </c>
      <c r="C266" s="66" t="s">
        <v>81</v>
      </c>
      <c r="D266" s="66" t="s">
        <v>81</v>
      </c>
      <c r="E266" s="67" t="s">
        <v>81</v>
      </c>
      <c r="F266" s="67" t="s">
        <v>81</v>
      </c>
      <c r="G266" s="930" t="s">
        <v>81</v>
      </c>
      <c r="H266" s="68" t="s">
        <v>81</v>
      </c>
      <c r="I266" s="68" t="s">
        <v>81</v>
      </c>
      <c r="J266" s="69" t="s">
        <v>81</v>
      </c>
      <c r="K266" s="69" t="s">
        <v>81</v>
      </c>
      <c r="L266" s="931" t="s">
        <v>81</v>
      </c>
    </row>
    <row r="267" spans="1:12" ht="15">
      <c r="A267" s="17" t="s">
        <v>97</v>
      </c>
      <c r="B267" s="25" t="s">
        <v>30</v>
      </c>
      <c r="C267" s="55" t="s">
        <v>81</v>
      </c>
      <c r="D267" s="55" t="s">
        <v>81</v>
      </c>
      <c r="E267" s="56" t="s">
        <v>81</v>
      </c>
      <c r="F267" s="56" t="s">
        <v>81</v>
      </c>
      <c r="G267" s="923" t="s">
        <v>81</v>
      </c>
      <c r="H267" s="57" t="s">
        <v>81</v>
      </c>
      <c r="I267" s="57" t="s">
        <v>81</v>
      </c>
      <c r="J267" s="65" t="s">
        <v>81</v>
      </c>
      <c r="K267" s="65" t="s">
        <v>81</v>
      </c>
      <c r="L267" s="929" t="s">
        <v>81</v>
      </c>
    </row>
    <row r="268" spans="1:12" ht="15">
      <c r="A268" s="17" t="s">
        <v>97</v>
      </c>
      <c r="B268" s="25" t="s">
        <v>35</v>
      </c>
      <c r="C268" s="55" t="s">
        <v>81</v>
      </c>
      <c r="D268" s="55" t="s">
        <v>81</v>
      </c>
      <c r="E268" s="56" t="s">
        <v>81</v>
      </c>
      <c r="F268" s="56" t="s">
        <v>81</v>
      </c>
      <c r="G268" s="923" t="s">
        <v>81</v>
      </c>
      <c r="H268" s="57" t="s">
        <v>81</v>
      </c>
      <c r="I268" s="57" t="s">
        <v>81</v>
      </c>
      <c r="J268" s="65" t="s">
        <v>81</v>
      </c>
      <c r="K268" s="65" t="s">
        <v>81</v>
      </c>
      <c r="L268" s="929" t="s">
        <v>81</v>
      </c>
    </row>
    <row r="269" spans="1:12" ht="14.25">
      <c r="A269" s="32" t="s">
        <v>97</v>
      </c>
      <c r="B269" s="26" t="s">
        <v>31</v>
      </c>
      <c r="C269" s="66" t="s">
        <v>81</v>
      </c>
      <c r="D269" s="66" t="s">
        <v>81</v>
      </c>
      <c r="E269" s="67" t="s">
        <v>81</v>
      </c>
      <c r="F269" s="67" t="s">
        <v>81</v>
      </c>
      <c r="G269" s="930" t="s">
        <v>81</v>
      </c>
      <c r="H269" s="68" t="s">
        <v>81</v>
      </c>
      <c r="I269" s="68" t="s">
        <v>81</v>
      </c>
      <c r="J269" s="69" t="s">
        <v>81</v>
      </c>
      <c r="K269" s="69" t="s">
        <v>81</v>
      </c>
      <c r="L269" s="931" t="s">
        <v>81</v>
      </c>
    </row>
    <row r="270" spans="1:12" ht="15">
      <c r="A270" s="17" t="s">
        <v>97</v>
      </c>
      <c r="B270" s="25" t="s">
        <v>33</v>
      </c>
      <c r="C270" s="55" t="s">
        <v>81</v>
      </c>
      <c r="D270" s="55" t="s">
        <v>81</v>
      </c>
      <c r="E270" s="56" t="s">
        <v>81</v>
      </c>
      <c r="F270" s="56" t="s">
        <v>81</v>
      </c>
      <c r="G270" s="923" t="s">
        <v>81</v>
      </c>
      <c r="H270" s="57" t="s">
        <v>81</v>
      </c>
      <c r="I270" s="57" t="s">
        <v>81</v>
      </c>
      <c r="J270" s="65" t="s">
        <v>81</v>
      </c>
      <c r="K270" s="65" t="s">
        <v>81</v>
      </c>
      <c r="L270" s="929" t="s">
        <v>81</v>
      </c>
    </row>
    <row r="271" spans="1:12" ht="15.75" thickBot="1">
      <c r="A271" s="33" t="s">
        <v>97</v>
      </c>
      <c r="B271" s="25" t="s">
        <v>36</v>
      </c>
      <c r="C271" s="70" t="s">
        <v>81</v>
      </c>
      <c r="D271" s="70" t="s">
        <v>81</v>
      </c>
      <c r="E271" s="71" t="s">
        <v>81</v>
      </c>
      <c r="F271" s="71" t="s">
        <v>81</v>
      </c>
      <c r="G271" s="932" t="s">
        <v>81</v>
      </c>
      <c r="H271" s="65" t="s">
        <v>81</v>
      </c>
      <c r="I271" s="65" t="s">
        <v>81</v>
      </c>
      <c r="J271" s="65" t="s">
        <v>81</v>
      </c>
      <c r="K271" s="65" t="s">
        <v>81</v>
      </c>
      <c r="L271" s="929" t="s">
        <v>81</v>
      </c>
    </row>
    <row r="272" spans="1:12" ht="15.75" thickBot="1">
      <c r="A272" s="29"/>
      <c r="B272" s="30"/>
      <c r="C272" s="72"/>
      <c r="D272" s="72"/>
      <c r="E272" s="72"/>
      <c r="F272" s="72"/>
      <c r="G272" s="933"/>
      <c r="H272" s="73"/>
      <c r="I272" s="73"/>
      <c r="J272" s="73"/>
      <c r="K272" s="73"/>
      <c r="L272" s="934"/>
    </row>
    <row r="273" spans="1:12" ht="14.25">
      <c r="A273" s="22" t="s">
        <v>24</v>
      </c>
      <c r="B273" s="23" t="s">
        <v>28</v>
      </c>
      <c r="C273" s="61">
        <v>13379.36367677506</v>
      </c>
      <c r="D273" s="61">
        <v>13231.105013903743</v>
      </c>
      <c r="E273" s="62">
        <v>13646.95095031056</v>
      </c>
      <c r="F273" s="62">
        <v>13495.727114181818</v>
      </c>
      <c r="G273" s="927">
        <v>1.1205312233220106</v>
      </c>
      <c r="H273" s="63">
        <v>332.23333333333329</v>
      </c>
      <c r="I273" s="63">
        <v>-0.93550154421997644</v>
      </c>
      <c r="J273" s="64">
        <v>-23.170731707317074</v>
      </c>
      <c r="K273" s="64">
        <v>3.3070866141732282</v>
      </c>
      <c r="L273" s="928">
        <v>-0.92626392790214629</v>
      </c>
    </row>
    <row r="274" spans="1:12" ht="15">
      <c r="A274" s="24" t="s">
        <v>24</v>
      </c>
      <c r="B274" s="25" t="s">
        <v>29</v>
      </c>
      <c r="C274" s="55">
        <v>12632.313725490196</v>
      </c>
      <c r="D274" s="55">
        <v>12556.726470588235</v>
      </c>
      <c r="E274" s="56">
        <v>12884.96</v>
      </c>
      <c r="F274" s="56">
        <v>12807.861000000001</v>
      </c>
      <c r="G274" s="923">
        <v>0.60196624557370149</v>
      </c>
      <c r="H274" s="57">
        <v>303.10000000000002</v>
      </c>
      <c r="I274" s="57">
        <v>-3.0700351774863979</v>
      </c>
      <c r="J274" s="65">
        <v>18.181818181818183</v>
      </c>
      <c r="K274" s="65">
        <v>0.6824146981627297</v>
      </c>
      <c r="L274" s="929">
        <v>0.1145262108111551</v>
      </c>
    </row>
    <row r="275" spans="1:12" ht="15">
      <c r="A275" s="24" t="s">
        <v>24</v>
      </c>
      <c r="B275" s="25" t="s">
        <v>30</v>
      </c>
      <c r="C275" s="55">
        <v>13254.767647058823</v>
      </c>
      <c r="D275" s="55">
        <v>13065.747058823528</v>
      </c>
      <c r="E275" s="56">
        <v>13519.862999999999</v>
      </c>
      <c r="F275" s="56">
        <v>13327.062</v>
      </c>
      <c r="G275" s="923">
        <v>1.4466879496771268</v>
      </c>
      <c r="H275" s="57">
        <v>326.2</v>
      </c>
      <c r="I275" s="57">
        <v>-0.57909174032308264</v>
      </c>
      <c r="J275" s="65">
        <v>-30.952380952380953</v>
      </c>
      <c r="K275" s="65">
        <v>1.5223097112860893</v>
      </c>
      <c r="L275" s="929">
        <v>-0.64599178587446837</v>
      </c>
    </row>
    <row r="276" spans="1:12" ht="15">
      <c r="A276" s="24" t="s">
        <v>24</v>
      </c>
      <c r="B276" s="25" t="s">
        <v>35</v>
      </c>
      <c r="C276" s="55">
        <v>13926.781372549018</v>
      </c>
      <c r="D276" s="55">
        <v>13678.429411764706</v>
      </c>
      <c r="E276" s="56">
        <v>14205.316999999999</v>
      </c>
      <c r="F276" s="56">
        <v>13951.998</v>
      </c>
      <c r="G276" s="923">
        <v>1.8156467625640393</v>
      </c>
      <c r="H276" s="57">
        <v>358.6</v>
      </c>
      <c r="I276" s="57">
        <v>1.1565585331452815</v>
      </c>
      <c r="J276" s="65">
        <v>-27.586206896551722</v>
      </c>
      <c r="K276" s="65">
        <v>1.1023622047244095</v>
      </c>
      <c r="L276" s="929">
        <v>-0.39479835283883258</v>
      </c>
    </row>
    <row r="277" spans="1:12" ht="14.25">
      <c r="A277" s="22" t="s">
        <v>24</v>
      </c>
      <c r="B277" s="26" t="s">
        <v>31</v>
      </c>
      <c r="C277" s="66">
        <v>11750.786427220772</v>
      </c>
      <c r="D277" s="66">
        <v>11895.191820428983</v>
      </c>
      <c r="E277" s="67">
        <v>11985.802155765186</v>
      </c>
      <c r="F277" s="67">
        <v>12133.095656837562</v>
      </c>
      <c r="G277" s="930">
        <v>-1.2139812067612701</v>
      </c>
      <c r="H277" s="68">
        <v>302.88881239242687</v>
      </c>
      <c r="I277" s="68">
        <v>-0.42202618828892896</v>
      </c>
      <c r="J277" s="69">
        <v>-9.21875</v>
      </c>
      <c r="K277" s="69">
        <v>30.498687664041995</v>
      </c>
      <c r="L277" s="931">
        <v>-2.5420970545950752</v>
      </c>
    </row>
    <row r="278" spans="1:12" ht="15">
      <c r="A278" s="24" t="s">
        <v>24</v>
      </c>
      <c r="B278" s="25" t="s">
        <v>32</v>
      </c>
      <c r="C278" s="55">
        <v>11094.269607843138</v>
      </c>
      <c r="D278" s="55">
        <v>11224.007843137255</v>
      </c>
      <c r="E278" s="56">
        <v>11316.155000000001</v>
      </c>
      <c r="F278" s="56">
        <v>11448.487999999999</v>
      </c>
      <c r="G278" s="923">
        <v>-1.1558993641780357</v>
      </c>
      <c r="H278" s="57">
        <v>288</v>
      </c>
      <c r="I278" s="57">
        <v>-0.38049117952266437</v>
      </c>
      <c r="J278" s="65">
        <v>-8.1570996978851973</v>
      </c>
      <c r="K278" s="65">
        <v>15.958005249343831</v>
      </c>
      <c r="L278" s="929">
        <v>-1.1302755973262784</v>
      </c>
    </row>
    <row r="279" spans="1:12" ht="15">
      <c r="A279" s="24" t="s">
        <v>24</v>
      </c>
      <c r="B279" s="25" t="s">
        <v>33</v>
      </c>
      <c r="C279" s="55">
        <v>12235.646078431373</v>
      </c>
      <c r="D279" s="55">
        <v>12298.309803921567</v>
      </c>
      <c r="E279" s="56">
        <v>12480.359</v>
      </c>
      <c r="F279" s="56">
        <v>12544.276</v>
      </c>
      <c r="G279" s="923">
        <v>-0.50953119972806293</v>
      </c>
      <c r="H279" s="57">
        <v>313.39999999999998</v>
      </c>
      <c r="I279" s="57">
        <v>-0.44472681067345432</v>
      </c>
      <c r="J279" s="65">
        <v>-10.8</v>
      </c>
      <c r="K279" s="65">
        <v>11.706036745406823</v>
      </c>
      <c r="L279" s="929">
        <v>-1.2005197853107816</v>
      </c>
    </row>
    <row r="280" spans="1:12" ht="15">
      <c r="A280" s="24" t="s">
        <v>24</v>
      </c>
      <c r="B280" s="25" t="s">
        <v>36</v>
      </c>
      <c r="C280" s="55">
        <v>13023.49705882353</v>
      </c>
      <c r="D280" s="55">
        <v>13497.435294117648</v>
      </c>
      <c r="E280" s="56">
        <v>13283.967000000001</v>
      </c>
      <c r="F280" s="56">
        <v>13767.384</v>
      </c>
      <c r="G280" s="923">
        <v>-3.5113206691990251</v>
      </c>
      <c r="H280" s="57">
        <v>343.3</v>
      </c>
      <c r="I280" s="57">
        <v>-0.11638056444573096</v>
      </c>
      <c r="J280" s="65">
        <v>-8.4745762711864394</v>
      </c>
      <c r="K280" s="65">
        <v>2.8346456692913384</v>
      </c>
      <c r="L280" s="929">
        <v>-0.21130167195801608</v>
      </c>
    </row>
    <row r="281" spans="1:12" ht="14.25">
      <c r="A281" s="22" t="s">
        <v>24</v>
      </c>
      <c r="B281" s="26" t="s">
        <v>37</v>
      </c>
      <c r="C281" s="66">
        <v>10640.404928460905</v>
      </c>
      <c r="D281" s="66">
        <v>10167.308790527431</v>
      </c>
      <c r="E281" s="67">
        <v>10853.213027030122</v>
      </c>
      <c r="F281" s="67">
        <v>10370.654966337981</v>
      </c>
      <c r="G281" s="930">
        <v>4.6531107462206798</v>
      </c>
      <c r="H281" s="68">
        <v>232.21542553191489</v>
      </c>
      <c r="I281" s="68">
        <v>0.2619781621632763</v>
      </c>
      <c r="J281" s="69">
        <v>-1.3123359580052494</v>
      </c>
      <c r="K281" s="69">
        <v>19.737532808398949</v>
      </c>
      <c r="L281" s="931">
        <v>6.7940655585321252E-2</v>
      </c>
    </row>
    <row r="282" spans="1:12" ht="15">
      <c r="A282" s="24" t="s">
        <v>24</v>
      </c>
      <c r="B282" s="25" t="s">
        <v>83</v>
      </c>
      <c r="C282" s="77">
        <v>9453.5499999999993</v>
      </c>
      <c r="D282" s="77">
        <v>9448.1166666666668</v>
      </c>
      <c r="E282" s="78">
        <v>9642.6209999999992</v>
      </c>
      <c r="F282" s="78">
        <v>9637.0789999999997</v>
      </c>
      <c r="G282" s="937">
        <v>5.7507051669903934E-2</v>
      </c>
      <c r="H282" s="79">
        <v>222.5</v>
      </c>
      <c r="I282" s="79">
        <v>-0.13464991023339828</v>
      </c>
      <c r="J282" s="80">
        <v>-8.2089552238805972</v>
      </c>
      <c r="K282" s="80">
        <v>12.913385826771654</v>
      </c>
      <c r="L282" s="938">
        <v>-0.92244277415761999</v>
      </c>
    </row>
    <row r="283" spans="1:12" ht="15">
      <c r="A283" s="24" t="s">
        <v>24</v>
      </c>
      <c r="B283" s="25" t="s">
        <v>38</v>
      </c>
      <c r="C283" s="55">
        <v>12600.908823529411</v>
      </c>
      <c r="D283" s="55">
        <v>11540.285294117648</v>
      </c>
      <c r="E283" s="56">
        <v>12852.927</v>
      </c>
      <c r="F283" s="56">
        <v>11771.091</v>
      </c>
      <c r="G283" s="923">
        <v>9.1906179299777673</v>
      </c>
      <c r="H283" s="57">
        <v>247.4</v>
      </c>
      <c r="I283" s="57">
        <v>-0.76213397513036729</v>
      </c>
      <c r="J283" s="65">
        <v>23.711340206185564</v>
      </c>
      <c r="K283" s="65">
        <v>6.2992125984251963</v>
      </c>
      <c r="L283" s="929">
        <v>1.2914686645067652</v>
      </c>
    </row>
    <row r="284" spans="1:12" ht="15.75" thickBot="1">
      <c r="A284" s="24" t="s">
        <v>24</v>
      </c>
      <c r="B284" s="25" t="s">
        <v>39</v>
      </c>
      <c r="C284" s="55">
        <v>12975.771568627451</v>
      </c>
      <c r="D284" s="55">
        <v>12405.745098039217</v>
      </c>
      <c r="E284" s="56">
        <v>13235.287</v>
      </c>
      <c r="F284" s="56">
        <v>12653.86</v>
      </c>
      <c r="G284" s="923">
        <v>4.5948588019782077</v>
      </c>
      <c r="H284" s="57">
        <v>289</v>
      </c>
      <c r="I284" s="57">
        <v>6.2890768664950443</v>
      </c>
      <c r="J284" s="65">
        <v>-37.5</v>
      </c>
      <c r="K284" s="65">
        <v>0.52493438320209973</v>
      </c>
      <c r="L284" s="929">
        <v>-0.30108523476382698</v>
      </c>
    </row>
    <row r="285" spans="1:12" ht="15.75" thickBot="1">
      <c r="A285" s="29"/>
      <c r="B285" s="30"/>
      <c r="C285" s="72"/>
      <c r="D285" s="72"/>
      <c r="E285" s="72"/>
      <c r="F285" s="72"/>
      <c r="G285" s="933"/>
      <c r="H285" s="73"/>
      <c r="I285" s="73"/>
      <c r="J285" s="73"/>
      <c r="K285" s="73"/>
      <c r="L285" s="934"/>
    </row>
    <row r="286" spans="1:12" ht="14.25">
      <c r="A286" s="22" t="s">
        <v>98</v>
      </c>
      <c r="B286" s="26" t="s">
        <v>25</v>
      </c>
      <c r="C286" s="66">
        <v>16529.418691053808</v>
      </c>
      <c r="D286" s="66">
        <v>16099.016446923593</v>
      </c>
      <c r="E286" s="67">
        <v>16860.007064874884</v>
      </c>
      <c r="F286" s="67">
        <v>16420.996775862066</v>
      </c>
      <c r="G286" s="930">
        <v>2.6734691870723615</v>
      </c>
      <c r="H286" s="68">
        <v>326.9727272727273</v>
      </c>
      <c r="I286" s="68">
        <v>-3.6947614389030181</v>
      </c>
      <c r="J286" s="69">
        <v>-19.512195121951219</v>
      </c>
      <c r="K286" s="69">
        <v>1.7322834645669292</v>
      </c>
      <c r="L286" s="931">
        <v>-0.3843918064707581</v>
      </c>
    </row>
    <row r="287" spans="1:12" ht="15">
      <c r="A287" s="24" t="s">
        <v>98</v>
      </c>
      <c r="B287" s="25" t="s">
        <v>26</v>
      </c>
      <c r="C287" s="55" t="s">
        <v>209</v>
      </c>
      <c r="D287" s="55" t="s">
        <v>209</v>
      </c>
      <c r="E287" s="56" t="s">
        <v>209</v>
      </c>
      <c r="F287" s="56" t="s">
        <v>209</v>
      </c>
      <c r="G287" s="1339" t="s">
        <v>81</v>
      </c>
      <c r="H287" s="57" t="s">
        <v>209</v>
      </c>
      <c r="I287" s="57" t="s">
        <v>81</v>
      </c>
      <c r="J287" s="65" t="s">
        <v>81</v>
      </c>
      <c r="K287" s="65">
        <v>0.31496062992125984</v>
      </c>
      <c r="L287" s="929" t="s">
        <v>81</v>
      </c>
    </row>
    <row r="288" spans="1:12" ht="15">
      <c r="A288" s="24" t="s">
        <v>98</v>
      </c>
      <c r="B288" s="25" t="s">
        <v>27</v>
      </c>
      <c r="C288" s="55">
        <v>16996.963725490194</v>
      </c>
      <c r="D288" s="55">
        <v>15761.024509803921</v>
      </c>
      <c r="E288" s="56">
        <v>17336.902999999998</v>
      </c>
      <c r="F288" s="56">
        <v>16076.245000000001</v>
      </c>
      <c r="G288" s="923">
        <v>7.8417441386343487</v>
      </c>
      <c r="H288" s="57">
        <v>321.5</v>
      </c>
      <c r="I288" s="57">
        <v>-3.2791817087845905</v>
      </c>
      <c r="J288" s="65">
        <v>-38.095238095238095</v>
      </c>
      <c r="K288" s="65">
        <v>0.6824146981627297</v>
      </c>
      <c r="L288" s="929">
        <v>-0.40173605041754912</v>
      </c>
    </row>
    <row r="289" spans="1:12" ht="15">
      <c r="A289" s="24" t="s">
        <v>98</v>
      </c>
      <c r="B289" s="25" t="s">
        <v>34</v>
      </c>
      <c r="C289" s="55">
        <v>16718.126470588235</v>
      </c>
      <c r="D289" s="55">
        <v>17177.766666666666</v>
      </c>
      <c r="E289" s="56">
        <v>17052.489000000001</v>
      </c>
      <c r="F289" s="56">
        <v>17521.322</v>
      </c>
      <c r="G289" s="923">
        <v>-2.6757855371871981</v>
      </c>
      <c r="H289" s="57">
        <v>338.6</v>
      </c>
      <c r="I289" s="57">
        <v>0.65398335315102429</v>
      </c>
      <c r="J289" s="65">
        <v>0</v>
      </c>
      <c r="K289" s="65">
        <v>0.73490813648293962</v>
      </c>
      <c r="L289" s="929">
        <v>1.2140970762753778E-2</v>
      </c>
    </row>
    <row r="290" spans="1:12" ht="14.25">
      <c r="A290" s="22" t="s">
        <v>98</v>
      </c>
      <c r="B290" s="26" t="s">
        <v>28</v>
      </c>
      <c r="C290" s="66">
        <v>15564.316730827291</v>
      </c>
      <c r="D290" s="66">
        <v>14318.447203117836</v>
      </c>
      <c r="E290" s="67">
        <v>15875.603065443838</v>
      </c>
      <c r="F290" s="67">
        <v>14604.816147180192</v>
      </c>
      <c r="G290" s="930">
        <v>8.7011497129253605</v>
      </c>
      <c r="H290" s="68">
        <v>302.44246575342464</v>
      </c>
      <c r="I290" s="68">
        <v>-0.16203815357901463</v>
      </c>
      <c r="J290" s="69">
        <v>21.666666666666668</v>
      </c>
      <c r="K290" s="69">
        <v>7.6640419947506562</v>
      </c>
      <c r="L290" s="931">
        <v>1.4688948600062055</v>
      </c>
    </row>
    <row r="291" spans="1:12" ht="15">
      <c r="A291" s="24" t="s">
        <v>98</v>
      </c>
      <c r="B291" s="25" t="s">
        <v>29</v>
      </c>
      <c r="C291" s="55">
        <v>13091.935294117646</v>
      </c>
      <c r="D291" s="55">
        <v>11256.416666666666</v>
      </c>
      <c r="E291" s="56">
        <v>13353.773999999999</v>
      </c>
      <c r="F291" s="56">
        <v>11481.545</v>
      </c>
      <c r="G291" s="923">
        <v>16.306420433835335</v>
      </c>
      <c r="H291" s="57">
        <v>275</v>
      </c>
      <c r="I291" s="57">
        <v>-6.8743650524889981</v>
      </c>
      <c r="J291" s="65">
        <v>-25</v>
      </c>
      <c r="K291" s="65">
        <v>1.2598425196850394</v>
      </c>
      <c r="L291" s="929">
        <v>-0.39219671624681407</v>
      </c>
    </row>
    <row r="292" spans="1:12" ht="15">
      <c r="A292" s="24" t="s">
        <v>98</v>
      </c>
      <c r="B292" s="25" t="s">
        <v>30</v>
      </c>
      <c r="C292" s="55">
        <v>15567.903921568628</v>
      </c>
      <c r="D292" s="55">
        <v>14725.08725490196</v>
      </c>
      <c r="E292" s="56">
        <v>15879.262000000001</v>
      </c>
      <c r="F292" s="56">
        <v>15019.589</v>
      </c>
      <c r="G292" s="923">
        <v>5.7236785906724919</v>
      </c>
      <c r="H292" s="57">
        <v>304.89999999999998</v>
      </c>
      <c r="I292" s="57">
        <v>2.2811137202280958</v>
      </c>
      <c r="J292" s="65">
        <v>59.615384615384613</v>
      </c>
      <c r="K292" s="65">
        <v>4.3569553805774275</v>
      </c>
      <c r="L292" s="929">
        <v>1.6723916221881656</v>
      </c>
    </row>
    <row r="293" spans="1:12" ht="15">
      <c r="A293" s="24" t="s">
        <v>98</v>
      </c>
      <c r="B293" s="25" t="s">
        <v>35</v>
      </c>
      <c r="C293" s="55">
        <v>16888.963725490194</v>
      </c>
      <c r="D293" s="55">
        <v>16303.821568627453</v>
      </c>
      <c r="E293" s="56">
        <v>17226.742999999999</v>
      </c>
      <c r="F293" s="56">
        <v>16629.898000000001</v>
      </c>
      <c r="G293" s="923">
        <v>3.5889877376277206</v>
      </c>
      <c r="H293" s="57">
        <v>314.10000000000002</v>
      </c>
      <c r="I293" s="57">
        <v>-0.82096621408271742</v>
      </c>
      <c r="J293" s="65">
        <v>8.3333333333333321</v>
      </c>
      <c r="K293" s="65">
        <v>2.0472440944881889</v>
      </c>
      <c r="L293" s="929">
        <v>0.18869995406485396</v>
      </c>
    </row>
    <row r="294" spans="1:12" ht="14.25">
      <c r="A294" s="22" t="s">
        <v>98</v>
      </c>
      <c r="B294" s="26" t="s">
        <v>31</v>
      </c>
      <c r="C294" s="66">
        <v>13919.769653592011</v>
      </c>
      <c r="D294" s="66">
        <v>13333.191532345563</v>
      </c>
      <c r="E294" s="67">
        <v>14198.165046663851</v>
      </c>
      <c r="F294" s="67">
        <v>13675.850560809275</v>
      </c>
      <c r="G294" s="930">
        <v>3.8192468068594367</v>
      </c>
      <c r="H294" s="68">
        <v>275.36918604651163</v>
      </c>
      <c r="I294" s="68">
        <v>-2.3446929385623538</v>
      </c>
      <c r="J294" s="69">
        <v>10.256410256410255</v>
      </c>
      <c r="K294" s="69">
        <v>9.028871391076116</v>
      </c>
      <c r="L294" s="931">
        <v>0.97518011590833176</v>
      </c>
    </row>
    <row r="295" spans="1:12" ht="15">
      <c r="A295" s="24" t="s">
        <v>98</v>
      </c>
      <c r="B295" s="25" t="s">
        <v>32</v>
      </c>
      <c r="C295" s="55">
        <v>13850.4</v>
      </c>
      <c r="D295" s="55">
        <v>14038.286274509803</v>
      </c>
      <c r="E295" s="56">
        <v>14127.407999999999</v>
      </c>
      <c r="F295" s="56">
        <v>14319.052</v>
      </c>
      <c r="G295" s="923">
        <v>-1.3383846919474853</v>
      </c>
      <c r="H295" s="57">
        <v>225.2</v>
      </c>
      <c r="I295" s="57">
        <v>-4.8584706379383187</v>
      </c>
      <c r="J295" s="65">
        <v>-3.3333333333333335</v>
      </c>
      <c r="K295" s="65">
        <v>1.5223097112860893</v>
      </c>
      <c r="L295" s="929">
        <v>-2.6477072400023394E-2</v>
      </c>
    </row>
    <row r="296" spans="1:12" ht="15">
      <c r="A296" s="24" t="s">
        <v>98</v>
      </c>
      <c r="B296" s="25" t="s">
        <v>33</v>
      </c>
      <c r="C296" s="55">
        <v>14544.697058823529</v>
      </c>
      <c r="D296" s="55">
        <v>13659.513725490195</v>
      </c>
      <c r="E296" s="56">
        <v>14835.591</v>
      </c>
      <c r="F296" s="56">
        <v>13932.704</v>
      </c>
      <c r="G296" s="923">
        <v>6.4803429398916439</v>
      </c>
      <c r="H296" s="57">
        <v>280.10000000000002</v>
      </c>
      <c r="I296" s="57">
        <v>-3.0124653739612146</v>
      </c>
      <c r="J296" s="57">
        <v>12.745098039215685</v>
      </c>
      <c r="K296" s="57">
        <v>6.0367454068241466</v>
      </c>
      <c r="L296" s="924">
        <v>0.77087034229136453</v>
      </c>
    </row>
    <row r="297" spans="1:12" ht="15.75" thickBot="1">
      <c r="A297" s="34" t="s">
        <v>98</v>
      </c>
      <c r="B297" s="35" t="s">
        <v>36</v>
      </c>
      <c r="C297" s="58">
        <v>11637.179411764706</v>
      </c>
      <c r="D297" s="58">
        <v>11637.179411764706</v>
      </c>
      <c r="E297" s="59">
        <v>11869.923000000001</v>
      </c>
      <c r="F297" s="59">
        <v>12042.790999999999</v>
      </c>
      <c r="G297" s="925">
        <v>-1.435447978794937</v>
      </c>
      <c r="H297" s="60">
        <v>307.89999999999998</v>
      </c>
      <c r="I297" s="60">
        <v>-0.54909560723515671</v>
      </c>
      <c r="J297" s="60">
        <v>16.666666666666664</v>
      </c>
      <c r="K297" s="60">
        <v>2.5454545454545454</v>
      </c>
      <c r="L297" s="926">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57" t="s">
        <v>426</v>
      </c>
      <c r="B1" s="1457"/>
      <c r="C1" s="1457"/>
      <c r="D1" s="1457"/>
      <c r="E1" s="1457"/>
      <c r="F1" s="1457"/>
      <c r="G1" s="1457"/>
      <c r="H1" s="1457"/>
    </row>
    <row r="2" spans="1:18" ht="40.5">
      <c r="A2" s="1080" t="s">
        <v>108</v>
      </c>
      <c r="B2" s="2" t="s">
        <v>9</v>
      </c>
      <c r="C2" s="2"/>
      <c r="D2" s="780" t="s">
        <v>109</v>
      </c>
      <c r="E2" s="1458" t="s">
        <v>110</v>
      </c>
      <c r="F2" s="1459"/>
      <c r="G2" s="1460"/>
      <c r="H2" s="781" t="s">
        <v>111</v>
      </c>
    </row>
    <row r="3" spans="1:18" ht="41.25" thickBot="1">
      <c r="A3" s="575"/>
      <c r="B3" s="1054" t="s">
        <v>511</v>
      </c>
      <c r="C3" s="1054" t="s">
        <v>503</v>
      </c>
      <c r="D3" s="1055" t="s">
        <v>54</v>
      </c>
      <c r="E3" s="824" t="s">
        <v>511</v>
      </c>
      <c r="F3" s="1056" t="s">
        <v>503</v>
      </c>
      <c r="G3" s="794" t="s">
        <v>112</v>
      </c>
      <c r="H3" s="795" t="s">
        <v>113</v>
      </c>
    </row>
    <row r="4" spans="1:18" ht="15.75">
      <c r="A4" s="602" t="s">
        <v>8</v>
      </c>
      <c r="B4" s="782"/>
      <c r="C4" s="782"/>
      <c r="D4" s="783"/>
      <c r="E4" s="784"/>
      <c r="F4" s="784"/>
      <c r="G4" s="785"/>
      <c r="H4" s="786"/>
    </row>
    <row r="5" spans="1:18" ht="15">
      <c r="A5" s="399" t="s">
        <v>261</v>
      </c>
      <c r="B5" s="90">
        <v>16903.613465941697</v>
      </c>
      <c r="C5" s="90">
        <v>15718.7371912083</v>
      </c>
      <c r="D5" s="761">
        <v>7.53798641913877</v>
      </c>
      <c r="E5" s="796">
        <v>100</v>
      </c>
      <c r="F5" s="797">
        <v>100</v>
      </c>
      <c r="G5" s="590" t="s">
        <v>81</v>
      </c>
      <c r="H5" s="593">
        <v>-12.918576521517695</v>
      </c>
    </row>
    <row r="6" spans="1:18">
      <c r="A6" s="585" t="s">
        <v>114</v>
      </c>
      <c r="B6" s="55">
        <v>13374.816999999999</v>
      </c>
      <c r="C6" s="55">
        <v>12025.236999999999</v>
      </c>
      <c r="D6" s="762">
        <v>11.222897311712027</v>
      </c>
      <c r="E6" s="798">
        <v>9.8473910262268127</v>
      </c>
      <c r="F6" s="799">
        <v>15.757894066717599</v>
      </c>
      <c r="G6" s="588">
        <v>-37.508203922847891</v>
      </c>
      <c r="H6" s="589">
        <v>-45.58125441874558</v>
      </c>
    </row>
    <row r="7" spans="1:18">
      <c r="A7" s="585" t="s">
        <v>115</v>
      </c>
      <c r="B7" s="55">
        <v>21805.603999999999</v>
      </c>
      <c r="C7" s="55">
        <v>21406.2</v>
      </c>
      <c r="D7" s="762">
        <v>1.8658332632601704</v>
      </c>
      <c r="E7" s="798">
        <v>19.066069633555696</v>
      </c>
      <c r="F7" s="799">
        <v>13.566335625159153</v>
      </c>
      <c r="G7" s="588">
        <v>40.539569124304506</v>
      </c>
      <c r="H7" s="589">
        <v>22.383857343969968</v>
      </c>
    </row>
    <row r="8" spans="1:18" ht="13.5" thickBot="1">
      <c r="A8" s="586" t="s">
        <v>116</v>
      </c>
      <c r="B8" s="58">
        <v>16077.687</v>
      </c>
      <c r="C8" s="58">
        <v>15450.522999999999</v>
      </c>
      <c r="D8" s="763">
        <v>4.0591765081350362</v>
      </c>
      <c r="E8" s="800">
        <v>71.086539340217485</v>
      </c>
      <c r="F8" s="801">
        <v>70.675770308123248</v>
      </c>
      <c r="G8" s="591">
        <v>0.58120205878679232</v>
      </c>
      <c r="H8" s="594">
        <v>-12.412457495439909</v>
      </c>
    </row>
    <row r="9" spans="1:18" ht="15">
      <c r="A9" s="576" t="s">
        <v>262</v>
      </c>
      <c r="B9" s="91">
        <v>11919.336021240575</v>
      </c>
      <c r="C9" s="91">
        <v>11702.13759276917</v>
      </c>
      <c r="D9" s="764">
        <v>1.8560577223567576</v>
      </c>
      <c r="E9" s="802">
        <v>100</v>
      </c>
      <c r="F9" s="803">
        <v>100</v>
      </c>
      <c r="G9" s="592" t="s">
        <v>81</v>
      </c>
      <c r="H9" s="595">
        <v>6.1713680307244081</v>
      </c>
    </row>
    <row r="10" spans="1:18">
      <c r="A10" s="585" t="s">
        <v>114</v>
      </c>
      <c r="B10" s="55">
        <v>10696.069</v>
      </c>
      <c r="C10" s="55">
        <v>10662.679</v>
      </c>
      <c r="D10" s="762">
        <v>0.31314831854170438</v>
      </c>
      <c r="E10" s="798">
        <v>3.4266469466669038</v>
      </c>
      <c r="F10" s="799">
        <v>5.6965018824375191</v>
      </c>
      <c r="G10" s="588">
        <v>-39.846470388584336</v>
      </c>
      <c r="H10" s="589">
        <v>-36.134174692793088</v>
      </c>
    </row>
    <row r="11" spans="1:18">
      <c r="A11" s="585" t="s">
        <v>115</v>
      </c>
      <c r="B11" s="55" t="s">
        <v>209</v>
      </c>
      <c r="C11" s="55" t="s">
        <v>209</v>
      </c>
      <c r="D11" s="762" t="s">
        <v>81</v>
      </c>
      <c r="E11" s="798">
        <v>0.23699638268679055</v>
      </c>
      <c r="F11" s="799">
        <v>0.21756815558960965</v>
      </c>
      <c r="G11" s="588" t="s">
        <v>81</v>
      </c>
      <c r="H11" s="589" t="s">
        <v>81</v>
      </c>
    </row>
    <row r="12" spans="1:18" ht="13.5" thickBot="1">
      <c r="A12" s="587" t="s">
        <v>116</v>
      </c>
      <c r="B12" s="55">
        <v>11933.102999999999</v>
      </c>
      <c r="C12" s="55">
        <v>11738.512000000001</v>
      </c>
      <c r="D12" s="762">
        <v>1.657714367885798</v>
      </c>
      <c r="E12" s="798">
        <v>96.336356670646296</v>
      </c>
      <c r="F12" s="799">
        <v>94.085929961972852</v>
      </c>
      <c r="G12" s="588">
        <v>2.3918844290352554</v>
      </c>
      <c r="H12" s="589">
        <v>8.7108644507450066</v>
      </c>
      <c r="P12" s="81"/>
      <c r="Q12" s="81"/>
      <c r="R12"/>
    </row>
    <row r="13" spans="1:18" ht="15.75">
      <c r="A13" s="602" t="s">
        <v>117</v>
      </c>
      <c r="B13" s="603"/>
      <c r="C13" s="603"/>
      <c r="D13" s="765"/>
      <c r="E13" s="804"/>
      <c r="F13" s="804"/>
      <c r="G13" s="604"/>
      <c r="H13" s="605"/>
      <c r="P13" s="81"/>
      <c r="Q13" s="81"/>
      <c r="R13"/>
    </row>
    <row r="14" spans="1:18" ht="15">
      <c r="A14" s="399" t="s">
        <v>261</v>
      </c>
      <c r="B14" s="90">
        <v>16568.081494116399</v>
      </c>
      <c r="C14" s="90">
        <v>16187.644324029125</v>
      </c>
      <c r="D14" s="761">
        <v>2.3501700585461287</v>
      </c>
      <c r="E14" s="796">
        <v>100</v>
      </c>
      <c r="F14" s="797">
        <v>100</v>
      </c>
      <c r="G14" s="590" t="s">
        <v>81</v>
      </c>
      <c r="H14" s="593">
        <v>9.026814609338885</v>
      </c>
      <c r="P14" s="81"/>
      <c r="Q14" s="81"/>
      <c r="R14"/>
    </row>
    <row r="15" spans="1:18">
      <c r="A15" s="585" t="s">
        <v>114</v>
      </c>
      <c r="B15" s="55">
        <v>13173.388000000001</v>
      </c>
      <c r="C15" s="55">
        <v>15290.261</v>
      </c>
      <c r="D15" s="762">
        <v>-13.84458381711077</v>
      </c>
      <c r="E15" s="798">
        <v>3.3923460192939681</v>
      </c>
      <c r="F15" s="799">
        <v>0.59523809523809534</v>
      </c>
      <c r="G15" s="588">
        <v>469.91413124138654</v>
      </c>
      <c r="H15" s="589">
        <v>521.35922330097083</v>
      </c>
    </row>
    <row r="16" spans="1:18">
      <c r="A16" s="585" t="s">
        <v>115</v>
      </c>
      <c r="B16" s="55" t="s">
        <v>209</v>
      </c>
      <c r="C16" s="55" t="s">
        <v>209</v>
      </c>
      <c r="D16" s="762" t="s">
        <v>81</v>
      </c>
      <c r="E16" s="798">
        <v>1.091911374960246</v>
      </c>
      <c r="F16" s="799">
        <v>1.2078132223763292</v>
      </c>
      <c r="G16" s="1302" t="s">
        <v>81</v>
      </c>
      <c r="H16" s="589" t="s">
        <v>81</v>
      </c>
    </row>
    <row r="17" spans="1:13" ht="13.5" thickBot="1">
      <c r="A17" s="586" t="s">
        <v>116</v>
      </c>
      <c r="B17" s="58">
        <v>16676.960999999999</v>
      </c>
      <c r="C17" s="58">
        <v>16175.925999999999</v>
      </c>
      <c r="D17" s="763">
        <v>3.0974115484949665</v>
      </c>
      <c r="E17" s="800">
        <v>95.515742605745785</v>
      </c>
      <c r="F17" s="801">
        <v>98.196948682385582</v>
      </c>
      <c r="G17" s="591">
        <v>-2.7304372616628432</v>
      </c>
      <c r="H17" s="594">
        <v>6.0499058380414326</v>
      </c>
    </row>
    <row r="18" spans="1:13" ht="15">
      <c r="A18" s="576" t="s">
        <v>262</v>
      </c>
      <c r="B18" s="91">
        <v>12709.133406150904</v>
      </c>
      <c r="C18" s="91">
        <v>12504.178365914142</v>
      </c>
      <c r="D18" s="764">
        <v>1.6390924236610456</v>
      </c>
      <c r="E18" s="802">
        <v>100</v>
      </c>
      <c r="F18" s="803">
        <v>100</v>
      </c>
      <c r="G18" s="592" t="s">
        <v>81</v>
      </c>
      <c r="H18" s="595">
        <v>2.634705791186648</v>
      </c>
    </row>
    <row r="19" spans="1:13">
      <c r="A19" s="585" t="s">
        <v>114</v>
      </c>
      <c r="B19" s="55" t="s">
        <v>209</v>
      </c>
      <c r="C19" s="55" t="s">
        <v>209</v>
      </c>
      <c r="D19" s="762" t="s">
        <v>81</v>
      </c>
      <c r="E19" s="798">
        <v>0.30200835556450395</v>
      </c>
      <c r="F19" s="799">
        <v>0.36162628506483441</v>
      </c>
      <c r="G19" s="1302" t="s">
        <v>81</v>
      </c>
      <c r="H19" s="589" t="s">
        <v>81</v>
      </c>
    </row>
    <row r="20" spans="1:13">
      <c r="A20" s="585" t="s">
        <v>115</v>
      </c>
      <c r="B20" s="55" t="s">
        <v>81</v>
      </c>
      <c r="C20" s="55" t="s">
        <v>81</v>
      </c>
      <c r="D20" s="762" t="s">
        <v>81</v>
      </c>
      <c r="E20" s="798">
        <v>0</v>
      </c>
      <c r="F20" s="799">
        <v>0</v>
      </c>
      <c r="G20" s="1302" t="s">
        <v>81</v>
      </c>
      <c r="H20" s="589" t="s">
        <v>81</v>
      </c>
    </row>
    <row r="21" spans="1:13" ht="13.5" thickBot="1">
      <c r="A21" s="587" t="s">
        <v>116</v>
      </c>
      <c r="B21" s="55">
        <v>12717.34</v>
      </c>
      <c r="C21" s="55">
        <v>12513.267</v>
      </c>
      <c r="D21" s="762">
        <v>1.6308530777773729</v>
      </c>
      <c r="E21" s="798">
        <v>99.697991644435504</v>
      </c>
      <c r="F21" s="799">
        <v>99.63837371493517</v>
      </c>
      <c r="G21" s="588">
        <v>5.9834306078600207E-2</v>
      </c>
      <c r="H21" s="589">
        <v>2.696116555192611</v>
      </c>
    </row>
    <row r="22" spans="1:13" ht="15.75">
      <c r="A22" s="602" t="s">
        <v>118</v>
      </c>
      <c r="B22" s="603"/>
      <c r="C22" s="603"/>
      <c r="D22" s="765"/>
      <c r="E22" s="804"/>
      <c r="F22" s="804"/>
      <c r="G22" s="604"/>
      <c r="H22" s="605"/>
    </row>
    <row r="23" spans="1:13" ht="15">
      <c r="A23" s="399" t="s">
        <v>261</v>
      </c>
      <c r="B23" s="90">
        <v>18668.92239926691</v>
      </c>
      <c r="C23" s="90">
        <v>16525.310050728647</v>
      </c>
      <c r="D23" s="761">
        <v>12.971692161647189</v>
      </c>
      <c r="E23" s="796">
        <v>100</v>
      </c>
      <c r="F23" s="797">
        <v>100</v>
      </c>
      <c r="G23" s="590" t="s">
        <v>81</v>
      </c>
      <c r="H23" s="593">
        <v>-17.46541228555617</v>
      </c>
    </row>
    <row r="24" spans="1:13">
      <c r="A24" s="585" t="s">
        <v>114</v>
      </c>
      <c r="B24" s="55">
        <v>13289.048000000001</v>
      </c>
      <c r="C24" s="55">
        <v>11448.241</v>
      </c>
      <c r="D24" s="762">
        <v>16.079387217652044</v>
      </c>
      <c r="E24" s="798">
        <v>14.769120736668008</v>
      </c>
      <c r="F24" s="799">
        <v>26.371518170079323</v>
      </c>
      <c r="G24" s="588">
        <v>-43.995940463432241</v>
      </c>
      <c r="H24" s="589">
        <v>-53.777280358142143</v>
      </c>
    </row>
    <row r="25" spans="1:13">
      <c r="A25" s="585" t="s">
        <v>115</v>
      </c>
      <c r="B25" s="55">
        <v>21890.518</v>
      </c>
      <c r="C25" s="55">
        <v>21502.307000000001</v>
      </c>
      <c r="D25" s="762">
        <v>1.8054388303543396</v>
      </c>
      <c r="E25" s="798">
        <v>45.710965088730951</v>
      </c>
      <c r="F25" s="799">
        <v>30.676996864047222</v>
      </c>
      <c r="G25" s="588">
        <v>49.007301110048409</v>
      </c>
      <c r="H25" s="589">
        <v>22.982561635598316</v>
      </c>
    </row>
    <row r="26" spans="1:13" ht="16.5" thickBot="1">
      <c r="A26" s="586" t="s">
        <v>116</v>
      </c>
      <c r="B26" s="58">
        <v>16953.173999999999</v>
      </c>
      <c r="C26" s="58">
        <v>16087.856</v>
      </c>
      <c r="D26" s="763">
        <v>5.3787030415985777</v>
      </c>
      <c r="E26" s="800">
        <v>39.519914174601048</v>
      </c>
      <c r="F26" s="801">
        <v>42.951484965873455</v>
      </c>
      <c r="G26" s="591">
        <v>-7.9894112950900684</v>
      </c>
      <c r="H26" s="594">
        <v>-24.059439958769975</v>
      </c>
      <c r="J26" s="87"/>
      <c r="K26" s="81"/>
      <c r="L26" s="81"/>
      <c r="M26" s="81"/>
    </row>
    <row r="27" spans="1:13" ht="15">
      <c r="A27" s="576" t="s">
        <v>262</v>
      </c>
      <c r="B27" s="91">
        <v>13125.248050632914</v>
      </c>
      <c r="C27" s="91">
        <v>12674.23372846645</v>
      </c>
      <c r="D27" s="764">
        <v>3.5585135309086295</v>
      </c>
      <c r="E27" s="802">
        <v>100</v>
      </c>
      <c r="F27" s="803">
        <v>100</v>
      </c>
      <c r="G27" s="592" t="s">
        <v>81</v>
      </c>
      <c r="H27" s="595">
        <v>44.657270208408619</v>
      </c>
      <c r="J27" s="1456"/>
      <c r="K27" s="1456"/>
      <c r="L27" s="1456"/>
      <c r="M27" s="1456"/>
    </row>
    <row r="28" spans="1:13">
      <c r="A28" s="585" t="s">
        <v>114</v>
      </c>
      <c r="B28" s="55" t="s">
        <v>209</v>
      </c>
      <c r="C28" s="55" t="s">
        <v>209</v>
      </c>
      <c r="D28" s="762" t="s">
        <v>81</v>
      </c>
      <c r="E28" s="798">
        <v>2.0236508994003999</v>
      </c>
      <c r="F28" s="799">
        <v>2.3611613058667631</v>
      </c>
      <c r="G28" s="588" t="s">
        <v>81</v>
      </c>
      <c r="H28" s="589" t="s">
        <v>81</v>
      </c>
    </row>
    <row r="29" spans="1:13">
      <c r="A29" s="585" t="s">
        <v>115</v>
      </c>
      <c r="B29" s="55" t="s">
        <v>209</v>
      </c>
      <c r="C29" s="55" t="s">
        <v>209</v>
      </c>
      <c r="D29" s="762" t="s">
        <v>81</v>
      </c>
      <c r="E29" s="798">
        <v>1.1075949367088607</v>
      </c>
      <c r="F29" s="799">
        <v>1.3853752559932537</v>
      </c>
      <c r="G29" s="588" t="s">
        <v>81</v>
      </c>
      <c r="H29" s="589" t="s">
        <v>81</v>
      </c>
    </row>
    <row r="30" spans="1:13" ht="13.5" thickBot="1">
      <c r="A30" s="587" t="s">
        <v>116</v>
      </c>
      <c r="B30" s="55">
        <v>13108.781000000001</v>
      </c>
      <c r="C30" s="55">
        <v>12670.982</v>
      </c>
      <c r="D30" s="762">
        <v>3.4551307862326763</v>
      </c>
      <c r="E30" s="798">
        <v>96.868754163890742</v>
      </c>
      <c r="F30" s="799">
        <v>96.253463438139988</v>
      </c>
      <c r="G30" s="588">
        <v>0.63924008941889932</v>
      </c>
      <c r="H30" s="589">
        <v>45.581977471839778</v>
      </c>
    </row>
    <row r="31" spans="1:13" ht="15.75">
      <c r="A31" s="602" t="s">
        <v>119</v>
      </c>
      <c r="B31" s="603"/>
      <c r="C31" s="603"/>
      <c r="D31" s="765"/>
      <c r="E31" s="804"/>
      <c r="F31" s="804"/>
      <c r="G31" s="604"/>
      <c r="H31" s="605"/>
    </row>
    <row r="32" spans="1:13" ht="15">
      <c r="A32" s="399" t="s">
        <v>261</v>
      </c>
      <c r="B32" s="90">
        <v>14443.189289508829</v>
      </c>
      <c r="C32" s="90">
        <v>14911.182915298015</v>
      </c>
      <c r="D32" s="761">
        <v>-3.1385412441628047</v>
      </c>
      <c r="E32" s="796">
        <v>100</v>
      </c>
      <c r="F32" s="797">
        <v>100</v>
      </c>
      <c r="G32" s="590" t="s">
        <v>81</v>
      </c>
      <c r="H32" s="593">
        <v>-34.314537745504161</v>
      </c>
    </row>
    <row r="33" spans="1:8">
      <c r="A33" s="585" t="s">
        <v>114</v>
      </c>
      <c r="B33" s="55" t="s">
        <v>209</v>
      </c>
      <c r="C33" s="55" t="s">
        <v>209</v>
      </c>
      <c r="D33" s="762" t="s">
        <v>81</v>
      </c>
      <c r="E33" s="798">
        <v>10.713755750111293</v>
      </c>
      <c r="F33" s="799">
        <v>12.914859398606172</v>
      </c>
      <c r="G33" s="588" t="s">
        <v>81</v>
      </c>
      <c r="H33" s="589" t="s">
        <v>81</v>
      </c>
    </row>
    <row r="34" spans="1:8">
      <c r="A34" s="585" t="s">
        <v>115</v>
      </c>
      <c r="B34" s="55" t="s">
        <v>81</v>
      </c>
      <c r="C34" s="55" t="s">
        <v>209</v>
      </c>
      <c r="D34" s="762" t="s">
        <v>81</v>
      </c>
      <c r="E34" s="798">
        <v>0</v>
      </c>
      <c r="F34" s="799">
        <v>10.214922754520202</v>
      </c>
      <c r="G34" s="588" t="s">
        <v>81</v>
      </c>
      <c r="H34" s="589" t="s">
        <v>81</v>
      </c>
    </row>
    <row r="35" spans="1:8" ht="13.5" thickBot="1">
      <c r="A35" s="586" t="s">
        <v>116</v>
      </c>
      <c r="B35" s="58">
        <v>14537.126</v>
      </c>
      <c r="C35" s="58">
        <v>14198.643</v>
      </c>
      <c r="D35" s="763">
        <v>2.3839109131767042</v>
      </c>
      <c r="E35" s="800">
        <v>89.286244249888711</v>
      </c>
      <c r="F35" s="801">
        <v>76.870217846873629</v>
      </c>
      <c r="G35" s="591">
        <v>16.151933415549767</v>
      </c>
      <c r="H35" s="594">
        <v>-23.705065618461919</v>
      </c>
    </row>
    <row r="36" spans="1:8" ht="15">
      <c r="A36" s="576" t="s">
        <v>262</v>
      </c>
      <c r="B36" s="91">
        <v>10674.842513776604</v>
      </c>
      <c r="C36" s="91">
        <v>12015.556416329664</v>
      </c>
      <c r="D36" s="764">
        <v>-0.84499398982185692</v>
      </c>
      <c r="E36" s="802">
        <v>100</v>
      </c>
      <c r="F36" s="803">
        <v>100</v>
      </c>
      <c r="G36" s="592" t="s">
        <v>81</v>
      </c>
      <c r="H36" s="595">
        <v>-3.7898329298781634</v>
      </c>
    </row>
    <row r="37" spans="1:8">
      <c r="A37" s="585" t="s">
        <v>114</v>
      </c>
      <c r="B37" s="55" t="s">
        <v>209</v>
      </c>
      <c r="C37" s="55" t="s">
        <v>209</v>
      </c>
      <c r="D37" s="762" t="s">
        <v>81</v>
      </c>
      <c r="E37" s="798">
        <v>6.6820656657317272</v>
      </c>
      <c r="F37" s="799">
        <v>10.893289416246677</v>
      </c>
      <c r="G37" s="588" t="s">
        <v>81</v>
      </c>
      <c r="H37" s="589" t="s">
        <v>81</v>
      </c>
    </row>
    <row r="38" spans="1:8">
      <c r="A38" s="585" t="s">
        <v>115</v>
      </c>
      <c r="B38" s="55" t="s">
        <v>81</v>
      </c>
      <c r="C38" s="55" t="s">
        <v>209</v>
      </c>
      <c r="D38" s="762" t="s">
        <v>81</v>
      </c>
      <c r="E38" s="798">
        <v>0</v>
      </c>
      <c r="F38" s="799">
        <v>0</v>
      </c>
      <c r="G38" s="588" t="s">
        <v>81</v>
      </c>
      <c r="H38" s="589" t="s">
        <v>81</v>
      </c>
    </row>
    <row r="39" spans="1:8" ht="13.5" thickBot="1">
      <c r="A39" s="586" t="s">
        <v>116</v>
      </c>
      <c r="B39" s="58">
        <v>10642.046</v>
      </c>
      <c r="C39" s="58">
        <v>10741.224</v>
      </c>
      <c r="D39" s="763">
        <v>-0.92333983538561237</v>
      </c>
      <c r="E39" s="800">
        <v>93.317934334268287</v>
      </c>
      <c r="F39" s="801">
        <v>89.106710583753326</v>
      </c>
      <c r="G39" s="591">
        <v>4.7260455726920139</v>
      </c>
      <c r="H39" s="594">
        <v>0.75710341141890847</v>
      </c>
    </row>
    <row r="40" spans="1:8" ht="14.25" customHeight="1">
      <c r="A40" s="87" t="s">
        <v>263</v>
      </c>
      <c r="B40" s="81"/>
      <c r="C40" s="87"/>
      <c r="D40" s="81"/>
    </row>
    <row r="41" spans="1:8" ht="5.25" customHeight="1">
      <c r="A41" s="1461"/>
      <c r="B41" s="1461"/>
      <c r="C41" s="1461"/>
      <c r="D41" s="1461"/>
    </row>
    <row r="42" spans="1:8" ht="15">
      <c r="A42" s="88" t="s">
        <v>45</v>
      </c>
      <c r="B42" s="89"/>
    </row>
    <row r="43" spans="1:8" ht="15">
      <c r="A43" s="86" t="s">
        <v>77</v>
      </c>
      <c r="B43" s="1462" t="s">
        <v>46</v>
      </c>
      <c r="C43" s="1463"/>
      <c r="D43" s="1463"/>
      <c r="E43" s="1463"/>
      <c r="F43" s="1463"/>
      <c r="G43" s="1463"/>
      <c r="H43" s="1464"/>
    </row>
    <row r="44" spans="1:8" ht="15">
      <c r="A44" s="86" t="s">
        <v>47</v>
      </c>
      <c r="B44" s="1462" t="s">
        <v>48</v>
      </c>
      <c r="C44" s="1463"/>
      <c r="D44" s="1463"/>
      <c r="E44" s="1463"/>
      <c r="F44" s="1463"/>
      <c r="G44" s="1463"/>
      <c r="H44" s="1464"/>
    </row>
    <row r="45" spans="1:8" ht="15">
      <c r="A45" s="86" t="s">
        <v>49</v>
      </c>
      <c r="B45" s="1462" t="s">
        <v>50</v>
      </c>
      <c r="C45" s="1463"/>
      <c r="D45" s="1463"/>
      <c r="E45" s="1463"/>
      <c r="F45" s="1463"/>
      <c r="G45" s="1463"/>
      <c r="H45" s="1464"/>
    </row>
  </sheetData>
  <mergeCells count="7">
    <mergeCell ref="J27:M27"/>
    <mergeCell ref="A1:H1"/>
    <mergeCell ref="E2:G2"/>
    <mergeCell ref="A41:D41"/>
    <mergeCell ref="B45:H45"/>
    <mergeCell ref="B44:H44"/>
    <mergeCell ref="B43:H43"/>
  </mergeCells>
  <conditionalFormatting sqref="C42">
    <cfRule type="expression" dxfId="20" priority="8" stopIfTrue="1">
      <formula>ISERROR(C42)</formula>
    </cfRule>
  </conditionalFormatting>
  <conditionalFormatting sqref="L26">
    <cfRule type="expression" dxfId="1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2"/>
  <sheetViews>
    <sheetView showGridLines="0" workbookViewId="0">
      <selection activeCell="D27" sqref="D27"/>
    </sheetView>
  </sheetViews>
  <sheetFormatPr defaultRowHeight="12.75"/>
  <cols>
    <col min="1" max="1" width="42.85546875" customWidth="1"/>
    <col min="2" max="2" width="13.85546875" customWidth="1"/>
    <col min="3" max="3" width="14.7109375" customWidth="1"/>
    <col min="4" max="4" width="17.85546875" customWidth="1"/>
  </cols>
  <sheetData>
    <row r="2" spans="1:8" ht="16.5">
      <c r="A2" s="1465" t="s">
        <v>509</v>
      </c>
      <c r="B2" s="1465"/>
      <c r="C2" s="1465"/>
      <c r="D2" s="1465"/>
      <c r="E2" s="1465"/>
      <c r="F2" s="1465"/>
      <c r="G2" s="1465"/>
      <c r="H2" s="1465"/>
    </row>
    <row r="3" spans="1:8">
      <c r="A3" s="1095"/>
      <c r="B3" s="1095"/>
      <c r="C3" s="1095"/>
      <c r="D3" s="1095"/>
      <c r="E3" s="1095"/>
      <c r="F3" s="1095"/>
      <c r="G3" s="1095"/>
      <c r="H3" s="1095"/>
    </row>
    <row r="4" spans="1:8" ht="13.5" thickBot="1"/>
    <row r="5" spans="1:8" ht="27">
      <c r="A5" s="1080" t="s">
        <v>108</v>
      </c>
      <c r="B5" s="2" t="s">
        <v>9</v>
      </c>
      <c r="C5" s="2"/>
      <c r="D5" s="1305" t="s">
        <v>109</v>
      </c>
    </row>
    <row r="6" spans="1:8" ht="19.5" thickBot="1">
      <c r="A6" s="575"/>
      <c r="B6" s="1054">
        <v>44472</v>
      </c>
      <c r="C6" s="1054">
        <v>44465</v>
      </c>
      <c r="D6" s="1306" t="s">
        <v>54</v>
      </c>
    </row>
    <row r="7" spans="1:8" ht="15.75">
      <c r="A7" s="602"/>
      <c r="B7" s="782"/>
      <c r="C7" s="782"/>
      <c r="D7" s="1310"/>
    </row>
    <row r="8" spans="1:8" ht="15">
      <c r="A8" s="399" t="s">
        <v>261</v>
      </c>
      <c r="B8" s="90">
        <v>16750.374</v>
      </c>
      <c r="C8" s="90">
        <v>16426.508000000002</v>
      </c>
      <c r="D8" s="1307">
        <v>1.383246631098676</v>
      </c>
    </row>
    <row r="9" spans="1:8">
      <c r="A9" s="585" t="s">
        <v>114</v>
      </c>
      <c r="B9" s="1338" t="s">
        <v>81</v>
      </c>
      <c r="C9" s="55" t="s">
        <v>209</v>
      </c>
      <c r="D9" s="1419" t="s">
        <v>81</v>
      </c>
    </row>
    <row r="10" spans="1:8">
      <c r="A10" s="585" t="s">
        <v>115</v>
      </c>
      <c r="B10" s="55" t="s">
        <v>209</v>
      </c>
      <c r="C10" s="55" t="s">
        <v>209</v>
      </c>
      <c r="D10" s="1419" t="s">
        <v>81</v>
      </c>
    </row>
    <row r="11" spans="1:8" ht="13.5" thickBot="1">
      <c r="A11" s="586" t="s">
        <v>116</v>
      </c>
      <c r="B11" s="58">
        <v>16599.86</v>
      </c>
      <c r="C11" s="58">
        <v>16239.536</v>
      </c>
      <c r="D11" s="1308">
        <v>1.7377351781300669</v>
      </c>
    </row>
    <row r="12" spans="1:8" ht="15">
      <c r="A12" s="576" t="s">
        <v>262</v>
      </c>
      <c r="B12" s="91">
        <v>14318.994000000001</v>
      </c>
      <c r="C12" s="91">
        <v>14014.082</v>
      </c>
      <c r="D12" s="1309">
        <v>1.9804864849513544</v>
      </c>
    </row>
    <row r="13" spans="1:8" ht="13.5" customHeight="1">
      <c r="A13" s="585" t="s">
        <v>114</v>
      </c>
      <c r="B13" s="1338" t="s">
        <v>81</v>
      </c>
      <c r="C13" s="55" t="s">
        <v>81</v>
      </c>
      <c r="D13" s="1418" t="s">
        <v>81</v>
      </c>
    </row>
    <row r="14" spans="1:8" ht="14.25" customHeight="1">
      <c r="A14" s="585" t="s">
        <v>115</v>
      </c>
      <c r="B14" s="1338" t="s">
        <v>81</v>
      </c>
      <c r="C14" s="55" t="s">
        <v>209</v>
      </c>
      <c r="D14" s="1418" t="s">
        <v>81</v>
      </c>
    </row>
    <row r="15" spans="1:8" ht="16.5" customHeight="1" thickBot="1">
      <c r="A15" s="586" t="s">
        <v>116</v>
      </c>
      <c r="B15" s="58">
        <v>13488.009</v>
      </c>
      <c r="C15" s="58">
        <v>13040.44</v>
      </c>
      <c r="D15" s="1308">
        <v>1.9340451702549815</v>
      </c>
    </row>
    <row r="16" spans="1:8" ht="15.75">
      <c r="A16" s="87" t="s">
        <v>263</v>
      </c>
    </row>
    <row r="18" spans="1:1">
      <c r="A18" s="1340"/>
    </row>
    <row r="42" spans="14:14">
      <c r="N42" t="s">
        <v>472</v>
      </c>
    </row>
  </sheetData>
  <mergeCells count="1">
    <mergeCell ref="A2:H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504</v>
      </c>
      <c r="B2" s="776"/>
      <c r="C2" s="776"/>
      <c r="D2" s="776"/>
      <c r="E2" s="776"/>
      <c r="F2" s="81"/>
      <c r="G2" s="81"/>
      <c r="H2" s="81"/>
    </row>
    <row r="3" spans="1:8" ht="18" customHeight="1">
      <c r="A3"/>
      <c r="B3"/>
      <c r="C3"/>
      <c r="D3"/>
      <c r="E3"/>
      <c r="G3"/>
      <c r="H3"/>
    </row>
    <row r="4" spans="1:8" ht="18" customHeight="1" thickBot="1">
      <c r="A4"/>
      <c r="B4"/>
      <c r="C4"/>
      <c r="D4"/>
      <c r="E4"/>
      <c r="F4"/>
      <c r="G4"/>
      <c r="H4"/>
    </row>
    <row r="5" spans="1:8" s="1268" customFormat="1" ht="18" customHeight="1">
      <c r="A5" s="1466" t="s">
        <v>120</v>
      </c>
      <c r="B5" s="1262" t="s">
        <v>470</v>
      </c>
      <c r="C5" s="1263"/>
      <c r="D5" s="1263"/>
      <c r="E5" s="1264" t="s">
        <v>266</v>
      </c>
      <c r="F5" s="1265"/>
      <c r="G5" s="1266"/>
      <c r="H5" s="1267"/>
    </row>
    <row r="6" spans="1:8" s="1268" customFormat="1" ht="30" customHeight="1" thickBot="1">
      <c r="A6" s="1467"/>
      <c r="B6" s="1269" t="s">
        <v>121</v>
      </c>
      <c r="C6" s="1270" t="s">
        <v>122</v>
      </c>
      <c r="D6" s="1271" t="s">
        <v>469</v>
      </c>
      <c r="E6" s="1285" t="s">
        <v>121</v>
      </c>
      <c r="F6" s="1285" t="s">
        <v>122</v>
      </c>
      <c r="G6" s="1286" t="s">
        <v>469</v>
      </c>
      <c r="H6" s="1267"/>
    </row>
    <row r="7" spans="1:8" s="1274" customFormat="1" ht="24.95" customHeight="1" thickBot="1">
      <c r="A7" s="1272" t="s">
        <v>123</v>
      </c>
      <c r="B7" s="1278">
        <v>35109.677000000003</v>
      </c>
      <c r="C7" s="1278">
        <v>27993.100999999999</v>
      </c>
      <c r="D7" s="1279">
        <v>17341.463</v>
      </c>
      <c r="E7" s="1287">
        <v>8.3637089902397115</v>
      </c>
      <c r="F7" s="1287">
        <v>0.57298695412145184</v>
      </c>
      <c r="G7" s="1288">
        <v>9.9431165280331619</v>
      </c>
      <c r="H7" s="1273"/>
    </row>
    <row r="8" spans="1:8" s="1274" customFormat="1" ht="24.95" customHeight="1">
      <c r="A8" s="1275" t="s">
        <v>280</v>
      </c>
      <c r="B8" s="1280">
        <v>34929.055999999997</v>
      </c>
      <c r="C8" s="1280">
        <v>26027.817999999999</v>
      </c>
      <c r="D8" s="1280" t="s">
        <v>209</v>
      </c>
      <c r="E8" s="1283">
        <v>15.06110146789057</v>
      </c>
      <c r="F8" s="1283">
        <v>-1.3877718466560827</v>
      </c>
      <c r="G8" s="1290" t="s">
        <v>81</v>
      </c>
      <c r="H8" s="1273"/>
    </row>
    <row r="9" spans="1:8" s="1274" customFormat="1" ht="24.95" customHeight="1">
      <c r="A9" s="1276" t="s">
        <v>277</v>
      </c>
      <c r="B9" s="1281">
        <v>35457.050999999999</v>
      </c>
      <c r="C9" s="1281">
        <v>28773.56</v>
      </c>
      <c r="D9" s="1281" t="s">
        <v>209</v>
      </c>
      <c r="E9" s="1284">
        <v>-3.0378450756083319</v>
      </c>
      <c r="F9" s="1284">
        <v>2.1006716520073176</v>
      </c>
      <c r="G9" s="1291" t="s">
        <v>81</v>
      </c>
      <c r="H9" s="1273"/>
    </row>
    <row r="10" spans="1:8" s="1274" customFormat="1" ht="24.95" customHeight="1" thickBot="1">
      <c r="A10" s="1277" t="s">
        <v>281</v>
      </c>
      <c r="B10" s="1301" t="s">
        <v>209</v>
      </c>
      <c r="C10" s="1282" t="s">
        <v>209</v>
      </c>
      <c r="D10" s="1292" t="s">
        <v>81</v>
      </c>
      <c r="E10" s="1295" t="s">
        <v>81</v>
      </c>
      <c r="F10" s="1295" t="s">
        <v>81</v>
      </c>
      <c r="G10" s="1289" t="s">
        <v>81</v>
      </c>
      <c r="H10" s="1273"/>
    </row>
    <row r="11" spans="1:8" ht="15.75">
      <c r="A11" s="87" t="s">
        <v>263</v>
      </c>
      <c r="B11" s="81"/>
      <c r="C11" s="87"/>
      <c r="D11" s="81"/>
      <c r="G11" s="1621" t="s">
        <v>81</v>
      </c>
    </row>
    <row r="17" spans="1:13" ht="15">
      <c r="A17" s="812"/>
      <c r="D17" s="811"/>
    </row>
    <row r="18" spans="1:13" ht="15">
      <c r="A18" s="812"/>
      <c r="D18" s="811"/>
    </row>
    <row r="19" spans="1:13" ht="15">
      <c r="A19" s="812"/>
      <c r="D19" s="811"/>
    </row>
    <row r="20" spans="1:13" ht="15">
      <c r="A20" s="812"/>
      <c r="D20" s="811"/>
    </row>
    <row r="21" spans="1:13" ht="15">
      <c r="A21" s="812"/>
      <c r="D21" s="811"/>
      <c r="M21" s="85" t="s">
        <v>104</v>
      </c>
    </row>
    <row r="22" spans="1:13" ht="15">
      <c r="A22" s="812"/>
      <c r="D22" s="811"/>
    </row>
    <row r="23" spans="1:13" ht="15">
      <c r="A23" s="812"/>
      <c r="D23" s="811"/>
    </row>
    <row r="24" spans="1:13" ht="15">
      <c r="A24" s="812"/>
      <c r="D24" s="811"/>
    </row>
    <row r="25" spans="1:13" ht="15">
      <c r="A25" s="812"/>
      <c r="D25" s="811"/>
    </row>
    <row r="26" spans="1:13" ht="15">
      <c r="A26" s="812"/>
      <c r="D26" s="811"/>
    </row>
    <row r="27" spans="1:13" ht="15">
      <c r="A27" s="812"/>
      <c r="D27" s="811"/>
    </row>
    <row r="28" spans="1:13" ht="15">
      <c r="A28" s="812"/>
      <c r="D28" s="811"/>
    </row>
    <row r="29" spans="1:13" ht="15">
      <c r="A29" s="812"/>
      <c r="D29" s="811"/>
    </row>
    <row r="30" spans="1:13" ht="15">
      <c r="A30" s="812"/>
      <c r="D30" s="811"/>
    </row>
    <row r="31" spans="1:13" ht="15">
      <c r="D31" s="811"/>
    </row>
    <row r="32" spans="1:13" ht="15">
      <c r="A32" s="812"/>
      <c r="D32" s="811"/>
    </row>
    <row r="33" spans="1:4" ht="15">
      <c r="A33" s="812"/>
      <c r="D33" s="811"/>
    </row>
    <row r="34" spans="1:4" ht="15">
      <c r="A34" s="812"/>
      <c r="D34" s="811"/>
    </row>
    <row r="35" spans="1:4" ht="15">
      <c r="A35" s="812"/>
      <c r="D35" s="811"/>
    </row>
    <row r="36" spans="1:4" ht="15">
      <c r="A36" s="812"/>
      <c r="D36" s="811"/>
    </row>
    <row r="37" spans="1:4" ht="15">
      <c r="A37" s="812"/>
      <c r="D37" s="811"/>
    </row>
    <row r="38" spans="1:4" ht="15">
      <c r="A38" s="812"/>
      <c r="D38" s="811"/>
    </row>
    <row r="39" spans="1:4" ht="15">
      <c r="A39" s="812"/>
      <c r="D39" s="811"/>
    </row>
    <row r="40" spans="1:4" ht="15">
      <c r="A40" s="812"/>
    </row>
    <row r="41" spans="1:4" ht="15">
      <c r="A41" s="812"/>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O33" sqref="O33"/>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508</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68" customFormat="1" ht="18" customHeight="1">
      <c r="A5" s="1466" t="s">
        <v>474</v>
      </c>
      <c r="B5" s="1262" t="s">
        <v>470</v>
      </c>
      <c r="C5" s="1263"/>
      <c r="D5" s="1263"/>
      <c r="E5" s="1264" t="s">
        <v>266</v>
      </c>
      <c r="F5" s="1265"/>
      <c r="G5" s="1266"/>
      <c r="H5" s="1267"/>
    </row>
    <row r="6" spans="1:8" s="1268" customFormat="1" ht="30" customHeight="1" thickBot="1">
      <c r="A6" s="1467"/>
      <c r="B6" s="1269" t="s">
        <v>121</v>
      </c>
      <c r="C6" s="1270" t="s">
        <v>122</v>
      </c>
      <c r="D6" s="1271" t="s">
        <v>469</v>
      </c>
      <c r="E6" s="1285" t="s">
        <v>121</v>
      </c>
      <c r="F6" s="1285" t="s">
        <v>122</v>
      </c>
      <c r="G6" s="1286" t="s">
        <v>469</v>
      </c>
      <c r="H6" s="1267"/>
    </row>
    <row r="7" spans="1:8" s="1274" customFormat="1" ht="24.95" customHeight="1" thickBot="1">
      <c r="A7" s="1272" t="s">
        <v>270</v>
      </c>
      <c r="B7" s="1278">
        <v>41808.730000000003</v>
      </c>
      <c r="C7" s="1278">
        <v>26642.16</v>
      </c>
      <c r="D7" s="1420" t="s">
        <v>81</v>
      </c>
      <c r="E7" s="1287">
        <v>-3.2965453520712873</v>
      </c>
      <c r="F7" s="1287">
        <v>0.38262876268697266</v>
      </c>
      <c r="G7" s="1314" t="s">
        <v>81</v>
      </c>
      <c r="H7" s="1273"/>
    </row>
    <row r="8" spans="1:8" customFormat="1" ht="15.75" customHeight="1">
      <c r="A8" s="87" t="s">
        <v>263</v>
      </c>
    </row>
    <row r="9" spans="1:8" customFormat="1" ht="24.95" customHeight="1"/>
    <row r="10" spans="1:8" customFormat="1" ht="24.95" customHeight="1"/>
    <row r="11" spans="1:8" customFormat="1"/>
    <row r="17" spans="1:13" ht="15">
      <c r="A17" s="812"/>
      <c r="D17" s="812"/>
    </row>
    <row r="18" spans="1:13" ht="15">
      <c r="A18" s="812"/>
      <c r="D18" s="812"/>
    </row>
    <row r="19" spans="1:13" ht="15">
      <c r="A19" s="812"/>
      <c r="D19" s="812"/>
    </row>
    <row r="20" spans="1:13" ht="15">
      <c r="A20" s="812"/>
      <c r="D20" s="812"/>
    </row>
    <row r="21" spans="1:13" ht="15">
      <c r="A21" s="812"/>
      <c r="D21" s="812"/>
      <c r="M21" s="85" t="s">
        <v>104</v>
      </c>
    </row>
    <row r="22" spans="1:13" ht="15">
      <c r="A22" s="812"/>
      <c r="D22" s="812"/>
    </row>
    <row r="23" spans="1:13" ht="15">
      <c r="A23" s="812"/>
      <c r="D23" s="812"/>
    </row>
    <row r="24" spans="1:13" ht="15">
      <c r="A24" s="812"/>
      <c r="D24" s="812"/>
    </row>
    <row r="25" spans="1:13" ht="15">
      <c r="A25" s="812"/>
      <c r="D25" s="812"/>
    </row>
    <row r="26" spans="1:13" ht="15">
      <c r="A26" s="812"/>
      <c r="D26" s="812"/>
    </row>
    <row r="27" spans="1:13" ht="15">
      <c r="A27" s="812"/>
      <c r="D27" s="812"/>
    </row>
    <row r="28" spans="1:13" ht="15">
      <c r="A28" s="812"/>
      <c r="D28" s="812"/>
    </row>
    <row r="29" spans="1:13" ht="15">
      <c r="A29" s="812"/>
      <c r="D29" s="812"/>
    </row>
    <row r="30" spans="1:13" ht="15">
      <c r="A30" s="812"/>
      <c r="D30" s="812"/>
    </row>
    <row r="31" spans="1:13" ht="15">
      <c r="D31" s="812"/>
    </row>
    <row r="32" spans="1:13" ht="15">
      <c r="A32" s="812"/>
      <c r="D32" s="812"/>
    </row>
    <row r="33" spans="1:4" ht="15">
      <c r="A33" s="812"/>
      <c r="D33" s="812"/>
    </row>
    <row r="34" spans="1:4" ht="15">
      <c r="A34" s="812"/>
      <c r="D34" s="812"/>
    </row>
    <row r="35" spans="1:4" ht="15">
      <c r="A35" s="812"/>
      <c r="D35" s="812"/>
    </row>
    <row r="36" spans="1:4" ht="15">
      <c r="A36" s="812"/>
      <c r="D36" s="812"/>
    </row>
    <row r="37" spans="1:4" ht="15">
      <c r="A37" s="812"/>
      <c r="D37" s="812"/>
    </row>
    <row r="38" spans="1:4" ht="15">
      <c r="A38" s="812"/>
      <c r="D38" s="812"/>
    </row>
    <row r="39" spans="1:4" ht="15">
      <c r="A39" s="812"/>
      <c r="D39" s="812"/>
    </row>
    <row r="40" spans="1:4" ht="15">
      <c r="A40" s="812"/>
    </row>
    <row r="41" spans="1:4" ht="15">
      <c r="A41" s="81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 _sprzed_ćwierci_zagranica</vt:lpstr>
      <vt:lpstr>Ceny_sprzed_elem_PL</vt:lpstr>
      <vt:lpstr>Ceny_sprzed_elem_zagranica</vt:lpstr>
      <vt:lpstr>Ceny_bydła_żyw_handel_hurt</vt:lpstr>
      <vt:lpstr>Ceny_zakupu_sieci handlowe</vt:lpstr>
      <vt:lpstr>Ceny_ UE kat. ACZ</vt:lpstr>
      <vt:lpstr>Ceny_UE bydła żywego</vt:lpstr>
      <vt:lpstr>Handel-zagr. I-VII_2021</vt:lpstr>
      <vt:lpstr>Eksport I-VII_2021</vt:lpstr>
      <vt:lpstr>Import I-VI_2021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2021-10-07T13:22:47Z</dcterms:modified>
</cp:coreProperties>
</file>