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krzyszczuk\AppData\Local\Temp\ezdpuw\20260209144623282\"/>
    </mc:Choice>
  </mc:AlternateContent>
  <xr:revisionPtr revIDLastSave="0" documentId="13_ncr:1_{ACA5DD16-C2FA-4473-B33A-FED4B1AF28D7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powiaty - dotacje" sheetId="1" r:id="rId1"/>
    <sheet name="powiaty - dochody" sheetId="2" r:id="rId2"/>
  </sheets>
  <definedNames>
    <definedName name="_xlnm.Print_Area" localSheetId="0">'powiaty - dotacje'!$A$1:$AU$33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S22" i="1" l="1"/>
  <c r="AS23" i="1"/>
  <c r="AS24" i="1"/>
  <c r="I14" i="1" l="1"/>
  <c r="I15" i="1"/>
  <c r="I16" i="1"/>
  <c r="I17" i="1"/>
  <c r="I18" i="1"/>
  <c r="I19" i="1"/>
  <c r="I20" i="1"/>
  <c r="I21" i="1"/>
  <c r="I22" i="1"/>
  <c r="I23" i="1"/>
  <c r="I24" i="1"/>
  <c r="I13" i="1"/>
  <c r="AM25" i="1" l="1"/>
  <c r="AQ25" i="1" l="1"/>
  <c r="AP25" i="1"/>
  <c r="AK25" i="1"/>
  <c r="AJ25" i="1"/>
  <c r="AH25" i="1"/>
  <c r="AN25" i="1"/>
  <c r="AG25" i="1"/>
  <c r="AE25" i="1"/>
  <c r="Q14" i="1" l="1"/>
  <c r="Q15" i="1"/>
  <c r="Q16" i="1"/>
  <c r="Q17" i="1"/>
  <c r="Q18" i="1"/>
  <c r="Q19" i="1"/>
  <c r="Q20" i="1"/>
  <c r="Q21" i="1"/>
  <c r="Q22" i="1"/>
  <c r="Q23" i="1"/>
  <c r="Q24" i="1"/>
  <c r="Q13" i="1"/>
  <c r="S25" i="1"/>
  <c r="W25" i="1" l="1"/>
  <c r="X25" i="1"/>
  <c r="Y25" i="1"/>
  <c r="Z25" i="1"/>
  <c r="V25" i="1"/>
  <c r="H25" i="1" l="1"/>
  <c r="I25" i="1"/>
  <c r="J25" i="1"/>
  <c r="G25" i="1"/>
  <c r="AS13" i="1" l="1"/>
  <c r="AS14" i="1"/>
  <c r="AS15" i="1"/>
  <c r="AS16" i="1"/>
  <c r="AS17" i="1"/>
  <c r="AS18" i="1"/>
  <c r="AS19" i="1"/>
  <c r="AS20" i="1"/>
  <c r="AS21" i="1"/>
  <c r="L25" i="1"/>
  <c r="M25" i="1" l="1"/>
  <c r="U25" i="1" l="1"/>
  <c r="R25" i="1"/>
  <c r="Q25" i="1" s="1"/>
  <c r="O25" i="1"/>
  <c r="P25" i="1"/>
  <c r="K25" i="1"/>
  <c r="E25" i="1"/>
  <c r="D25" i="1"/>
  <c r="AL25" i="1"/>
  <c r="AD25" i="1"/>
  <c r="T25" i="1" l="1"/>
  <c r="F25" i="1" l="1"/>
  <c r="AO25" i="1"/>
  <c r="AB25" i="1"/>
  <c r="AA25" i="1"/>
  <c r="C25" i="1"/>
  <c r="AR25" i="1"/>
  <c r="D26" i="2"/>
  <c r="AF25" i="1"/>
  <c r="AI25" i="1"/>
  <c r="AC25" i="1"/>
  <c r="H15" i="2"/>
  <c r="H16" i="2"/>
  <c r="H17" i="2"/>
  <c r="H18" i="2"/>
  <c r="H19" i="2"/>
  <c r="H20" i="2"/>
  <c r="H21" i="2"/>
  <c r="H22" i="2"/>
  <c r="H23" i="2"/>
  <c r="H24" i="2"/>
  <c r="H25" i="2"/>
  <c r="H14" i="2"/>
  <c r="C26" i="2"/>
  <c r="E26" i="2"/>
  <c r="F26" i="2"/>
  <c r="G26" i="2"/>
  <c r="H26" i="2" l="1"/>
  <c r="N25" i="1"/>
  <c r="AS25" i="1" s="1"/>
</calcChain>
</file>

<file path=xl/sharedStrings.xml><?xml version="1.0" encoding="utf-8"?>
<sst xmlns="http://schemas.openxmlformats.org/spreadsheetml/2006/main" count="210" uniqueCount="110">
  <si>
    <t>w złotych</t>
  </si>
  <si>
    <t>Jednostka samorządu terytorialnego 
(powiat)</t>
  </si>
  <si>
    <t>Dział 010</t>
  </si>
  <si>
    <t>Dział 700</t>
  </si>
  <si>
    <t>Dział 710</t>
  </si>
  <si>
    <t>Dział 852</t>
  </si>
  <si>
    <t>Dział 853</t>
  </si>
  <si>
    <t>Lp.</t>
  </si>
  <si>
    <t>Rozdział 01095</t>
  </si>
  <si>
    <t>Rozdział 70005</t>
  </si>
  <si>
    <t>Rozdział 71015</t>
  </si>
  <si>
    <t>Rozdział 75411</t>
  </si>
  <si>
    <t>Rozdział 85203</t>
  </si>
  <si>
    <t>Rozdział 85321</t>
  </si>
  <si>
    <t>RAZEM</t>
  </si>
  <si>
    <t>1.</t>
  </si>
  <si>
    <t>Brzeski</t>
  </si>
  <si>
    <t>2.</t>
  </si>
  <si>
    <t>Głubczycki</t>
  </si>
  <si>
    <t>3.</t>
  </si>
  <si>
    <t>Kędzierzyńsko-Kozielski</t>
  </si>
  <si>
    <t>4.</t>
  </si>
  <si>
    <t>Kluczborski</t>
  </si>
  <si>
    <t>5.</t>
  </si>
  <si>
    <t>Krapkowicki</t>
  </si>
  <si>
    <t>6.</t>
  </si>
  <si>
    <t>Namysłowski</t>
  </si>
  <si>
    <t>7.</t>
  </si>
  <si>
    <t>Nyski</t>
  </si>
  <si>
    <t>8.</t>
  </si>
  <si>
    <t>Oleski</t>
  </si>
  <si>
    <t>9.</t>
  </si>
  <si>
    <t>Opolski</t>
  </si>
  <si>
    <t xml:space="preserve"> </t>
  </si>
  <si>
    <t>10.</t>
  </si>
  <si>
    <t>Opole - miasto</t>
  </si>
  <si>
    <t>11.</t>
  </si>
  <si>
    <t>Prudnicki</t>
  </si>
  <si>
    <t>12.</t>
  </si>
  <si>
    <t>Strzelecki</t>
  </si>
  <si>
    <t>Dział 754</t>
  </si>
  <si>
    <t>R A Z E M</t>
  </si>
  <si>
    <t>§ 2350</t>
  </si>
  <si>
    <t xml:space="preserve">    </t>
  </si>
  <si>
    <t xml:space="preserve">  </t>
  </si>
  <si>
    <t xml:space="preserve">   </t>
  </si>
  <si>
    <t xml:space="preserve">      </t>
  </si>
  <si>
    <t>Dział 020</t>
  </si>
  <si>
    <t>Dział 100</t>
  </si>
  <si>
    <t>z tego:</t>
  </si>
  <si>
    <t>Dział 750</t>
  </si>
  <si>
    <t xml:space="preserve">Dział 752  </t>
  </si>
  <si>
    <t>Dział 752</t>
  </si>
  <si>
    <t>Dział 755</t>
  </si>
  <si>
    <t>Dział 801</t>
  </si>
  <si>
    <t>Dział 855</t>
  </si>
  <si>
    <t>Dział 921</t>
  </si>
  <si>
    <t>Rozdział 01005</t>
  </si>
  <si>
    <t>Rozdział 02001</t>
  </si>
  <si>
    <t>Rozdział 10095</t>
  </si>
  <si>
    <t>Rozdział 71012</t>
  </si>
  <si>
    <t>Rozdział 71035</t>
  </si>
  <si>
    <t>Rozdział 75011</t>
  </si>
  <si>
    <t>Rozdział 75212</t>
  </si>
  <si>
    <t>Rozdział 75224</t>
  </si>
  <si>
    <t>Rozdział 75515</t>
  </si>
  <si>
    <t>Rozdział 80146</t>
  </si>
  <si>
    <t>Rozdział 85195</t>
  </si>
  <si>
    <t>Rozdział 85202</t>
  </si>
  <si>
    <t>Rozdział 85205</t>
  </si>
  <si>
    <t>Rozdział 85231</t>
  </si>
  <si>
    <t>Rozdział 85295</t>
  </si>
  <si>
    <t>Rozdział 85508</t>
  </si>
  <si>
    <t>Rozdział 92120</t>
  </si>
  <si>
    <t xml:space="preserve">§ 2110 </t>
  </si>
  <si>
    <t>§ 6258*</t>
  </si>
  <si>
    <t>§ 6259*</t>
  </si>
  <si>
    <t>§ 2110</t>
  </si>
  <si>
    <t>gospodarowanie mieniem Skarbu Państwa</t>
  </si>
  <si>
    <t>zaspokojenie roszczeń byłych właścicieli</t>
  </si>
  <si>
    <t>§ 6410</t>
  </si>
  <si>
    <t>§ 2120</t>
  </si>
  <si>
    <t xml:space="preserve">§2110 </t>
  </si>
  <si>
    <t xml:space="preserve">§ 2120 </t>
  </si>
  <si>
    <t xml:space="preserve">§ 2130 </t>
  </si>
  <si>
    <t>Rzodział 71013</t>
  </si>
  <si>
    <t>Rozdział 75281</t>
  </si>
  <si>
    <t>§ 2130</t>
  </si>
  <si>
    <t>§ 6430</t>
  </si>
  <si>
    <t>Rozdział 75282</t>
  </si>
  <si>
    <t>Dział 851</t>
  </si>
  <si>
    <t>kombatanci</t>
  </si>
  <si>
    <t>pozostałe zadania</t>
  </si>
  <si>
    <t>§ 2130         dodatki motywacyjne</t>
  </si>
  <si>
    <t>§ 2110      dodatki motywacyjne</t>
  </si>
  <si>
    <t>§ 2130      dodatki motywacyjne</t>
  </si>
  <si>
    <t>Rozdział 85218</t>
  </si>
  <si>
    <t>§ 2130   dodatki motywacyjne</t>
  </si>
  <si>
    <t>Rozdział 85220</t>
  </si>
  <si>
    <t>§ 2130    dodatki motywacyjne</t>
  </si>
  <si>
    <t>Rozdział 85510</t>
  </si>
  <si>
    <t>§ 2130     dodatki motywacyjne</t>
  </si>
  <si>
    <r>
      <t>WOJEWODA OPOLSKI</t>
    </r>
    <r>
      <rPr>
        <sz val="12"/>
        <rFont val="Arial"/>
        <family val="2"/>
        <charset val="238"/>
      </rPr>
      <t xml:space="preserve"> </t>
    </r>
  </si>
  <si>
    <t>* - Plan Strategiczny dla Wspólnej Polityki Rolnej na lata 2023-2027. Scalanie gruntów wraz z zagospodarowaniem poscaleniowym</t>
  </si>
  <si>
    <t>PODZIAŁ DOTACJI DLA POWIATÓW ZAPISANYCH W USTAWIE BUDŻETOWEJ  NA 2026 R.</t>
  </si>
  <si>
    <t>PODZIAŁ DOCHODÓW DLA POWIATÓW ZAPISANYCH W USTAWIE BUDŻETOWEJ  NA 2026 R.</t>
  </si>
  <si>
    <t xml:space="preserve">Załącznik nr 1 do pisma nr  FB.I.3120.1.2026  </t>
  </si>
  <si>
    <t xml:space="preserve">Załącznik nr 2 do pisma nr  FB.I.3120.1.2026  </t>
  </si>
  <si>
    <t>WOJEWODA OPOLSKI</t>
  </si>
  <si>
    <t xml:space="preserve">Kwota środków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</si>
</sst>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sz val="12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2" borderId="6" xfId="0" applyFont="1" applyFill="1" applyBorder="1"/>
    <xf numFmtId="0" fontId="9" fillId="2" borderId="6" xfId="0" applyFont="1" applyFill="1" applyBorder="1" applyAlignment="1">
      <alignment wrapText="1"/>
    </xf>
    <xf numFmtId="0" fontId="5" fillId="0" borderId="7" xfId="0" applyFont="1" applyBorder="1" applyAlignment="1">
      <alignment horizontal="center"/>
    </xf>
    <xf numFmtId="0" fontId="9" fillId="2" borderId="8" xfId="0" applyFont="1" applyFill="1" applyBorder="1"/>
    <xf numFmtId="3" fontId="0" fillId="0" borderId="0" xfId="0" applyNumberFormat="1" applyFill="1"/>
    <xf numFmtId="3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3" fontId="0" fillId="0" borderId="0" xfId="0" applyNumberFormat="1" applyFill="1" applyBorder="1"/>
    <xf numFmtId="3" fontId="0" fillId="0" borderId="0" xfId="0" applyNumberFormat="1" applyFont="1" applyFill="1" applyBorder="1"/>
    <xf numFmtId="0" fontId="0" fillId="0" borderId="0" xfId="0" applyFill="1" applyBorder="1"/>
    <xf numFmtId="0" fontId="1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13" fillId="0" borderId="0" xfId="0" applyFont="1" applyFill="1" applyAlignment="1"/>
    <xf numFmtId="0" fontId="0" fillId="0" borderId="0" xfId="0" applyAlignment="1"/>
    <xf numFmtId="0" fontId="0" fillId="0" borderId="0" xfId="0" applyFill="1" applyAlignment="1"/>
    <xf numFmtId="0" fontId="0" fillId="0" borderId="0" xfId="0" applyFill="1" applyAlignment="1">
      <alignment horizontal="center" wrapText="1"/>
    </xf>
    <xf numFmtId="0" fontId="13" fillId="0" borderId="0" xfId="0" applyFont="1" applyFill="1" applyAlignment="1">
      <alignment wrapText="1"/>
    </xf>
    <xf numFmtId="0" fontId="11" fillId="0" borderId="0" xfId="0" applyFont="1" applyFill="1" applyAlignment="1">
      <alignment horizontal="right"/>
    </xf>
    <xf numFmtId="0" fontId="0" fillId="0" borderId="2" xfId="0" applyFill="1" applyBorder="1"/>
    <xf numFmtId="0" fontId="2" fillId="0" borderId="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9" xfId="0" applyFill="1" applyBorder="1"/>
    <xf numFmtId="0" fontId="0" fillId="0" borderId="10" xfId="0" applyFont="1" applyBorder="1" applyAlignment="1">
      <alignment horizontal="center"/>
    </xf>
    <xf numFmtId="0" fontId="9" fillId="2" borderId="11" xfId="0" applyFont="1" applyFill="1" applyBorder="1"/>
    <xf numFmtId="0" fontId="0" fillId="0" borderId="12" xfId="0" applyFont="1" applyBorder="1" applyAlignment="1">
      <alignment horizontal="center"/>
    </xf>
    <xf numFmtId="0" fontId="9" fillId="2" borderId="13" xfId="0" applyFont="1" applyFill="1" applyBorder="1"/>
    <xf numFmtId="0" fontId="9" fillId="2" borderId="13" xfId="0" applyFont="1" applyFill="1" applyBorder="1" applyAlignment="1">
      <alignment wrapText="1"/>
    </xf>
    <xf numFmtId="0" fontId="0" fillId="0" borderId="14" xfId="0" applyFont="1" applyBorder="1" applyAlignment="1">
      <alignment horizontal="center"/>
    </xf>
    <xf numFmtId="3" fontId="0" fillId="0" borderId="0" xfId="0" applyNumberFormat="1"/>
    <xf numFmtId="0" fontId="9" fillId="2" borderId="15" xfId="0" applyFont="1" applyFill="1" applyBorder="1"/>
    <xf numFmtId="0" fontId="0" fillId="0" borderId="16" xfId="0" applyFill="1" applyBorder="1" applyAlignment="1">
      <alignment horizontal="right"/>
    </xf>
    <xf numFmtId="0" fontId="1" fillId="2" borderId="17" xfId="0" applyFont="1" applyFill="1" applyBorder="1"/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3" fontId="0" fillId="0" borderId="0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Fill="1"/>
    <xf numFmtId="0" fontId="0" fillId="0" borderId="0" xfId="0" applyFill="1" applyBorder="1" applyAlignment="1">
      <alignment wrapText="1"/>
    </xf>
    <xf numFmtId="0" fontId="12" fillId="0" borderId="0" xfId="0" applyFont="1" applyFill="1" applyAlignment="1"/>
    <xf numFmtId="0" fontId="8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3" fontId="0" fillId="2" borderId="0" xfId="0" applyNumberFormat="1" applyFill="1"/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left" wrapText="1"/>
    </xf>
    <xf numFmtId="0" fontId="7" fillId="0" borderId="0" xfId="0" applyFont="1" applyBorder="1" applyAlignment="1">
      <alignment vertical="center"/>
    </xf>
    <xf numFmtId="0" fontId="2" fillId="0" borderId="19" xfId="0" applyFont="1" applyFill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8" fillId="0" borderId="39" xfId="0" applyFont="1" applyFill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1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44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4" fontId="9" fillId="0" borderId="11" xfId="0" applyNumberFormat="1" applyFont="1" applyFill="1" applyBorder="1"/>
    <xf numFmtId="4" fontId="9" fillId="0" borderId="13" xfId="0" applyNumberFormat="1" applyFont="1" applyFill="1" applyBorder="1"/>
    <xf numFmtId="4" fontId="9" fillId="0" borderId="15" xfId="0" applyNumberFormat="1" applyFont="1" applyFill="1" applyBorder="1"/>
    <xf numFmtId="0" fontId="5" fillId="0" borderId="0" xfId="0" applyFont="1" applyAlignment="1">
      <alignment horizont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/>
    </xf>
    <xf numFmtId="0" fontId="8" fillId="0" borderId="62" xfId="0" applyFont="1" applyFill="1" applyBorder="1" applyAlignment="1">
      <alignment horizontal="center"/>
    </xf>
    <xf numFmtId="4" fontId="9" fillId="0" borderId="13" xfId="0" applyNumberFormat="1" applyFont="1" applyFill="1" applyBorder="1" applyAlignment="1">
      <alignment wrapText="1"/>
    </xf>
    <xf numFmtId="0" fontId="8" fillId="0" borderId="2" xfId="0" applyFont="1" applyFill="1" applyBorder="1" applyAlignment="1">
      <alignment horizontal="center"/>
    </xf>
    <xf numFmtId="0" fontId="8" fillId="0" borderId="64" xfId="0" applyFont="1" applyFill="1" applyBorder="1" applyAlignment="1">
      <alignment horizontal="center"/>
    </xf>
    <xf numFmtId="0" fontId="8" fillId="0" borderId="65" xfId="0" applyFont="1" applyFill="1" applyBorder="1" applyAlignment="1">
      <alignment horizontal="center"/>
    </xf>
    <xf numFmtId="0" fontId="8" fillId="0" borderId="66" xfId="0" applyFont="1" applyFill="1" applyBorder="1" applyAlignment="1">
      <alignment horizontal="center"/>
    </xf>
    <xf numFmtId="0" fontId="8" fillId="0" borderId="6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/>
    </xf>
    <xf numFmtId="0" fontId="8" fillId="0" borderId="68" xfId="0" applyFont="1" applyFill="1" applyBorder="1" applyAlignment="1">
      <alignment horizontal="center" vertical="center" wrapText="1"/>
    </xf>
    <xf numFmtId="0" fontId="22" fillId="0" borderId="0" xfId="0" applyFont="1" applyAlignment="1"/>
    <xf numFmtId="0" fontId="23" fillId="3" borderId="39" xfId="0" applyFont="1" applyFill="1" applyBorder="1" applyAlignment="1">
      <alignment horizontal="center"/>
    </xf>
    <xf numFmtId="0" fontId="23" fillId="3" borderId="24" xfId="0" applyFont="1" applyFill="1" applyBorder="1" applyAlignment="1">
      <alignment horizontal="center"/>
    </xf>
    <xf numFmtId="0" fontId="23" fillId="3" borderId="44" xfId="0" applyFont="1" applyFill="1" applyBorder="1" applyAlignment="1">
      <alignment horizontal="center" vertical="center" wrapText="1"/>
    </xf>
    <xf numFmtId="4" fontId="9" fillId="4" borderId="11" xfId="0" applyNumberFormat="1" applyFont="1" applyFill="1" applyBorder="1"/>
    <xf numFmtId="4" fontId="9" fillId="0" borderId="11" xfId="0" applyNumberFormat="1" applyFont="1" applyBorder="1"/>
    <xf numFmtId="4" fontId="9" fillId="0" borderId="11" xfId="0" applyNumberFormat="1" applyFont="1" applyFill="1" applyBorder="1" applyAlignment="1">
      <alignment horizontal="right"/>
    </xf>
    <xf numFmtId="4" fontId="9" fillId="0" borderId="34" xfId="0" applyNumberFormat="1" applyFont="1" applyFill="1" applyBorder="1"/>
    <xf numFmtId="4" fontId="1" fillId="2" borderId="20" xfId="0" applyNumberFormat="1" applyFont="1" applyFill="1" applyBorder="1"/>
    <xf numFmtId="4" fontId="9" fillId="4" borderId="13" xfId="0" applyNumberFormat="1" applyFont="1" applyFill="1" applyBorder="1"/>
    <xf numFmtId="4" fontId="9" fillId="0" borderId="13" xfId="0" applyNumberFormat="1" applyFont="1" applyBorder="1"/>
    <xf numFmtId="4" fontId="9" fillId="0" borderId="13" xfId="0" applyNumberFormat="1" applyFont="1" applyFill="1" applyBorder="1" applyAlignment="1">
      <alignment horizontal="right"/>
    </xf>
    <xf numFmtId="4" fontId="9" fillId="0" borderId="31" xfId="0" applyNumberFormat="1" applyFont="1" applyFill="1" applyBorder="1"/>
    <xf numFmtId="4" fontId="9" fillId="4" borderId="15" xfId="0" applyNumberFormat="1" applyFont="1" applyFill="1" applyBorder="1"/>
    <xf numFmtId="4" fontId="9" fillId="0" borderId="15" xfId="0" applyNumberFormat="1" applyFont="1" applyBorder="1"/>
    <xf numFmtId="4" fontId="9" fillId="0" borderId="15" xfId="0" applyNumberFormat="1" applyFont="1" applyFill="1" applyBorder="1" applyAlignment="1">
      <alignment horizontal="right"/>
    </xf>
    <xf numFmtId="4" fontId="9" fillId="0" borderId="32" xfId="0" applyNumberFormat="1" applyFont="1" applyFill="1" applyBorder="1"/>
    <xf numFmtId="4" fontId="1" fillId="0" borderId="35" xfId="0" applyNumberFormat="1" applyFont="1" applyFill="1" applyBorder="1"/>
    <xf numFmtId="4" fontId="1" fillId="0" borderId="27" xfId="0" applyNumberFormat="1" applyFont="1" applyFill="1" applyBorder="1"/>
    <xf numFmtId="4" fontId="1" fillId="2" borderId="21" xfId="0" applyNumberFormat="1" applyFont="1" applyFill="1" applyBorder="1"/>
    <xf numFmtId="0" fontId="2" fillId="0" borderId="33" xfId="0" applyFont="1" applyFill="1" applyBorder="1" applyAlignment="1">
      <alignment horizontal="center"/>
    </xf>
    <xf numFmtId="4" fontId="1" fillId="2" borderId="83" xfId="0" applyNumberFormat="1" applyFont="1" applyFill="1" applyBorder="1"/>
    <xf numFmtId="4" fontId="1" fillId="0" borderId="21" xfId="0" applyNumberFormat="1" applyFont="1" applyFill="1" applyBorder="1"/>
    <xf numFmtId="4" fontId="1" fillId="0" borderId="33" xfId="0" applyNumberFormat="1" applyFont="1" applyFill="1" applyBorder="1"/>
    <xf numFmtId="4" fontId="1" fillId="0" borderId="81" xfId="0" applyNumberFormat="1" applyFont="1" applyFill="1" applyBorder="1"/>
    <xf numFmtId="4" fontId="5" fillId="0" borderId="76" xfId="0" applyNumberFormat="1" applyFont="1" applyBorder="1" applyAlignment="1">
      <alignment horizontal="center"/>
    </xf>
    <xf numFmtId="4" fontId="1" fillId="0" borderId="77" xfId="0" applyNumberFormat="1" applyFont="1" applyBorder="1" applyAlignment="1">
      <alignment horizontal="left" vertical="center"/>
    </xf>
    <xf numFmtId="4" fontId="1" fillId="0" borderId="38" xfId="0" applyNumberFormat="1" applyFont="1" applyFill="1" applyBorder="1"/>
    <xf numFmtId="4" fontId="1" fillId="3" borderId="38" xfId="0" applyNumberFormat="1" applyFont="1" applyFill="1" applyBorder="1"/>
    <xf numFmtId="4" fontId="1" fillId="0" borderId="78" xfId="0" applyNumberFormat="1" applyFont="1" applyFill="1" applyBorder="1"/>
    <xf numFmtId="4" fontId="1" fillId="0" borderId="79" xfId="0" applyNumberFormat="1" applyFont="1" applyFill="1" applyBorder="1"/>
    <xf numFmtId="4" fontId="1" fillId="0" borderId="80" xfId="0" applyNumberFormat="1" applyFont="1" applyFill="1" applyBorder="1"/>
    <xf numFmtId="4" fontId="1" fillId="0" borderId="82" xfId="0" applyNumberFormat="1" applyFont="1" applyFill="1" applyBorder="1"/>
    <xf numFmtId="4" fontId="0" fillId="0" borderId="0" xfId="0" applyNumberFormat="1" applyFill="1"/>
    <xf numFmtId="4" fontId="0" fillId="0" borderId="0" xfId="0" applyNumberFormat="1"/>
    <xf numFmtId="3" fontId="0" fillId="0" borderId="36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7" fillId="0" borderId="37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4" fillId="0" borderId="0" xfId="0" applyFont="1" applyBorder="1" applyAlignment="1">
      <alignment horizontal="left" wrapText="1"/>
    </xf>
    <xf numFmtId="0" fontId="8" fillId="0" borderId="39" xfId="0" applyFont="1" applyFill="1" applyBorder="1" applyAlignment="1">
      <alignment horizontal="center"/>
    </xf>
    <xf numFmtId="0" fontId="8" fillId="0" borderId="40" xfId="0" applyFont="1" applyFill="1" applyBorder="1" applyAlignment="1">
      <alignment horizontal="center"/>
    </xf>
    <xf numFmtId="0" fontId="8" fillId="0" borderId="42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8" fillId="0" borderId="53" xfId="0" applyFont="1" applyFill="1" applyBorder="1" applyAlignment="1">
      <alignment horizontal="center"/>
    </xf>
    <xf numFmtId="0" fontId="8" fillId="0" borderId="50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61" xfId="0" applyFont="1" applyFill="1" applyBorder="1" applyAlignment="1">
      <alignment horizontal="center"/>
    </xf>
    <xf numFmtId="0" fontId="24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 wrapText="1"/>
    </xf>
    <xf numFmtId="0" fontId="5" fillId="0" borderId="0" xfId="0" applyFont="1" applyFill="1" applyAlignment="1">
      <alignment horizontal="right"/>
    </xf>
    <xf numFmtId="4" fontId="9" fillId="3" borderId="58" xfId="0" applyNumberFormat="1" applyFont="1" applyFill="1" applyBorder="1"/>
    <xf numFmtId="4" fontId="9" fillId="4" borderId="54" xfId="0" applyNumberFormat="1" applyFont="1" applyFill="1" applyBorder="1"/>
    <xf numFmtId="4" fontId="9" fillId="4" borderId="69" xfId="0" applyNumberFormat="1" applyFont="1" applyFill="1" applyBorder="1"/>
    <xf numFmtId="4" fontId="9" fillId="0" borderId="55" xfId="0" applyNumberFormat="1" applyFont="1" applyFill="1" applyBorder="1"/>
    <xf numFmtId="4" fontId="9" fillId="0" borderId="49" xfId="0" applyNumberFormat="1" applyFont="1" applyFill="1" applyBorder="1"/>
    <xf numFmtId="4" fontId="9" fillId="0" borderId="28" xfId="0" applyNumberFormat="1" applyFont="1" applyFill="1" applyBorder="1"/>
    <xf numFmtId="4" fontId="9" fillId="0" borderId="58" xfId="0" applyNumberFormat="1" applyFont="1" applyFill="1" applyBorder="1"/>
    <xf numFmtId="4" fontId="9" fillId="0" borderId="20" xfId="0" applyNumberFormat="1" applyFont="1" applyFill="1" applyBorder="1"/>
    <xf numFmtId="4" fontId="9" fillId="0" borderId="30" xfId="0" applyNumberFormat="1" applyFont="1" applyBorder="1"/>
    <xf numFmtId="4" fontId="9" fillId="3" borderId="13" xfId="0" applyNumberFormat="1" applyFont="1" applyFill="1" applyBorder="1"/>
    <xf numFmtId="4" fontId="9" fillId="3" borderId="70" xfId="0" applyNumberFormat="1" applyFont="1" applyFill="1" applyBorder="1"/>
    <xf numFmtId="4" fontId="9" fillId="4" borderId="70" xfId="0" applyNumberFormat="1" applyFont="1" applyFill="1" applyBorder="1"/>
    <xf numFmtId="4" fontId="9" fillId="4" borderId="71" xfId="0" applyNumberFormat="1" applyFont="1" applyFill="1" applyBorder="1"/>
    <xf numFmtId="4" fontId="9" fillId="0" borderId="56" xfId="0" applyNumberFormat="1" applyFont="1" applyFill="1" applyBorder="1"/>
    <xf numFmtId="4" fontId="9" fillId="0" borderId="29" xfId="0" applyNumberFormat="1" applyFont="1" applyFill="1" applyBorder="1"/>
    <xf numFmtId="4" fontId="9" fillId="0" borderId="43" xfId="0" applyNumberFormat="1" applyFont="1" applyFill="1" applyBorder="1"/>
    <xf numFmtId="4" fontId="9" fillId="0" borderId="59" xfId="0" applyNumberFormat="1" applyFont="1" applyFill="1" applyBorder="1"/>
    <xf numFmtId="4" fontId="9" fillId="0" borderId="31" xfId="0" applyNumberFormat="1" applyFont="1" applyBorder="1"/>
    <xf numFmtId="4" fontId="9" fillId="4" borderId="72" xfId="0" applyNumberFormat="1" applyFont="1" applyFill="1" applyBorder="1"/>
    <xf numFmtId="4" fontId="9" fillId="0" borderId="25" xfId="0" applyNumberFormat="1" applyFont="1" applyFill="1" applyBorder="1"/>
    <xf numFmtId="4" fontId="9" fillId="4" borderId="52" xfId="0" applyNumberFormat="1" applyFont="1" applyFill="1" applyBorder="1"/>
    <xf numFmtId="4" fontId="9" fillId="4" borderId="13" xfId="0" applyNumberFormat="1" applyFont="1" applyFill="1" applyBorder="1" applyAlignment="1">
      <alignment wrapText="1"/>
    </xf>
    <xf numFmtId="4" fontId="9" fillId="0" borderId="56" xfId="0" applyNumberFormat="1" applyFont="1" applyFill="1" applyBorder="1" applyAlignment="1">
      <alignment wrapText="1"/>
    </xf>
    <xf numFmtId="4" fontId="9" fillId="0" borderId="43" xfId="0" applyNumberFormat="1" applyFont="1" applyFill="1" applyBorder="1" applyAlignment="1">
      <alignment wrapText="1"/>
    </xf>
    <xf numFmtId="4" fontId="9" fillId="0" borderId="4" xfId="0" applyNumberFormat="1" applyFont="1" applyFill="1" applyBorder="1"/>
    <xf numFmtId="4" fontId="9" fillId="3" borderId="15" xfId="0" applyNumberFormat="1" applyFont="1" applyFill="1" applyBorder="1"/>
    <xf numFmtId="4" fontId="9" fillId="4" borderId="73" xfId="0" applyNumberFormat="1" applyFont="1" applyFill="1" applyBorder="1"/>
    <xf numFmtId="4" fontId="9" fillId="4" borderId="4" xfId="0" applyNumberFormat="1" applyFont="1" applyFill="1" applyBorder="1"/>
    <xf numFmtId="4" fontId="9" fillId="4" borderId="74" xfId="0" applyNumberFormat="1" applyFont="1" applyFill="1" applyBorder="1"/>
    <xf numFmtId="4" fontId="9" fillId="0" borderId="57" xfId="0" applyNumberFormat="1" applyFont="1" applyFill="1" applyBorder="1"/>
    <xf numFmtId="4" fontId="9" fillId="0" borderId="51" xfId="0" applyNumberFormat="1" applyFont="1" applyFill="1" applyBorder="1"/>
    <xf numFmtId="4" fontId="9" fillId="0" borderId="75" xfId="0" applyNumberFormat="1" applyFont="1" applyFill="1" applyBorder="1"/>
    <xf numFmtId="4" fontId="9" fillId="0" borderId="60" xfId="0" applyNumberFormat="1" applyFont="1" applyFill="1" applyBorder="1"/>
    <xf numFmtId="4" fontId="9" fillId="0" borderId="32" xfId="0" applyNumberFormat="1" applyFont="1" applyBorder="1"/>
    <xf numFmtId="0" fontId="7" fillId="0" borderId="18" xfId="0" applyFont="1" applyFill="1" applyBorder="1"/>
    <xf numFmtId="0" fontId="7" fillId="0" borderId="33" xfId="0" applyFont="1" applyFill="1" applyBorder="1" applyAlignment="1">
      <alignment horizontal="center"/>
    </xf>
    <xf numFmtId="0" fontId="7" fillId="2" borderId="21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104775</xdr:rowOff>
    </xdr:from>
    <xdr:to>
      <xdr:col>1</xdr:col>
      <xdr:colOff>1152525</xdr:colOff>
      <xdr:row>3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4775"/>
          <a:ext cx="7620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40</xdr:col>
      <xdr:colOff>736600</xdr:colOff>
      <xdr:row>28</xdr:row>
      <xdr:rowOff>0</xdr:rowOff>
    </xdr:from>
    <xdr:to>
      <xdr:col>43</xdr:col>
      <xdr:colOff>12700</xdr:colOff>
      <xdr:row>33</xdr:row>
      <xdr:rowOff>38100</xdr:rowOff>
    </xdr:to>
    <xdr:sp macro="" textlink="">
      <xdr:nvSpPr>
        <xdr:cNvPr id="5" name="Pole tekstowe 42">
          <a:extLst>
            <a:ext uri="{FF2B5EF4-FFF2-40B4-BE49-F238E27FC236}">
              <a16:creationId xmlns:a16="http://schemas.microsoft.com/office/drawing/2014/main" id="{EFAF3EB5-12FD-43FC-AD0C-E7B84D15C581}"/>
            </a:ext>
          </a:extLst>
        </xdr:cNvPr>
        <xdr:cNvSpPr txBox="1">
          <a:spLocks noChangeArrowheads="1"/>
        </xdr:cNvSpPr>
      </xdr:nvSpPr>
      <xdr:spPr bwMode="auto">
        <a:xfrm>
          <a:off x="38576250" y="6178550"/>
          <a:ext cx="2076450" cy="12255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pl-PL" sz="1000" b="1">
              <a:solidFill>
                <a:srgbClr val="FF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Z up. Wojewody Opolskiego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/>
          <a:r>
            <a:rPr lang="pl-PL" sz="1000" i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Tomasz Krzyszczuk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 b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Zastępca Dyrektora 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 b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Wydziału Finansów i Budżetu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Główny Księgowy Budżetu 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Wojewody Opolskiego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9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104775</xdr:rowOff>
    </xdr:from>
    <xdr:to>
      <xdr:col>1</xdr:col>
      <xdr:colOff>1038225</xdr:colOff>
      <xdr:row>1</xdr:row>
      <xdr:rowOff>93714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4775"/>
          <a:ext cx="619125" cy="674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857250</xdr:colOff>
      <xdr:row>28</xdr:row>
      <xdr:rowOff>0</xdr:rowOff>
    </xdr:from>
    <xdr:to>
      <xdr:col>7</xdr:col>
      <xdr:colOff>6350</xdr:colOff>
      <xdr:row>36</xdr:row>
      <xdr:rowOff>38100</xdr:rowOff>
    </xdr:to>
    <xdr:sp macro="" textlink="">
      <xdr:nvSpPr>
        <xdr:cNvPr id="4" name="Pole tekstowe 42">
          <a:extLst>
            <a:ext uri="{FF2B5EF4-FFF2-40B4-BE49-F238E27FC236}">
              <a16:creationId xmlns:a16="http://schemas.microsoft.com/office/drawing/2014/main" id="{77567229-9ACA-4999-AD7B-16AD8A3727D2}"/>
            </a:ext>
          </a:extLst>
        </xdr:cNvPr>
        <xdr:cNvSpPr txBox="1">
          <a:spLocks noChangeArrowheads="1"/>
        </xdr:cNvSpPr>
      </xdr:nvSpPr>
      <xdr:spPr bwMode="auto">
        <a:xfrm>
          <a:off x="5327650" y="5391150"/>
          <a:ext cx="2152650" cy="13208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pl-PL" sz="1000" b="1">
              <a:solidFill>
                <a:srgbClr val="FF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Z up. Wojewody Opolskiego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/>
          <a:r>
            <a:rPr lang="pl-PL" sz="1000" i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Tomasz Krzyszczuk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 b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Zastępca Dyrektora 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 b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Wydziału Finansów i Budżetu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Główny Księgowy Budżetu 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Wojewody Opolskiego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9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44"/>
  <sheetViews>
    <sheetView tabSelected="1" topLeftCell="A7" zoomScaleNormal="100" zoomScaleSheetLayoutView="100" workbookViewId="0">
      <pane xSplit="2" topLeftCell="C1" activePane="topRight" state="frozen"/>
      <selection pane="topRight" activeCell="I26" sqref="I26"/>
    </sheetView>
  </sheetViews>
  <sheetFormatPr defaultRowHeight="12.5" x14ac:dyDescent="0.25"/>
  <cols>
    <col min="1" max="1" width="4.08984375" customWidth="1"/>
    <col min="2" max="2" width="25.6328125" customWidth="1"/>
    <col min="3" max="8" width="13" style="1" customWidth="1"/>
    <col min="9" max="10" width="14.54296875" style="1" customWidth="1"/>
    <col min="11" max="11" width="13" style="1" customWidth="1"/>
    <col min="12" max="13" width="13.08984375" style="1" customWidth="1"/>
    <col min="14" max="14" width="13.453125" style="1" bestFit="1" customWidth="1"/>
    <col min="15" max="17" width="12.90625" style="1" customWidth="1"/>
    <col min="18" max="19" width="13.54296875" style="1" customWidth="1"/>
    <col min="20" max="21" width="12.6328125" style="1" customWidth="1"/>
    <col min="22" max="24" width="12.90625" style="1" customWidth="1"/>
    <col min="25" max="25" width="13.453125" style="1" customWidth="1"/>
    <col min="26" max="26" width="15" style="1" customWidth="1"/>
    <col min="27" max="29" width="16" style="1" customWidth="1"/>
    <col min="30" max="30" width="13.453125" style="1" bestFit="1" customWidth="1"/>
    <col min="31" max="34" width="14" style="1" customWidth="1"/>
    <col min="35" max="37" width="13" style="1" customWidth="1"/>
    <col min="38" max="39" width="12.6328125" style="1" customWidth="1"/>
    <col min="40" max="44" width="13.36328125" style="1" customWidth="1"/>
    <col min="45" max="45" width="15.36328125" style="1" customWidth="1"/>
    <col min="46" max="46" width="13.54296875" style="1" customWidth="1"/>
    <col min="47" max="47" width="15.36328125" style="1" customWidth="1"/>
    <col min="48" max="48" width="13.90625" style="1" customWidth="1"/>
    <col min="49" max="49" width="14.453125" style="1" customWidth="1"/>
    <col min="50" max="50" width="9.08984375" style="1"/>
    <col min="51" max="51" width="16.54296875" style="1" customWidth="1"/>
    <col min="52" max="58" width="9.08984375" style="1"/>
  </cols>
  <sheetData>
    <row r="1" spans="1:58" ht="22.5" customHeight="1" x14ac:dyDescent="0.3">
      <c r="A1" s="150"/>
      <c r="B1" s="150"/>
      <c r="AN1" s="55"/>
      <c r="AO1" s="55"/>
      <c r="AP1" s="55"/>
      <c r="AQ1" s="55"/>
      <c r="AR1" s="55"/>
      <c r="AS1" s="55"/>
      <c r="AT1" s="55"/>
      <c r="AU1" s="55"/>
      <c r="AY1"/>
      <c r="AZ1"/>
      <c r="BA1"/>
      <c r="BB1"/>
      <c r="BC1"/>
      <c r="BD1"/>
      <c r="BE1"/>
      <c r="BF1"/>
    </row>
    <row r="2" spans="1:58" ht="22.5" customHeight="1" x14ac:dyDescent="0.3">
      <c r="A2" s="45"/>
      <c r="B2" s="45"/>
      <c r="C2" s="51"/>
      <c r="D2"/>
      <c r="E2"/>
      <c r="F2"/>
      <c r="G2" s="52" t="s">
        <v>44</v>
      </c>
      <c r="AN2" s="55"/>
      <c r="AO2" s="55"/>
      <c r="AP2" s="55"/>
      <c r="AQ2" s="55"/>
      <c r="AR2" s="55"/>
      <c r="AS2" s="55"/>
      <c r="AT2" s="55"/>
      <c r="AU2" s="55"/>
      <c r="AY2"/>
      <c r="AZ2"/>
      <c r="BA2"/>
      <c r="BB2"/>
      <c r="BC2"/>
      <c r="BD2"/>
      <c r="BE2"/>
      <c r="BF2"/>
    </row>
    <row r="3" spans="1:58" ht="22.5" customHeight="1" x14ac:dyDescent="0.3">
      <c r="A3" s="45"/>
      <c r="B3" s="45"/>
      <c r="H3" s="54"/>
      <c r="I3" s="54"/>
      <c r="J3" s="54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55"/>
      <c r="AY3"/>
      <c r="AZ3"/>
      <c r="BA3"/>
      <c r="BB3"/>
      <c r="BC3"/>
      <c r="BD3"/>
      <c r="BE3"/>
      <c r="BF3"/>
    </row>
    <row r="4" spans="1:58" ht="19.5" customHeight="1" x14ac:dyDescent="0.3">
      <c r="A4" s="2"/>
      <c r="B4" s="162" t="s">
        <v>108</v>
      </c>
      <c r="C4" s="162"/>
      <c r="D4" s="162"/>
      <c r="AN4" s="55"/>
      <c r="AO4" s="55"/>
      <c r="AP4" s="55"/>
      <c r="AQ4" s="55"/>
      <c r="AR4" s="55"/>
      <c r="AS4" s="55"/>
      <c r="AT4" s="55"/>
      <c r="AU4" s="55"/>
      <c r="AY4"/>
      <c r="AZ4"/>
      <c r="BA4"/>
      <c r="BB4"/>
      <c r="BC4"/>
      <c r="BD4"/>
      <c r="BE4"/>
      <c r="BF4"/>
    </row>
    <row r="5" spans="1:58" ht="12.75" customHeight="1" x14ac:dyDescent="0.35">
      <c r="A5" s="2"/>
      <c r="B5" s="114"/>
      <c r="AN5" s="46"/>
      <c r="AO5" s="46"/>
      <c r="AP5" s="46"/>
      <c r="AQ5" s="46"/>
      <c r="AR5" s="46"/>
      <c r="AS5" s="46"/>
      <c r="AT5" s="46"/>
      <c r="AU5" s="46"/>
      <c r="AY5"/>
      <c r="AZ5"/>
      <c r="BA5"/>
      <c r="BB5"/>
      <c r="BC5"/>
      <c r="BD5"/>
      <c r="BE5"/>
      <c r="BF5"/>
    </row>
    <row r="6" spans="1:58" ht="18" customHeight="1" x14ac:dyDescent="0.4">
      <c r="C6" s="153" t="s">
        <v>104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66"/>
      <c r="AP6" s="66"/>
      <c r="AQ6" s="66"/>
      <c r="AR6" s="3"/>
      <c r="AS6" s="3"/>
      <c r="AT6" s="4"/>
      <c r="AU6" s="4"/>
      <c r="AV6" s="4"/>
      <c r="AW6" s="4"/>
      <c r="AX6" s="4"/>
      <c r="AY6"/>
      <c r="AZ6"/>
      <c r="BA6"/>
      <c r="BB6"/>
      <c r="BC6"/>
      <c r="BD6"/>
      <c r="BE6"/>
      <c r="BF6"/>
    </row>
    <row r="7" spans="1:58" ht="12.75" customHeight="1" x14ac:dyDescent="0.25">
      <c r="AB7" s="152"/>
      <c r="AC7" s="152"/>
      <c r="AD7" s="152"/>
      <c r="AE7" s="152"/>
      <c r="AF7" s="152"/>
      <c r="AG7" s="98"/>
      <c r="AH7" s="98"/>
      <c r="AY7"/>
      <c r="AZ7"/>
      <c r="BA7"/>
      <c r="BB7"/>
      <c r="BC7"/>
      <c r="BD7"/>
      <c r="BE7"/>
      <c r="BF7"/>
    </row>
    <row r="8" spans="1:58" ht="19.5" customHeight="1" x14ac:dyDescent="0.25">
      <c r="A8" s="5"/>
      <c r="B8" s="5"/>
      <c r="C8" s="6"/>
      <c r="D8" s="6"/>
      <c r="E8" s="6"/>
      <c r="F8" s="6"/>
      <c r="G8" s="6"/>
      <c r="H8" s="6"/>
      <c r="I8" s="6"/>
      <c r="J8" s="6" t="s">
        <v>106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Y8"/>
      <c r="AZ8"/>
      <c r="BA8"/>
      <c r="BB8"/>
      <c r="BC8"/>
      <c r="BD8"/>
      <c r="BE8"/>
      <c r="BF8"/>
    </row>
    <row r="9" spans="1:58" ht="25.5" customHeight="1" thickBot="1" x14ac:dyDescent="0.35">
      <c r="A9" s="5"/>
      <c r="B9" s="5"/>
      <c r="C9" s="6"/>
      <c r="D9" s="6"/>
      <c r="E9" s="6"/>
      <c r="F9" s="6"/>
      <c r="G9" s="6" t="s">
        <v>46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7" t="s">
        <v>0</v>
      </c>
      <c r="AT9" s="6"/>
      <c r="AU9" s="7"/>
      <c r="AY9"/>
      <c r="AZ9"/>
      <c r="BA9"/>
      <c r="BB9"/>
      <c r="BC9"/>
      <c r="BD9"/>
      <c r="BE9"/>
      <c r="BF9"/>
    </row>
    <row r="10" spans="1:58" ht="12.75" customHeight="1" thickBot="1" x14ac:dyDescent="0.35">
      <c r="A10" s="8"/>
      <c r="B10" s="151" t="s">
        <v>1</v>
      </c>
      <c r="C10" s="80" t="s">
        <v>2</v>
      </c>
      <c r="D10" s="115" t="s">
        <v>2</v>
      </c>
      <c r="E10" s="115" t="s">
        <v>2</v>
      </c>
      <c r="F10" s="80" t="s">
        <v>2</v>
      </c>
      <c r="G10" s="80" t="s">
        <v>47</v>
      </c>
      <c r="H10" s="80" t="s">
        <v>48</v>
      </c>
      <c r="I10" s="74" t="s">
        <v>3</v>
      </c>
      <c r="J10" s="154" t="s">
        <v>49</v>
      </c>
      <c r="K10" s="155"/>
      <c r="L10" s="80" t="s">
        <v>4</v>
      </c>
      <c r="M10" s="80" t="s">
        <v>4</v>
      </c>
      <c r="N10" s="80" t="s">
        <v>4</v>
      </c>
      <c r="O10" s="81" t="s">
        <v>4</v>
      </c>
      <c r="P10" s="81" t="s">
        <v>4</v>
      </c>
      <c r="Q10" s="100" t="s">
        <v>50</v>
      </c>
      <c r="R10" s="154" t="s">
        <v>49</v>
      </c>
      <c r="S10" s="155"/>
      <c r="T10" s="74" t="s">
        <v>51</v>
      </c>
      <c r="U10" s="80" t="s">
        <v>52</v>
      </c>
      <c r="V10" s="74" t="s">
        <v>52</v>
      </c>
      <c r="W10" s="154" t="s">
        <v>52</v>
      </c>
      <c r="X10" s="155"/>
      <c r="Y10" s="112" t="s">
        <v>52</v>
      </c>
      <c r="Z10" s="74" t="s">
        <v>40</v>
      </c>
      <c r="AA10" s="82" t="s">
        <v>53</v>
      </c>
      <c r="AB10" s="80" t="s">
        <v>54</v>
      </c>
      <c r="AC10" s="80" t="s">
        <v>90</v>
      </c>
      <c r="AD10" s="80" t="s">
        <v>5</v>
      </c>
      <c r="AE10" s="74" t="s">
        <v>5</v>
      </c>
      <c r="AF10" s="80" t="s">
        <v>5</v>
      </c>
      <c r="AG10" s="103" t="s">
        <v>5</v>
      </c>
      <c r="AH10" s="106" t="s">
        <v>5</v>
      </c>
      <c r="AI10" s="80" t="s">
        <v>5</v>
      </c>
      <c r="AJ10" s="106" t="s">
        <v>5</v>
      </c>
      <c r="AK10" s="100" t="s">
        <v>5</v>
      </c>
      <c r="AL10" s="80" t="s">
        <v>5</v>
      </c>
      <c r="AM10" s="80" t="s">
        <v>5</v>
      </c>
      <c r="AN10" s="80" t="s">
        <v>6</v>
      </c>
      <c r="AO10" s="80" t="s">
        <v>55</v>
      </c>
      <c r="AP10" s="108" t="s">
        <v>55</v>
      </c>
      <c r="AQ10" s="103" t="s">
        <v>55</v>
      </c>
      <c r="AR10" s="74" t="s">
        <v>56</v>
      </c>
      <c r="AS10" s="200"/>
      <c r="AW10"/>
      <c r="AX10"/>
      <c r="AY10"/>
      <c r="AZ10"/>
      <c r="BA10"/>
      <c r="BB10"/>
      <c r="BC10"/>
      <c r="BD10"/>
      <c r="BE10"/>
      <c r="BF10"/>
    </row>
    <row r="11" spans="1:58" ht="13.5" thickBot="1" x14ac:dyDescent="0.35">
      <c r="A11" s="9" t="s">
        <v>7</v>
      </c>
      <c r="B11" s="151"/>
      <c r="C11" s="83" t="s">
        <v>57</v>
      </c>
      <c r="D11" s="116" t="s">
        <v>57</v>
      </c>
      <c r="E11" s="116" t="s">
        <v>57</v>
      </c>
      <c r="F11" s="83" t="s">
        <v>8</v>
      </c>
      <c r="G11" s="83" t="s">
        <v>58</v>
      </c>
      <c r="H11" s="83" t="s">
        <v>59</v>
      </c>
      <c r="I11" s="75" t="s">
        <v>9</v>
      </c>
      <c r="J11" s="156"/>
      <c r="K11" s="157"/>
      <c r="L11" s="83" t="s">
        <v>60</v>
      </c>
      <c r="M11" s="83" t="s">
        <v>85</v>
      </c>
      <c r="N11" s="83" t="s">
        <v>10</v>
      </c>
      <c r="O11" s="84" t="s">
        <v>10</v>
      </c>
      <c r="P11" s="84" t="s">
        <v>61</v>
      </c>
      <c r="Q11" s="101" t="s">
        <v>62</v>
      </c>
      <c r="R11" s="160"/>
      <c r="S11" s="161"/>
      <c r="T11" s="75" t="s">
        <v>63</v>
      </c>
      <c r="U11" s="83" t="s">
        <v>64</v>
      </c>
      <c r="V11" s="75" t="s">
        <v>64</v>
      </c>
      <c r="W11" s="158" t="s">
        <v>86</v>
      </c>
      <c r="X11" s="159"/>
      <c r="Y11" s="101" t="s">
        <v>89</v>
      </c>
      <c r="Z11" s="75" t="s">
        <v>11</v>
      </c>
      <c r="AA11" s="85" t="s">
        <v>65</v>
      </c>
      <c r="AB11" s="83" t="s">
        <v>66</v>
      </c>
      <c r="AC11" s="83" t="s">
        <v>67</v>
      </c>
      <c r="AD11" s="83" t="s">
        <v>68</v>
      </c>
      <c r="AE11" s="75" t="s">
        <v>68</v>
      </c>
      <c r="AF11" s="83" t="s">
        <v>12</v>
      </c>
      <c r="AG11" s="104" t="s">
        <v>12</v>
      </c>
      <c r="AH11" s="75" t="s">
        <v>12</v>
      </c>
      <c r="AI11" s="83" t="s">
        <v>69</v>
      </c>
      <c r="AJ11" s="104" t="s">
        <v>96</v>
      </c>
      <c r="AK11" s="107" t="s">
        <v>98</v>
      </c>
      <c r="AL11" s="83" t="s">
        <v>70</v>
      </c>
      <c r="AM11" s="83" t="s">
        <v>71</v>
      </c>
      <c r="AN11" s="83" t="s">
        <v>13</v>
      </c>
      <c r="AO11" s="83" t="s">
        <v>72</v>
      </c>
      <c r="AP11" s="109" t="s">
        <v>72</v>
      </c>
      <c r="AQ11" s="104" t="s">
        <v>100</v>
      </c>
      <c r="AR11" s="75" t="s">
        <v>73</v>
      </c>
      <c r="AS11" s="201" t="s">
        <v>14</v>
      </c>
      <c r="AW11"/>
      <c r="AX11"/>
      <c r="AY11"/>
      <c r="AZ11"/>
      <c r="BA11"/>
      <c r="BB11"/>
      <c r="BC11"/>
      <c r="BD11"/>
      <c r="BE11"/>
      <c r="BF11"/>
    </row>
    <row r="12" spans="1:58" s="50" customFormat="1" ht="49.5" customHeight="1" thickBot="1" x14ac:dyDescent="0.3">
      <c r="A12" s="48"/>
      <c r="B12" s="151"/>
      <c r="C12" s="86" t="s">
        <v>74</v>
      </c>
      <c r="D12" s="117" t="s">
        <v>75</v>
      </c>
      <c r="E12" s="117" t="s">
        <v>76</v>
      </c>
      <c r="F12" s="86" t="s">
        <v>74</v>
      </c>
      <c r="G12" s="86" t="s">
        <v>77</v>
      </c>
      <c r="H12" s="86" t="s">
        <v>77</v>
      </c>
      <c r="I12" s="87" t="s">
        <v>77</v>
      </c>
      <c r="J12" s="88" t="s">
        <v>78</v>
      </c>
      <c r="K12" s="89" t="s">
        <v>79</v>
      </c>
      <c r="L12" s="86" t="s">
        <v>77</v>
      </c>
      <c r="M12" s="86" t="s">
        <v>77</v>
      </c>
      <c r="N12" s="90" t="s">
        <v>77</v>
      </c>
      <c r="O12" s="91" t="s">
        <v>80</v>
      </c>
      <c r="P12" s="91" t="s">
        <v>81</v>
      </c>
      <c r="Q12" s="102" t="s">
        <v>74</v>
      </c>
      <c r="R12" s="86" t="s">
        <v>91</v>
      </c>
      <c r="S12" s="86" t="s">
        <v>92</v>
      </c>
      <c r="T12" s="87" t="s">
        <v>82</v>
      </c>
      <c r="U12" s="86" t="s">
        <v>74</v>
      </c>
      <c r="V12" s="87" t="s">
        <v>83</v>
      </c>
      <c r="W12" s="92" t="s">
        <v>87</v>
      </c>
      <c r="X12" s="73" t="s">
        <v>88</v>
      </c>
      <c r="Y12" s="113" t="s">
        <v>80</v>
      </c>
      <c r="Z12" s="87" t="s">
        <v>74</v>
      </c>
      <c r="AA12" s="93" t="s">
        <v>74</v>
      </c>
      <c r="AB12" s="86" t="s">
        <v>83</v>
      </c>
      <c r="AC12" s="86" t="s">
        <v>74</v>
      </c>
      <c r="AD12" s="86" t="s">
        <v>84</v>
      </c>
      <c r="AE12" s="99" t="s">
        <v>93</v>
      </c>
      <c r="AF12" s="86" t="s">
        <v>74</v>
      </c>
      <c r="AG12" s="99" t="s">
        <v>94</v>
      </c>
      <c r="AH12" s="99" t="s">
        <v>95</v>
      </c>
      <c r="AI12" s="90" t="s">
        <v>77</v>
      </c>
      <c r="AJ12" s="99" t="s">
        <v>97</v>
      </c>
      <c r="AK12" s="102" t="s">
        <v>99</v>
      </c>
      <c r="AL12" s="90" t="s">
        <v>77</v>
      </c>
      <c r="AM12" s="90" t="s">
        <v>77</v>
      </c>
      <c r="AN12" s="94" t="s">
        <v>74</v>
      </c>
      <c r="AO12" s="94" t="s">
        <v>74</v>
      </c>
      <c r="AP12" s="111" t="s">
        <v>101</v>
      </c>
      <c r="AQ12" s="110" t="s">
        <v>99</v>
      </c>
      <c r="AR12" s="87" t="s">
        <v>81</v>
      </c>
      <c r="AS12" s="202"/>
      <c r="AT12" s="49"/>
      <c r="AU12" s="49"/>
      <c r="AV12" s="49"/>
    </row>
    <row r="13" spans="1:58" ht="14.5" thickBot="1" x14ac:dyDescent="0.35">
      <c r="A13" s="10" t="s">
        <v>15</v>
      </c>
      <c r="B13" s="11" t="s">
        <v>16</v>
      </c>
      <c r="C13" s="95">
        <v>17300</v>
      </c>
      <c r="D13" s="166">
        <v>0</v>
      </c>
      <c r="E13" s="166">
        <v>0</v>
      </c>
      <c r="F13" s="167">
        <v>2000</v>
      </c>
      <c r="G13" s="118">
        <v>0</v>
      </c>
      <c r="H13" s="118">
        <v>10000</v>
      </c>
      <c r="I13" s="118">
        <f>SUM(J13,K13)</f>
        <v>196000</v>
      </c>
      <c r="J13" s="118">
        <v>185000</v>
      </c>
      <c r="K13" s="168">
        <v>11000</v>
      </c>
      <c r="L13" s="95">
        <v>256000</v>
      </c>
      <c r="M13" s="169">
        <v>184000</v>
      </c>
      <c r="N13" s="119">
        <v>1010000</v>
      </c>
      <c r="O13" s="170">
        <v>30000</v>
      </c>
      <c r="P13" s="171">
        <v>0</v>
      </c>
      <c r="Q13" s="170">
        <f>R13+S13</f>
        <v>5450</v>
      </c>
      <c r="R13" s="171">
        <v>5450</v>
      </c>
      <c r="S13" s="171">
        <v>0</v>
      </c>
      <c r="T13" s="171">
        <v>4000</v>
      </c>
      <c r="U13" s="95">
        <v>36000</v>
      </c>
      <c r="V13" s="95">
        <v>64000</v>
      </c>
      <c r="W13" s="172">
        <v>0</v>
      </c>
      <c r="X13" s="95">
        <v>0</v>
      </c>
      <c r="Y13" s="173">
        <v>0</v>
      </c>
      <c r="Z13" s="95">
        <v>16755225</v>
      </c>
      <c r="AA13" s="95">
        <v>227160</v>
      </c>
      <c r="AB13" s="95">
        <v>0</v>
      </c>
      <c r="AC13" s="118">
        <v>0</v>
      </c>
      <c r="AD13" s="95">
        <v>2192875</v>
      </c>
      <c r="AE13" s="118">
        <v>0</v>
      </c>
      <c r="AF13" s="95">
        <v>0</v>
      </c>
      <c r="AG13" s="118">
        <v>0</v>
      </c>
      <c r="AH13" s="118">
        <v>0</v>
      </c>
      <c r="AI13" s="95">
        <v>0</v>
      </c>
      <c r="AJ13" s="118">
        <v>0</v>
      </c>
      <c r="AK13" s="118">
        <v>0</v>
      </c>
      <c r="AL13" s="118">
        <v>0</v>
      </c>
      <c r="AM13" s="95">
        <v>4618.6499999999996</v>
      </c>
      <c r="AN13" s="95">
        <v>820000</v>
      </c>
      <c r="AO13" s="95">
        <v>0</v>
      </c>
      <c r="AP13" s="118">
        <v>0</v>
      </c>
      <c r="AQ13" s="118">
        <v>0</v>
      </c>
      <c r="AR13" s="174">
        <v>68952</v>
      </c>
      <c r="AS13" s="136">
        <f t="shared" ref="AS13:AS24" si="0">C13+F13+G13+H13+J13+K13+L13+M13+N13+O13+P13+R13++S13+T13+U13+V13+W13+X13+Y13+Z13+AA13+AB13+AC13+AD13+AF13+AI13+AL13+AM13+AN13+AO13+AR13+AQ13+AP13+AK13+AJ13+AH13+AG13+AE13+E13+D13</f>
        <v>21883580.649999999</v>
      </c>
      <c r="AU13" s="15" t="s">
        <v>45</v>
      </c>
      <c r="AW13"/>
      <c r="AX13"/>
      <c r="AY13"/>
      <c r="AZ13"/>
      <c r="BA13"/>
      <c r="BB13"/>
      <c r="BC13"/>
      <c r="BD13"/>
      <c r="BE13"/>
      <c r="BF13"/>
    </row>
    <row r="14" spans="1:58" ht="14.5" thickBot="1" x14ac:dyDescent="0.35">
      <c r="A14" s="10" t="s">
        <v>17</v>
      </c>
      <c r="B14" s="11" t="s">
        <v>18</v>
      </c>
      <c r="C14" s="96">
        <v>56400</v>
      </c>
      <c r="D14" s="175">
        <v>249000</v>
      </c>
      <c r="E14" s="176">
        <v>201000</v>
      </c>
      <c r="F14" s="167">
        <v>2000</v>
      </c>
      <c r="G14" s="123">
        <v>0</v>
      </c>
      <c r="H14" s="123">
        <v>20000</v>
      </c>
      <c r="I14" s="123">
        <f t="shared" ref="I14:I24" si="1">SUM(J14,K14)</f>
        <v>187000</v>
      </c>
      <c r="J14" s="177">
        <v>168000</v>
      </c>
      <c r="K14" s="178">
        <v>19000</v>
      </c>
      <c r="L14" s="96">
        <v>102000</v>
      </c>
      <c r="M14" s="179">
        <v>143000</v>
      </c>
      <c r="N14" s="124">
        <v>826700</v>
      </c>
      <c r="O14" s="180">
        <v>0</v>
      </c>
      <c r="P14" s="180">
        <v>0</v>
      </c>
      <c r="Q14" s="180">
        <f t="shared" ref="Q14:Q24" si="2">R14+S14</f>
        <v>5450</v>
      </c>
      <c r="R14" s="180">
        <v>5450</v>
      </c>
      <c r="S14" s="181">
        <v>0</v>
      </c>
      <c r="T14" s="181">
        <v>0</v>
      </c>
      <c r="U14" s="96">
        <v>32000</v>
      </c>
      <c r="V14" s="96">
        <v>40000</v>
      </c>
      <c r="W14" s="96">
        <v>0</v>
      </c>
      <c r="X14" s="96">
        <v>0</v>
      </c>
      <c r="Y14" s="182">
        <v>0</v>
      </c>
      <c r="Z14" s="96">
        <v>8062148</v>
      </c>
      <c r="AA14" s="96">
        <v>151440</v>
      </c>
      <c r="AB14" s="96">
        <v>0</v>
      </c>
      <c r="AC14" s="123">
        <v>0</v>
      </c>
      <c r="AD14" s="96">
        <v>5720544</v>
      </c>
      <c r="AE14" s="123">
        <v>0</v>
      </c>
      <c r="AF14" s="96">
        <v>0</v>
      </c>
      <c r="AG14" s="123">
        <v>0</v>
      </c>
      <c r="AH14" s="123">
        <v>0</v>
      </c>
      <c r="AI14" s="96">
        <v>0</v>
      </c>
      <c r="AJ14" s="123">
        <v>0</v>
      </c>
      <c r="AK14" s="123">
        <v>0</v>
      </c>
      <c r="AL14" s="123">
        <v>0</v>
      </c>
      <c r="AM14" s="96">
        <v>4618.6499999999996</v>
      </c>
      <c r="AN14" s="96">
        <v>375000</v>
      </c>
      <c r="AO14" s="96">
        <v>0</v>
      </c>
      <c r="AP14" s="123">
        <v>0</v>
      </c>
      <c r="AQ14" s="123">
        <v>0</v>
      </c>
      <c r="AR14" s="183">
        <v>0</v>
      </c>
      <c r="AS14" s="136">
        <f t="shared" si="0"/>
        <v>16178300.65</v>
      </c>
      <c r="AU14" s="15"/>
      <c r="AW14"/>
      <c r="AX14"/>
      <c r="AY14"/>
      <c r="AZ14"/>
      <c r="BA14"/>
      <c r="BB14"/>
      <c r="BC14"/>
      <c r="BD14"/>
      <c r="BE14"/>
      <c r="BF14"/>
    </row>
    <row r="15" spans="1:58" ht="14.5" thickBot="1" x14ac:dyDescent="0.35">
      <c r="A15" s="10" t="s">
        <v>19</v>
      </c>
      <c r="B15" s="11" t="s">
        <v>20</v>
      </c>
      <c r="C15" s="96">
        <v>0</v>
      </c>
      <c r="D15" s="175">
        <v>0</v>
      </c>
      <c r="E15" s="175">
        <v>0</v>
      </c>
      <c r="F15" s="167">
        <v>2500</v>
      </c>
      <c r="G15" s="123">
        <v>0</v>
      </c>
      <c r="H15" s="123">
        <v>20000</v>
      </c>
      <c r="I15" s="123">
        <f t="shared" si="1"/>
        <v>393000</v>
      </c>
      <c r="J15" s="123">
        <v>359000</v>
      </c>
      <c r="K15" s="184">
        <v>34000</v>
      </c>
      <c r="L15" s="96">
        <v>178000</v>
      </c>
      <c r="M15" s="179">
        <v>197000</v>
      </c>
      <c r="N15" s="124">
        <v>1141600</v>
      </c>
      <c r="O15" s="180">
        <v>0</v>
      </c>
      <c r="P15" s="180">
        <v>40000</v>
      </c>
      <c r="Q15" s="180">
        <f t="shared" si="2"/>
        <v>5450</v>
      </c>
      <c r="R15" s="180">
        <v>5450</v>
      </c>
      <c r="S15" s="181">
        <v>0</v>
      </c>
      <c r="T15" s="181">
        <v>0</v>
      </c>
      <c r="U15" s="96">
        <v>32000</v>
      </c>
      <c r="V15" s="96">
        <v>57000</v>
      </c>
      <c r="W15" s="185">
        <v>0</v>
      </c>
      <c r="X15" s="96">
        <v>0</v>
      </c>
      <c r="Y15" s="182">
        <v>0</v>
      </c>
      <c r="Z15" s="96">
        <v>19303478</v>
      </c>
      <c r="AA15" s="96">
        <v>227160</v>
      </c>
      <c r="AB15" s="96">
        <v>0</v>
      </c>
      <c r="AC15" s="123">
        <v>0</v>
      </c>
      <c r="AD15" s="96">
        <v>3516415</v>
      </c>
      <c r="AE15" s="123">
        <v>0</v>
      </c>
      <c r="AF15" s="96">
        <v>0</v>
      </c>
      <c r="AG15" s="123">
        <v>0</v>
      </c>
      <c r="AH15" s="123">
        <v>0</v>
      </c>
      <c r="AI15" s="96">
        <v>537600</v>
      </c>
      <c r="AJ15" s="123">
        <v>0</v>
      </c>
      <c r="AK15" s="123">
        <v>0</v>
      </c>
      <c r="AL15" s="123">
        <v>0</v>
      </c>
      <c r="AM15" s="96">
        <v>4618.6499999999996</v>
      </c>
      <c r="AN15" s="96">
        <v>650000</v>
      </c>
      <c r="AO15" s="96">
        <v>16687</v>
      </c>
      <c r="AP15" s="123">
        <v>0</v>
      </c>
      <c r="AQ15" s="123">
        <v>0</v>
      </c>
      <c r="AR15" s="183">
        <v>68952</v>
      </c>
      <c r="AS15" s="136">
        <f t="shared" si="0"/>
        <v>26391460.649999999</v>
      </c>
      <c r="AU15" s="15"/>
      <c r="AW15"/>
      <c r="AX15"/>
      <c r="AY15"/>
      <c r="AZ15"/>
      <c r="BA15"/>
      <c r="BB15"/>
      <c r="BC15"/>
      <c r="BD15"/>
      <c r="BE15"/>
      <c r="BF15"/>
    </row>
    <row r="16" spans="1:58" ht="14.5" thickBot="1" x14ac:dyDescent="0.35">
      <c r="A16" s="10" t="s">
        <v>21</v>
      </c>
      <c r="B16" s="11" t="s">
        <v>22</v>
      </c>
      <c r="C16" s="96">
        <v>20150</v>
      </c>
      <c r="D16" s="175">
        <v>0</v>
      </c>
      <c r="E16" s="175">
        <v>0</v>
      </c>
      <c r="F16" s="186">
        <v>1500</v>
      </c>
      <c r="G16" s="123">
        <v>0</v>
      </c>
      <c r="H16" s="123">
        <v>25000</v>
      </c>
      <c r="I16" s="123">
        <f t="shared" si="1"/>
        <v>479000</v>
      </c>
      <c r="J16" s="123">
        <v>434000</v>
      </c>
      <c r="K16" s="184">
        <v>45000</v>
      </c>
      <c r="L16" s="96">
        <v>151000</v>
      </c>
      <c r="M16" s="179">
        <v>177000</v>
      </c>
      <c r="N16" s="124">
        <v>971000</v>
      </c>
      <c r="O16" s="180">
        <v>0</v>
      </c>
      <c r="P16" s="180">
        <v>0</v>
      </c>
      <c r="Q16" s="180">
        <f t="shared" si="2"/>
        <v>5450</v>
      </c>
      <c r="R16" s="180">
        <v>5450</v>
      </c>
      <c r="S16" s="181">
        <v>0</v>
      </c>
      <c r="T16" s="181">
        <v>0</v>
      </c>
      <c r="U16" s="96">
        <v>32000</v>
      </c>
      <c r="V16" s="96">
        <v>55000</v>
      </c>
      <c r="W16" s="185">
        <v>0</v>
      </c>
      <c r="X16" s="96">
        <v>0</v>
      </c>
      <c r="Y16" s="182">
        <v>0</v>
      </c>
      <c r="Z16" s="96">
        <v>8069867</v>
      </c>
      <c r="AA16" s="96">
        <v>151440</v>
      </c>
      <c r="AB16" s="96">
        <v>720000</v>
      </c>
      <c r="AC16" s="123">
        <v>0</v>
      </c>
      <c r="AD16" s="96">
        <v>1846282</v>
      </c>
      <c r="AE16" s="123">
        <v>0</v>
      </c>
      <c r="AF16" s="96">
        <v>0</v>
      </c>
      <c r="AG16" s="123">
        <v>0</v>
      </c>
      <c r="AH16" s="123">
        <v>0</v>
      </c>
      <c r="AI16" s="96">
        <v>0</v>
      </c>
      <c r="AJ16" s="123">
        <v>0</v>
      </c>
      <c r="AK16" s="123">
        <v>0</v>
      </c>
      <c r="AL16" s="123">
        <v>0</v>
      </c>
      <c r="AM16" s="96">
        <v>4618.6499999999996</v>
      </c>
      <c r="AN16" s="96">
        <v>500000</v>
      </c>
      <c r="AO16" s="96">
        <v>0</v>
      </c>
      <c r="AP16" s="123">
        <v>0</v>
      </c>
      <c r="AQ16" s="123">
        <v>0</v>
      </c>
      <c r="AR16" s="183">
        <v>68952</v>
      </c>
      <c r="AS16" s="136">
        <f t="shared" si="0"/>
        <v>13278259.65</v>
      </c>
      <c r="AU16" s="15"/>
      <c r="AW16"/>
      <c r="AX16"/>
      <c r="AY16"/>
      <c r="AZ16"/>
      <c r="BA16"/>
      <c r="BB16"/>
      <c r="BC16"/>
      <c r="BD16"/>
      <c r="BE16"/>
      <c r="BF16"/>
    </row>
    <row r="17" spans="1:58" ht="14.5" thickBot="1" x14ac:dyDescent="0.35">
      <c r="A17" s="10" t="s">
        <v>23</v>
      </c>
      <c r="B17" s="11" t="s">
        <v>24</v>
      </c>
      <c r="C17" s="96">
        <v>0</v>
      </c>
      <c r="D17" s="175">
        <v>0</v>
      </c>
      <c r="E17" s="175">
        <v>0</v>
      </c>
      <c r="F17" s="186">
        <v>5000</v>
      </c>
      <c r="G17" s="123">
        <v>0</v>
      </c>
      <c r="H17" s="123">
        <v>10000</v>
      </c>
      <c r="I17" s="123">
        <f t="shared" si="1"/>
        <v>293000</v>
      </c>
      <c r="J17" s="123">
        <v>270000</v>
      </c>
      <c r="K17" s="184">
        <v>23000</v>
      </c>
      <c r="L17" s="96">
        <v>121000</v>
      </c>
      <c r="M17" s="179">
        <v>150000</v>
      </c>
      <c r="N17" s="124">
        <v>938100</v>
      </c>
      <c r="O17" s="180">
        <v>0</v>
      </c>
      <c r="P17" s="180">
        <v>0</v>
      </c>
      <c r="Q17" s="180">
        <f t="shared" si="2"/>
        <v>5450</v>
      </c>
      <c r="R17" s="180">
        <v>5450</v>
      </c>
      <c r="S17" s="181">
        <v>0</v>
      </c>
      <c r="T17" s="181">
        <v>0</v>
      </c>
      <c r="U17" s="96">
        <v>30000</v>
      </c>
      <c r="V17" s="96">
        <v>39000</v>
      </c>
      <c r="W17" s="185">
        <v>0</v>
      </c>
      <c r="X17" s="96">
        <v>0</v>
      </c>
      <c r="Y17" s="182">
        <v>0</v>
      </c>
      <c r="Z17" s="96">
        <v>8280144</v>
      </c>
      <c r="AA17" s="96">
        <v>151440</v>
      </c>
      <c r="AB17" s="96">
        <v>0</v>
      </c>
      <c r="AC17" s="123">
        <v>0</v>
      </c>
      <c r="AD17" s="96">
        <v>0</v>
      </c>
      <c r="AE17" s="123">
        <v>0</v>
      </c>
      <c r="AF17" s="96">
        <v>738108</v>
      </c>
      <c r="AG17" s="123">
        <v>0</v>
      </c>
      <c r="AH17" s="123">
        <v>0</v>
      </c>
      <c r="AI17" s="96">
        <v>0</v>
      </c>
      <c r="AJ17" s="123">
        <v>0</v>
      </c>
      <c r="AK17" s="123">
        <v>0</v>
      </c>
      <c r="AL17" s="123">
        <v>0</v>
      </c>
      <c r="AM17" s="96">
        <v>4618.6499999999996</v>
      </c>
      <c r="AN17" s="96">
        <v>570000</v>
      </c>
      <c r="AO17" s="96">
        <v>0</v>
      </c>
      <c r="AP17" s="123">
        <v>0</v>
      </c>
      <c r="AQ17" s="123">
        <v>0</v>
      </c>
      <c r="AR17" s="183">
        <v>0</v>
      </c>
      <c r="AS17" s="136">
        <f t="shared" si="0"/>
        <v>11335860.65</v>
      </c>
      <c r="AU17" s="15"/>
      <c r="AV17"/>
      <c r="AW17"/>
      <c r="AX17"/>
      <c r="AY17"/>
      <c r="AZ17"/>
      <c r="BA17"/>
      <c r="BB17"/>
      <c r="BC17"/>
      <c r="BD17"/>
      <c r="BE17"/>
      <c r="BF17"/>
    </row>
    <row r="18" spans="1:58" ht="14.5" thickBot="1" x14ac:dyDescent="0.35">
      <c r="A18" s="10" t="s">
        <v>25</v>
      </c>
      <c r="B18" s="11" t="s">
        <v>26</v>
      </c>
      <c r="C18" s="96">
        <v>19000</v>
      </c>
      <c r="D18" s="175">
        <v>0</v>
      </c>
      <c r="E18" s="175">
        <v>0</v>
      </c>
      <c r="F18" s="186">
        <v>6000</v>
      </c>
      <c r="G18" s="123">
        <v>0</v>
      </c>
      <c r="H18" s="123">
        <v>5000</v>
      </c>
      <c r="I18" s="123">
        <f t="shared" si="1"/>
        <v>171000</v>
      </c>
      <c r="J18" s="123">
        <v>145000</v>
      </c>
      <c r="K18" s="184">
        <v>26000</v>
      </c>
      <c r="L18" s="96">
        <v>161000</v>
      </c>
      <c r="M18" s="179">
        <v>140000</v>
      </c>
      <c r="N18" s="124">
        <v>799900</v>
      </c>
      <c r="O18" s="180">
        <v>0</v>
      </c>
      <c r="P18" s="180">
        <v>0</v>
      </c>
      <c r="Q18" s="180">
        <f t="shared" si="2"/>
        <v>5450</v>
      </c>
      <c r="R18" s="180">
        <v>5450</v>
      </c>
      <c r="S18" s="181">
        <v>0</v>
      </c>
      <c r="T18" s="181">
        <v>1500</v>
      </c>
      <c r="U18" s="96">
        <v>38000</v>
      </c>
      <c r="V18" s="96">
        <v>39000</v>
      </c>
      <c r="W18" s="96">
        <v>0</v>
      </c>
      <c r="X18" s="96">
        <v>0</v>
      </c>
      <c r="Y18" s="96">
        <v>0</v>
      </c>
      <c r="Z18" s="96">
        <v>7987178</v>
      </c>
      <c r="AA18" s="96">
        <v>151440</v>
      </c>
      <c r="AB18" s="96">
        <v>0</v>
      </c>
      <c r="AC18" s="123">
        <v>0</v>
      </c>
      <c r="AD18" s="96">
        <v>95342</v>
      </c>
      <c r="AE18" s="123">
        <v>0</v>
      </c>
      <c r="AF18" s="96">
        <v>0</v>
      </c>
      <c r="AG18" s="123">
        <v>0</v>
      </c>
      <c r="AH18" s="123">
        <v>0</v>
      </c>
      <c r="AI18" s="96">
        <v>0</v>
      </c>
      <c r="AJ18" s="123">
        <v>0</v>
      </c>
      <c r="AK18" s="123">
        <v>0</v>
      </c>
      <c r="AL18" s="123">
        <v>0</v>
      </c>
      <c r="AM18" s="96">
        <v>4618.6499999999996</v>
      </c>
      <c r="AN18" s="96">
        <v>360000</v>
      </c>
      <c r="AO18" s="96">
        <v>0</v>
      </c>
      <c r="AP18" s="123">
        <v>0</v>
      </c>
      <c r="AQ18" s="123">
        <v>0</v>
      </c>
      <c r="AR18" s="183">
        <v>0</v>
      </c>
      <c r="AS18" s="136">
        <f t="shared" si="0"/>
        <v>9984428.6500000004</v>
      </c>
      <c r="AU18" s="15"/>
      <c r="AV18"/>
      <c r="AW18"/>
      <c r="AX18"/>
      <c r="AY18"/>
      <c r="AZ18"/>
      <c r="BA18"/>
      <c r="BB18"/>
      <c r="BC18"/>
      <c r="BD18"/>
      <c r="BE18"/>
      <c r="BF18"/>
    </row>
    <row r="19" spans="1:58" ht="14.5" thickBot="1" x14ac:dyDescent="0.35">
      <c r="A19" s="10" t="s">
        <v>27</v>
      </c>
      <c r="B19" s="11" t="s">
        <v>28</v>
      </c>
      <c r="C19" s="96">
        <v>20150</v>
      </c>
      <c r="D19" s="175">
        <v>0</v>
      </c>
      <c r="E19" s="175">
        <v>0</v>
      </c>
      <c r="F19" s="186">
        <v>15000</v>
      </c>
      <c r="G19" s="123">
        <v>0</v>
      </c>
      <c r="H19" s="123">
        <v>10000</v>
      </c>
      <c r="I19" s="123">
        <f t="shared" si="1"/>
        <v>408000</v>
      </c>
      <c r="J19" s="123">
        <v>273000</v>
      </c>
      <c r="K19" s="184">
        <v>135000</v>
      </c>
      <c r="L19" s="96">
        <v>332000</v>
      </c>
      <c r="M19" s="179">
        <v>300000</v>
      </c>
      <c r="N19" s="124">
        <v>1420300</v>
      </c>
      <c r="O19" s="180">
        <v>0</v>
      </c>
      <c r="P19" s="180">
        <v>0</v>
      </c>
      <c r="Q19" s="180">
        <f t="shared" si="2"/>
        <v>5450</v>
      </c>
      <c r="R19" s="180">
        <v>5450</v>
      </c>
      <c r="S19" s="181">
        <v>0</v>
      </c>
      <c r="T19" s="181">
        <v>10500</v>
      </c>
      <c r="U19" s="96">
        <v>40000</v>
      </c>
      <c r="V19" s="96">
        <v>77000</v>
      </c>
      <c r="W19" s="185">
        <v>0</v>
      </c>
      <c r="X19" s="96">
        <v>0</v>
      </c>
      <c r="Y19" s="182">
        <v>0</v>
      </c>
      <c r="Z19" s="96">
        <v>23339104</v>
      </c>
      <c r="AA19" s="96">
        <v>378600</v>
      </c>
      <c r="AB19" s="96">
        <v>30000</v>
      </c>
      <c r="AC19" s="123">
        <v>0</v>
      </c>
      <c r="AD19" s="96">
        <v>3805013</v>
      </c>
      <c r="AE19" s="123">
        <v>0</v>
      </c>
      <c r="AF19" s="96">
        <v>0</v>
      </c>
      <c r="AG19" s="123">
        <v>0</v>
      </c>
      <c r="AH19" s="123">
        <v>0</v>
      </c>
      <c r="AI19" s="96">
        <v>0</v>
      </c>
      <c r="AJ19" s="123">
        <v>0</v>
      </c>
      <c r="AK19" s="123">
        <v>0</v>
      </c>
      <c r="AL19" s="123">
        <v>0</v>
      </c>
      <c r="AM19" s="96">
        <v>4618.6499999999996</v>
      </c>
      <c r="AN19" s="96">
        <v>1022000</v>
      </c>
      <c r="AO19" s="96">
        <v>0</v>
      </c>
      <c r="AP19" s="123">
        <v>0</v>
      </c>
      <c r="AQ19" s="123">
        <v>0</v>
      </c>
      <c r="AR19" s="183">
        <v>68952</v>
      </c>
      <c r="AS19" s="136">
        <f t="shared" si="0"/>
        <v>31286687.649999999</v>
      </c>
      <c r="AU19" s="15"/>
      <c r="AV19"/>
      <c r="AW19"/>
      <c r="AX19"/>
      <c r="AY19"/>
      <c r="AZ19"/>
      <c r="BA19"/>
      <c r="BB19"/>
      <c r="BC19"/>
      <c r="BD19"/>
      <c r="BE19"/>
      <c r="BF19"/>
    </row>
    <row r="20" spans="1:58" ht="14.5" thickBot="1" x14ac:dyDescent="0.35">
      <c r="A20" s="10" t="s">
        <v>29</v>
      </c>
      <c r="B20" s="11" t="s">
        <v>30</v>
      </c>
      <c r="C20" s="96">
        <v>0</v>
      </c>
      <c r="D20" s="175">
        <v>0</v>
      </c>
      <c r="E20" s="175">
        <v>0</v>
      </c>
      <c r="F20" s="186">
        <v>7000</v>
      </c>
      <c r="G20" s="123">
        <v>0</v>
      </c>
      <c r="H20" s="123">
        <v>8000</v>
      </c>
      <c r="I20" s="123">
        <f t="shared" si="1"/>
        <v>188000</v>
      </c>
      <c r="J20" s="123">
        <v>166000</v>
      </c>
      <c r="K20" s="184">
        <v>22000</v>
      </c>
      <c r="L20" s="96">
        <v>135000</v>
      </c>
      <c r="M20" s="179">
        <v>217000</v>
      </c>
      <c r="N20" s="124">
        <v>1031700</v>
      </c>
      <c r="O20" s="180">
        <v>0</v>
      </c>
      <c r="P20" s="180">
        <v>0</v>
      </c>
      <c r="Q20" s="180">
        <f t="shared" si="2"/>
        <v>5450</v>
      </c>
      <c r="R20" s="180">
        <v>5450</v>
      </c>
      <c r="S20" s="181">
        <v>0</v>
      </c>
      <c r="T20" s="181">
        <v>0</v>
      </c>
      <c r="U20" s="96">
        <v>30000</v>
      </c>
      <c r="V20" s="96">
        <v>46000</v>
      </c>
      <c r="W20" s="185">
        <v>0</v>
      </c>
      <c r="X20" s="96">
        <v>0</v>
      </c>
      <c r="Y20" s="182">
        <v>0</v>
      </c>
      <c r="Z20" s="96">
        <v>8203737</v>
      </c>
      <c r="AA20" s="96">
        <v>151440</v>
      </c>
      <c r="AB20" s="96">
        <v>0</v>
      </c>
      <c r="AC20" s="123">
        <v>0</v>
      </c>
      <c r="AD20" s="96">
        <v>1430136</v>
      </c>
      <c r="AE20" s="123">
        <v>0</v>
      </c>
      <c r="AF20" s="96">
        <v>1476216</v>
      </c>
      <c r="AG20" s="123">
        <v>0</v>
      </c>
      <c r="AH20" s="123">
        <v>0</v>
      </c>
      <c r="AI20" s="96">
        <v>0</v>
      </c>
      <c r="AJ20" s="123">
        <v>0</v>
      </c>
      <c r="AK20" s="123">
        <v>0</v>
      </c>
      <c r="AL20" s="123">
        <v>0</v>
      </c>
      <c r="AM20" s="96">
        <v>4618.6499999999996</v>
      </c>
      <c r="AN20" s="96">
        <v>530000</v>
      </c>
      <c r="AO20" s="96">
        <v>0</v>
      </c>
      <c r="AP20" s="123">
        <v>0</v>
      </c>
      <c r="AQ20" s="123">
        <v>0</v>
      </c>
      <c r="AR20" s="183">
        <v>34476</v>
      </c>
      <c r="AS20" s="136">
        <f t="shared" si="0"/>
        <v>13498773.65</v>
      </c>
      <c r="AU20" s="15"/>
      <c r="AV20"/>
      <c r="AW20"/>
      <c r="AX20"/>
      <c r="AY20"/>
      <c r="AZ20"/>
      <c r="BA20"/>
      <c r="BB20"/>
      <c r="BC20"/>
      <c r="BD20"/>
      <c r="BE20"/>
      <c r="BF20"/>
    </row>
    <row r="21" spans="1:58" ht="14.5" thickBot="1" x14ac:dyDescent="0.35">
      <c r="A21" s="10" t="s">
        <v>31</v>
      </c>
      <c r="B21" s="12" t="s">
        <v>32</v>
      </c>
      <c r="C21" s="105">
        <v>18650</v>
      </c>
      <c r="D21" s="175">
        <v>0</v>
      </c>
      <c r="E21" s="175">
        <v>0</v>
      </c>
      <c r="F21" s="186">
        <v>2500</v>
      </c>
      <c r="G21" s="187">
        <v>0</v>
      </c>
      <c r="H21" s="187">
        <v>30000</v>
      </c>
      <c r="I21" s="123">
        <f t="shared" si="1"/>
        <v>409000</v>
      </c>
      <c r="J21" s="123">
        <v>345000</v>
      </c>
      <c r="K21" s="184">
        <v>64000</v>
      </c>
      <c r="L21" s="105">
        <v>363000</v>
      </c>
      <c r="M21" s="188">
        <v>419000</v>
      </c>
      <c r="N21" s="124">
        <v>1146700</v>
      </c>
      <c r="O21" s="180">
        <v>0</v>
      </c>
      <c r="P21" s="180">
        <v>0</v>
      </c>
      <c r="Q21" s="180">
        <f t="shared" si="2"/>
        <v>6250</v>
      </c>
      <c r="R21" s="180">
        <v>6250</v>
      </c>
      <c r="S21" s="181">
        <v>0</v>
      </c>
      <c r="T21" s="189">
        <v>0</v>
      </c>
      <c r="U21" s="96">
        <v>42000</v>
      </c>
      <c r="V21" s="96">
        <v>84000</v>
      </c>
      <c r="W21" s="185">
        <v>0</v>
      </c>
      <c r="X21" s="96">
        <v>0</v>
      </c>
      <c r="Y21" s="182">
        <v>0</v>
      </c>
      <c r="Z21" s="96">
        <v>0</v>
      </c>
      <c r="AA21" s="105">
        <v>378600</v>
      </c>
      <c r="AB21" s="96">
        <v>0</v>
      </c>
      <c r="AC21" s="187">
        <v>0</v>
      </c>
      <c r="AD21" s="96">
        <v>3813696</v>
      </c>
      <c r="AE21" s="187">
        <v>0</v>
      </c>
      <c r="AF21" s="96">
        <v>0</v>
      </c>
      <c r="AG21" s="187">
        <v>0</v>
      </c>
      <c r="AH21" s="187">
        <v>0</v>
      </c>
      <c r="AI21" s="96">
        <v>0</v>
      </c>
      <c r="AJ21" s="187">
        <v>0</v>
      </c>
      <c r="AK21" s="187">
        <v>0</v>
      </c>
      <c r="AL21" s="187">
        <v>0</v>
      </c>
      <c r="AM21" s="105">
        <v>4618.6499999999996</v>
      </c>
      <c r="AN21" s="96">
        <v>1700000</v>
      </c>
      <c r="AO21" s="96">
        <v>11022</v>
      </c>
      <c r="AP21" s="187">
        <v>0</v>
      </c>
      <c r="AQ21" s="187">
        <v>0</v>
      </c>
      <c r="AR21" s="183">
        <v>0</v>
      </c>
      <c r="AS21" s="136">
        <f t="shared" si="0"/>
        <v>8429036.6500000004</v>
      </c>
      <c r="AT21" s="1" t="s">
        <v>33</v>
      </c>
      <c r="AU21" s="15"/>
      <c r="AV21"/>
      <c r="AW21"/>
      <c r="AX21"/>
      <c r="AY21"/>
      <c r="AZ21"/>
      <c r="BA21"/>
      <c r="BB21"/>
      <c r="BC21"/>
      <c r="BD21"/>
      <c r="BE21"/>
      <c r="BF21"/>
    </row>
    <row r="22" spans="1:58" ht="14.5" thickBot="1" x14ac:dyDescent="0.35">
      <c r="A22" s="10" t="s">
        <v>34</v>
      </c>
      <c r="B22" s="11" t="s">
        <v>35</v>
      </c>
      <c r="C22" s="96">
        <v>0</v>
      </c>
      <c r="D22" s="175">
        <v>0</v>
      </c>
      <c r="E22" s="175">
        <v>0</v>
      </c>
      <c r="F22" s="186">
        <v>2000</v>
      </c>
      <c r="G22" s="123">
        <v>0</v>
      </c>
      <c r="H22" s="123">
        <v>5000</v>
      </c>
      <c r="I22" s="123">
        <f t="shared" si="1"/>
        <v>484000</v>
      </c>
      <c r="J22" s="123">
        <v>364000</v>
      </c>
      <c r="K22" s="184">
        <v>120000</v>
      </c>
      <c r="L22" s="96">
        <v>260000</v>
      </c>
      <c r="M22" s="179">
        <v>114000</v>
      </c>
      <c r="N22" s="124">
        <v>1302800</v>
      </c>
      <c r="O22" s="180">
        <v>0</v>
      </c>
      <c r="P22" s="180">
        <v>0</v>
      </c>
      <c r="Q22" s="180">
        <f t="shared" si="2"/>
        <v>6250</v>
      </c>
      <c r="R22" s="180">
        <v>6250</v>
      </c>
      <c r="S22" s="181">
        <v>0</v>
      </c>
      <c r="T22" s="181">
        <v>0</v>
      </c>
      <c r="U22" s="96">
        <v>35000</v>
      </c>
      <c r="V22" s="96">
        <v>67000</v>
      </c>
      <c r="W22" s="185">
        <v>0</v>
      </c>
      <c r="X22" s="96">
        <v>0</v>
      </c>
      <c r="Y22" s="182">
        <v>0</v>
      </c>
      <c r="Z22" s="96">
        <v>29654321</v>
      </c>
      <c r="AA22" s="96">
        <v>378600</v>
      </c>
      <c r="AB22" s="96">
        <v>0</v>
      </c>
      <c r="AC22" s="123">
        <v>0</v>
      </c>
      <c r="AD22" s="96">
        <v>3635042</v>
      </c>
      <c r="AE22" s="123">
        <v>0</v>
      </c>
      <c r="AF22" s="96">
        <v>0</v>
      </c>
      <c r="AG22" s="123">
        <v>0</v>
      </c>
      <c r="AH22" s="123">
        <v>0</v>
      </c>
      <c r="AI22" s="96">
        <v>806400</v>
      </c>
      <c r="AJ22" s="123">
        <v>0</v>
      </c>
      <c r="AK22" s="123">
        <v>0</v>
      </c>
      <c r="AL22" s="123">
        <v>0</v>
      </c>
      <c r="AM22" s="96">
        <v>0</v>
      </c>
      <c r="AN22" s="190">
        <v>0</v>
      </c>
      <c r="AO22" s="96">
        <v>0</v>
      </c>
      <c r="AP22" s="123">
        <v>0</v>
      </c>
      <c r="AQ22" s="123">
        <v>0</v>
      </c>
      <c r="AR22" s="183">
        <v>0</v>
      </c>
      <c r="AS22" s="136">
        <f t="shared" si="0"/>
        <v>36750413</v>
      </c>
      <c r="AU22" s="15"/>
      <c r="AV22"/>
      <c r="AW22"/>
      <c r="AX22"/>
      <c r="AY22"/>
      <c r="AZ22"/>
      <c r="BA22"/>
      <c r="BB22"/>
      <c r="BC22"/>
      <c r="BD22"/>
      <c r="BE22"/>
      <c r="BF22"/>
    </row>
    <row r="23" spans="1:58" ht="14.5" thickBot="1" x14ac:dyDescent="0.35">
      <c r="A23" s="10" t="s">
        <v>36</v>
      </c>
      <c r="B23" s="11" t="s">
        <v>37</v>
      </c>
      <c r="C23" s="96">
        <v>0</v>
      </c>
      <c r="D23" s="175">
        <v>0</v>
      </c>
      <c r="E23" s="175">
        <v>0</v>
      </c>
      <c r="F23" s="186">
        <v>2000</v>
      </c>
      <c r="G23" s="123">
        <v>0</v>
      </c>
      <c r="H23" s="123">
        <v>8000</v>
      </c>
      <c r="I23" s="123">
        <f t="shared" si="1"/>
        <v>102000</v>
      </c>
      <c r="J23" s="123">
        <v>59000</v>
      </c>
      <c r="K23" s="184">
        <v>43000</v>
      </c>
      <c r="L23" s="96">
        <v>109000</v>
      </c>
      <c r="M23" s="179">
        <v>157000</v>
      </c>
      <c r="N23" s="124">
        <v>1081800</v>
      </c>
      <c r="O23" s="180">
        <v>0</v>
      </c>
      <c r="P23" s="180">
        <v>0</v>
      </c>
      <c r="Q23" s="180">
        <f t="shared" si="2"/>
        <v>5450</v>
      </c>
      <c r="R23" s="180">
        <v>5450</v>
      </c>
      <c r="S23" s="181">
        <v>0</v>
      </c>
      <c r="T23" s="181">
        <v>0</v>
      </c>
      <c r="U23" s="96">
        <v>33000</v>
      </c>
      <c r="V23" s="96">
        <v>57000</v>
      </c>
      <c r="W23" s="185">
        <v>0</v>
      </c>
      <c r="X23" s="96">
        <v>0</v>
      </c>
      <c r="Y23" s="182">
        <v>0</v>
      </c>
      <c r="Z23" s="96">
        <v>8190744</v>
      </c>
      <c r="AA23" s="96">
        <v>151440</v>
      </c>
      <c r="AB23" s="96">
        <v>0</v>
      </c>
      <c r="AC23" s="123">
        <v>0</v>
      </c>
      <c r="AD23" s="96">
        <v>1565460</v>
      </c>
      <c r="AE23" s="123">
        <v>0</v>
      </c>
      <c r="AF23" s="96">
        <v>303000</v>
      </c>
      <c r="AG23" s="123">
        <v>0</v>
      </c>
      <c r="AH23" s="123">
        <v>0</v>
      </c>
      <c r="AI23" s="96">
        <v>0</v>
      </c>
      <c r="AJ23" s="123">
        <v>0</v>
      </c>
      <c r="AK23" s="123">
        <v>0</v>
      </c>
      <c r="AL23" s="123">
        <v>0</v>
      </c>
      <c r="AM23" s="96">
        <v>4618.6499999999996</v>
      </c>
      <c r="AN23" s="96">
        <v>400000</v>
      </c>
      <c r="AO23" s="96">
        <v>0</v>
      </c>
      <c r="AP23" s="123">
        <v>0</v>
      </c>
      <c r="AQ23" s="123">
        <v>0</v>
      </c>
      <c r="AR23" s="183">
        <v>34476</v>
      </c>
      <c r="AS23" s="136">
        <f t="shared" si="0"/>
        <v>12204988.65</v>
      </c>
      <c r="AU23" s="15"/>
      <c r="AV23"/>
      <c r="AW23"/>
      <c r="AX23"/>
      <c r="AY23"/>
      <c r="AZ23"/>
      <c r="BA23"/>
      <c r="BB23"/>
      <c r="BC23"/>
      <c r="BD23"/>
      <c r="BE23"/>
      <c r="BF23"/>
    </row>
    <row r="24" spans="1:58" ht="14.5" thickBot="1" x14ac:dyDescent="0.35">
      <c r="A24" s="13" t="s">
        <v>38</v>
      </c>
      <c r="B24" s="14" t="s">
        <v>39</v>
      </c>
      <c r="C24" s="97">
        <v>0</v>
      </c>
      <c r="D24" s="191">
        <v>0</v>
      </c>
      <c r="E24" s="191">
        <v>0</v>
      </c>
      <c r="F24" s="192">
        <v>2500</v>
      </c>
      <c r="G24" s="127">
        <v>0</v>
      </c>
      <c r="H24" s="127">
        <v>20000</v>
      </c>
      <c r="I24" s="193">
        <f t="shared" si="1"/>
        <v>272000</v>
      </c>
      <c r="J24" s="127">
        <v>154000</v>
      </c>
      <c r="K24" s="194">
        <v>118000</v>
      </c>
      <c r="L24" s="97">
        <v>155000</v>
      </c>
      <c r="M24" s="195">
        <v>202000</v>
      </c>
      <c r="N24" s="128">
        <v>944400</v>
      </c>
      <c r="O24" s="196">
        <v>0</v>
      </c>
      <c r="P24" s="196">
        <v>0</v>
      </c>
      <c r="Q24" s="196">
        <f t="shared" si="2"/>
        <v>5450</v>
      </c>
      <c r="R24" s="196">
        <v>5450</v>
      </c>
      <c r="S24" s="197">
        <v>0</v>
      </c>
      <c r="T24" s="197">
        <v>0</v>
      </c>
      <c r="U24" s="97">
        <v>40000</v>
      </c>
      <c r="V24" s="97">
        <v>55000</v>
      </c>
      <c r="W24" s="97">
        <v>0</v>
      </c>
      <c r="X24" s="97">
        <v>0</v>
      </c>
      <c r="Y24" s="198">
        <v>0</v>
      </c>
      <c r="Z24" s="97">
        <v>8181054</v>
      </c>
      <c r="AA24" s="97">
        <v>227160</v>
      </c>
      <c r="AB24" s="97">
        <v>0</v>
      </c>
      <c r="AC24" s="127">
        <v>0</v>
      </c>
      <c r="AD24" s="97">
        <v>5840111</v>
      </c>
      <c r="AE24" s="127">
        <v>0</v>
      </c>
      <c r="AF24" s="97">
        <v>0</v>
      </c>
      <c r="AG24" s="127">
        <v>0</v>
      </c>
      <c r="AH24" s="127">
        <v>0</v>
      </c>
      <c r="AI24" s="97">
        <v>0</v>
      </c>
      <c r="AJ24" s="127">
        <v>0</v>
      </c>
      <c r="AK24" s="127">
        <v>0</v>
      </c>
      <c r="AL24" s="127">
        <v>0</v>
      </c>
      <c r="AM24" s="97">
        <v>4618.6499999999996</v>
      </c>
      <c r="AN24" s="97">
        <v>490000</v>
      </c>
      <c r="AO24" s="97">
        <v>0</v>
      </c>
      <c r="AP24" s="127">
        <v>0</v>
      </c>
      <c r="AQ24" s="127">
        <v>0</v>
      </c>
      <c r="AR24" s="199">
        <v>0</v>
      </c>
      <c r="AS24" s="137">
        <f t="shared" si="0"/>
        <v>16439293.65</v>
      </c>
      <c r="AU24" s="15"/>
      <c r="AV24"/>
      <c r="AW24"/>
      <c r="AX24"/>
      <c r="AY24"/>
      <c r="AZ24"/>
      <c r="BA24"/>
      <c r="BB24"/>
      <c r="BC24"/>
      <c r="BD24"/>
      <c r="BE24"/>
      <c r="BF24"/>
    </row>
    <row r="25" spans="1:58" s="148" customFormat="1" ht="24.75" customHeight="1" thickBot="1" x14ac:dyDescent="0.35">
      <c r="A25" s="139"/>
      <c r="B25" s="140" t="s">
        <v>109</v>
      </c>
      <c r="C25" s="141">
        <f t="shared" ref="C25:P25" si="3">SUM(C13:C24)</f>
        <v>151650</v>
      </c>
      <c r="D25" s="142">
        <f t="shared" si="3"/>
        <v>249000</v>
      </c>
      <c r="E25" s="142">
        <f t="shared" si="3"/>
        <v>201000</v>
      </c>
      <c r="F25" s="141">
        <f t="shared" si="3"/>
        <v>50000</v>
      </c>
      <c r="G25" s="141">
        <f t="shared" si="3"/>
        <v>0</v>
      </c>
      <c r="H25" s="141">
        <f t="shared" si="3"/>
        <v>171000</v>
      </c>
      <c r="I25" s="141">
        <f t="shared" si="3"/>
        <v>3582000</v>
      </c>
      <c r="J25" s="141">
        <f t="shared" si="3"/>
        <v>2922000</v>
      </c>
      <c r="K25" s="141">
        <f t="shared" si="3"/>
        <v>660000</v>
      </c>
      <c r="L25" s="141">
        <f t="shared" si="3"/>
        <v>2323000</v>
      </c>
      <c r="M25" s="141">
        <f t="shared" si="3"/>
        <v>2400000</v>
      </c>
      <c r="N25" s="143">
        <f t="shared" si="3"/>
        <v>12615000</v>
      </c>
      <c r="O25" s="144">
        <f t="shared" si="3"/>
        <v>30000</v>
      </c>
      <c r="P25" s="141">
        <f t="shared" si="3"/>
        <v>40000</v>
      </c>
      <c r="Q25" s="141">
        <f>R25+S25</f>
        <v>67000</v>
      </c>
      <c r="R25" s="141">
        <f t="shared" ref="R25:AR25" si="4">SUM(R13:R24)</f>
        <v>67000</v>
      </c>
      <c r="S25" s="141">
        <f t="shared" si="4"/>
        <v>0</v>
      </c>
      <c r="T25" s="141">
        <f t="shared" si="4"/>
        <v>16000</v>
      </c>
      <c r="U25" s="145">
        <f t="shared" si="4"/>
        <v>420000</v>
      </c>
      <c r="V25" s="138">
        <f t="shared" si="4"/>
        <v>680000</v>
      </c>
      <c r="W25" s="138">
        <f t="shared" si="4"/>
        <v>0</v>
      </c>
      <c r="X25" s="144">
        <f t="shared" si="4"/>
        <v>0</v>
      </c>
      <c r="Y25" s="144">
        <f t="shared" si="4"/>
        <v>0</v>
      </c>
      <c r="Z25" s="144">
        <f t="shared" si="4"/>
        <v>146027000</v>
      </c>
      <c r="AA25" s="141">
        <f t="shared" si="4"/>
        <v>2725920</v>
      </c>
      <c r="AB25" s="141">
        <f t="shared" si="4"/>
        <v>750000</v>
      </c>
      <c r="AC25" s="141">
        <f t="shared" si="4"/>
        <v>0</v>
      </c>
      <c r="AD25" s="141">
        <f t="shared" si="4"/>
        <v>33460916</v>
      </c>
      <c r="AE25" s="141">
        <f t="shared" si="4"/>
        <v>0</v>
      </c>
      <c r="AF25" s="141">
        <f t="shared" si="4"/>
        <v>2517324</v>
      </c>
      <c r="AG25" s="141">
        <f t="shared" si="4"/>
        <v>0</v>
      </c>
      <c r="AH25" s="141">
        <f t="shared" si="4"/>
        <v>0</v>
      </c>
      <c r="AI25" s="141">
        <f t="shared" si="4"/>
        <v>1344000</v>
      </c>
      <c r="AJ25" s="141">
        <f t="shared" si="4"/>
        <v>0</v>
      </c>
      <c r="AK25" s="141">
        <f t="shared" si="4"/>
        <v>0</v>
      </c>
      <c r="AL25" s="141">
        <f t="shared" si="4"/>
        <v>0</v>
      </c>
      <c r="AM25" s="141">
        <f t="shared" si="4"/>
        <v>50805.150000000009</v>
      </c>
      <c r="AN25" s="145">
        <f t="shared" si="4"/>
        <v>7417000</v>
      </c>
      <c r="AO25" s="138">
        <f t="shared" si="4"/>
        <v>27709</v>
      </c>
      <c r="AP25" s="141">
        <f t="shared" si="4"/>
        <v>0</v>
      </c>
      <c r="AQ25" s="141">
        <f t="shared" si="4"/>
        <v>0</v>
      </c>
      <c r="AR25" s="146">
        <f t="shared" si="4"/>
        <v>344760</v>
      </c>
      <c r="AS25" s="138">
        <f>C25+F25+G25+H25+J25+K25+L25+M25+N25+O25+P25+R25++S25+T25+U25+V25+W25+X25+Y25+Z25+AA25+AB25+AC25+AD25+AF25+AI25+AL25+AM25+AN25+AO25+AR25+AQ25+AP25+AK25+AJ25+AH25+AG25+AE25+E25+D25</f>
        <v>217661084.15000001</v>
      </c>
      <c r="AT25" s="147"/>
      <c r="AU25" s="147"/>
    </row>
    <row r="26" spans="1:58" x14ac:dyDescent="0.25">
      <c r="A26" s="16"/>
      <c r="B26" s="17"/>
      <c r="C26" s="18"/>
      <c r="D26" s="149"/>
      <c r="E26" s="149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9"/>
      <c r="AE26" s="19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5"/>
      <c r="AW26" s="15"/>
      <c r="AX26"/>
      <c r="AY26"/>
      <c r="AZ26"/>
      <c r="BA26"/>
      <c r="BB26"/>
      <c r="BC26"/>
      <c r="BD26"/>
      <c r="BE26"/>
      <c r="BF26"/>
    </row>
    <row r="27" spans="1:58" x14ac:dyDescent="0.25">
      <c r="A27" s="16"/>
      <c r="B27" s="17" t="s">
        <v>103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9"/>
      <c r="AE27" s="19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5"/>
      <c r="AX27"/>
      <c r="AY27"/>
      <c r="AZ27"/>
      <c r="BA27"/>
      <c r="BB27"/>
      <c r="BC27"/>
      <c r="BD27"/>
      <c r="BE27"/>
      <c r="BF27"/>
    </row>
    <row r="28" spans="1:58" x14ac:dyDescent="0.25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 t="s">
        <v>44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9"/>
      <c r="AE28" s="19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5"/>
      <c r="AX28"/>
      <c r="AY28"/>
      <c r="AZ28"/>
      <c r="BA28"/>
      <c r="BB28"/>
      <c r="BC28"/>
      <c r="BD28"/>
      <c r="BE28"/>
      <c r="BF28"/>
    </row>
    <row r="29" spans="1:58" ht="38.25" customHeight="1" x14ac:dyDescent="0.3">
      <c r="A29" s="47"/>
      <c r="C29" s="18"/>
      <c r="D29" s="18"/>
      <c r="E29" s="18"/>
      <c r="F29" s="18"/>
      <c r="G29" s="18"/>
      <c r="H29" s="18"/>
      <c r="I29" s="18"/>
      <c r="J29" s="18" t="s">
        <v>45</v>
      </c>
      <c r="K29" s="18"/>
      <c r="L29" s="18"/>
      <c r="M29" s="18"/>
      <c r="N29" s="18"/>
      <c r="O29" s="18"/>
      <c r="P29" s="18"/>
      <c r="Q29" s="18"/>
      <c r="R29" s="18"/>
      <c r="S29" s="18"/>
      <c r="T29" s="18" t="s">
        <v>44</v>
      </c>
      <c r="U29" s="18"/>
      <c r="V29" s="18"/>
      <c r="W29" s="18"/>
      <c r="X29" s="18"/>
      <c r="Y29" s="18"/>
      <c r="Z29" s="18"/>
      <c r="AA29" s="18"/>
      <c r="AB29" s="18"/>
      <c r="AC29" s="18"/>
      <c r="AD29" s="19"/>
      <c r="AE29" s="19"/>
      <c r="AF29" s="70"/>
      <c r="AG29" s="70"/>
      <c r="AH29" s="70"/>
      <c r="AI29" s="70"/>
      <c r="AJ29" s="70"/>
      <c r="AK29" s="70"/>
      <c r="AL29" s="70"/>
      <c r="AM29" s="70"/>
      <c r="AN29" s="18"/>
      <c r="AO29" s="18"/>
      <c r="AP29" s="18"/>
      <c r="AQ29" s="18"/>
      <c r="AR29" s="18"/>
      <c r="AS29" s="18"/>
      <c r="AT29" s="18"/>
      <c r="AU29" s="18"/>
      <c r="AV29" s="15"/>
      <c r="AX29"/>
      <c r="AY29"/>
      <c r="AZ29"/>
      <c r="BA29"/>
      <c r="BB29"/>
      <c r="BC29"/>
      <c r="BD29"/>
      <c r="BE29"/>
      <c r="BF29"/>
    </row>
    <row r="30" spans="1:58" x14ac:dyDescent="0.25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9"/>
      <c r="AE30" s="19"/>
      <c r="AF30" s="18"/>
      <c r="AG30" s="18"/>
      <c r="AH30" s="18"/>
      <c r="AI30" s="71"/>
      <c r="AJ30" s="71"/>
      <c r="AK30" s="71"/>
      <c r="AL30" s="71"/>
      <c r="AM30" s="18"/>
      <c r="AN30" s="18"/>
      <c r="AO30" s="18"/>
      <c r="AP30" s="18"/>
      <c r="AQ30" s="18"/>
      <c r="AR30" s="18"/>
      <c r="AS30" s="18"/>
      <c r="AT30" s="18"/>
      <c r="AU30" s="18"/>
      <c r="AV30" s="15"/>
      <c r="AX30"/>
      <c r="AY30"/>
      <c r="AZ30"/>
      <c r="BA30"/>
      <c r="BB30"/>
      <c r="BC30"/>
      <c r="BD30"/>
      <c r="BE30"/>
      <c r="BF30"/>
    </row>
    <row r="31" spans="1:58" ht="17.25" customHeight="1" x14ac:dyDescent="0.3">
      <c r="A31" s="17"/>
      <c r="B31" s="17"/>
      <c r="C31" s="20"/>
      <c r="D31" s="20"/>
      <c r="E31" s="20"/>
      <c r="F31" s="21"/>
      <c r="G31" s="21"/>
      <c r="H31" s="21" t="s">
        <v>44</v>
      </c>
      <c r="I31" s="21"/>
      <c r="J31" s="21"/>
      <c r="K31" s="21"/>
      <c r="L31" s="20"/>
      <c r="M31" s="20"/>
      <c r="N31" s="20"/>
      <c r="O31" s="20"/>
      <c r="P31" s="20"/>
      <c r="Q31" s="20"/>
      <c r="R31" s="20"/>
      <c r="S31" s="20"/>
      <c r="T31" s="20" t="s">
        <v>33</v>
      </c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72"/>
      <c r="AJ31" s="72"/>
      <c r="AK31" s="72"/>
      <c r="AL31" s="72"/>
      <c r="AM31" s="20"/>
      <c r="AN31" s="20"/>
      <c r="AO31" s="20"/>
      <c r="AP31" s="20"/>
      <c r="AQ31" s="20"/>
      <c r="AR31" s="20"/>
      <c r="AS31" s="20"/>
      <c r="AT31" s="20"/>
      <c r="AU31" s="20"/>
      <c r="AV31" s="15"/>
      <c r="AX31"/>
      <c r="AY31"/>
      <c r="AZ31"/>
      <c r="BA31"/>
      <c r="BB31"/>
      <c r="BC31"/>
      <c r="BD31"/>
      <c r="BE31"/>
      <c r="BF31"/>
    </row>
    <row r="32" spans="1:58" ht="12.75" customHeight="1" x14ac:dyDescent="0.25">
      <c r="A32" s="67"/>
      <c r="B32" s="65"/>
      <c r="C32" s="64"/>
      <c r="D32" s="64"/>
      <c r="E32" s="64"/>
      <c r="F32" s="64"/>
      <c r="G32" s="64"/>
      <c r="H32" s="64"/>
      <c r="I32" s="57"/>
      <c r="J32" s="57"/>
      <c r="K32" s="22"/>
      <c r="AI32" s="72"/>
      <c r="AJ32" s="72"/>
      <c r="AK32" s="72"/>
      <c r="AL32" s="72"/>
      <c r="AX32"/>
      <c r="AY32"/>
      <c r="AZ32"/>
      <c r="BA32"/>
      <c r="BB32"/>
      <c r="BC32"/>
      <c r="BD32"/>
      <c r="BE32"/>
      <c r="BF32"/>
    </row>
    <row r="33" spans="1:58" ht="13.5" customHeight="1" x14ac:dyDescent="0.25">
      <c r="A33" s="67"/>
      <c r="B33" s="65"/>
      <c r="C33" s="64"/>
      <c r="D33" s="64"/>
      <c r="E33" s="64"/>
      <c r="F33" s="64"/>
      <c r="G33" s="64"/>
      <c r="H33" s="64"/>
      <c r="I33" s="57"/>
      <c r="J33" s="57"/>
      <c r="K33" s="22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4"/>
      <c r="AE33" s="24"/>
      <c r="AF33" s="23"/>
      <c r="AG33" s="23"/>
      <c r="AH33" s="23"/>
      <c r="AI33" s="72"/>
      <c r="AJ33" s="72"/>
      <c r="AK33" s="72"/>
      <c r="AL33" s="72"/>
      <c r="AM33" s="23"/>
      <c r="AN33" s="23"/>
      <c r="AO33" s="23"/>
      <c r="AP33" s="23"/>
      <c r="AQ33" s="23"/>
      <c r="AR33" s="23"/>
      <c r="AS33" s="23"/>
      <c r="AT33" s="23"/>
      <c r="AX33"/>
      <c r="AY33"/>
      <c r="AZ33"/>
      <c r="BA33"/>
      <c r="BB33"/>
      <c r="BC33"/>
      <c r="BD33"/>
      <c r="BE33"/>
      <c r="BF33"/>
    </row>
    <row r="44" spans="1:58" x14ac:dyDescent="0.25">
      <c r="I44" s="1" t="s">
        <v>45</v>
      </c>
    </row>
  </sheetData>
  <sheetProtection selectLockedCells="1" selectUnlockedCells="1"/>
  <mergeCells count="11">
    <mergeCell ref="D26:E26"/>
    <mergeCell ref="A1:B1"/>
    <mergeCell ref="B10:B12"/>
    <mergeCell ref="AI3:AT3"/>
    <mergeCell ref="C6:AN6"/>
    <mergeCell ref="AB7:AF7"/>
    <mergeCell ref="J10:K11"/>
    <mergeCell ref="W10:X10"/>
    <mergeCell ref="W11:X11"/>
    <mergeCell ref="R10:S11"/>
    <mergeCell ref="B4:D4"/>
  </mergeCells>
  <printOptions horizontalCentered="1"/>
  <pageMargins left="0.15748031496062992" right="0.15748031496062992" top="0.98425196850393704" bottom="0.98425196850393704" header="0.51181102362204722" footer="0.51181102362204722"/>
  <pageSetup paperSize="8" scale="41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zoomScaleSheetLayoutView="100" workbookViewId="0">
      <pane xSplit="2" ySplit="3" topLeftCell="C13" activePane="bottomRight" state="frozen"/>
      <selection pane="topRight" activeCell="C1" sqref="C1"/>
      <selection pane="bottomLeft" activeCell="A6" sqref="A6"/>
      <selection pane="bottomRight" activeCell="B38" sqref="B38"/>
    </sheetView>
  </sheetViews>
  <sheetFormatPr defaultRowHeight="12.5" x14ac:dyDescent="0.25"/>
  <cols>
    <col min="1" max="1" width="8.453125" customWidth="1"/>
    <col min="2" max="2" width="25.90625" customWidth="1"/>
    <col min="3" max="3" width="15.08984375" customWidth="1"/>
    <col min="4" max="5" width="14.54296875" customWidth="1"/>
    <col min="6" max="6" width="14.36328125" customWidth="1"/>
    <col min="7" max="7" width="14.08984375" customWidth="1"/>
    <col min="8" max="8" width="14.36328125" bestFit="1" customWidth="1"/>
    <col min="9" max="9" width="10.08984375" customWidth="1"/>
  </cols>
  <sheetData>
    <row r="1" spans="1:10" ht="54" customHeight="1" x14ac:dyDescent="0.3">
      <c r="E1" s="56"/>
      <c r="F1" s="56"/>
      <c r="G1" s="56"/>
      <c r="H1" s="56"/>
    </row>
    <row r="2" spans="1:10" ht="21" customHeight="1" x14ac:dyDescent="0.3">
      <c r="A2" s="25"/>
      <c r="B2" s="53"/>
      <c r="C2" s="53"/>
      <c r="D2" s="26"/>
      <c r="E2" s="56"/>
      <c r="F2" s="56"/>
      <c r="G2" s="56"/>
      <c r="H2" s="56"/>
    </row>
    <row r="3" spans="1:10" ht="12.75" customHeight="1" x14ac:dyDescent="0.3">
      <c r="A3" s="26"/>
      <c r="B3" s="53" t="s">
        <v>102</v>
      </c>
      <c r="C3" s="26"/>
      <c r="D3" s="26"/>
      <c r="E3" s="56"/>
      <c r="F3" s="56"/>
      <c r="G3" s="56"/>
      <c r="H3" s="56"/>
    </row>
    <row r="4" spans="1:10" x14ac:dyDescent="0.25">
      <c r="A4" s="26"/>
      <c r="B4" s="26"/>
      <c r="C4" s="26"/>
      <c r="D4" s="27"/>
      <c r="E4" s="27"/>
      <c r="F4" s="27"/>
      <c r="G4" s="27"/>
      <c r="H4" s="27"/>
    </row>
    <row r="6" spans="1:10" ht="13" x14ac:dyDescent="0.3">
      <c r="A6" s="1"/>
      <c r="B6" s="1"/>
      <c r="C6" s="163" t="s">
        <v>105</v>
      </c>
      <c r="D6" s="163"/>
      <c r="E6" s="163"/>
      <c r="F6" s="163"/>
      <c r="G6" s="163"/>
      <c r="H6" s="163"/>
      <c r="I6" s="163"/>
      <c r="J6" s="163"/>
    </row>
    <row r="7" spans="1:10" x14ac:dyDescent="0.25">
      <c r="A7" s="1"/>
      <c r="B7" s="1"/>
      <c r="C7" s="1"/>
      <c r="D7" s="28"/>
      <c r="E7" s="28"/>
      <c r="F7" s="28"/>
      <c r="G7" s="28"/>
      <c r="H7" s="1"/>
    </row>
    <row r="8" spans="1:10" ht="12.75" customHeight="1" x14ac:dyDescent="0.3">
      <c r="A8" s="29"/>
      <c r="B8" s="29"/>
      <c r="C8" s="29"/>
      <c r="D8" s="165" t="s">
        <v>107</v>
      </c>
      <c r="E8" s="165"/>
      <c r="F8" s="165"/>
      <c r="G8" s="165"/>
      <c r="H8" s="165"/>
    </row>
    <row r="9" spans="1:10" ht="13" x14ac:dyDescent="0.3">
      <c r="A9" s="30"/>
      <c r="B9" s="30"/>
      <c r="C9" s="30"/>
      <c r="D9" s="1"/>
      <c r="E9" s="1"/>
      <c r="F9" s="1"/>
      <c r="G9" s="1"/>
    </row>
    <row r="10" spans="1:10" ht="13.5" thickBot="1" x14ac:dyDescent="0.35">
      <c r="A10" s="30"/>
      <c r="B10" s="30"/>
      <c r="C10" s="30"/>
      <c r="D10" s="1"/>
      <c r="E10" s="1"/>
      <c r="F10" s="1"/>
      <c r="G10" s="1"/>
      <c r="H10" s="30" t="s">
        <v>0</v>
      </c>
    </row>
    <row r="11" spans="1:10" ht="12.75" customHeight="1" thickBot="1" x14ac:dyDescent="0.35">
      <c r="A11" s="31"/>
      <c r="B11" s="164" t="s">
        <v>1</v>
      </c>
      <c r="C11" s="32" t="s">
        <v>2</v>
      </c>
      <c r="D11" s="32" t="s">
        <v>3</v>
      </c>
      <c r="E11" s="32" t="s">
        <v>4</v>
      </c>
      <c r="F11" s="32" t="s">
        <v>40</v>
      </c>
      <c r="G11" s="32" t="s">
        <v>6</v>
      </c>
      <c r="H11" s="32"/>
    </row>
    <row r="12" spans="1:10" ht="13.5" thickBot="1" x14ac:dyDescent="0.35">
      <c r="A12" s="33" t="s">
        <v>7</v>
      </c>
      <c r="B12" s="164"/>
      <c r="C12" s="76" t="s">
        <v>8</v>
      </c>
      <c r="D12" s="76" t="s">
        <v>9</v>
      </c>
      <c r="E12" s="76" t="s">
        <v>10</v>
      </c>
      <c r="F12" s="76" t="s">
        <v>11</v>
      </c>
      <c r="G12" s="77" t="s">
        <v>13</v>
      </c>
      <c r="H12" s="134" t="s">
        <v>41</v>
      </c>
    </row>
    <row r="13" spans="1:10" ht="13.5" thickBot="1" x14ac:dyDescent="0.35">
      <c r="A13" s="34"/>
      <c r="B13" s="164"/>
      <c r="C13" s="78" t="s">
        <v>42</v>
      </c>
      <c r="D13" s="78" t="s">
        <v>42</v>
      </c>
      <c r="E13" s="78" t="s">
        <v>42</v>
      </c>
      <c r="F13" s="78" t="s">
        <v>42</v>
      </c>
      <c r="G13" s="79" t="s">
        <v>42</v>
      </c>
      <c r="H13" s="68"/>
    </row>
    <row r="14" spans="1:10" ht="14" x14ac:dyDescent="0.3">
      <c r="A14" s="35" t="s">
        <v>15</v>
      </c>
      <c r="B14" s="36" t="s">
        <v>16</v>
      </c>
      <c r="C14" s="118">
        <v>0</v>
      </c>
      <c r="D14" s="118">
        <v>1286000</v>
      </c>
      <c r="E14" s="119">
        <v>0</v>
      </c>
      <c r="F14" s="120">
        <v>0</v>
      </c>
      <c r="G14" s="121">
        <v>11000</v>
      </c>
      <c r="H14" s="122">
        <f t="shared" ref="H14:H26" si="0">SUM(C14:G14)</f>
        <v>1297000</v>
      </c>
    </row>
    <row r="15" spans="1:10" ht="14" x14ac:dyDescent="0.3">
      <c r="A15" s="37" t="s">
        <v>17</v>
      </c>
      <c r="B15" s="38" t="s">
        <v>18</v>
      </c>
      <c r="C15" s="123">
        <v>0</v>
      </c>
      <c r="D15" s="123">
        <v>647000</v>
      </c>
      <c r="E15" s="124">
        <v>1000</v>
      </c>
      <c r="F15" s="125">
        <v>5000</v>
      </c>
      <c r="G15" s="126">
        <v>6000</v>
      </c>
      <c r="H15" s="122">
        <f t="shared" si="0"/>
        <v>659000</v>
      </c>
    </row>
    <row r="16" spans="1:10" ht="14" x14ac:dyDescent="0.3">
      <c r="A16" s="37" t="s">
        <v>19</v>
      </c>
      <c r="B16" s="38" t="s">
        <v>20</v>
      </c>
      <c r="C16" s="123">
        <v>0</v>
      </c>
      <c r="D16" s="123">
        <v>4558000</v>
      </c>
      <c r="E16" s="124">
        <v>0</v>
      </c>
      <c r="F16" s="125">
        <v>8000</v>
      </c>
      <c r="G16" s="126">
        <v>10000</v>
      </c>
      <c r="H16" s="122">
        <f t="shared" si="0"/>
        <v>4576000</v>
      </c>
    </row>
    <row r="17" spans="1:10" ht="14" x14ac:dyDescent="0.3">
      <c r="A17" s="37" t="s">
        <v>21</v>
      </c>
      <c r="B17" s="38" t="s">
        <v>22</v>
      </c>
      <c r="C17" s="123">
        <v>0</v>
      </c>
      <c r="D17" s="123">
        <v>1100000</v>
      </c>
      <c r="E17" s="124">
        <v>0</v>
      </c>
      <c r="F17" s="125">
        <v>0</v>
      </c>
      <c r="G17" s="126">
        <v>7500</v>
      </c>
      <c r="H17" s="122">
        <f t="shared" si="0"/>
        <v>1107500</v>
      </c>
    </row>
    <row r="18" spans="1:10" ht="14" x14ac:dyDescent="0.3">
      <c r="A18" s="37" t="s">
        <v>23</v>
      </c>
      <c r="B18" s="38" t="s">
        <v>24</v>
      </c>
      <c r="C18" s="123">
        <v>0</v>
      </c>
      <c r="D18" s="123">
        <v>2241000</v>
      </c>
      <c r="E18" s="124">
        <v>0</v>
      </c>
      <c r="F18" s="125">
        <v>5000</v>
      </c>
      <c r="G18" s="126">
        <v>11000</v>
      </c>
      <c r="H18" s="122">
        <f t="shared" si="0"/>
        <v>2257000</v>
      </c>
    </row>
    <row r="19" spans="1:10" ht="14" x14ac:dyDescent="0.3">
      <c r="A19" s="37" t="s">
        <v>25</v>
      </c>
      <c r="B19" s="38" t="s">
        <v>26</v>
      </c>
      <c r="C19" s="123">
        <v>2000</v>
      </c>
      <c r="D19" s="123">
        <v>340000</v>
      </c>
      <c r="E19" s="124">
        <v>0</v>
      </c>
      <c r="F19" s="125">
        <v>3000</v>
      </c>
      <c r="G19" s="126">
        <v>5500</v>
      </c>
      <c r="H19" s="122">
        <f t="shared" si="0"/>
        <v>350500</v>
      </c>
      <c r="J19" t="s">
        <v>44</v>
      </c>
    </row>
    <row r="20" spans="1:10" ht="14" x14ac:dyDescent="0.3">
      <c r="A20" s="37" t="s">
        <v>27</v>
      </c>
      <c r="B20" s="38" t="s">
        <v>28</v>
      </c>
      <c r="C20" s="123">
        <v>3000</v>
      </c>
      <c r="D20" s="123">
        <v>1262000</v>
      </c>
      <c r="E20" s="124">
        <v>0</v>
      </c>
      <c r="F20" s="125">
        <v>34000</v>
      </c>
      <c r="G20" s="126">
        <v>10000</v>
      </c>
      <c r="H20" s="122">
        <f t="shared" si="0"/>
        <v>1309000</v>
      </c>
    </row>
    <row r="21" spans="1:10" ht="14" x14ac:dyDescent="0.3">
      <c r="A21" s="37" t="s">
        <v>29</v>
      </c>
      <c r="B21" s="38" t="s">
        <v>30</v>
      </c>
      <c r="C21" s="123">
        <v>0</v>
      </c>
      <c r="D21" s="123">
        <v>670000</v>
      </c>
      <c r="E21" s="124">
        <v>0</v>
      </c>
      <c r="F21" s="125">
        <v>6000</v>
      </c>
      <c r="G21" s="126">
        <v>9000</v>
      </c>
      <c r="H21" s="122">
        <f t="shared" si="0"/>
        <v>685000</v>
      </c>
    </row>
    <row r="22" spans="1:10" ht="14" x14ac:dyDescent="0.3">
      <c r="A22" s="37" t="s">
        <v>31</v>
      </c>
      <c r="B22" s="39" t="s">
        <v>32</v>
      </c>
      <c r="C22" s="123">
        <v>0</v>
      </c>
      <c r="D22" s="123">
        <v>1450000</v>
      </c>
      <c r="E22" s="124">
        <v>0</v>
      </c>
      <c r="F22" s="125">
        <v>0</v>
      </c>
      <c r="G22" s="126">
        <v>30000</v>
      </c>
      <c r="H22" s="122">
        <f t="shared" si="0"/>
        <v>1480000</v>
      </c>
    </row>
    <row r="23" spans="1:10" ht="14" x14ac:dyDescent="0.3">
      <c r="A23" s="37" t="s">
        <v>34</v>
      </c>
      <c r="B23" s="38" t="s">
        <v>35</v>
      </c>
      <c r="C23" s="123">
        <v>0</v>
      </c>
      <c r="D23" s="123">
        <v>19538000</v>
      </c>
      <c r="E23" s="124">
        <v>5000</v>
      </c>
      <c r="F23" s="125">
        <v>106000</v>
      </c>
      <c r="G23" s="126">
        <v>0</v>
      </c>
      <c r="H23" s="122">
        <f t="shared" si="0"/>
        <v>19649000</v>
      </c>
    </row>
    <row r="24" spans="1:10" ht="14" x14ac:dyDescent="0.3">
      <c r="A24" s="37" t="s">
        <v>36</v>
      </c>
      <c r="B24" s="38" t="s">
        <v>37</v>
      </c>
      <c r="C24" s="123">
        <v>0</v>
      </c>
      <c r="D24" s="123">
        <v>305000</v>
      </c>
      <c r="E24" s="124">
        <v>0</v>
      </c>
      <c r="F24" s="125">
        <v>2000</v>
      </c>
      <c r="G24" s="126">
        <v>7000</v>
      </c>
      <c r="H24" s="122">
        <f t="shared" si="0"/>
        <v>314000</v>
      </c>
    </row>
    <row r="25" spans="1:10" ht="14.5" thickBot="1" x14ac:dyDescent="0.35">
      <c r="A25" s="40" t="s">
        <v>38</v>
      </c>
      <c r="B25" s="42" t="s">
        <v>39</v>
      </c>
      <c r="C25" s="127">
        <v>0</v>
      </c>
      <c r="D25" s="127">
        <v>3068000</v>
      </c>
      <c r="E25" s="128">
        <v>0</v>
      </c>
      <c r="F25" s="129">
        <v>25000</v>
      </c>
      <c r="G25" s="130">
        <v>8000</v>
      </c>
      <c r="H25" s="135">
        <f t="shared" si="0"/>
        <v>3101000</v>
      </c>
    </row>
    <row r="26" spans="1:10" ht="14.5" thickBot="1" x14ac:dyDescent="0.35">
      <c r="A26" s="43"/>
      <c r="B26" s="44" t="s">
        <v>14</v>
      </c>
      <c r="C26" s="131">
        <f t="shared" ref="C26:G26" si="1">SUM(C14:C25)</f>
        <v>5000</v>
      </c>
      <c r="D26" s="131">
        <f>SUM(D14:D25)</f>
        <v>36465000</v>
      </c>
      <c r="E26" s="131">
        <f t="shared" si="1"/>
        <v>6000</v>
      </c>
      <c r="F26" s="131">
        <f t="shared" si="1"/>
        <v>194000</v>
      </c>
      <c r="G26" s="132">
        <f t="shared" si="1"/>
        <v>115000</v>
      </c>
      <c r="H26" s="133">
        <f t="shared" si="0"/>
        <v>36785000</v>
      </c>
      <c r="I26" s="41"/>
    </row>
    <row r="27" spans="1:10" x14ac:dyDescent="0.25">
      <c r="C27" s="1"/>
      <c r="D27" s="1"/>
      <c r="E27" s="1"/>
      <c r="F27" s="1"/>
      <c r="G27" s="1"/>
      <c r="H27" s="63"/>
      <c r="I27" s="41"/>
    </row>
    <row r="28" spans="1:10" x14ac:dyDescent="0.25">
      <c r="F28" t="s">
        <v>43</v>
      </c>
      <c r="I28" s="41"/>
    </row>
    <row r="29" spans="1:10" ht="12.75" customHeight="1" x14ac:dyDescent="0.3">
      <c r="G29" s="70"/>
      <c r="H29" s="70"/>
      <c r="I29" s="70"/>
    </row>
    <row r="30" spans="1:10" x14ac:dyDescent="0.25">
      <c r="G30" s="69"/>
      <c r="H30" s="1"/>
      <c r="I30" s="1"/>
    </row>
    <row r="31" spans="1:10" ht="13" x14ac:dyDescent="0.25">
      <c r="E31" s="58"/>
      <c r="G31" s="71"/>
      <c r="H31" s="71"/>
      <c r="I31" s="18"/>
    </row>
    <row r="32" spans="1:10" ht="12.75" customHeight="1" x14ac:dyDescent="0.25">
      <c r="E32" s="59"/>
      <c r="G32" s="72"/>
      <c r="H32" s="72"/>
      <c r="I32" s="20"/>
    </row>
    <row r="33" spans="5:9" ht="12.75" customHeight="1" x14ac:dyDescent="0.25">
      <c r="E33" s="59"/>
      <c r="G33" s="72"/>
      <c r="H33" s="72"/>
      <c r="I33" s="1"/>
    </row>
    <row r="34" spans="5:9" x14ac:dyDescent="0.25">
      <c r="E34" s="60"/>
    </row>
    <row r="35" spans="5:9" ht="13" x14ac:dyDescent="0.25">
      <c r="E35" s="61"/>
    </row>
    <row r="36" spans="5:9" x14ac:dyDescent="0.25">
      <c r="E36" s="62"/>
    </row>
    <row r="37" spans="5:9" x14ac:dyDescent="0.25">
      <c r="E37" s="62"/>
    </row>
    <row r="38" spans="5:9" x14ac:dyDescent="0.25">
      <c r="E38" s="62"/>
    </row>
    <row r="39" spans="5:9" x14ac:dyDescent="0.25">
      <c r="E39" s="62"/>
    </row>
  </sheetData>
  <sheetProtection selectLockedCells="1" selectUnlockedCells="1"/>
  <mergeCells count="3">
    <mergeCell ref="C6:J6"/>
    <mergeCell ref="B11:B13"/>
    <mergeCell ref="D8:H8"/>
  </mergeCells>
  <pageMargins left="0.74803149606299213" right="0.74803149606299213" top="0.98425196850393704" bottom="0.98425196850393704" header="0.51181102362204722" footer="0.51181102362204722"/>
  <pageSetup paperSize="9" scale="90" firstPageNumber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B918E65D3A2C4C909AAA8B33803003" ma:contentTypeVersion="0" ma:contentTypeDescription="Utwórz nowy dokument." ma:contentTypeScope="" ma:versionID="704113a607feb448d142cb9e6f2ed5c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D691AD-F1FD-4FA6-A7A0-AD550A6D74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76A0F1-A303-4D54-9D1E-CEC028D9E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AB1EABA-2ECC-4C02-A237-6ED2FE9712D9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powiaty - dotacje</vt:lpstr>
      <vt:lpstr>powiaty - dochody</vt:lpstr>
      <vt:lpstr>'powiaty - dotacje'!Obszar_wydruku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 Serwuszok</dc:creator>
  <cp:lastModifiedBy>Tomasz Krzyszczuk</cp:lastModifiedBy>
  <cp:lastPrinted>2018-10-25T08:23:33Z</cp:lastPrinted>
  <dcterms:created xsi:type="dcterms:W3CDTF">2016-10-25T09:24:25Z</dcterms:created>
  <dcterms:modified xsi:type="dcterms:W3CDTF">2026-02-09T13:47:13Z</dcterms:modified>
</cp:coreProperties>
</file>