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/>
  <mc:AlternateContent xmlns:mc="http://schemas.openxmlformats.org/markup-compatibility/2006">
    <mc:Choice Requires="x15">
      <x15ac:absPath xmlns:x15ac="http://schemas.microsoft.com/office/spreadsheetml/2010/11/ac" url="C:\Users\maciej.swiatek\Documents\"/>
    </mc:Choice>
  </mc:AlternateContent>
  <xr:revisionPtr revIDLastSave="0" documentId="8_{432FDDEE-1F96-4327-B726-951AE84AB78B}" xr6:coauthVersionLast="36" xr6:coauthVersionMax="36" xr10:uidLastSave="{00000000-0000-0000-0000-000000000000}"/>
  <bookViews>
    <workbookView xWindow="0" yWindow="0" windowWidth="28800" windowHeight="11625" tabRatio="628" xr2:uid="{00000000-000D-0000-FFFF-FFFF00000000}"/>
  </bookViews>
  <sheets>
    <sheet name="marzec" sheetId="13" r:id="rId1"/>
  </sheets>
  <definedNames>
    <definedName name="_xlnm.Print_Area" localSheetId="0">marzec!$A$1:$H$166</definedName>
  </definedNames>
  <calcPr calcId="191029"/>
</workbook>
</file>

<file path=xl/calcChain.xml><?xml version="1.0" encoding="utf-8"?>
<calcChain xmlns="http://schemas.openxmlformats.org/spreadsheetml/2006/main">
  <c r="H135" i="13" l="1"/>
  <c r="H134" i="13"/>
  <c r="H136" i="13"/>
  <c r="H164" i="13" l="1"/>
  <c r="H163" i="13"/>
  <c r="H162" i="13"/>
  <c r="C107" i="13" l="1"/>
  <c r="G158" i="13" l="1"/>
  <c r="G150" i="13"/>
  <c r="D132" i="13" l="1"/>
  <c r="D144" i="13"/>
  <c r="D136" i="13"/>
  <c r="D148" i="13"/>
  <c r="D160" i="13"/>
  <c r="D128" i="13"/>
  <c r="D140" i="13"/>
  <c r="D152" i="13"/>
  <c r="H150" i="13" l="1"/>
  <c r="C140" i="13"/>
  <c r="C136" i="13"/>
  <c r="C128" i="13"/>
  <c r="C160" i="13"/>
  <c r="C152" i="13"/>
  <c r="C148" i="13"/>
  <c r="C144" i="13"/>
  <c r="C132" i="13"/>
  <c r="H156" i="13"/>
  <c r="G156" i="13"/>
  <c r="H62" i="13" l="1"/>
  <c r="E128" i="13" l="1"/>
  <c r="E136" i="13"/>
  <c r="E140" i="13"/>
  <c r="E144" i="13"/>
  <c r="E152" i="13"/>
  <c r="E132" i="13"/>
  <c r="E148" i="13"/>
  <c r="F128" i="13"/>
  <c r="F132" i="13"/>
  <c r="F136" i="13"/>
  <c r="F144" i="13"/>
  <c r="F152" i="13"/>
  <c r="E160" i="13"/>
  <c r="F140" i="13"/>
  <c r="F148" i="13"/>
  <c r="F160" i="13"/>
  <c r="G164" i="13" l="1"/>
  <c r="G124" i="13"/>
  <c r="G109" i="13"/>
  <c r="F107" i="13" l="1"/>
  <c r="F67" i="13"/>
  <c r="F76" i="13" s="1"/>
  <c r="F84" i="13" s="1"/>
  <c r="F92" i="13" s="1"/>
  <c r="F105" i="13" s="1"/>
  <c r="F115" i="13" s="1"/>
  <c r="G163" i="13" l="1"/>
  <c r="G162" i="13"/>
  <c r="G86" i="13"/>
  <c r="G119" i="13"/>
  <c r="G135" i="13"/>
  <c r="G147" i="13"/>
  <c r="G62" i="13"/>
  <c r="G69" i="13"/>
  <c r="G131" i="13"/>
  <c r="G143" i="13"/>
  <c r="G159" i="13"/>
  <c r="G61" i="13"/>
  <c r="G96" i="13"/>
  <c r="G127" i="13"/>
  <c r="G139" i="13"/>
  <c r="G155" i="13"/>
  <c r="G87" i="13"/>
  <c r="G122" i="13"/>
  <c r="G130" i="13"/>
  <c r="G142" i="13"/>
  <c r="G78" i="13"/>
  <c r="G123" i="13"/>
  <c r="G151" i="13"/>
  <c r="G79" i="13"/>
  <c r="G70" i="13"/>
  <c r="G95" i="13"/>
  <c r="G118" i="13"/>
  <c r="G126" i="13"/>
  <c r="G134" i="13"/>
  <c r="G138" i="13"/>
  <c r="G146" i="13"/>
  <c r="G154" i="13"/>
  <c r="G110" i="13"/>
  <c r="G111" i="13"/>
  <c r="H159" i="13"/>
  <c r="H158" i="13"/>
  <c r="H155" i="13"/>
  <c r="H154" i="13"/>
  <c r="H151" i="13"/>
  <c r="H147" i="13"/>
  <c r="H146" i="13"/>
  <c r="H143" i="13"/>
  <c r="H142" i="13"/>
  <c r="H139" i="13"/>
  <c r="H138" i="13"/>
  <c r="H131" i="13"/>
  <c r="H130" i="13"/>
  <c r="H127" i="13"/>
  <c r="H126" i="13"/>
  <c r="H124" i="13"/>
  <c r="H123" i="13"/>
  <c r="H122" i="13"/>
  <c r="H119" i="13"/>
  <c r="H118" i="13"/>
  <c r="H111" i="13"/>
  <c r="H110" i="13"/>
  <c r="H109" i="13"/>
  <c r="H100" i="13"/>
  <c r="H95" i="13"/>
  <c r="H96" i="13"/>
  <c r="H87" i="13"/>
  <c r="H86" i="13"/>
  <c r="H79" i="13"/>
  <c r="H78" i="13"/>
  <c r="H70" i="13"/>
  <c r="H69" i="13"/>
  <c r="H61" i="13"/>
  <c r="G88" i="13" l="1"/>
  <c r="H88" i="13"/>
  <c r="H80" i="13"/>
  <c r="G80" i="13"/>
  <c r="E107" i="13" l="1"/>
  <c r="H108" i="13"/>
  <c r="G108" i="13"/>
  <c r="E59" i="13"/>
  <c r="H120" i="13" l="1"/>
  <c r="G120" i="13"/>
  <c r="G71" i="13" l="1"/>
  <c r="H71" i="13"/>
  <c r="D66" i="13" l="1"/>
  <c r="D75" i="13" s="1"/>
  <c r="D83" i="13" s="1"/>
  <c r="D91" i="13" s="1"/>
  <c r="D104" i="13" s="1"/>
  <c r="D114" i="13" s="1"/>
  <c r="C66" i="13"/>
  <c r="C75" i="13" s="1"/>
  <c r="C83" i="13" s="1"/>
  <c r="C91" i="13" s="1"/>
  <c r="C104" i="13" s="1"/>
  <c r="C114" i="13" s="1"/>
  <c r="D107" i="13" l="1"/>
  <c r="H107" i="13"/>
  <c r="H68" i="13"/>
  <c r="H77" i="13" s="1"/>
  <c r="H85" i="13" s="1"/>
  <c r="H93" i="13" s="1"/>
  <c r="H106" i="13" s="1"/>
  <c r="H116" i="13" s="1"/>
  <c r="G68" i="13"/>
  <c r="G77" i="13" s="1"/>
  <c r="G85" i="13" s="1"/>
  <c r="G93" i="13" s="1"/>
  <c r="G106" i="13" s="1"/>
  <c r="G116" i="13" s="1"/>
  <c r="E67" i="13"/>
  <c r="E76" i="13" s="1"/>
  <c r="E84" i="13" s="1"/>
  <c r="E92" i="13" s="1"/>
  <c r="E105" i="13" s="1"/>
  <c r="E115" i="13" s="1"/>
  <c r="D67" i="13"/>
  <c r="D76" i="13" s="1"/>
  <c r="D84" i="13" s="1"/>
  <c r="D92" i="13" s="1"/>
  <c r="D105" i="13" s="1"/>
  <c r="D115" i="13" s="1"/>
  <c r="C67" i="13"/>
  <c r="C76" i="13" s="1"/>
  <c r="C84" i="13" s="1"/>
  <c r="C92" i="13" s="1"/>
  <c r="C105" i="13" s="1"/>
  <c r="C115" i="13" s="1"/>
  <c r="G107" i="13" l="1"/>
  <c r="H160" i="13"/>
  <c r="G160" i="13"/>
  <c r="H128" i="13" l="1"/>
  <c r="G128" i="13"/>
  <c r="G148" i="13"/>
  <c r="H148" i="13"/>
  <c r="H144" i="13"/>
  <c r="G144" i="13"/>
  <c r="G152" i="13"/>
  <c r="H152" i="13"/>
  <c r="G136" i="13"/>
  <c r="H97" i="13"/>
  <c r="G97" i="13"/>
  <c r="H132" i="13"/>
  <c r="G132" i="13"/>
  <c r="G140" i="13"/>
  <c r="H140" i="13"/>
  <c r="H99" i="13"/>
  <c r="G99" i="13"/>
  <c r="H101" i="13" l="1"/>
  <c r="G100" i="13"/>
  <c r="G101" i="13" l="1"/>
</calcChain>
</file>

<file path=xl/sharedStrings.xml><?xml version="1.0" encoding="utf-8"?>
<sst xmlns="http://schemas.openxmlformats.org/spreadsheetml/2006/main" count="136" uniqueCount="91">
  <si>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</si>
  <si>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</si>
  <si>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</si>
  <si>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</si>
  <si>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</si>
  <si>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</si>
  <si>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</si>
  <si>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</si>
  <si>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</si>
  <si>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Przeciętny zasiłek za 1 dzień w zł </t>
  </si>
  <si>
    <t xml:space="preserve">Przeciętne świadczenie emerytalno-rentowe brutto w zł </t>
  </si>
  <si>
    <t>Liczba zasiłków</t>
  </si>
  <si>
    <t xml:space="preserve">Przeciętna wysokość zasiłku w zł 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</si>
  <si>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</si>
  <si>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</si>
  <si>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</si>
  <si>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</si>
  <si>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</si>
  <si>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</si>
  <si>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</si>
  <si>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</si>
  <si>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</si>
  <si>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</si>
  <si>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</si>
  <si>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</si>
  <si>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porównanie (wzrost/spadek)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</si>
  <si>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</si>
  <si>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t>Składka za rolników i domowników w zł</t>
  </si>
  <si>
    <t xml:space="preserve">Składka za pomocników rolnika w zł </t>
  </si>
  <si>
    <t>OBJAŚNIENIA ZNAKÓW UMOWNYCH</t>
  </si>
  <si>
    <t>Kreska (-) - zjawisko nie wystąpiło</t>
  </si>
  <si>
    <t>Tablica 5. Świadczenia wypłacane z funduszu składkowego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</si>
  <si>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</si>
  <si>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</si>
  <si>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r>
      <t xml:space="preserve">Wysokość świadczenia w zł </t>
    </r>
    <r>
      <rPr>
        <vertAlign val="superscript"/>
        <sz val="11"/>
        <rFont val="Arial"/>
        <family val="2"/>
        <charset val="238"/>
      </rPr>
      <t>b)</t>
    </r>
  </si>
  <si>
    <t>ŚWIADCZENIA WYRÓWNAWCZE DLA DZIAŁACZY OPOZYCJI ANTYKOMUNISTYCZNEJ 
ORAZ OSÓB REPRESJONOWANYCH Z POWODÓW POLITYCZNYCH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</si>
  <si>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</si>
  <si>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</si>
  <si>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</si>
  <si>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</si>
  <si>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</si>
  <si>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</si>
  <si>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</si>
  <si>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7.</t>
  </si>
  <si>
    <t>8.</t>
  </si>
  <si>
    <t>9.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</si>
  <si>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</si>
  <si>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</si>
  <si>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</si>
  <si>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</si>
  <si>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</si>
  <si>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</si>
  <si>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</si>
  <si>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</si>
  <si>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</si>
  <si>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</si>
  <si>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</si>
  <si>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Świadczeniami z ubezpieczenia wypadkowego, chorobowego i macierzyńskiego, finansowanymi z Funduszu Składkowego, są:
- jednorazowe odszkodowanie z tytułu stałego lub długotrwałego uszczerbku na zdrowiu albo śmierci wskutek wypadku przy pracy
  rolniczej lub rolniczej choroby zawodowej;
- zasiłek chorobowy.</t>
  </si>
  <si>
    <t>TABELA 1. EMERYTURY I RENTY OGÓŁEM</t>
  </si>
  <si>
    <t>OGÓŁEM, z tego:</t>
  </si>
  <si>
    <t>Dane dotyczące emerytur i rent realizowanych przez Kasę Rolniczego Ubezpieczenia Społecznego uwzgledniają wypłaty emerytur i rent finasowanych z Funduszu Emerytalno – Rentowego, świadczeń finansowanych z budżetu państwa a zleconych do wypłaty KRUS oraz świadczeń finansowanych z Funduszu Ubezpieczeń Społecznych.</t>
  </si>
  <si>
    <t xml:space="preserve">Wysokość świadczenia w zł </t>
  </si>
  <si>
    <t>Składka od emerytów i rencistów w  zł</t>
  </si>
  <si>
    <t>TABELA 6. PRZYPIS SKŁADEK NA UBEZPIECZENIE ZDROWOTNE</t>
  </si>
  <si>
    <t>Wysokość świadczenia w zł</t>
  </si>
  <si>
    <t>Działy specjalne produkcji rolnej w zł</t>
  </si>
  <si>
    <t xml:space="preserve">                         KASA ROLNICZEGO UBEZPIECZENIA SPOŁECZNEGO</t>
  </si>
  <si>
    <t>Liczba osób</t>
  </si>
  <si>
    <t>Przeciętne świadczenie w zł</t>
  </si>
  <si>
    <t>TABELA 7. ŚWIADCZENIA ZLECONE DO WYPŁATY KASIE ROLNICZEGO UBEZPIECZENIA SPOŁECZNEGO</t>
  </si>
  <si>
    <t>Tablica 7. Świadczenia zlecone do wypłaty Kasie Rolniczego Ubezpieczenia Społecznego</t>
  </si>
  <si>
    <t xml:space="preserve">Tablica 6. Przypis składek na ubezpieczenie zdrowotne </t>
  </si>
  <si>
    <t>ŚWIADCZENIA PIENIĘŻNE Z TYTUŁU PEŁNIENIA FUNKCJI SOŁTYSA</t>
  </si>
  <si>
    <r>
      <t>a)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 oraz bez wypłat dokonywanych w związku z zatrudnieniem poza rolnictwem, czynną służbą wojskową i działalnością kombatancką (art. 25 ust. 2a ustawy o ubezpieczeniu społecznym rolników).</t>
    </r>
  </si>
  <si>
    <t>2024 rok</t>
  </si>
  <si>
    <t>luty</t>
  </si>
  <si>
    <t>TABELA 3. ZASIŁKI POGRZEBOWE WYPŁACANE Z FUNDUSZU EMERYTALNO- RENTOWEGO</t>
  </si>
  <si>
    <t>marzec</t>
  </si>
  <si>
    <t>Narastająco styczeń-marzec</t>
  </si>
  <si>
    <t>MIESIĘCZNA INFORMACJA STATYSTYCZNA</t>
  </si>
  <si>
    <t>Warszawa 2025 rok</t>
  </si>
  <si>
    <t xml:space="preserve">Świadczeniami z ubezpieczenia emerytalno-rentowego, finansowanymi z Funduszu Emerytalno-Rentowego, są:
- emerytura rolnicza lub renta rolnicza z tytułu niezdolności do pracy;
- renta rolnicza szkoleniowa;
- renta rodzinna;
- emerytura i renta z ubezpieczenia społecznego rolników indywidualnych i członków ich rodzin;
- dodatki do emerytur i rent, o których mowa w pkt 1-4;
- zasiłek pogrzebowy;
- zasiłek macierzyński od 1 stycznia 2016 r. </t>
  </si>
  <si>
    <t>Zasiłek macierzyński do 31 grudnia 2015 r. był świadczeniem finansowanym z ubezpieczenia wypadkowego, chorobowego i macierzyńskiego.</t>
  </si>
  <si>
    <t>Dane dotyczące przypisu składek na ubezpieczenie zdrowotne w ramach realizowanych zadań przez KRUS na podstawie ustawy z dnia 27 sierpnia 2004 r. o świadczeniach opieki zdrowotnej finansowanych ze środków publicznych.</t>
  </si>
  <si>
    <t>Marzec 2025 ROK</t>
  </si>
  <si>
    <t>Dane opracowane są na podstawie meldunków statystycznych opracowanych przez jednostki organizacyjne Kasy za marzec 2025 r.</t>
  </si>
  <si>
    <t>2025 rok</t>
  </si>
  <si>
    <t>marzec 
2025 r. 
z 
lutym
2025 r.</t>
  </si>
  <si>
    <t>marzec
2025 r. 
z 
marcem
2024 r.</t>
  </si>
  <si>
    <t xml:space="preserve">Kwota świadczeń emerytalno-rentowych w zł </t>
  </si>
  <si>
    <t xml:space="preserve">Informacja miesięczna zawiera dane statystyczne dotyczące wypłaty świadczeń pieniężnych z ubezpieczenia społecznego rolników oraz realizacji zadań zleconych do wypłaty Kasie Rolniczego Ubezpieczenia Społecznego przez budżet państwa.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</si>
</sst>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"/>
    <numFmt numFmtId="166" formatCode="0.000%"/>
  </numFmts>
  <fonts count="24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vertAlign val="superscript"/>
      <sz val="9"/>
      <color rgb="FFFF0000"/>
      <name val="Arial"/>
      <family val="2"/>
      <charset val="238"/>
    </font>
    <font>
      <sz val="12"/>
      <color rgb="FFC00000"/>
      <name val="Arial"/>
      <family val="2"/>
      <charset val="238"/>
    </font>
    <font>
      <sz val="11"/>
      <name val="Arial CE"/>
      <charset val="238"/>
    </font>
    <font>
      <b/>
      <sz val="11"/>
      <color rgb="FFFF0000"/>
      <name val="Arial"/>
      <family val="2"/>
      <charset val="238"/>
    </font>
    <font>
      <sz val="12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0" fontId="8" fillId="0" borderId="0"/>
    <xf numFmtId="0" fontId="12" fillId="0" borderId="0"/>
    <xf numFmtId="0" fontId="6" fillId="0" borderId="0"/>
  </cellStyleXfs>
  <cellXfs count="167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0" xfId="4"/>
    <xf numFmtId="0" fontId="1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2" fillId="0" borderId="0" xfId="4" applyFont="1"/>
    <xf numFmtId="0" fontId="5" fillId="0" borderId="1" xfId="4" applyFont="1" applyBorder="1" applyAlignment="1">
      <alignment horizontal="center" vertical="center" wrapText="1"/>
    </xf>
    <xf numFmtId="3" fontId="5" fillId="0" borderId="4" xfId="4" applyNumberFormat="1" applyFont="1" applyBorder="1" applyAlignment="1">
      <alignment vertical="center"/>
    </xf>
    <xf numFmtId="10" fontId="5" fillId="0" borderId="4" xfId="4" applyNumberFormat="1" applyFont="1" applyBorder="1" applyAlignment="1">
      <alignment vertical="center"/>
    </xf>
    <xf numFmtId="4" fontId="5" fillId="0" borderId="4" xfId="4" applyNumberFormat="1" applyFont="1" applyBorder="1" applyAlignment="1">
      <alignment vertical="center"/>
    </xf>
    <xf numFmtId="4" fontId="5" fillId="0" borderId="7" xfId="4" applyNumberFormat="1" applyFont="1" applyBorder="1" applyAlignment="1">
      <alignment vertical="center"/>
    </xf>
    <xf numFmtId="10" fontId="5" fillId="0" borderId="7" xfId="4" applyNumberFormat="1" applyFont="1" applyBorder="1" applyAlignment="1">
      <alignment vertical="center"/>
    </xf>
    <xf numFmtId="4" fontId="5" fillId="0" borderId="7" xfId="4" applyNumberFormat="1" applyFont="1" applyBorder="1" applyAlignment="1">
      <alignment horizontal="right" vertical="center"/>
    </xf>
    <xf numFmtId="4" fontId="5" fillId="0" borderId="10" xfId="4" applyNumberFormat="1" applyFont="1" applyBorder="1" applyAlignment="1">
      <alignment horizontal="right" vertical="center"/>
    </xf>
    <xf numFmtId="10" fontId="5" fillId="0" borderId="4" xfId="4" applyNumberFormat="1" applyFont="1" applyBorder="1" applyAlignment="1">
      <alignment horizontal="right" vertical="center"/>
    </xf>
    <xf numFmtId="10" fontId="5" fillId="0" borderId="7" xfId="4" applyNumberFormat="1" applyFont="1" applyBorder="1" applyAlignment="1">
      <alignment horizontal="right" vertical="center"/>
    </xf>
    <xf numFmtId="164" fontId="14" fillId="0" borderId="0" xfId="4" applyNumberFormat="1" applyFont="1" applyBorder="1" applyAlignment="1">
      <alignment vertical="top"/>
    </xf>
    <xf numFmtId="4" fontId="14" fillId="0" borderId="0" xfId="4" applyNumberFormat="1" applyFont="1" applyBorder="1" applyAlignment="1">
      <alignment vertical="top"/>
    </xf>
    <xf numFmtId="4" fontId="2" fillId="0" borderId="0" xfId="4" applyNumberFormat="1" applyFont="1" applyBorder="1"/>
    <xf numFmtId="4" fontId="2" fillId="0" borderId="0" xfId="4" applyNumberFormat="1" applyFont="1" applyBorder="1" applyAlignment="1">
      <alignment horizontal="right"/>
    </xf>
    <xf numFmtId="0" fontId="2" fillId="0" borderId="0" xfId="4" applyFont="1" applyBorder="1"/>
    <xf numFmtId="0" fontId="2" fillId="0" borderId="0" xfId="4" applyFont="1" applyBorder="1" applyAlignment="1">
      <alignment wrapText="1"/>
    </xf>
    <xf numFmtId="3" fontId="5" fillId="0" borderId="4" xfId="4" quotePrefix="1" applyNumberFormat="1" applyFont="1" applyBorder="1" applyAlignment="1">
      <alignment horizontal="right" vertical="center"/>
    </xf>
    <xf numFmtId="4" fontId="5" fillId="0" borderId="4" xfId="4" quotePrefix="1" applyNumberFormat="1" applyFont="1" applyBorder="1" applyAlignment="1">
      <alignment horizontal="right" vertical="center"/>
    </xf>
    <xf numFmtId="4" fontId="5" fillId="0" borderId="4" xfId="4" applyNumberFormat="1" applyFont="1" applyFill="1" applyBorder="1" applyAlignment="1">
      <alignment vertical="center"/>
    </xf>
    <xf numFmtId="10" fontId="5" fillId="0" borderId="0" xfId="4" applyNumberFormat="1" applyFont="1" applyBorder="1" applyAlignment="1">
      <alignment horizontal="right" vertical="center"/>
    </xf>
    <xf numFmtId="0" fontId="2" fillId="0" borderId="0" xfId="4" applyFont="1" applyAlignment="1">
      <alignment vertical="top"/>
    </xf>
    <xf numFmtId="0" fontId="14" fillId="0" borderId="0" xfId="4" applyFont="1" applyBorder="1" applyAlignment="1">
      <alignment horizontal="left" vertical="top"/>
    </xf>
    <xf numFmtId="0" fontId="13" fillId="0" borderId="0" xfId="4" applyFont="1" applyBorder="1" applyAlignment="1">
      <alignment horizontal="left" vertical="top" wrapText="1"/>
    </xf>
    <xf numFmtId="0" fontId="5" fillId="0" borderId="0" xfId="4" applyFont="1" applyBorder="1" applyAlignment="1">
      <alignment horizontal="left" vertical="center" wrapText="1"/>
    </xf>
    <xf numFmtId="4" fontId="5" fillId="0" borderId="0" xfId="4" applyNumberFormat="1" applyFont="1" applyBorder="1" applyAlignment="1">
      <alignment horizontal="right" vertical="center"/>
    </xf>
    <xf numFmtId="10" fontId="5" fillId="0" borderId="0" xfId="4" applyNumberFormat="1" applyFont="1" applyBorder="1" applyAlignment="1">
      <alignment vertical="center"/>
    </xf>
    <xf numFmtId="0" fontId="5" fillId="0" borderId="0" xfId="4" applyFont="1" applyBorder="1" applyAlignment="1">
      <alignment horizontal="left" wrapText="1"/>
    </xf>
    <xf numFmtId="4" fontId="5" fillId="0" borderId="0" xfId="4" applyNumberFormat="1" applyFont="1" applyBorder="1"/>
    <xf numFmtId="0" fontId="7" fillId="2" borderId="1" xfId="4" applyFont="1" applyFill="1" applyBorder="1" applyAlignment="1">
      <alignment horizontal="center" vertical="center" wrapText="1"/>
    </xf>
    <xf numFmtId="0" fontId="13" fillId="0" borderId="0" xfId="4" applyFont="1" applyAlignment="1">
      <alignment horizontal="left" vertical="top" wrapText="1"/>
    </xf>
    <xf numFmtId="164" fontId="18" fillId="0" borderId="0" xfId="4" applyNumberFormat="1" applyFont="1" applyBorder="1" applyAlignment="1">
      <alignment vertical="top"/>
    </xf>
    <xf numFmtId="0" fontId="19" fillId="0" borderId="0" xfId="4" applyFont="1" applyBorder="1" applyAlignment="1">
      <alignment horizontal="left" vertical="top" wrapText="1"/>
    </xf>
    <xf numFmtId="4" fontId="15" fillId="0" borderId="0" xfId="4" applyNumberFormat="1" applyFont="1" applyBorder="1" applyAlignment="1">
      <alignment horizontal="right" vertical="center"/>
    </xf>
    <xf numFmtId="4" fontId="15" fillId="0" borderId="0" xfId="4" applyNumberFormat="1" applyFont="1" applyBorder="1"/>
    <xf numFmtId="0" fontId="17" fillId="0" borderId="0" xfId="4" applyFont="1" applyBorder="1"/>
    <xf numFmtId="4" fontId="17" fillId="0" borderId="0" xfId="4" applyNumberFormat="1" applyFont="1" applyBorder="1"/>
    <xf numFmtId="0" fontId="6" fillId="0" borderId="0" xfId="4" applyFont="1"/>
    <xf numFmtId="4" fontId="5" fillId="0" borderId="4" xfId="4" applyNumberFormat="1" applyFont="1" applyFill="1" applyBorder="1" applyAlignment="1">
      <alignment horizontal="right" vertical="center"/>
    </xf>
    <xf numFmtId="10" fontId="5" fillId="0" borderId="4" xfId="4" applyNumberFormat="1" applyFont="1" applyFill="1" applyBorder="1" applyAlignment="1">
      <alignment horizontal="right" vertical="center"/>
    </xf>
    <xf numFmtId="10" fontId="5" fillId="0" borderId="7" xfId="4" applyNumberFormat="1" applyFont="1" applyFill="1" applyBorder="1" applyAlignment="1">
      <alignment horizontal="right" vertical="center"/>
    </xf>
    <xf numFmtId="4" fontId="5" fillId="0" borderId="7" xfId="4" applyNumberFormat="1" applyFont="1" applyFill="1" applyBorder="1" applyAlignment="1">
      <alignment vertical="center"/>
    </xf>
    <xf numFmtId="4" fontId="20" fillId="0" borderId="0" xfId="4" applyNumberFormat="1" applyFont="1" applyBorder="1"/>
    <xf numFmtId="0" fontId="2" fillId="4" borderId="0" xfId="4" applyFont="1" applyFill="1"/>
    <xf numFmtId="0" fontId="7" fillId="0" borderId="0" xfId="4" applyFont="1" applyBorder="1" applyAlignment="1">
      <alignment vertical="center"/>
    </xf>
    <xf numFmtId="0" fontId="7" fillId="0" borderId="0" xfId="4" applyFont="1" applyBorder="1" applyAlignment="1">
      <alignment vertical="center" wrapText="1"/>
    </xf>
    <xf numFmtId="0" fontId="7" fillId="0" borderId="0" xfId="4" applyFont="1" applyFill="1" applyBorder="1" applyAlignment="1">
      <alignment vertical="center" wrapText="1"/>
    </xf>
    <xf numFmtId="3" fontId="5" fillId="0" borderId="4" xfId="4" applyNumberFormat="1" applyFont="1" applyFill="1" applyBorder="1" applyAlignment="1">
      <alignment vertical="center"/>
    </xf>
    <xf numFmtId="4" fontId="5" fillId="0" borderId="0" xfId="4" applyNumberFormat="1" applyFont="1" applyFill="1" applyBorder="1" applyAlignment="1"/>
    <xf numFmtId="3" fontId="21" fillId="0" borderId="4" xfId="4" applyNumberFormat="1" applyFont="1" applyFill="1" applyBorder="1" applyAlignment="1">
      <alignment horizontal="right" vertical="center"/>
    </xf>
    <xf numFmtId="3" fontId="5" fillId="0" borderId="5" xfId="4" applyNumberFormat="1" applyFont="1" applyBorder="1" applyAlignment="1">
      <alignment vertical="center"/>
    </xf>
    <xf numFmtId="4" fontId="5" fillId="0" borderId="5" xfId="4" applyNumberFormat="1" applyFont="1" applyBorder="1" applyAlignment="1">
      <alignment vertical="center"/>
    </xf>
    <xf numFmtId="4" fontId="5" fillId="0" borderId="7" xfId="4" applyNumberFormat="1" applyFont="1" applyFill="1" applyBorder="1" applyAlignment="1">
      <alignment horizontal="right" vertical="center"/>
    </xf>
    <xf numFmtId="3" fontId="15" fillId="0" borderId="0" xfId="4" applyNumberFormat="1" applyFont="1" applyBorder="1" applyAlignment="1">
      <alignment vertical="center"/>
    </xf>
    <xf numFmtId="166" fontId="5" fillId="0" borderId="7" xfId="4" applyNumberFormat="1" applyFont="1" applyBorder="1" applyAlignment="1">
      <alignment vertical="center"/>
    </xf>
    <xf numFmtId="4" fontId="15" fillId="0" borderId="0" xfId="4" applyNumberFormat="1" applyFont="1" applyBorder="1" applyAlignment="1">
      <alignment vertical="center"/>
    </xf>
    <xf numFmtId="0" fontId="22" fillId="0" borderId="0" xfId="4" applyFont="1" applyBorder="1" applyAlignment="1">
      <alignment vertical="center"/>
    </xf>
    <xf numFmtId="4" fontId="16" fillId="0" borderId="0" xfId="4" applyNumberFormat="1" applyFont="1" applyBorder="1" applyAlignment="1">
      <alignment vertical="center"/>
    </xf>
    <xf numFmtId="0" fontId="5" fillId="0" borderId="0" xfId="4" applyFont="1" applyBorder="1" applyAlignment="1">
      <alignment horizontal="center" vertical="center" wrapText="1"/>
    </xf>
    <xf numFmtId="3" fontId="5" fillId="0" borderId="0" xfId="4" applyNumberFormat="1" applyFont="1" applyBorder="1" applyAlignment="1">
      <alignment vertical="center"/>
    </xf>
    <xf numFmtId="4" fontId="5" fillId="0" borderId="0" xfId="4" applyNumberFormat="1" applyFont="1" applyBorder="1" applyAlignment="1">
      <alignment vertical="center"/>
    </xf>
    <xf numFmtId="4" fontId="5" fillId="0" borderId="0" xfId="4" applyNumberFormat="1" applyFont="1" applyFill="1" applyBorder="1" applyAlignment="1">
      <alignment horizontal="right" vertical="center"/>
    </xf>
    <xf numFmtId="3" fontId="5" fillId="0" borderId="0" xfId="4" applyNumberFormat="1" applyFont="1" applyFill="1" applyBorder="1" applyAlignment="1">
      <alignment vertical="center"/>
    </xf>
    <xf numFmtId="3" fontId="5" fillId="0" borderId="3" xfId="4" applyNumberFormat="1" applyFont="1" applyBorder="1" applyAlignment="1">
      <alignment vertical="center"/>
    </xf>
    <xf numFmtId="0" fontId="2" fillId="0" borderId="0" xfId="4" applyFont="1" applyAlignment="1">
      <alignment horizontal="left" vertical="center"/>
    </xf>
    <xf numFmtId="0" fontId="2" fillId="0" borderId="0" xfId="4" applyFont="1" applyAlignment="1">
      <alignment horizontal="justify" vertical="top" wrapText="1"/>
    </xf>
    <xf numFmtId="0" fontId="2" fillId="0" borderId="0" xfId="4" applyFont="1" applyAlignment="1">
      <alignment horizontal="left" vertical="top" wrapText="1"/>
    </xf>
    <xf numFmtId="0" fontId="9" fillId="0" borderId="0" xfId="4" applyFont="1" applyAlignment="1">
      <alignment horizontal="left" wrapText="1"/>
    </xf>
    <xf numFmtId="0" fontId="1" fillId="3" borderId="0" xfId="4" applyFont="1" applyFill="1" applyAlignment="1">
      <alignment horizontal="left" vertical="center"/>
    </xf>
    <xf numFmtId="0" fontId="6" fillId="6" borderId="0" xfId="4" applyFill="1"/>
    <xf numFmtId="0" fontId="6" fillId="6" borderId="0" xfId="4" applyFont="1" applyFill="1"/>
    <xf numFmtId="4" fontId="5" fillId="5" borderId="4" xfId="4" applyNumberFormat="1" applyFont="1" applyFill="1" applyBorder="1" applyAlignment="1">
      <alignment vertical="center"/>
    </xf>
    <xf numFmtId="4" fontId="5" fillId="5" borderId="4" xfId="4" quotePrefix="1" applyNumberFormat="1" applyFont="1" applyFill="1" applyBorder="1" applyAlignment="1">
      <alignment horizontal="right" vertical="center"/>
    </xf>
    <xf numFmtId="4" fontId="5" fillId="0" borderId="3" xfId="4" applyNumberFormat="1" applyFont="1" applyFill="1" applyBorder="1" applyAlignment="1">
      <alignment horizontal="right" vertical="center"/>
    </xf>
    <xf numFmtId="0" fontId="6" fillId="0" borderId="0" xfId="4" applyBorder="1"/>
    <xf numFmtId="3" fontId="2" fillId="0" borderId="0" xfId="4" applyNumberFormat="1" applyFont="1" applyBorder="1"/>
    <xf numFmtId="164" fontId="2" fillId="0" borderId="0" xfId="4" applyNumberFormat="1" applyFont="1" applyBorder="1"/>
    <xf numFmtId="4" fontId="16" fillId="0" borderId="0" xfId="4" applyNumberFormat="1" applyFont="1" applyBorder="1"/>
    <xf numFmtId="165" fontId="2" fillId="0" borderId="0" xfId="4" applyNumberFormat="1" applyFont="1" applyBorder="1"/>
    <xf numFmtId="4" fontId="5" fillId="0" borderId="0" xfId="0" applyNumberFormat="1" applyFont="1" applyBorder="1" applyAlignment="1">
      <alignment vertical="center"/>
    </xf>
    <xf numFmtId="4" fontId="5" fillId="0" borderId="0" xfId="4" applyNumberFormat="1" applyFont="1" applyFill="1" applyBorder="1" applyAlignment="1">
      <alignment vertical="center"/>
    </xf>
    <xf numFmtId="0" fontId="3" fillId="0" borderId="0" xfId="4" applyFont="1" applyBorder="1" applyAlignment="1">
      <alignment wrapText="1"/>
    </xf>
    <xf numFmtId="0" fontId="6" fillId="0" borderId="0" xfId="4" applyFont="1" applyBorder="1"/>
    <xf numFmtId="0" fontId="2" fillId="0" borderId="0" xfId="4" applyFont="1" applyBorder="1" applyAlignment="1">
      <alignment horizontal="center" vertical="center"/>
    </xf>
    <xf numFmtId="0" fontId="2" fillId="4" borderId="0" xfId="4" applyFont="1" applyFill="1" applyBorder="1"/>
    <xf numFmtId="0" fontId="5" fillId="0" borderId="0" xfId="4" applyFont="1" applyBorder="1"/>
    <xf numFmtId="3" fontId="23" fillId="0" borderId="0" xfId="0" applyNumberFormat="1" applyFont="1" applyBorder="1"/>
    <xf numFmtId="4" fontId="23" fillId="0" borderId="0" xfId="0" applyNumberFormat="1" applyFont="1" applyBorder="1"/>
    <xf numFmtId="10" fontId="5" fillId="0" borderId="6" xfId="4" applyNumberFormat="1" applyFont="1" applyBorder="1" applyAlignment="1">
      <alignment vertical="center"/>
    </xf>
    <xf numFmtId="4" fontId="21" fillId="0" borderId="7" xfId="4" applyNumberFormat="1" applyFont="1" applyFill="1" applyBorder="1" applyAlignment="1">
      <alignment horizontal="right" vertical="center"/>
    </xf>
    <xf numFmtId="10" fontId="5" fillId="0" borderId="10" xfId="4" applyNumberFormat="1" applyFont="1" applyBorder="1" applyAlignment="1">
      <alignment vertical="center"/>
    </xf>
    <xf numFmtId="10" fontId="5" fillId="0" borderId="6" xfId="1" applyNumberFormat="1" applyFont="1" applyBorder="1" applyAlignment="1">
      <alignment vertical="center"/>
    </xf>
    <xf numFmtId="10" fontId="5" fillId="0" borderId="10" xfId="1" applyNumberFormat="1" applyFont="1" applyBorder="1" applyAlignment="1">
      <alignment vertical="center"/>
    </xf>
    <xf numFmtId="166" fontId="5" fillId="0" borderId="10" xfId="4" applyNumberFormat="1" applyFont="1" applyBorder="1" applyAlignment="1">
      <alignment vertical="center"/>
    </xf>
    <xf numFmtId="10" fontId="5" fillId="0" borderId="6" xfId="4" applyNumberFormat="1" applyFont="1" applyFill="1" applyBorder="1" applyAlignment="1">
      <alignment vertical="center"/>
    </xf>
    <xf numFmtId="10" fontId="5" fillId="0" borderId="10" xfId="4" applyNumberFormat="1" applyFont="1" applyFill="1" applyBorder="1" applyAlignment="1">
      <alignment vertical="center"/>
    </xf>
    <xf numFmtId="0" fontId="6" fillId="0" borderId="0" xfId="4" applyFill="1"/>
    <xf numFmtId="0" fontId="6" fillId="0" borderId="0" xfId="4" applyFont="1" applyFill="1"/>
    <xf numFmtId="0" fontId="6" fillId="0" borderId="0" xfId="4" applyFill="1" applyBorder="1"/>
    <xf numFmtId="0" fontId="5" fillId="0" borderId="0" xfId="4" applyFont="1" applyBorder="1" applyAlignment="1">
      <alignment horizontal="left" wrapText="1"/>
    </xf>
    <xf numFmtId="0" fontId="5" fillId="0" borderId="5" xfId="4" applyFont="1" applyBorder="1" applyAlignment="1">
      <alignment horizontal="left" vertical="center" wrapText="1"/>
    </xf>
    <xf numFmtId="0" fontId="5" fillId="0" borderId="6" xfId="4" applyFont="1" applyBorder="1" applyAlignment="1">
      <alignment horizontal="left" vertical="center" wrapText="1"/>
    </xf>
    <xf numFmtId="0" fontId="14" fillId="0" borderId="15" xfId="4" applyFont="1" applyBorder="1" applyAlignment="1">
      <alignment horizontal="left" vertical="center" wrapText="1"/>
    </xf>
    <xf numFmtId="0" fontId="14" fillId="0" borderId="0" xfId="4" applyFont="1" applyAlignment="1">
      <alignment horizontal="left" vertical="top"/>
    </xf>
    <xf numFmtId="0" fontId="5" fillId="0" borderId="5" xfId="4" applyFont="1" applyFill="1" applyBorder="1" applyAlignment="1">
      <alignment horizontal="left" vertical="center" wrapText="1"/>
    </xf>
    <xf numFmtId="0" fontId="5" fillId="0" borderId="6" xfId="4" applyFont="1" applyFill="1" applyBorder="1" applyAlignment="1">
      <alignment horizontal="left" vertical="center" wrapText="1"/>
    </xf>
    <xf numFmtId="0" fontId="7" fillId="0" borderId="5" xfId="4" applyFont="1" applyBorder="1" applyAlignment="1">
      <alignment horizontal="center" vertical="center" wrapText="1"/>
    </xf>
    <xf numFmtId="0" fontId="7" fillId="0" borderId="0" xfId="4" applyFont="1" applyBorder="1" applyAlignment="1">
      <alignment horizontal="center" vertical="center" wrapText="1"/>
    </xf>
    <xf numFmtId="0" fontId="7" fillId="0" borderId="6" xfId="4" applyFont="1" applyBorder="1" applyAlignment="1">
      <alignment horizontal="center" vertical="center" wrapText="1"/>
    </xf>
    <xf numFmtId="0" fontId="7" fillId="0" borderId="5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5" fillId="0" borderId="12" xfId="4" applyFont="1" applyFill="1" applyBorder="1" applyAlignment="1">
      <alignment horizontal="left" vertical="center" wrapText="1"/>
    </xf>
    <xf numFmtId="0" fontId="5" fillId="0" borderId="10" xfId="4" applyFont="1" applyFill="1" applyBorder="1" applyAlignment="1">
      <alignment horizontal="left" vertical="center" wrapText="1"/>
    </xf>
    <xf numFmtId="0" fontId="7" fillId="0" borderId="5" xfId="4" applyFont="1" applyBorder="1" applyAlignment="1">
      <alignment horizontal="center" vertical="center"/>
    </xf>
    <xf numFmtId="0" fontId="7" fillId="0" borderId="0" xfId="4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 wrapText="1"/>
    </xf>
    <xf numFmtId="0" fontId="5" fillId="0" borderId="8" xfId="4" applyFont="1" applyBorder="1" applyAlignment="1">
      <alignment horizontal="center" vertical="center" wrapText="1"/>
    </xf>
    <xf numFmtId="0" fontId="7" fillId="0" borderId="13" xfId="4" applyFont="1" applyBorder="1" applyAlignment="1">
      <alignment horizontal="center" vertical="center"/>
    </xf>
    <xf numFmtId="0" fontId="7" fillId="0" borderId="15" xfId="4" applyFont="1" applyBorder="1" applyAlignment="1">
      <alignment horizontal="center" vertical="center"/>
    </xf>
    <xf numFmtId="0" fontId="7" fillId="0" borderId="14" xfId="4" applyFont="1" applyBorder="1" applyAlignment="1">
      <alignment horizontal="center" vertical="center"/>
    </xf>
    <xf numFmtId="0" fontId="5" fillId="0" borderId="12" xfId="4" applyFont="1" applyBorder="1" applyAlignment="1">
      <alignment horizontal="left" vertical="center" wrapText="1"/>
    </xf>
    <xf numFmtId="0" fontId="5" fillId="0" borderId="10" xfId="4" applyFont="1" applyBorder="1" applyAlignment="1">
      <alignment horizontal="left" vertical="center" wrapText="1"/>
    </xf>
    <xf numFmtId="0" fontId="1" fillId="3" borderId="11" xfId="4" applyFont="1" applyFill="1" applyBorder="1" applyAlignment="1">
      <alignment horizontal="left" vertical="center"/>
    </xf>
    <xf numFmtId="0" fontId="7" fillId="2" borderId="13" xfId="4" applyFont="1" applyFill="1" applyBorder="1" applyAlignment="1">
      <alignment horizontal="center" vertical="center" wrapText="1"/>
    </xf>
    <xf numFmtId="0" fontId="7" fillId="2" borderId="14" xfId="4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 wrapText="1"/>
    </xf>
    <xf numFmtId="0" fontId="7" fillId="2" borderId="6" xfId="4" applyFont="1" applyFill="1" applyBorder="1" applyAlignment="1">
      <alignment horizontal="center" vertical="center" wrapText="1"/>
    </xf>
    <xf numFmtId="0" fontId="7" fillId="2" borderId="12" xfId="4" applyFont="1" applyFill="1" applyBorder="1" applyAlignment="1">
      <alignment horizontal="center" vertical="center" wrapText="1"/>
    </xf>
    <xf numFmtId="0" fontId="7" fillId="2" borderId="10" xfId="4" applyFont="1" applyFill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7" fillId="2" borderId="9" xfId="4" applyFont="1" applyFill="1" applyBorder="1" applyAlignment="1">
      <alignment horizontal="center" vertical="center" wrapText="1"/>
    </xf>
    <xf numFmtId="0" fontId="7" fillId="2" borderId="8" xfId="4" applyFont="1" applyFill="1" applyBorder="1" applyAlignment="1">
      <alignment horizontal="center" vertical="center" wrapText="1"/>
    </xf>
    <xf numFmtId="0" fontId="5" fillId="0" borderId="3" xfId="4" applyFont="1" applyBorder="1" applyAlignment="1">
      <alignment horizontal="center" vertical="center" wrapText="1"/>
    </xf>
    <xf numFmtId="0" fontId="5" fillId="0" borderId="7" xfId="4" applyFont="1" applyBorder="1" applyAlignment="1">
      <alignment horizontal="center" vertical="center" wrapText="1"/>
    </xf>
    <xf numFmtId="0" fontId="5" fillId="0" borderId="13" xfId="4" applyFont="1" applyBorder="1" applyAlignment="1">
      <alignment horizontal="left" vertical="center"/>
    </xf>
    <xf numFmtId="0" fontId="5" fillId="0" borderId="14" xfId="4" applyFont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0" fontId="7" fillId="0" borderId="13" xfId="4" applyFont="1" applyBorder="1" applyAlignment="1">
      <alignment horizontal="center"/>
    </xf>
    <xf numFmtId="0" fontId="7" fillId="0" borderId="15" xfId="4" applyFont="1" applyBorder="1" applyAlignment="1">
      <alignment horizontal="center"/>
    </xf>
    <xf numFmtId="0" fontId="7" fillId="0" borderId="14" xfId="4" applyFont="1" applyBorder="1" applyAlignment="1">
      <alignment horizontal="center"/>
    </xf>
    <xf numFmtId="0" fontId="5" fillId="0" borderId="13" xfId="4" applyFont="1" applyBorder="1" applyAlignment="1">
      <alignment horizontal="left" vertical="center" wrapText="1"/>
    </xf>
    <xf numFmtId="0" fontId="5" fillId="0" borderId="14" xfId="4" applyFont="1" applyBorder="1" applyAlignment="1">
      <alignment horizontal="left" vertical="center" wrapText="1"/>
    </xf>
    <xf numFmtId="0" fontId="13" fillId="0" borderId="15" xfId="4" applyFont="1" applyBorder="1" applyAlignment="1">
      <alignment horizontal="left" vertical="top" wrapText="1"/>
    </xf>
    <xf numFmtId="0" fontId="14" fillId="0" borderId="15" xfId="4" applyFont="1" applyBorder="1" applyAlignment="1">
      <alignment horizontal="left" vertical="top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" fillId="0" borderId="0" xfId="4" applyFont="1" applyAlignment="1">
      <alignment horizontal="left" vertical="center"/>
    </xf>
    <xf numFmtId="0" fontId="9" fillId="0" borderId="0" xfId="4" applyFont="1" applyAlignment="1">
      <alignment horizontal="left" wrapText="1"/>
    </xf>
    <xf numFmtId="0" fontId="10" fillId="6" borderId="0" xfId="4" applyFont="1" applyFill="1" applyAlignment="1">
      <alignment horizontal="center" wrapText="1"/>
    </xf>
    <xf numFmtId="0" fontId="10" fillId="6" borderId="0" xfId="4" applyFont="1" applyFill="1" applyAlignment="1">
      <alignment horizontal="center"/>
    </xf>
    <xf numFmtId="0" fontId="9" fillId="6" borderId="0" xfId="4" applyFont="1" applyFill="1" applyAlignment="1">
      <alignment horizontal="center"/>
    </xf>
    <xf numFmtId="0" fontId="11" fillId="6" borderId="0" xfId="4" applyFont="1" applyFill="1" applyBorder="1" applyAlignment="1">
      <alignment horizontal="center" vertical="center"/>
    </xf>
    <xf numFmtId="0" fontId="1" fillId="3" borderId="0" xfId="4" applyFont="1" applyFill="1" applyAlignment="1">
      <alignment horizontal="left" vertical="center"/>
    </xf>
    <xf numFmtId="0" fontId="2" fillId="0" borderId="0" xfId="4" applyFont="1" applyAlignment="1">
      <alignment horizontal="justify" vertical="top" wrapText="1"/>
    </xf>
    <xf numFmtId="0" fontId="2" fillId="0" borderId="0" xfId="4" applyFont="1" applyAlignment="1">
      <alignment horizontal="left" vertical="top" wrapText="1"/>
    </xf>
    <xf numFmtId="17" fontId="5" fillId="0" borderId="0" xfId="4" applyNumberFormat="1" applyFont="1" applyBorder="1" applyAlignment="1">
      <alignment horizontal="center" vertical="center" wrapText="1"/>
    </xf>
    <xf numFmtId="0" fontId="5" fillId="0" borderId="0" xfId="4" applyFont="1" applyBorder="1" applyAlignment="1">
      <alignment horizontal="center" vertical="center" wrapText="1"/>
    </xf>
    <xf numFmtId="0" fontId="15" fillId="0" borderId="0" xfId="4" applyFont="1" applyBorder="1" applyAlignment="1">
      <alignment horizontal="center" vertical="center" wrapText="1"/>
    </xf>
    <xf numFmtId="2" fontId="15" fillId="0" borderId="0" xfId="4" applyNumberFormat="1" applyFont="1" applyFill="1" applyBorder="1" applyAlignment="1">
      <alignment horizontal="center" vertical="center" wrapText="1"/>
    </xf>
  </cellXfs>
  <cellStyles count="5">
    <cellStyle name="Normalny" xfId="0" builtinId="0"/>
    <cellStyle name="Normalny 2" xfId="2" xr:uid="{F7F5AAD5-34E0-4A50-9C83-BAEC5C253839}"/>
    <cellStyle name="Normalny 3" xfId="4" xr:uid="{668F90AE-6423-4A93-8F5C-47AE6068B852}"/>
    <cellStyle name="Normalny 6" xfId="3" xr:uid="{4EAD0409-F4C1-4B44-ABBB-9AF120ACB4B4}"/>
    <cellStyle name="Procentowy" xfId="1" builtinId="5"/>
  </cellStyles>
  <dxfs count="0"/>
  <tableStyles count="0" defaultTableStyle="TableStyleMedium9" defaultPivotStyle="PivotStyleLight16"/>
  <colors>
    <mruColors>
      <color rgb="FFFFDD71"/>
      <color rgb="FFFFCD2F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1C9CE37-BB14-4F2D-88D6-87EB7A38EAF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59532</xdr:colOff>
      <xdr:row>19</xdr:row>
      <xdr:rowOff>142875</xdr:rowOff>
    </xdr:from>
    <xdr:to>
      <xdr:col>7</xdr:col>
      <xdr:colOff>777870</xdr:colOff>
      <xdr:row>33</xdr:row>
      <xdr:rowOff>203787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A29870F-8E4A-4FD6-AE49-58BD1B9D3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532" y="5562600"/>
          <a:ext cx="9776613" cy="7128462"/>
        </a:xfrm>
        <a:prstGeom prst="rect">
          <a:avLst/>
        </a:prstGeom>
      </xdr:spPr>
    </xdr:pic>
    <xdr:clientData/>
  </xdr:twoCellAnchor>
  <xdr:twoCellAnchor editAs="oneCell">
    <xdr:from>
      <xdr:col>0</xdr:col>
      <xdr:colOff>41275</xdr:colOff>
      <xdr:row>0</xdr:row>
      <xdr:rowOff>38100</xdr:rowOff>
    </xdr:from>
    <xdr:to>
      <xdr:col>1</xdr:col>
      <xdr:colOff>1237858</xdr:colOff>
      <xdr:row>8</xdr:row>
      <xdr:rowOff>87450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D23A6C5-50CC-4674-99BE-D0C3F6F2478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" y="3810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59533</xdr:colOff>
      <xdr:row>19</xdr:row>
      <xdr:rowOff>171450</xdr:rowOff>
    </xdr:from>
    <xdr:to>
      <xdr:col>7</xdr:col>
      <xdr:colOff>738679</xdr:colOff>
      <xdr:row>33</xdr:row>
      <xdr:rowOff>203786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D6A9482D-7D61-42C9-8F08-AE10DDA2A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533" y="5591175"/>
          <a:ext cx="9737421" cy="7099886"/>
        </a:xfrm>
        <a:prstGeom prst="rect">
          <a:avLst/>
        </a:prstGeom>
      </xdr:spPr>
    </xdr:pic>
    <xdr:clientData/>
  </xdr:twoCellAnchor>
  <xdr:twoCellAnchor editAs="oneCell">
    <xdr:from>
      <xdr:col>0</xdr:col>
      <xdr:colOff>59531</xdr:colOff>
      <xdr:row>19</xdr:row>
      <xdr:rowOff>104776</xdr:rowOff>
    </xdr:from>
    <xdr:to>
      <xdr:col>7</xdr:col>
      <xdr:colOff>742949</xdr:colOff>
      <xdr:row>31</xdr:row>
      <xdr:rowOff>216426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F212889C-0C4B-4DF1-A021-3426C6C01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531" y="5524501"/>
          <a:ext cx="9741693" cy="616955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5776724F-C749-4BA5-AB5E-99757E68C71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B067-99FB-49E4-AF59-925AD2888595}">
  <sheetPr>
    <pageSetUpPr fitToPage="1"/>
  </sheetPr>
  <dimension ref="A1:AJ168"/>
  <sheetViews>
    <sheetView showGridLines="0" tabSelected="1" view="pageBreakPreview" topLeftCell="A145" zoomScaleNormal="90" zoomScaleSheetLayoutView="100" workbookViewId="0">
      <selection activeCell="I32" sqref="I32"/>
    </sheetView>
  </sheetViews>
  <sheetFormatPr defaultColWidth="9.140625" defaultRowHeight="15"/>
  <cols>
    <col min="1" max="1" width="3.7109375" style="6" customWidth="1"/>
    <col min="2" max="2" width="42" style="6" customWidth="1"/>
    <col min="3" max="3" width="19.28515625" style="6" customWidth="1"/>
    <col min="4" max="4" width="18" style="6" customWidth="1"/>
    <col min="5" max="6" width="18.28515625" style="6" customWidth="1"/>
    <col min="7" max="7" width="16.28515625" style="6" customWidth="1"/>
    <col min="8" max="8" width="13.28515625" style="6" customWidth="1"/>
    <col min="9" max="10" width="19.140625" style="21" customWidth="1"/>
    <col min="11" max="12" width="19.5703125" style="21" customWidth="1"/>
    <col min="13" max="13" width="15.140625" style="41" customWidth="1"/>
    <col min="14" max="14" width="10" style="21" customWidth="1"/>
    <col min="15" max="15" width="20.140625" style="21" customWidth="1"/>
    <col min="16" max="16" width="17.28515625" style="21" bestFit="1" customWidth="1"/>
    <col min="17" max="17" width="16.85546875" style="21" customWidth="1"/>
    <col min="18" max="31" width="9.140625" style="21"/>
    <col min="32" max="16384" width="9.140625" style="6"/>
  </cols>
  <sheetData>
    <row r="1" spans="1:31" s="3" customFormat="1" ht="12.75">
      <c r="D1" s="43"/>
      <c r="E1" s="43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</row>
    <row r="2" spans="1:31" s="3" customFormat="1" ht="12.75">
      <c r="D2" s="43"/>
      <c r="E2" s="43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</row>
    <row r="3" spans="1:31" s="3" customFormat="1" ht="12.75">
      <c r="D3" s="43"/>
      <c r="E3" s="43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</row>
    <row r="4" spans="1:31" s="3" customFormat="1" ht="12.75">
      <c r="D4" s="43"/>
      <c r="E4" s="43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</row>
    <row r="5" spans="1:31" s="3" customFormat="1" ht="12.75">
      <c r="D5" s="43"/>
      <c r="E5" s="43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</row>
    <row r="6" spans="1:31" s="3" customFormat="1" ht="12.75">
      <c r="D6" s="43"/>
      <c r="E6" s="43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</row>
    <row r="7" spans="1:31" s="3" customFormat="1" ht="12.75">
      <c r="D7" s="43"/>
      <c r="E7" s="43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</row>
    <row r="8" spans="1:31" s="3" customFormat="1" ht="20.25" customHeight="1">
      <c r="B8" s="155" t="s">
        <v>66</v>
      </c>
      <c r="C8" s="155"/>
      <c r="D8" s="155"/>
      <c r="E8" s="155"/>
      <c r="F8" s="155"/>
      <c r="G8" s="155"/>
      <c r="H8" s="73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</row>
    <row r="9" spans="1:31" s="3" customFormat="1" ht="12.75">
      <c r="D9" s="43"/>
      <c r="E9" s="43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</row>
    <row r="10" spans="1:31" s="3" customFormat="1" ht="12.75">
      <c r="D10" s="43"/>
      <c r="E10" s="43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</row>
    <row r="11" spans="1:31" s="3" customFormat="1" ht="12.75">
      <c r="D11" s="43"/>
      <c r="E11" s="43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</row>
    <row r="12" spans="1:31" s="3" customFormat="1" ht="12.75">
      <c r="D12" s="43"/>
      <c r="E12" s="43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</row>
    <row r="13" spans="1:31" s="3" customFormat="1" ht="12.75">
      <c r="D13" s="43"/>
      <c r="E13" s="43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</row>
    <row r="14" spans="1:31" s="3" customFormat="1" ht="12.75">
      <c r="D14" s="43"/>
      <c r="E14" s="43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</row>
    <row r="15" spans="1:31" s="3" customFormat="1" ht="150" customHeight="1">
      <c r="A15" s="75"/>
      <c r="B15" s="156" t="s">
        <v>79</v>
      </c>
      <c r="C15" s="156"/>
      <c r="D15" s="156"/>
      <c r="E15" s="156"/>
      <c r="F15" s="156"/>
      <c r="G15" s="156"/>
      <c r="H15" s="75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</row>
    <row r="16" spans="1:31" s="3" customFormat="1" ht="12.75">
      <c r="A16" s="75"/>
      <c r="B16" s="75"/>
      <c r="C16" s="75"/>
      <c r="D16" s="76"/>
      <c r="E16" s="76"/>
      <c r="F16" s="75"/>
      <c r="G16" s="75"/>
      <c r="H16" s="75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</row>
    <row r="17" spans="1:31" s="3" customFormat="1" ht="12.75">
      <c r="A17" s="75"/>
      <c r="B17" s="75"/>
      <c r="C17" s="75"/>
      <c r="D17" s="76"/>
      <c r="E17" s="76"/>
      <c r="F17" s="75"/>
      <c r="G17" s="75"/>
      <c r="H17" s="75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</row>
    <row r="18" spans="1:31" s="3" customFormat="1" ht="41.25" customHeight="1">
      <c r="A18" s="75"/>
      <c r="B18" s="157" t="s">
        <v>84</v>
      </c>
      <c r="C18" s="157"/>
      <c r="D18" s="157"/>
      <c r="E18" s="157"/>
      <c r="F18" s="157"/>
      <c r="G18" s="157"/>
      <c r="H18" s="75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</row>
    <row r="19" spans="1:31" s="3" customFormat="1" ht="24" customHeight="1">
      <c r="A19" s="75"/>
      <c r="B19" s="158"/>
      <c r="C19" s="158"/>
      <c r="D19" s="158"/>
      <c r="E19" s="158"/>
      <c r="F19" s="158"/>
      <c r="G19" s="158"/>
      <c r="H19" s="75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</row>
    <row r="20" spans="1:31" s="3" customFormat="1" ht="39.75" customHeight="1">
      <c r="D20" s="43"/>
      <c r="E20" s="43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</row>
    <row r="21" spans="1:31" s="3" customFormat="1" ht="39.75" customHeight="1">
      <c r="D21" s="43"/>
      <c r="E21" s="43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</row>
    <row r="22" spans="1:31" s="3" customFormat="1" ht="39.75" customHeight="1">
      <c r="D22" s="43"/>
      <c r="E22" s="43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</row>
    <row r="23" spans="1:31" s="3" customFormat="1" ht="39.75" customHeight="1">
      <c r="D23" s="43"/>
      <c r="E23" s="43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</row>
    <row r="24" spans="1:31" s="3" customFormat="1" ht="39.75" customHeight="1">
      <c r="D24" s="43"/>
      <c r="E24" s="43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</row>
    <row r="25" spans="1:31" s="3" customFormat="1" ht="39.75" customHeight="1">
      <c r="D25" s="43"/>
      <c r="E25" s="43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</row>
    <row r="26" spans="1:31" s="3" customFormat="1" ht="39.75" customHeight="1">
      <c r="D26" s="43"/>
      <c r="E26" s="43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</row>
    <row r="27" spans="1:31" s="3" customFormat="1" ht="39.75" customHeight="1">
      <c r="D27" s="43"/>
      <c r="E27" s="43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</row>
    <row r="28" spans="1:31" s="3" customFormat="1" ht="39.75" customHeight="1">
      <c r="D28" s="43"/>
      <c r="E28" s="43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</row>
    <row r="29" spans="1:31" s="3" customFormat="1" ht="39.75" customHeight="1">
      <c r="D29" s="43"/>
      <c r="E29" s="43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</row>
    <row r="30" spans="1:31" s="3" customFormat="1" ht="39.75" customHeight="1">
      <c r="D30" s="43"/>
      <c r="E30" s="43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</row>
    <row r="31" spans="1:31" s="3" customFormat="1" ht="39.75" customHeight="1">
      <c r="D31" s="43"/>
      <c r="E31" s="43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</row>
    <row r="32" spans="1:31" s="3" customFormat="1" ht="39.75" customHeight="1">
      <c r="A32" s="75"/>
      <c r="B32" s="75"/>
      <c r="C32" s="75"/>
      <c r="D32" s="76"/>
      <c r="E32" s="76"/>
      <c r="F32" s="75"/>
      <c r="G32" s="75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</row>
    <row r="33" spans="1:31" s="3" customFormat="1" ht="39.75" customHeight="1">
      <c r="A33" s="75"/>
      <c r="B33" s="75"/>
      <c r="C33" s="75"/>
      <c r="D33" s="76"/>
      <c r="E33" s="76"/>
      <c r="F33" s="75"/>
      <c r="G33" s="75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</row>
    <row r="34" spans="1:31" s="102" customFormat="1" ht="27" customHeight="1">
      <c r="D34" s="103"/>
      <c r="E34" s="103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</row>
    <row r="35" spans="1:31" s="3" customFormat="1" ht="29.25" customHeight="1">
      <c r="A35" s="75"/>
      <c r="B35" s="159" t="s">
        <v>80</v>
      </c>
      <c r="C35" s="159"/>
      <c r="D35" s="159"/>
      <c r="E35" s="159"/>
      <c r="F35" s="159"/>
      <c r="G35" s="159"/>
      <c r="H35" s="75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</row>
    <row r="36" spans="1:31" ht="31.5" customHeight="1">
      <c r="A36" s="160" t="s">
        <v>56</v>
      </c>
      <c r="B36" s="160"/>
      <c r="C36" s="160"/>
      <c r="D36" s="160"/>
      <c r="E36" s="160"/>
      <c r="F36" s="160"/>
      <c r="G36" s="160"/>
      <c r="H36" s="74"/>
      <c r="M36" s="21"/>
    </row>
    <row r="37" spans="1:31" ht="40.5" customHeight="1">
      <c r="A37" s="27" t="s">
        <v>36</v>
      </c>
      <c r="B37" s="161" t="s">
        <v>90</v>
      </c>
      <c r="C37" s="161"/>
      <c r="D37" s="161"/>
      <c r="E37" s="161"/>
      <c r="F37" s="161"/>
      <c r="G37" s="161"/>
      <c r="H37" s="71"/>
      <c r="M37" s="21"/>
    </row>
    <row r="38" spans="1:31" ht="25.5" customHeight="1">
      <c r="A38" s="27" t="s">
        <v>37</v>
      </c>
      <c r="B38" s="162" t="s">
        <v>85</v>
      </c>
      <c r="C38" s="162"/>
      <c r="D38" s="162"/>
      <c r="E38" s="162"/>
      <c r="F38" s="162"/>
      <c r="G38" s="162"/>
      <c r="H38" s="72"/>
      <c r="M38" s="21"/>
    </row>
    <row r="39" spans="1:31" ht="27" customHeight="1">
      <c r="A39" s="27" t="s">
        <v>39</v>
      </c>
      <c r="B39" s="162" t="s">
        <v>38</v>
      </c>
      <c r="C39" s="162"/>
      <c r="D39" s="162"/>
      <c r="E39" s="162"/>
      <c r="F39" s="162"/>
      <c r="G39" s="162"/>
      <c r="H39" s="72"/>
      <c r="M39" s="21"/>
    </row>
    <row r="40" spans="1:31" ht="53.25" customHeight="1">
      <c r="A40" s="27" t="s">
        <v>40</v>
      </c>
      <c r="B40" s="162" t="s">
        <v>60</v>
      </c>
      <c r="C40" s="162"/>
      <c r="D40" s="162"/>
      <c r="E40" s="162"/>
      <c r="F40" s="162"/>
      <c r="G40" s="162"/>
      <c r="H40" s="72"/>
      <c r="M40" s="21"/>
    </row>
    <row r="41" spans="1:31" ht="132.75" customHeight="1">
      <c r="A41" s="27" t="s">
        <v>41</v>
      </c>
      <c r="B41" s="162" t="s">
        <v>81</v>
      </c>
      <c r="C41" s="162"/>
      <c r="D41" s="162"/>
      <c r="E41" s="162"/>
      <c r="F41" s="162"/>
      <c r="G41" s="162"/>
      <c r="H41" s="72"/>
      <c r="M41" s="21"/>
    </row>
    <row r="42" spans="1:31" ht="35.25" customHeight="1">
      <c r="A42" s="27" t="s">
        <v>42</v>
      </c>
      <c r="B42" s="162" t="s">
        <v>82</v>
      </c>
      <c r="C42" s="162"/>
      <c r="D42" s="162"/>
      <c r="E42" s="162"/>
      <c r="F42" s="162"/>
      <c r="G42" s="162"/>
      <c r="H42" s="72"/>
      <c r="M42" s="21"/>
    </row>
    <row r="43" spans="1:31" ht="71.25" customHeight="1">
      <c r="A43" s="27" t="s">
        <v>43</v>
      </c>
      <c r="B43" s="162" t="s">
        <v>57</v>
      </c>
      <c r="C43" s="162"/>
      <c r="D43" s="162"/>
      <c r="E43" s="162"/>
      <c r="F43" s="162"/>
      <c r="G43" s="162"/>
      <c r="H43" s="72"/>
      <c r="M43" s="21"/>
    </row>
    <row r="44" spans="1:31" ht="42" customHeight="1">
      <c r="A44" s="27" t="s">
        <v>44</v>
      </c>
      <c r="B44" s="162" t="s">
        <v>83</v>
      </c>
      <c r="C44" s="162"/>
      <c r="D44" s="162"/>
      <c r="E44" s="162"/>
      <c r="F44" s="162"/>
      <c r="G44" s="162"/>
      <c r="H44" s="72"/>
      <c r="M44" s="21"/>
    </row>
    <row r="45" spans="1:31" ht="21" customHeight="1">
      <c r="A45" s="27" t="s">
        <v>45</v>
      </c>
      <c r="B45" s="162" t="s">
        <v>50</v>
      </c>
      <c r="C45" s="162"/>
      <c r="D45" s="162"/>
      <c r="E45" s="162"/>
      <c r="F45" s="162"/>
      <c r="G45" s="162"/>
      <c r="H45" s="72"/>
      <c r="M45" s="21"/>
    </row>
    <row r="46" spans="1:31" s="3" customFormat="1" ht="21" customHeight="1">
      <c r="B46" s="154" t="s">
        <v>52</v>
      </c>
      <c r="C46" s="154"/>
      <c r="D46" s="154"/>
      <c r="E46" s="154"/>
      <c r="F46" s="154"/>
      <c r="G46" s="6"/>
      <c r="H46" s="6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</row>
    <row r="47" spans="1:31" s="3" customFormat="1" ht="21" customHeight="1">
      <c r="B47" s="154" t="s">
        <v>51</v>
      </c>
      <c r="C47" s="154"/>
      <c r="D47" s="154"/>
      <c r="E47" s="154"/>
      <c r="F47" s="154"/>
      <c r="G47" s="6"/>
      <c r="H47" s="6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</row>
    <row r="48" spans="1:31" s="3" customFormat="1" ht="21" customHeight="1">
      <c r="B48" s="154" t="s">
        <v>54</v>
      </c>
      <c r="C48" s="154"/>
      <c r="D48" s="154"/>
      <c r="E48" s="154"/>
      <c r="F48" s="154"/>
      <c r="G48" s="6"/>
      <c r="H48" s="6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</row>
    <row r="49" spans="1:31" s="3" customFormat="1" ht="21" customHeight="1">
      <c r="B49" s="154" t="s">
        <v>53</v>
      </c>
      <c r="C49" s="154"/>
      <c r="D49" s="154"/>
      <c r="E49" s="154"/>
      <c r="F49" s="154"/>
      <c r="G49" s="6"/>
      <c r="H49" s="6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</row>
    <row r="50" spans="1:31" s="3" customFormat="1" ht="21" customHeight="1">
      <c r="B50" s="154" t="s">
        <v>31</v>
      </c>
      <c r="C50" s="154"/>
      <c r="D50" s="154"/>
      <c r="E50" s="154"/>
      <c r="F50" s="154"/>
      <c r="G50" s="6"/>
      <c r="H50" s="6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</row>
    <row r="51" spans="1:31" s="3" customFormat="1" ht="21" customHeight="1">
      <c r="B51" s="154" t="s">
        <v>71</v>
      </c>
      <c r="C51" s="154"/>
      <c r="D51" s="154"/>
      <c r="E51" s="154"/>
      <c r="F51" s="154"/>
      <c r="G51" s="6"/>
      <c r="H51" s="6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</row>
    <row r="52" spans="1:31" s="3" customFormat="1" ht="21" customHeight="1">
      <c r="B52" s="154" t="s">
        <v>70</v>
      </c>
      <c r="C52" s="154"/>
      <c r="D52" s="154"/>
      <c r="E52" s="154"/>
      <c r="F52" s="154"/>
      <c r="G52" s="6"/>
      <c r="H52" s="6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</row>
    <row r="53" spans="1:31" s="3" customFormat="1" ht="21" customHeight="1">
      <c r="B53" s="70"/>
      <c r="C53" s="70"/>
      <c r="D53" s="70"/>
      <c r="E53" s="70"/>
      <c r="F53" s="70"/>
      <c r="G53" s="6"/>
      <c r="H53" s="6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</row>
    <row r="54" spans="1:31" s="3" customFormat="1" ht="21.75" customHeight="1">
      <c r="B54" s="4" t="s">
        <v>29</v>
      </c>
      <c r="C54" s="4"/>
      <c r="D54" s="4"/>
      <c r="E54" s="4"/>
      <c r="F54" s="6"/>
      <c r="G54" s="6"/>
      <c r="H54" s="6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</row>
    <row r="55" spans="1:31" s="3" customFormat="1" ht="21.75" customHeight="1">
      <c r="B55" s="5" t="s">
        <v>30</v>
      </c>
      <c r="C55" s="4"/>
      <c r="D55" s="4"/>
      <c r="E55" s="4"/>
      <c r="F55" s="6"/>
      <c r="G55" s="6"/>
      <c r="H55" s="6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</row>
    <row r="56" spans="1:31" s="3" customFormat="1" ht="21.75" customHeight="1">
      <c r="B56" s="5" t="s">
        <v>55</v>
      </c>
      <c r="C56" s="5"/>
      <c r="D56" s="6"/>
      <c r="E56" s="6"/>
      <c r="F56" s="6"/>
      <c r="G56" s="6"/>
      <c r="H56" s="6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</row>
    <row r="57" spans="1:31" ht="31.5" customHeight="1">
      <c r="A57" s="130" t="s">
        <v>58</v>
      </c>
      <c r="B57" s="130"/>
      <c r="C57" s="130"/>
      <c r="D57" s="130"/>
      <c r="E57" s="130"/>
      <c r="F57" s="130"/>
      <c r="G57" s="130"/>
      <c r="H57" s="130"/>
      <c r="I57" s="81"/>
      <c r="J57" s="81"/>
    </row>
    <row r="58" spans="1:31" ht="30.75" customHeight="1">
      <c r="A58" s="131" t="s">
        <v>0</v>
      </c>
      <c r="B58" s="132"/>
      <c r="C58" s="2" t="s">
        <v>74</v>
      </c>
      <c r="D58" s="152" t="s">
        <v>86</v>
      </c>
      <c r="E58" s="152"/>
      <c r="F58" s="152"/>
      <c r="G58" s="152"/>
      <c r="H58" s="153"/>
      <c r="I58" s="81"/>
      <c r="J58" s="81"/>
    </row>
    <row r="59" spans="1:31" ht="33.75" customHeight="1">
      <c r="A59" s="133"/>
      <c r="B59" s="134"/>
      <c r="C59" s="140" t="s">
        <v>77</v>
      </c>
      <c r="D59" s="140" t="s">
        <v>75</v>
      </c>
      <c r="E59" s="140" t="str">
        <f>C59</f>
        <v>marzec</v>
      </c>
      <c r="F59" s="140" t="s">
        <v>78</v>
      </c>
      <c r="G59" s="123" t="s">
        <v>25</v>
      </c>
      <c r="H59" s="124"/>
      <c r="I59" s="81"/>
      <c r="J59" s="81"/>
      <c r="K59" s="163"/>
      <c r="L59" s="163"/>
      <c r="M59" s="165"/>
    </row>
    <row r="60" spans="1:31" ht="75" customHeight="1">
      <c r="A60" s="135"/>
      <c r="B60" s="136"/>
      <c r="C60" s="141"/>
      <c r="D60" s="141"/>
      <c r="E60" s="141"/>
      <c r="F60" s="141"/>
      <c r="G60" s="1" t="s">
        <v>87</v>
      </c>
      <c r="H60" s="1" t="s">
        <v>88</v>
      </c>
      <c r="I60" s="81"/>
      <c r="J60" s="81"/>
      <c r="K60" s="163"/>
      <c r="L60" s="163"/>
      <c r="M60" s="165"/>
    </row>
    <row r="61" spans="1:31" ht="30.75" customHeight="1">
      <c r="A61" s="148" t="s">
        <v>22</v>
      </c>
      <c r="B61" s="149"/>
      <c r="C61" s="55">
        <v>969087</v>
      </c>
      <c r="D61" s="8">
        <v>962968</v>
      </c>
      <c r="E61" s="8">
        <v>961743</v>
      </c>
      <c r="F61" s="8">
        <v>963679</v>
      </c>
      <c r="G61" s="9">
        <f>E61/D61-1</f>
        <v>-1.2721087305082035E-3</v>
      </c>
      <c r="H61" s="94">
        <f>E61/C61-1</f>
        <v>-7.5782669667429081E-3</v>
      </c>
      <c r="I61" s="59"/>
      <c r="J61" s="59"/>
      <c r="K61" s="65"/>
      <c r="L61" s="65"/>
      <c r="M61" s="59"/>
      <c r="N61" s="81"/>
      <c r="O61" s="82"/>
    </row>
    <row r="62" spans="1:31" ht="30.75" customHeight="1">
      <c r="A62" s="128" t="s">
        <v>89</v>
      </c>
      <c r="B62" s="129"/>
      <c r="C62" s="95">
        <v>2074211533.22</v>
      </c>
      <c r="D62" s="11">
        <v>2055767024.8</v>
      </c>
      <c r="E62" s="11">
        <v>2169402872.0300002</v>
      </c>
      <c r="F62" s="11">
        <v>6297878518.5900002</v>
      </c>
      <c r="G62" s="12">
        <f>E62/D62-1</f>
        <v>5.5276617369157233E-2</v>
      </c>
      <c r="H62" s="96">
        <f>E62/C62-1</f>
        <v>4.589278252745288E-2</v>
      </c>
      <c r="I62" s="83"/>
      <c r="J62" s="83"/>
      <c r="K62" s="66"/>
      <c r="L62" s="66"/>
      <c r="M62" s="63"/>
      <c r="N62" s="48"/>
    </row>
    <row r="63" spans="1:31" ht="30.75" customHeight="1">
      <c r="A63" s="151"/>
      <c r="B63" s="151"/>
      <c r="C63" s="151"/>
      <c r="D63" s="151"/>
      <c r="E63" s="151"/>
      <c r="F63" s="151"/>
      <c r="G63" s="151"/>
      <c r="H63" s="151"/>
      <c r="I63" s="81"/>
      <c r="J63" s="81"/>
    </row>
    <row r="64" spans="1:31" ht="27" customHeight="1">
      <c r="A64" s="28"/>
      <c r="B64" s="28"/>
      <c r="C64" s="17"/>
      <c r="D64" s="17"/>
      <c r="E64" s="17"/>
      <c r="F64" s="17"/>
      <c r="G64" s="18"/>
      <c r="H64" s="18"/>
      <c r="I64" s="81"/>
      <c r="J64" s="81"/>
      <c r="K64" s="17"/>
      <c r="L64" s="17"/>
      <c r="M64" s="37"/>
    </row>
    <row r="65" spans="1:16" ht="32.25" customHeight="1">
      <c r="A65" s="130" t="s">
        <v>48</v>
      </c>
      <c r="B65" s="130"/>
      <c r="C65" s="130"/>
      <c r="D65" s="130"/>
      <c r="E65" s="130"/>
      <c r="F65" s="130"/>
      <c r="G65" s="130"/>
      <c r="H65" s="130"/>
    </row>
    <row r="66" spans="1:16" ht="30" customHeight="1">
      <c r="A66" s="131" t="s">
        <v>0</v>
      </c>
      <c r="B66" s="132"/>
      <c r="C66" s="35" t="str">
        <f>C58</f>
        <v>2024 rok</v>
      </c>
      <c r="D66" s="137" t="str">
        <f>D58</f>
        <v>2025 rok</v>
      </c>
      <c r="E66" s="138"/>
      <c r="F66" s="138"/>
      <c r="G66" s="138"/>
      <c r="H66" s="139"/>
    </row>
    <row r="67" spans="1:16" ht="30" customHeight="1">
      <c r="A67" s="133"/>
      <c r="B67" s="134"/>
      <c r="C67" s="140" t="str">
        <f>C59</f>
        <v>marzec</v>
      </c>
      <c r="D67" s="140" t="str">
        <f t="shared" ref="D67:E67" si="0">D59</f>
        <v>luty</v>
      </c>
      <c r="E67" s="140" t="str">
        <f t="shared" si="0"/>
        <v>marzec</v>
      </c>
      <c r="F67" s="140" t="str">
        <f t="shared" ref="F67" si="1">F59</f>
        <v>Narastająco styczeń-marzec</v>
      </c>
      <c r="G67" s="123" t="s">
        <v>25</v>
      </c>
      <c r="H67" s="124"/>
      <c r="K67" s="164"/>
      <c r="L67" s="163"/>
      <c r="M67" s="165"/>
    </row>
    <row r="68" spans="1:16" ht="75.75" customHeight="1">
      <c r="A68" s="135"/>
      <c r="B68" s="136"/>
      <c r="C68" s="141"/>
      <c r="D68" s="141"/>
      <c r="E68" s="141"/>
      <c r="F68" s="141"/>
      <c r="G68" s="7" t="str">
        <f>G60</f>
        <v>marzec 
2025 r. 
z 
lutym
2025 r.</v>
      </c>
      <c r="H68" s="7" t="str">
        <f>H60</f>
        <v>marzec
2025 r. 
z 
marcem
2024 r.</v>
      </c>
      <c r="K68" s="164"/>
      <c r="L68" s="163"/>
      <c r="M68" s="165"/>
    </row>
    <row r="69" spans="1:16" ht="30" customHeight="1">
      <c r="A69" s="148" t="s">
        <v>20</v>
      </c>
      <c r="B69" s="149"/>
      <c r="C69" s="56">
        <v>967674</v>
      </c>
      <c r="D69" s="8">
        <v>961521</v>
      </c>
      <c r="E69" s="8">
        <v>960292</v>
      </c>
      <c r="F69" s="8">
        <v>962228</v>
      </c>
      <c r="G69" s="9">
        <f>E69/D69-1</f>
        <v>-1.2781832118071712E-3</v>
      </c>
      <c r="H69" s="97">
        <f>E69/C69-1</f>
        <v>-7.6286021945407567E-3</v>
      </c>
      <c r="I69" s="59"/>
      <c r="J69" s="59"/>
      <c r="K69" s="65"/>
      <c r="L69" s="65"/>
      <c r="M69" s="59"/>
      <c r="N69" s="84"/>
    </row>
    <row r="70" spans="1:16" ht="31.5" customHeight="1">
      <c r="A70" s="106" t="s">
        <v>26</v>
      </c>
      <c r="B70" s="107"/>
      <c r="C70" s="57">
        <v>1945669871.29</v>
      </c>
      <c r="D70" s="10">
        <v>1929672978.7299998</v>
      </c>
      <c r="E70" s="10">
        <v>2037768424.9200003</v>
      </c>
      <c r="F70" s="10">
        <v>5911692958.5699997</v>
      </c>
      <c r="G70" s="9">
        <f>E70/D70-1</f>
        <v>5.6017494871666074E-2</v>
      </c>
      <c r="H70" s="97">
        <f>E70/C70-1</f>
        <v>4.7335138909736063E-2</v>
      </c>
      <c r="I70" s="83"/>
      <c r="J70" s="83"/>
      <c r="K70" s="66"/>
      <c r="L70" s="66"/>
      <c r="M70" s="61"/>
      <c r="N70" s="48"/>
      <c r="P70" s="82"/>
    </row>
    <row r="71" spans="1:16" ht="31.5" customHeight="1">
      <c r="A71" s="128" t="s">
        <v>10</v>
      </c>
      <c r="B71" s="129"/>
      <c r="C71" s="11">
        <v>2010.67</v>
      </c>
      <c r="D71" s="11">
        <v>2006.9</v>
      </c>
      <c r="E71" s="11">
        <v>2122.0300000000002</v>
      </c>
      <c r="F71" s="47">
        <v>2047.92</v>
      </c>
      <c r="G71" s="12">
        <f>E71/D71-1</f>
        <v>5.7367083561712162E-2</v>
      </c>
      <c r="H71" s="98">
        <f>E71/C71-1</f>
        <v>5.5384523566771371E-2</v>
      </c>
      <c r="I71" s="42"/>
      <c r="J71" s="42"/>
      <c r="K71" s="66"/>
      <c r="L71" s="66"/>
      <c r="M71" s="61"/>
    </row>
    <row r="72" spans="1:16" ht="45" customHeight="1">
      <c r="A72" s="150" t="s">
        <v>73</v>
      </c>
      <c r="B72" s="150"/>
      <c r="C72" s="150"/>
      <c r="D72" s="150"/>
      <c r="E72" s="150"/>
      <c r="F72" s="150"/>
      <c r="G72" s="150"/>
      <c r="H72" s="150"/>
      <c r="I72" s="81"/>
      <c r="J72" s="81"/>
    </row>
    <row r="73" spans="1:16" ht="27" customHeight="1">
      <c r="A73" s="29"/>
      <c r="B73" s="29"/>
      <c r="C73" s="29"/>
      <c r="D73" s="29"/>
      <c r="E73" s="29"/>
      <c r="F73" s="29"/>
      <c r="G73" s="29"/>
      <c r="H73" s="29"/>
      <c r="I73" s="81"/>
      <c r="J73" s="81"/>
      <c r="K73" s="29"/>
      <c r="L73" s="29"/>
      <c r="M73" s="38"/>
    </row>
    <row r="74" spans="1:16" ht="31.5" customHeight="1">
      <c r="A74" s="130" t="s">
        <v>76</v>
      </c>
      <c r="B74" s="130"/>
      <c r="C74" s="130"/>
      <c r="D74" s="130"/>
      <c r="E74" s="130"/>
      <c r="F74" s="130"/>
      <c r="G74" s="130"/>
      <c r="H74" s="130"/>
      <c r="I74" s="81"/>
      <c r="J74" s="81"/>
    </row>
    <row r="75" spans="1:16" ht="30" customHeight="1">
      <c r="A75" s="131" t="s">
        <v>0</v>
      </c>
      <c r="B75" s="132"/>
      <c r="C75" s="35" t="str">
        <f>C66</f>
        <v>2024 rok</v>
      </c>
      <c r="D75" s="138" t="str">
        <f>D66</f>
        <v>2025 rok</v>
      </c>
      <c r="E75" s="138"/>
      <c r="F75" s="138"/>
      <c r="G75" s="138"/>
      <c r="H75" s="139"/>
      <c r="I75" s="81"/>
      <c r="J75" s="81"/>
      <c r="K75" s="19"/>
      <c r="L75" s="19"/>
    </row>
    <row r="76" spans="1:16" ht="30" customHeight="1">
      <c r="A76" s="133"/>
      <c r="B76" s="134"/>
      <c r="C76" s="140" t="str">
        <f>C67</f>
        <v>marzec</v>
      </c>
      <c r="D76" s="140" t="str">
        <f t="shared" ref="D76:E76" si="2">D67</f>
        <v>luty</v>
      </c>
      <c r="E76" s="140" t="str">
        <f t="shared" si="2"/>
        <v>marzec</v>
      </c>
      <c r="F76" s="140" t="str">
        <f t="shared" ref="F76" si="3">F67</f>
        <v>Narastająco styczeń-marzec</v>
      </c>
      <c r="G76" s="123" t="s">
        <v>25</v>
      </c>
      <c r="H76" s="124"/>
      <c r="I76" s="81"/>
      <c r="J76" s="81"/>
      <c r="K76" s="164"/>
      <c r="L76" s="64"/>
      <c r="M76" s="165"/>
    </row>
    <row r="77" spans="1:16" ht="75" customHeight="1">
      <c r="A77" s="135"/>
      <c r="B77" s="136"/>
      <c r="C77" s="141"/>
      <c r="D77" s="141"/>
      <c r="E77" s="141"/>
      <c r="F77" s="141"/>
      <c r="G77" s="7" t="str">
        <f>G68</f>
        <v>marzec 
2025 r. 
z 
lutym
2025 r.</v>
      </c>
      <c r="H77" s="7" t="str">
        <f>H68</f>
        <v>marzec
2025 r. 
z 
marcem
2024 r.</v>
      </c>
      <c r="I77" s="81"/>
      <c r="J77" s="81"/>
      <c r="K77" s="164"/>
      <c r="L77" s="64"/>
      <c r="M77" s="165"/>
    </row>
    <row r="78" spans="1:16" ht="25.5" customHeight="1">
      <c r="A78" s="106" t="s">
        <v>11</v>
      </c>
      <c r="B78" s="107"/>
      <c r="C78" s="56">
        <v>3379</v>
      </c>
      <c r="D78" s="69">
        <v>3954</v>
      </c>
      <c r="E78" s="8">
        <v>3531</v>
      </c>
      <c r="F78" s="8">
        <v>11309</v>
      </c>
      <c r="G78" s="9">
        <f>E78/D78-1</f>
        <v>-0.10698027314112291</v>
      </c>
      <c r="H78" s="9">
        <f>E78/C78-1</f>
        <v>4.4983722994969E-2</v>
      </c>
      <c r="I78" s="42"/>
      <c r="J78" s="42"/>
      <c r="K78" s="65"/>
      <c r="L78" s="65"/>
      <c r="M78" s="61"/>
    </row>
    <row r="79" spans="1:16" ht="25.5" customHeight="1">
      <c r="A79" s="106" t="s">
        <v>23</v>
      </c>
      <c r="B79" s="107"/>
      <c r="C79" s="57">
        <v>13515174.199999999</v>
      </c>
      <c r="D79" s="10">
        <v>15814900</v>
      </c>
      <c r="E79" s="10">
        <v>14122290</v>
      </c>
      <c r="F79" s="10">
        <v>45232174.82</v>
      </c>
      <c r="G79" s="9">
        <f>E79/D79-1</f>
        <v>-0.10702628533850989</v>
      </c>
      <c r="H79" s="9">
        <f>E79/C79-1</f>
        <v>4.4921048816374265E-2</v>
      </c>
      <c r="I79" s="42"/>
      <c r="J79" s="42"/>
      <c r="K79" s="66"/>
      <c r="L79" s="66"/>
      <c r="M79" s="61"/>
      <c r="N79" s="48"/>
      <c r="P79" s="82"/>
    </row>
    <row r="80" spans="1:16" ht="25.5" customHeight="1">
      <c r="A80" s="128" t="s">
        <v>12</v>
      </c>
      <c r="B80" s="129"/>
      <c r="C80" s="13">
        <v>3999.76</v>
      </c>
      <c r="D80" s="11">
        <v>3999.72</v>
      </c>
      <c r="E80" s="14">
        <v>3999.52</v>
      </c>
      <c r="F80" s="14">
        <v>3999.66</v>
      </c>
      <c r="G80" s="60">
        <f>E80/D80-1</f>
        <v>-5.0003500244977239E-5</v>
      </c>
      <c r="H80" s="99">
        <f>E80/C80-1</f>
        <v>-6.0003600216074204E-5</v>
      </c>
      <c r="I80" s="42"/>
      <c r="J80" s="42"/>
      <c r="K80" s="31"/>
      <c r="L80" s="31"/>
      <c r="M80" s="61"/>
    </row>
    <row r="81" spans="1:14" ht="25.5" customHeight="1">
      <c r="A81" s="30"/>
      <c r="B81" s="30"/>
      <c r="C81" s="31"/>
      <c r="D81" s="31"/>
      <c r="E81" s="31"/>
      <c r="F81" s="31"/>
      <c r="G81" s="32"/>
      <c r="H81" s="32"/>
      <c r="I81" s="81"/>
      <c r="J81" s="81"/>
      <c r="K81" s="31"/>
      <c r="L81" s="31"/>
      <c r="M81" s="39"/>
    </row>
    <row r="82" spans="1:14" ht="31.5" customHeight="1">
      <c r="A82" s="130" t="s">
        <v>49</v>
      </c>
      <c r="B82" s="130"/>
      <c r="C82" s="130"/>
      <c r="D82" s="130"/>
      <c r="E82" s="130"/>
      <c r="F82" s="130"/>
      <c r="G82" s="130"/>
      <c r="H82" s="130"/>
      <c r="I82" s="81"/>
      <c r="J82" s="81"/>
    </row>
    <row r="83" spans="1:14" ht="30" customHeight="1">
      <c r="A83" s="131" t="s">
        <v>0</v>
      </c>
      <c r="B83" s="132"/>
      <c r="C83" s="35" t="str">
        <f>C75</f>
        <v>2024 rok</v>
      </c>
      <c r="D83" s="138" t="str">
        <f>D75</f>
        <v>2025 rok</v>
      </c>
      <c r="E83" s="138"/>
      <c r="F83" s="138"/>
      <c r="G83" s="138"/>
      <c r="H83" s="139"/>
      <c r="I83" s="81"/>
      <c r="J83" s="81"/>
    </row>
    <row r="84" spans="1:14" ht="37.5" customHeight="1">
      <c r="A84" s="133"/>
      <c r="B84" s="134"/>
      <c r="C84" s="140" t="str">
        <f>C76</f>
        <v>marzec</v>
      </c>
      <c r="D84" s="140" t="str">
        <f t="shared" ref="D84:E84" si="4">D76</f>
        <v>luty</v>
      </c>
      <c r="E84" s="140" t="str">
        <f t="shared" si="4"/>
        <v>marzec</v>
      </c>
      <c r="F84" s="140" t="str">
        <f t="shared" ref="F84" si="5">F76</f>
        <v>Narastająco styczeń-marzec</v>
      </c>
      <c r="G84" s="123" t="s">
        <v>25</v>
      </c>
      <c r="H84" s="124"/>
      <c r="I84" s="81"/>
      <c r="J84" s="81"/>
      <c r="K84" s="164"/>
      <c r="L84" s="64"/>
      <c r="M84" s="165"/>
    </row>
    <row r="85" spans="1:14" ht="75.75" customHeight="1">
      <c r="A85" s="135"/>
      <c r="B85" s="136"/>
      <c r="C85" s="141"/>
      <c r="D85" s="141"/>
      <c r="E85" s="141"/>
      <c r="F85" s="141"/>
      <c r="G85" s="7" t="str">
        <f>G77</f>
        <v>marzec 
2025 r. 
z 
lutym
2025 r.</v>
      </c>
      <c r="H85" s="7" t="str">
        <f>H77</f>
        <v>marzec
2025 r. 
z 
marcem
2024 r.</v>
      </c>
      <c r="I85" s="81"/>
      <c r="J85" s="81"/>
      <c r="K85" s="164"/>
      <c r="L85" s="64"/>
      <c r="M85" s="165"/>
    </row>
    <row r="86" spans="1:14" ht="25.5" customHeight="1">
      <c r="A86" s="148" t="s">
        <v>15</v>
      </c>
      <c r="B86" s="149"/>
      <c r="C86" s="8">
        <v>9018</v>
      </c>
      <c r="D86" s="69">
        <v>7865</v>
      </c>
      <c r="E86" s="8">
        <v>7836</v>
      </c>
      <c r="F86" s="8">
        <v>23746</v>
      </c>
      <c r="G86" s="15">
        <f>E86/D86-1</f>
        <v>-3.6872218690400249E-3</v>
      </c>
      <c r="H86" s="94">
        <f>E86/C86-1</f>
        <v>-0.13107119095143049</v>
      </c>
      <c r="I86" s="42"/>
      <c r="J86" s="42"/>
      <c r="K86" s="65"/>
      <c r="L86" s="65"/>
      <c r="M86" s="61"/>
      <c r="N86" s="48"/>
    </row>
    <row r="87" spans="1:14" ht="25.5" customHeight="1">
      <c r="A87" s="106" t="s">
        <v>23</v>
      </c>
      <c r="B87" s="107"/>
      <c r="C87" s="10">
        <v>8945807.1300000008</v>
      </c>
      <c r="D87" s="10">
        <v>7927499.4100000001</v>
      </c>
      <c r="E87" s="10">
        <v>7856455.0099999998</v>
      </c>
      <c r="F87" s="10">
        <v>23886940.280000001</v>
      </c>
      <c r="G87" s="15">
        <f>E87/D87-1</f>
        <v>-8.9617666713898148E-3</v>
      </c>
      <c r="H87" s="94">
        <f>E87/C87-1</f>
        <v>-0.12177236823571014</v>
      </c>
      <c r="I87" s="42"/>
      <c r="J87" s="42"/>
      <c r="K87" s="66"/>
      <c r="L87" s="66"/>
      <c r="M87" s="61"/>
      <c r="N87" s="48"/>
    </row>
    <row r="88" spans="1:14" ht="25.5" customHeight="1">
      <c r="A88" s="128" t="s">
        <v>1</v>
      </c>
      <c r="B88" s="129"/>
      <c r="C88" s="11">
        <v>991.99</v>
      </c>
      <c r="D88" s="11">
        <v>1007.95</v>
      </c>
      <c r="E88" s="11">
        <v>1002.61</v>
      </c>
      <c r="F88" s="11">
        <v>1005.94</v>
      </c>
      <c r="G88" s="16">
        <f>E88/D88-1</f>
        <v>-5.2978818393769611E-3</v>
      </c>
      <c r="H88" s="96">
        <f>E88/C88-1</f>
        <v>1.0705753082188352E-2</v>
      </c>
      <c r="I88" s="42"/>
      <c r="J88" s="42"/>
      <c r="K88" s="66"/>
      <c r="L88" s="66"/>
      <c r="M88" s="61"/>
    </row>
    <row r="89" spans="1:14" ht="27" customHeight="1">
      <c r="I89" s="81"/>
      <c r="J89" s="81"/>
    </row>
    <row r="90" spans="1:14" ht="31.5" customHeight="1">
      <c r="A90" s="130" t="s">
        <v>32</v>
      </c>
      <c r="B90" s="130"/>
      <c r="C90" s="130"/>
      <c r="D90" s="130"/>
      <c r="E90" s="130"/>
      <c r="F90" s="130"/>
      <c r="G90" s="130"/>
      <c r="H90" s="130"/>
      <c r="I90" s="81"/>
      <c r="J90" s="81"/>
    </row>
    <row r="91" spans="1:14" ht="30" customHeight="1">
      <c r="A91" s="131" t="s">
        <v>0</v>
      </c>
      <c r="B91" s="132"/>
      <c r="C91" s="35" t="str">
        <f>C83</f>
        <v>2024 rok</v>
      </c>
      <c r="D91" s="138" t="str">
        <f>D83</f>
        <v>2025 rok</v>
      </c>
      <c r="E91" s="138"/>
      <c r="F91" s="138"/>
      <c r="G91" s="138"/>
      <c r="H91" s="139"/>
      <c r="I91" s="81"/>
      <c r="J91" s="81"/>
    </row>
    <row r="92" spans="1:14" ht="39.75" customHeight="1">
      <c r="A92" s="133"/>
      <c r="B92" s="134"/>
      <c r="C92" s="140" t="str">
        <f>C84</f>
        <v>marzec</v>
      </c>
      <c r="D92" s="140" t="str">
        <f t="shared" ref="D92:E92" si="6">D84</f>
        <v>luty</v>
      </c>
      <c r="E92" s="140" t="str">
        <f t="shared" si="6"/>
        <v>marzec</v>
      </c>
      <c r="F92" s="140" t="str">
        <f t="shared" ref="F92" si="7">F84</f>
        <v>Narastająco styczeń-marzec</v>
      </c>
      <c r="G92" s="123" t="s">
        <v>25</v>
      </c>
      <c r="H92" s="124"/>
      <c r="I92" s="81"/>
      <c r="J92" s="81"/>
      <c r="K92" s="164"/>
      <c r="L92" s="64"/>
      <c r="M92" s="165"/>
    </row>
    <row r="93" spans="1:14" ht="75" customHeight="1">
      <c r="A93" s="135"/>
      <c r="B93" s="136"/>
      <c r="C93" s="141"/>
      <c r="D93" s="141"/>
      <c r="E93" s="141"/>
      <c r="F93" s="141"/>
      <c r="G93" s="7" t="str">
        <f>G85</f>
        <v>marzec 
2025 r. 
z 
lutym
2025 r.</v>
      </c>
      <c r="H93" s="7" t="str">
        <f>H85</f>
        <v>marzec
2025 r. 
z 
marcem
2024 r.</v>
      </c>
      <c r="I93" s="81"/>
      <c r="J93" s="81"/>
      <c r="K93" s="164"/>
      <c r="L93" s="64"/>
      <c r="M93" s="165"/>
    </row>
    <row r="94" spans="1:14" ht="15.75">
      <c r="A94" s="145" t="s">
        <v>24</v>
      </c>
      <c r="B94" s="146"/>
      <c r="C94" s="146"/>
      <c r="D94" s="146"/>
      <c r="E94" s="146"/>
      <c r="F94" s="146"/>
      <c r="G94" s="146"/>
      <c r="H94" s="147"/>
      <c r="I94" s="81"/>
      <c r="J94" s="81"/>
    </row>
    <row r="95" spans="1:14" ht="21" customHeight="1">
      <c r="A95" s="106" t="s">
        <v>3</v>
      </c>
      <c r="B95" s="107"/>
      <c r="C95" s="8">
        <v>844</v>
      </c>
      <c r="D95" s="8">
        <v>774</v>
      </c>
      <c r="E95" s="8">
        <v>750</v>
      </c>
      <c r="F95" s="8">
        <v>1827</v>
      </c>
      <c r="G95" s="15">
        <f>E95/D95-1</f>
        <v>-3.1007751937984551E-2</v>
      </c>
      <c r="H95" s="94">
        <f>E95/C95-1</f>
        <v>-0.11137440758293837</v>
      </c>
      <c r="I95" s="42"/>
      <c r="J95" s="42"/>
      <c r="K95" s="65"/>
      <c r="L95" s="65"/>
      <c r="M95" s="61"/>
      <c r="N95" s="48"/>
    </row>
    <row r="96" spans="1:14" ht="21" customHeight="1">
      <c r="A96" s="106" t="s">
        <v>21</v>
      </c>
      <c r="B96" s="107"/>
      <c r="C96" s="10">
        <v>6537858</v>
      </c>
      <c r="D96" s="10">
        <v>10223537</v>
      </c>
      <c r="E96" s="10">
        <v>7837011</v>
      </c>
      <c r="F96" s="10">
        <v>20512891</v>
      </c>
      <c r="G96" s="15">
        <f>E96/D96-1</f>
        <v>-0.23343447575922105</v>
      </c>
      <c r="H96" s="94">
        <f>E96/C96-1</f>
        <v>0.1987123305523002</v>
      </c>
      <c r="I96" s="42"/>
      <c r="J96" s="42"/>
      <c r="K96" s="66"/>
      <c r="L96" s="66"/>
      <c r="M96" s="61"/>
      <c r="N96" s="48"/>
    </row>
    <row r="97" spans="1:24" ht="21" customHeight="1">
      <c r="A97" s="106" t="s">
        <v>1</v>
      </c>
      <c r="B97" s="107"/>
      <c r="C97" s="10">
        <v>7746.28</v>
      </c>
      <c r="D97" s="10">
        <v>13208.7</v>
      </c>
      <c r="E97" s="10">
        <v>10449.35</v>
      </c>
      <c r="F97" s="10">
        <v>11227.64</v>
      </c>
      <c r="G97" s="15">
        <f>E97/D97-1</f>
        <v>-0.20890397995260701</v>
      </c>
      <c r="H97" s="94">
        <f>E97/C97-1</f>
        <v>0.3489507221530852</v>
      </c>
      <c r="I97" s="42"/>
      <c r="J97" s="42"/>
      <c r="K97" s="66"/>
      <c r="L97" s="66"/>
      <c r="M97" s="61"/>
    </row>
    <row r="98" spans="1:24" ht="21" customHeight="1">
      <c r="A98" s="120" t="s">
        <v>7</v>
      </c>
      <c r="B98" s="121"/>
      <c r="C98" s="121"/>
      <c r="D98" s="121"/>
      <c r="E98" s="121"/>
      <c r="F98" s="121"/>
      <c r="G98" s="121"/>
      <c r="H98" s="122"/>
      <c r="I98" s="81"/>
      <c r="J98" s="81"/>
    </row>
    <row r="99" spans="1:24" ht="21" customHeight="1">
      <c r="A99" s="106" t="s">
        <v>8</v>
      </c>
      <c r="B99" s="107"/>
      <c r="C99" s="8">
        <v>2341623</v>
      </c>
      <c r="D99" s="8">
        <v>2169572</v>
      </c>
      <c r="E99" s="8">
        <v>2202778</v>
      </c>
      <c r="F99" s="8">
        <v>5835550</v>
      </c>
      <c r="G99" s="15">
        <f>E99/D99-1</f>
        <v>1.5305322893178985E-2</v>
      </c>
      <c r="H99" s="94">
        <f>E99/C99-1</f>
        <v>-5.9294344136524124E-2</v>
      </c>
      <c r="I99" s="42"/>
      <c r="J99" s="42"/>
      <c r="K99" s="65"/>
      <c r="L99" s="65"/>
      <c r="M99" s="61"/>
      <c r="N99" s="48"/>
    </row>
    <row r="100" spans="1:24" ht="21" customHeight="1">
      <c r="A100" s="106" t="s">
        <v>23</v>
      </c>
      <c r="B100" s="107"/>
      <c r="C100" s="10">
        <v>46832859.960000001</v>
      </c>
      <c r="D100" s="10">
        <v>57424545</v>
      </c>
      <c r="E100" s="10">
        <v>55005329</v>
      </c>
      <c r="F100" s="10">
        <v>141693914</v>
      </c>
      <c r="G100" s="15">
        <f>E100/D100-1</f>
        <v>-4.2128605459564428E-2</v>
      </c>
      <c r="H100" s="94">
        <f>E100/C100-1</f>
        <v>0.17450288209987841</v>
      </c>
      <c r="I100" s="42"/>
      <c r="J100" s="42"/>
      <c r="K100" s="66"/>
      <c r="L100" s="66"/>
      <c r="M100" s="61"/>
      <c r="N100" s="48"/>
    </row>
    <row r="101" spans="1:24" ht="21" customHeight="1">
      <c r="A101" s="128" t="s">
        <v>9</v>
      </c>
      <c r="B101" s="129"/>
      <c r="C101" s="11">
        <v>20</v>
      </c>
      <c r="D101" s="11">
        <v>26.47</v>
      </c>
      <c r="E101" s="11">
        <v>24.97</v>
      </c>
      <c r="F101" s="11">
        <v>24.28</v>
      </c>
      <c r="G101" s="16">
        <f>E101/D101-1</f>
        <v>-5.6667925953910125E-2</v>
      </c>
      <c r="H101" s="96">
        <f>E101/C101-1</f>
        <v>0.24849999999999994</v>
      </c>
      <c r="I101" s="42"/>
      <c r="J101" s="42"/>
      <c r="K101" s="85"/>
      <c r="L101" s="85"/>
      <c r="M101" s="61"/>
    </row>
    <row r="102" spans="1:24" ht="27.75" customHeight="1">
      <c r="A102" s="33"/>
      <c r="B102" s="33"/>
      <c r="C102" s="34"/>
      <c r="D102" s="34"/>
      <c r="E102" s="34"/>
      <c r="F102" s="34"/>
      <c r="G102" s="26"/>
      <c r="H102" s="32"/>
      <c r="I102" s="81"/>
      <c r="J102" s="81"/>
      <c r="K102" s="34"/>
      <c r="L102" s="34"/>
      <c r="M102" s="40"/>
    </row>
    <row r="103" spans="1:24" ht="35.25" customHeight="1">
      <c r="A103" s="144" t="s">
        <v>63</v>
      </c>
      <c r="B103" s="144"/>
      <c r="C103" s="144"/>
      <c r="D103" s="144"/>
      <c r="E103" s="144"/>
      <c r="F103" s="144"/>
      <c r="G103" s="144"/>
      <c r="H103" s="144"/>
    </row>
    <row r="104" spans="1:24" ht="30" customHeight="1">
      <c r="A104" s="131" t="s">
        <v>0</v>
      </c>
      <c r="B104" s="132"/>
      <c r="C104" s="35" t="str">
        <f>C91</f>
        <v>2024 rok</v>
      </c>
      <c r="D104" s="138" t="str">
        <f>D91</f>
        <v>2025 rok</v>
      </c>
      <c r="E104" s="138"/>
      <c r="F104" s="138"/>
      <c r="G104" s="138"/>
      <c r="H104" s="139"/>
    </row>
    <row r="105" spans="1:24" ht="33" customHeight="1">
      <c r="A105" s="133"/>
      <c r="B105" s="134"/>
      <c r="C105" s="140" t="str">
        <f>C92</f>
        <v>marzec</v>
      </c>
      <c r="D105" s="140" t="str">
        <f t="shared" ref="D105:E105" si="8">D92</f>
        <v>luty</v>
      </c>
      <c r="E105" s="140" t="str">
        <f t="shared" si="8"/>
        <v>marzec</v>
      </c>
      <c r="F105" s="140" t="str">
        <f t="shared" ref="F105" si="9">F92</f>
        <v>Narastająco styczeń-marzec</v>
      </c>
      <c r="G105" s="123" t="s">
        <v>25</v>
      </c>
      <c r="H105" s="124"/>
      <c r="K105" s="164"/>
      <c r="L105" s="64"/>
      <c r="M105" s="16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</row>
    <row r="106" spans="1:24" ht="75" customHeight="1">
      <c r="A106" s="135"/>
      <c r="B106" s="136"/>
      <c r="C106" s="141"/>
      <c r="D106" s="141"/>
      <c r="E106" s="141"/>
      <c r="F106" s="141"/>
      <c r="G106" s="7" t="str">
        <f>G93</f>
        <v>marzec 
2025 r. 
z 
lutym
2025 r.</v>
      </c>
      <c r="H106" s="7" t="str">
        <f>H93</f>
        <v>marzec
2025 r. 
z 
marcem
2024 r.</v>
      </c>
      <c r="K106" s="164"/>
      <c r="L106" s="64"/>
      <c r="M106" s="16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</row>
    <row r="107" spans="1:24" ht="30" customHeight="1">
      <c r="A107" s="142" t="s">
        <v>59</v>
      </c>
      <c r="B107" s="143"/>
      <c r="C107" s="79">
        <f>SUM(C108:C111)</f>
        <v>333563242.10000002</v>
      </c>
      <c r="D107" s="79">
        <f>SUM(D108:D111)</f>
        <v>333187190.73000002</v>
      </c>
      <c r="E107" s="44">
        <f>SUM(E108:E111)</f>
        <v>342551930.34000003</v>
      </c>
      <c r="F107" s="44">
        <f>SUM(F108:F111)</f>
        <v>1008504210.97</v>
      </c>
      <c r="G107" s="45">
        <f>E107/D107-1</f>
        <v>2.8106541519445027E-2</v>
      </c>
      <c r="H107" s="100">
        <f>E107/C107-1</f>
        <v>2.6947478335473285E-2</v>
      </c>
      <c r="I107" s="42"/>
      <c r="J107" s="42"/>
      <c r="K107" s="67"/>
      <c r="L107" s="67"/>
      <c r="M107" s="61"/>
      <c r="P107" s="19"/>
    </row>
    <row r="108" spans="1:24" ht="30" customHeight="1">
      <c r="A108" s="106" t="s">
        <v>62</v>
      </c>
      <c r="B108" s="107"/>
      <c r="C108" s="25">
        <v>172399504</v>
      </c>
      <c r="D108" s="44">
        <v>171188550</v>
      </c>
      <c r="E108" s="44">
        <v>180826915</v>
      </c>
      <c r="F108" s="44">
        <v>523964832</v>
      </c>
      <c r="G108" s="45">
        <f>E108/D108-1</f>
        <v>5.6302626548329293E-2</v>
      </c>
      <c r="H108" s="100">
        <f>E108/C108-1</f>
        <v>4.8883035069520853E-2</v>
      </c>
      <c r="I108" s="42"/>
      <c r="J108" s="19"/>
      <c r="K108" s="67"/>
      <c r="L108" s="67"/>
      <c r="M108" s="61"/>
      <c r="N108" s="48"/>
      <c r="O108" s="19"/>
    </row>
    <row r="109" spans="1:24" ht="30" customHeight="1">
      <c r="A109" s="106" t="s">
        <v>27</v>
      </c>
      <c r="B109" s="107"/>
      <c r="C109" s="25">
        <v>155167000</v>
      </c>
      <c r="D109" s="44">
        <v>155167000</v>
      </c>
      <c r="E109" s="25">
        <v>155167000</v>
      </c>
      <c r="F109" s="25">
        <v>465501000</v>
      </c>
      <c r="G109" s="45">
        <f>E109/D109-1</f>
        <v>0</v>
      </c>
      <c r="H109" s="100">
        <f>E109/C109-1</f>
        <v>0</v>
      </c>
      <c r="I109" s="42"/>
      <c r="J109" s="19"/>
      <c r="K109" s="86"/>
      <c r="L109" s="67"/>
      <c r="M109" s="61"/>
      <c r="N109" s="20"/>
      <c r="O109" s="54"/>
    </row>
    <row r="110" spans="1:24" ht="30" customHeight="1">
      <c r="A110" s="110" t="s">
        <v>28</v>
      </c>
      <c r="B110" s="111"/>
      <c r="C110" s="25">
        <v>892249.75</v>
      </c>
      <c r="D110" s="44">
        <v>743627</v>
      </c>
      <c r="E110" s="25">
        <v>1130788.4100000001</v>
      </c>
      <c r="F110" s="25">
        <v>2381167</v>
      </c>
      <c r="G110" s="45">
        <f>E110/D110-1</f>
        <v>0.52063925866059213</v>
      </c>
      <c r="H110" s="100">
        <f>E110/C110-1</f>
        <v>0.2673451687714119</v>
      </c>
      <c r="I110" s="42"/>
      <c r="J110" s="19"/>
      <c r="K110" s="86"/>
      <c r="L110" s="67"/>
      <c r="M110" s="61"/>
      <c r="N110" s="48"/>
      <c r="O110" s="48"/>
      <c r="P110" s="19"/>
      <c r="Q110" s="48"/>
    </row>
    <row r="111" spans="1:24" ht="30" customHeight="1">
      <c r="A111" s="128" t="s">
        <v>65</v>
      </c>
      <c r="B111" s="129"/>
      <c r="C111" s="47">
        <v>5104488.3500000006</v>
      </c>
      <c r="D111" s="58">
        <v>6088013.7300000004</v>
      </c>
      <c r="E111" s="47">
        <v>5427226.9299999997</v>
      </c>
      <c r="F111" s="47">
        <v>16657211.970000001</v>
      </c>
      <c r="G111" s="46">
        <f>E111/D111-1</f>
        <v>-0.1085389799211246</v>
      </c>
      <c r="H111" s="101">
        <f>E111/C111-1</f>
        <v>6.3226430911532905E-2</v>
      </c>
      <c r="I111" s="42"/>
      <c r="J111" s="19"/>
      <c r="K111" s="86"/>
      <c r="L111" s="67"/>
      <c r="M111" s="61"/>
      <c r="N111" s="48"/>
      <c r="O111" s="48"/>
      <c r="Q111" s="48"/>
    </row>
    <row r="112" spans="1:24" ht="27.75" customHeight="1">
      <c r="A112" s="36"/>
      <c r="B112" s="36"/>
      <c r="C112" s="36"/>
      <c r="D112" s="36"/>
      <c r="E112" s="36"/>
      <c r="F112" s="36"/>
      <c r="G112" s="36"/>
      <c r="H112" s="36"/>
      <c r="I112" s="87"/>
      <c r="J112" s="87"/>
      <c r="K112" s="29"/>
      <c r="L112" s="29"/>
      <c r="M112" s="38"/>
      <c r="N112" s="22"/>
      <c r="Q112" s="88"/>
    </row>
    <row r="113" spans="1:36" ht="31.5" customHeight="1">
      <c r="A113" s="130" t="s">
        <v>69</v>
      </c>
      <c r="B113" s="130"/>
      <c r="C113" s="130"/>
      <c r="D113" s="130"/>
      <c r="E113" s="130"/>
      <c r="F113" s="130"/>
      <c r="G113" s="130"/>
      <c r="H113" s="130"/>
    </row>
    <row r="114" spans="1:36" ht="24.75" customHeight="1">
      <c r="A114" s="131" t="s">
        <v>0</v>
      </c>
      <c r="B114" s="132"/>
      <c r="C114" s="35" t="str">
        <f>C104</f>
        <v>2024 rok</v>
      </c>
      <c r="D114" s="137" t="str">
        <f>D104</f>
        <v>2025 rok</v>
      </c>
      <c r="E114" s="138"/>
      <c r="F114" s="138"/>
      <c r="G114" s="138"/>
      <c r="H114" s="139"/>
    </row>
    <row r="115" spans="1:36" ht="34.5" customHeight="1">
      <c r="A115" s="133"/>
      <c r="B115" s="134"/>
      <c r="C115" s="140" t="str">
        <f>C105</f>
        <v>marzec</v>
      </c>
      <c r="D115" s="140" t="str">
        <f>D105</f>
        <v>luty</v>
      </c>
      <c r="E115" s="140" t="str">
        <f>E105</f>
        <v>marzec</v>
      </c>
      <c r="F115" s="140" t="str">
        <f>F105</f>
        <v>Narastająco styczeń-marzec</v>
      </c>
      <c r="G115" s="123" t="s">
        <v>25</v>
      </c>
      <c r="H115" s="124"/>
      <c r="K115" s="164"/>
      <c r="L115" s="64"/>
      <c r="M115" s="166"/>
    </row>
    <row r="116" spans="1:36" ht="75" customHeight="1">
      <c r="A116" s="135"/>
      <c r="B116" s="136"/>
      <c r="C116" s="141"/>
      <c r="D116" s="141"/>
      <c r="E116" s="141"/>
      <c r="F116" s="141"/>
      <c r="G116" s="7" t="str">
        <f>G106</f>
        <v>marzec 
2025 r. 
z 
lutym
2025 r.</v>
      </c>
      <c r="H116" s="7" t="str">
        <f>H106</f>
        <v>marzec
2025 r. 
z 
marcem
2024 r.</v>
      </c>
      <c r="J116" s="89"/>
      <c r="K116" s="164"/>
      <c r="L116" s="64"/>
      <c r="M116" s="166"/>
      <c r="O116" s="81"/>
    </row>
    <row r="117" spans="1:36" ht="18.75" customHeight="1">
      <c r="A117" s="125" t="s">
        <v>16</v>
      </c>
      <c r="B117" s="126"/>
      <c r="C117" s="126"/>
      <c r="D117" s="126"/>
      <c r="E117" s="126"/>
      <c r="F117" s="126"/>
      <c r="G117" s="126"/>
      <c r="H117" s="127"/>
    </row>
    <row r="118" spans="1:36" ht="18.75" customHeight="1">
      <c r="A118" s="106" t="s">
        <v>67</v>
      </c>
      <c r="B118" s="107"/>
      <c r="C118" s="8">
        <v>2261</v>
      </c>
      <c r="D118" s="53">
        <v>1983</v>
      </c>
      <c r="E118" s="8">
        <v>1947</v>
      </c>
      <c r="F118" s="8">
        <v>1983</v>
      </c>
      <c r="G118" s="15">
        <f>E118/D118-1</f>
        <v>-1.8154311649016597E-2</v>
      </c>
      <c r="H118" s="94">
        <f>E118/C118-1</f>
        <v>-0.13887660327288809</v>
      </c>
      <c r="I118" s="59"/>
      <c r="J118" s="65"/>
      <c r="K118" s="68"/>
      <c r="L118" s="68"/>
      <c r="M118" s="61"/>
    </row>
    <row r="119" spans="1:36" ht="18.75" customHeight="1">
      <c r="A119" s="106" t="s">
        <v>21</v>
      </c>
      <c r="B119" s="107"/>
      <c r="C119" s="10">
        <v>7614041</v>
      </c>
      <c r="D119" s="25">
        <v>6647313.9299999997</v>
      </c>
      <c r="E119" s="10">
        <v>6864162.8300000001</v>
      </c>
      <c r="F119" s="10">
        <v>20291710.630000003</v>
      </c>
      <c r="G119" s="15">
        <f>E119/D119-1</f>
        <v>3.2622033844578846E-2</v>
      </c>
      <c r="H119" s="94">
        <f>E119/C119-1</f>
        <v>-9.8486226958851453E-2</v>
      </c>
      <c r="I119" s="59"/>
      <c r="J119" s="19"/>
      <c r="K119" s="86"/>
      <c r="L119" s="68"/>
      <c r="M119" s="61"/>
      <c r="N119" s="48"/>
    </row>
    <row r="120" spans="1:36" ht="18.75" customHeight="1">
      <c r="A120" s="110" t="s">
        <v>1</v>
      </c>
      <c r="B120" s="111"/>
      <c r="C120" s="10">
        <v>3367.55</v>
      </c>
      <c r="D120" s="10">
        <v>3352.15</v>
      </c>
      <c r="E120" s="10">
        <v>3525.51</v>
      </c>
      <c r="F120" s="25">
        <v>3411.52</v>
      </c>
      <c r="G120" s="15">
        <f>E120/D120-1</f>
        <v>5.1716062825351017E-2</v>
      </c>
      <c r="H120" s="94">
        <f>E120/C120-1</f>
        <v>4.6906504728957188E-2</v>
      </c>
      <c r="I120" s="61"/>
      <c r="J120" s="66"/>
      <c r="K120" s="66"/>
      <c r="L120" s="68"/>
      <c r="M120" s="61"/>
      <c r="N120" s="90"/>
      <c r="O120" s="90"/>
      <c r="P120" s="90"/>
      <c r="Q120" s="90"/>
      <c r="R120" s="90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0"/>
      <c r="AD120" s="90"/>
      <c r="AE120" s="90"/>
      <c r="AF120" s="49"/>
      <c r="AG120" s="49"/>
      <c r="AH120" s="49"/>
      <c r="AI120" s="49"/>
      <c r="AJ120" s="49"/>
    </row>
    <row r="121" spans="1:36" ht="18.75" customHeight="1">
      <c r="A121" s="120" t="s">
        <v>19</v>
      </c>
      <c r="B121" s="121"/>
      <c r="C121" s="121"/>
      <c r="D121" s="121"/>
      <c r="E121" s="121"/>
      <c r="F121" s="121"/>
      <c r="G121" s="121"/>
      <c r="H121" s="122"/>
      <c r="I121" s="59"/>
      <c r="J121" s="91"/>
      <c r="K121" s="50"/>
      <c r="L121" s="68"/>
      <c r="M121" s="62"/>
    </row>
    <row r="122" spans="1:36" ht="18.75" customHeight="1">
      <c r="A122" s="106" t="s">
        <v>3</v>
      </c>
      <c r="B122" s="107"/>
      <c r="C122" s="23">
        <v>65</v>
      </c>
      <c r="D122" s="8">
        <v>44</v>
      </c>
      <c r="E122" s="8">
        <v>46</v>
      </c>
      <c r="F122" s="8">
        <v>140</v>
      </c>
      <c r="G122" s="15">
        <f>E122/D122-1</f>
        <v>4.5454545454545414E-2</v>
      </c>
      <c r="H122" s="94">
        <f>E122/C122-1</f>
        <v>-0.29230769230769227</v>
      </c>
      <c r="I122" s="59"/>
      <c r="J122" s="81"/>
      <c r="K122" s="65"/>
      <c r="L122" s="68"/>
      <c r="M122" s="61"/>
    </row>
    <row r="123" spans="1:36" ht="18.75" customHeight="1">
      <c r="A123" s="106" t="s">
        <v>21</v>
      </c>
      <c r="B123" s="107"/>
      <c r="C123" s="24">
        <v>81015.33</v>
      </c>
      <c r="D123" s="10">
        <v>55604.12</v>
      </c>
      <c r="E123" s="10">
        <v>61329.040000000008</v>
      </c>
      <c r="F123" s="10">
        <v>180119.66</v>
      </c>
      <c r="G123" s="15">
        <f>E123/D123-1</f>
        <v>0.1029585577471599</v>
      </c>
      <c r="H123" s="94">
        <f>E123/C123-1</f>
        <v>-0.24299462830059437</v>
      </c>
      <c r="I123" s="59"/>
      <c r="J123" s="19"/>
      <c r="K123" s="66"/>
      <c r="L123" s="68"/>
      <c r="M123" s="61"/>
      <c r="N123" s="48"/>
    </row>
    <row r="124" spans="1:36" ht="18.75" customHeight="1">
      <c r="A124" s="110" t="s">
        <v>61</v>
      </c>
      <c r="B124" s="111"/>
      <c r="C124" s="78">
        <v>1263.73</v>
      </c>
      <c r="D124" s="10">
        <v>1263.73</v>
      </c>
      <c r="E124" s="25">
        <v>1333.24</v>
      </c>
      <c r="F124" s="77">
        <v>1333.24</v>
      </c>
      <c r="G124" s="15">
        <f>E124/D124-1</f>
        <v>5.5003837845109205E-2</v>
      </c>
      <c r="H124" s="94">
        <f>E124/C124-1</f>
        <v>5.5003837845109205E-2</v>
      </c>
      <c r="I124" s="59"/>
      <c r="J124" s="34"/>
      <c r="K124" s="66"/>
      <c r="L124" s="68"/>
      <c r="M124" s="61"/>
    </row>
    <row r="125" spans="1:36" ht="18.75" customHeight="1">
      <c r="A125" s="120" t="s">
        <v>2</v>
      </c>
      <c r="B125" s="121"/>
      <c r="C125" s="121"/>
      <c r="D125" s="121"/>
      <c r="E125" s="121"/>
      <c r="F125" s="121"/>
      <c r="G125" s="121"/>
      <c r="H125" s="122"/>
      <c r="I125" s="91"/>
      <c r="J125" s="91"/>
      <c r="K125" s="50"/>
      <c r="L125" s="68"/>
      <c r="M125" s="61"/>
    </row>
    <row r="126" spans="1:36" ht="18.75" customHeight="1">
      <c r="A126" s="106" t="s">
        <v>3</v>
      </c>
      <c r="B126" s="107"/>
      <c r="C126" s="23">
        <v>22412</v>
      </c>
      <c r="D126" s="8">
        <v>19484</v>
      </c>
      <c r="E126" s="8">
        <v>19166</v>
      </c>
      <c r="F126" s="8">
        <v>58476</v>
      </c>
      <c r="G126" s="15">
        <f>E126/D126-1</f>
        <v>-1.6321083966331362E-2</v>
      </c>
      <c r="H126" s="94">
        <f>E126/C126-1</f>
        <v>-0.14483312511154733</v>
      </c>
      <c r="I126" s="42"/>
      <c r="J126" s="81"/>
      <c r="K126" s="65"/>
      <c r="L126" s="68"/>
      <c r="M126" s="61"/>
    </row>
    <row r="127" spans="1:36" ht="18.75" customHeight="1">
      <c r="A127" s="106" t="s">
        <v>21</v>
      </c>
      <c r="B127" s="107"/>
      <c r="C127" s="24">
        <v>6698940</v>
      </c>
      <c r="D127" s="10">
        <v>5813028.7199999997</v>
      </c>
      <c r="E127" s="10">
        <v>5962276.6600000001</v>
      </c>
      <c r="F127" s="10">
        <v>17678930.07</v>
      </c>
      <c r="G127" s="15">
        <f>E127/D127-1</f>
        <v>2.5674729506583338E-2</v>
      </c>
      <c r="H127" s="94">
        <f>E127/C127-1</f>
        <v>-0.10996715002672064</v>
      </c>
      <c r="I127" s="42"/>
      <c r="J127" s="19"/>
      <c r="K127" s="66"/>
      <c r="L127" s="68"/>
      <c r="M127" s="61"/>
      <c r="N127" s="48"/>
    </row>
    <row r="128" spans="1:36" ht="18.75" customHeight="1">
      <c r="A128" s="106" t="s">
        <v>1</v>
      </c>
      <c r="B128" s="107"/>
      <c r="C128" s="10">
        <f>ROUND(C127/C126,2)</f>
        <v>298.89999999999998</v>
      </c>
      <c r="D128" s="10">
        <f>ROUND(D127/D126,2)</f>
        <v>298.35000000000002</v>
      </c>
      <c r="E128" s="10">
        <f>ROUND(E127/E126,2)</f>
        <v>311.08999999999997</v>
      </c>
      <c r="F128" s="10">
        <f>ROUND(F127/F126,2)</f>
        <v>302.33</v>
      </c>
      <c r="G128" s="15">
        <f>E128/D128-1</f>
        <v>4.2701525054466005E-2</v>
      </c>
      <c r="H128" s="94">
        <f>E128/C128-1</f>
        <v>4.0782870525259307E-2</v>
      </c>
      <c r="I128" s="42"/>
      <c r="J128" s="34"/>
      <c r="K128" s="66"/>
      <c r="L128" s="68"/>
      <c r="M128" s="61"/>
    </row>
    <row r="129" spans="1:14" ht="18.75" customHeight="1">
      <c r="A129" s="120" t="s">
        <v>4</v>
      </c>
      <c r="B129" s="121"/>
      <c r="C129" s="121"/>
      <c r="D129" s="121"/>
      <c r="E129" s="121"/>
      <c r="F129" s="121"/>
      <c r="G129" s="121"/>
      <c r="H129" s="122"/>
      <c r="I129" s="42"/>
      <c r="J129" s="91"/>
      <c r="K129" s="50"/>
      <c r="L129" s="68"/>
      <c r="M129" s="61"/>
    </row>
    <row r="130" spans="1:14" ht="18.75" customHeight="1">
      <c r="A130" s="106" t="s">
        <v>3</v>
      </c>
      <c r="B130" s="107"/>
      <c r="C130" s="23">
        <v>6338</v>
      </c>
      <c r="D130" s="8">
        <v>5476</v>
      </c>
      <c r="E130" s="8">
        <v>5365</v>
      </c>
      <c r="F130" s="8">
        <v>16415</v>
      </c>
      <c r="G130" s="15">
        <f>E130/D130-1</f>
        <v>-2.0270270270270285E-2</v>
      </c>
      <c r="H130" s="94">
        <f>E130/C130-1</f>
        <v>-0.15351846008204484</v>
      </c>
      <c r="I130" s="42"/>
      <c r="J130" s="92"/>
      <c r="K130" s="65"/>
      <c r="L130" s="68"/>
      <c r="M130" s="61"/>
    </row>
    <row r="131" spans="1:14" ht="18.75" customHeight="1">
      <c r="A131" s="106" t="s">
        <v>21</v>
      </c>
      <c r="B131" s="107"/>
      <c r="C131" s="24">
        <v>2083519</v>
      </c>
      <c r="D131" s="10">
        <v>1792938.94</v>
      </c>
      <c r="E131" s="10">
        <v>1854421.9</v>
      </c>
      <c r="F131" s="10">
        <v>5474297.7599999998</v>
      </c>
      <c r="G131" s="15">
        <f>E131/D131-1</f>
        <v>3.4291719939999687E-2</v>
      </c>
      <c r="H131" s="94">
        <f>E131/C131-1</f>
        <v>-0.1099568086492132</v>
      </c>
      <c r="I131" s="42"/>
      <c r="J131" s="93"/>
      <c r="K131" s="66"/>
      <c r="L131" s="68"/>
      <c r="M131" s="61"/>
      <c r="N131" s="48"/>
    </row>
    <row r="132" spans="1:14" ht="18.75" customHeight="1">
      <c r="A132" s="106" t="s">
        <v>1</v>
      </c>
      <c r="B132" s="107"/>
      <c r="C132" s="10">
        <f t="shared" ref="C132:D132" si="10">ROUND(C131/C130,2)</f>
        <v>328.73</v>
      </c>
      <c r="D132" s="10">
        <f t="shared" si="10"/>
        <v>327.42</v>
      </c>
      <c r="E132" s="10">
        <f>ROUND(E131/E130,2)</f>
        <v>345.65</v>
      </c>
      <c r="F132" s="10">
        <f>ROUND(F131/F130,2)</f>
        <v>333.49</v>
      </c>
      <c r="G132" s="15">
        <f>E132/D132-1</f>
        <v>5.5677722802516483E-2</v>
      </c>
      <c r="H132" s="94">
        <f>E132/C132-1</f>
        <v>5.1470811912511572E-2</v>
      </c>
      <c r="I132" s="42"/>
      <c r="J132" s="34"/>
      <c r="K132" s="66"/>
      <c r="L132" s="68"/>
      <c r="M132" s="61"/>
    </row>
    <row r="133" spans="1:14" ht="18.75" customHeight="1">
      <c r="A133" s="120" t="s">
        <v>17</v>
      </c>
      <c r="B133" s="121"/>
      <c r="C133" s="121"/>
      <c r="D133" s="121"/>
      <c r="E133" s="121"/>
      <c r="F133" s="121"/>
      <c r="G133" s="121"/>
      <c r="H133" s="122"/>
      <c r="I133" s="42"/>
      <c r="J133" s="91"/>
      <c r="K133" s="50"/>
      <c r="L133" s="68"/>
      <c r="M133" s="61"/>
    </row>
    <row r="134" spans="1:14" ht="18.75" customHeight="1">
      <c r="A134" s="106" t="s">
        <v>3</v>
      </c>
      <c r="B134" s="107"/>
      <c r="C134" s="23">
        <v>10</v>
      </c>
      <c r="D134" s="8">
        <v>17</v>
      </c>
      <c r="E134" s="8">
        <v>18</v>
      </c>
      <c r="F134" s="8">
        <v>40</v>
      </c>
      <c r="G134" s="15">
        <f>E134/D134-1</f>
        <v>5.8823529411764719E-2</v>
      </c>
      <c r="H134" s="94">
        <f>E134/C134-1</f>
        <v>0.8</v>
      </c>
      <c r="I134" s="42"/>
      <c r="J134" s="81"/>
      <c r="K134" s="65"/>
      <c r="L134" s="68"/>
      <c r="M134" s="61"/>
    </row>
    <row r="135" spans="1:14" ht="18.75" customHeight="1">
      <c r="A135" s="106" t="s">
        <v>21</v>
      </c>
      <c r="B135" s="107"/>
      <c r="C135" s="24">
        <v>40000</v>
      </c>
      <c r="D135" s="10">
        <v>68000</v>
      </c>
      <c r="E135" s="10">
        <v>72000</v>
      </c>
      <c r="F135" s="10">
        <v>160000</v>
      </c>
      <c r="G135" s="15">
        <f>E135/D135-1</f>
        <v>5.8823529411764719E-2</v>
      </c>
      <c r="H135" s="94">
        <f>E135/C135-1</f>
        <v>0.8</v>
      </c>
      <c r="I135" s="42"/>
      <c r="J135" s="19"/>
      <c r="K135" s="66"/>
      <c r="L135" s="68"/>
      <c r="M135" s="61"/>
      <c r="N135" s="48"/>
    </row>
    <row r="136" spans="1:14" ht="21" customHeight="1">
      <c r="A136" s="106" t="s">
        <v>1</v>
      </c>
      <c r="B136" s="107"/>
      <c r="C136" s="25">
        <f t="shared" ref="C136:D136" si="11">ROUND(C135/C134,2)</f>
        <v>4000</v>
      </c>
      <c r="D136" s="25">
        <f t="shared" si="11"/>
        <v>4000</v>
      </c>
      <c r="E136" s="25">
        <f>ROUND(E135/E134,2)</f>
        <v>4000</v>
      </c>
      <c r="F136" s="25">
        <f>ROUND(F135/F134,2)</f>
        <v>4000</v>
      </c>
      <c r="G136" s="15">
        <f>E136/D136-1</f>
        <v>0</v>
      </c>
      <c r="H136" s="94">
        <f>E136/C136-1</f>
        <v>0</v>
      </c>
      <c r="I136" s="42"/>
      <c r="J136" s="34"/>
      <c r="K136" s="86"/>
      <c r="L136" s="68"/>
      <c r="M136" s="61"/>
    </row>
    <row r="137" spans="1:14" ht="18.75" customHeight="1">
      <c r="A137" s="120" t="s">
        <v>13</v>
      </c>
      <c r="B137" s="121"/>
      <c r="C137" s="121"/>
      <c r="D137" s="121"/>
      <c r="E137" s="121"/>
      <c r="F137" s="121"/>
      <c r="G137" s="121"/>
      <c r="H137" s="122"/>
      <c r="I137" s="42"/>
      <c r="J137" s="91"/>
      <c r="K137" s="50"/>
      <c r="L137" s="68"/>
      <c r="M137" s="61"/>
    </row>
    <row r="138" spans="1:14" ht="18.75" customHeight="1">
      <c r="A138" s="106" t="s">
        <v>3</v>
      </c>
      <c r="B138" s="107"/>
      <c r="C138" s="23">
        <v>1444</v>
      </c>
      <c r="D138" s="8">
        <v>1174</v>
      </c>
      <c r="E138" s="8">
        <v>1141</v>
      </c>
      <c r="F138" s="8">
        <v>3516</v>
      </c>
      <c r="G138" s="15">
        <f>E138/D138-1</f>
        <v>-2.8109028960817684E-2</v>
      </c>
      <c r="H138" s="94">
        <f>E138/C138-1</f>
        <v>-0.20983379501385047</v>
      </c>
      <c r="I138" s="42"/>
      <c r="J138" s="81"/>
      <c r="K138" s="65"/>
      <c r="L138" s="68"/>
      <c r="M138" s="61"/>
    </row>
    <row r="139" spans="1:14" ht="18.75" customHeight="1">
      <c r="A139" s="106" t="s">
        <v>21</v>
      </c>
      <c r="B139" s="107"/>
      <c r="C139" s="24">
        <v>475418</v>
      </c>
      <c r="D139" s="10">
        <v>384200.23</v>
      </c>
      <c r="E139" s="10">
        <v>396204.17</v>
      </c>
      <c r="F139" s="10">
        <v>1173373.58</v>
      </c>
      <c r="G139" s="15">
        <f>E139/D139-1</f>
        <v>3.1243968802413313E-2</v>
      </c>
      <c r="H139" s="94">
        <f>E139/C139-1</f>
        <v>-0.16661933288180086</v>
      </c>
      <c r="I139" s="42"/>
      <c r="J139" s="19"/>
      <c r="K139" s="66"/>
      <c r="L139" s="68"/>
      <c r="M139" s="61"/>
      <c r="N139" s="48"/>
    </row>
    <row r="140" spans="1:14" ht="18.75" customHeight="1">
      <c r="A140" s="106" t="s">
        <v>1</v>
      </c>
      <c r="B140" s="107"/>
      <c r="C140" s="10">
        <f t="shared" ref="C140:D140" si="12">ROUND(C139/C138,2)</f>
        <v>329.24</v>
      </c>
      <c r="D140" s="10">
        <f t="shared" si="12"/>
        <v>327.26</v>
      </c>
      <c r="E140" s="10">
        <f>ROUND(E139/E138,2)</f>
        <v>347.24</v>
      </c>
      <c r="F140" s="10">
        <f>ROUND(F139/F138,2)</f>
        <v>333.72</v>
      </c>
      <c r="G140" s="15">
        <f>E140/D140-1</f>
        <v>6.1052374258999009E-2</v>
      </c>
      <c r="H140" s="94">
        <f>E140/C140-1</f>
        <v>5.4671364354270446E-2</v>
      </c>
      <c r="I140" s="42"/>
      <c r="J140" s="34"/>
      <c r="K140" s="66"/>
      <c r="L140" s="68"/>
      <c r="M140" s="61"/>
    </row>
    <row r="141" spans="1:14" ht="18.75" customHeight="1">
      <c r="A141" s="120" t="s">
        <v>5</v>
      </c>
      <c r="B141" s="121"/>
      <c r="C141" s="121"/>
      <c r="D141" s="121"/>
      <c r="E141" s="121"/>
      <c r="F141" s="121"/>
      <c r="G141" s="121"/>
      <c r="H141" s="122"/>
      <c r="I141" s="42"/>
      <c r="J141" s="91"/>
      <c r="K141" s="50"/>
      <c r="L141" s="68"/>
      <c r="M141" s="61"/>
    </row>
    <row r="142" spans="1:14" ht="18.75" customHeight="1">
      <c r="A142" s="106" t="s">
        <v>3</v>
      </c>
      <c r="B142" s="107"/>
      <c r="C142" s="23">
        <v>4206</v>
      </c>
      <c r="D142" s="8">
        <v>3622</v>
      </c>
      <c r="E142" s="8">
        <v>3559</v>
      </c>
      <c r="F142" s="8">
        <v>10863</v>
      </c>
      <c r="G142" s="15">
        <f>E142/D142-1</f>
        <v>-1.7393705135284376E-2</v>
      </c>
      <c r="H142" s="94">
        <f>E142/C142-1</f>
        <v>-0.15382786495482648</v>
      </c>
      <c r="I142" s="42"/>
      <c r="J142" s="81"/>
      <c r="K142" s="65"/>
      <c r="L142" s="68"/>
      <c r="M142" s="61"/>
    </row>
    <row r="143" spans="1:14" ht="18.75" customHeight="1">
      <c r="A143" s="106" t="s">
        <v>21</v>
      </c>
      <c r="B143" s="107"/>
      <c r="C143" s="24">
        <v>1217767</v>
      </c>
      <c r="D143" s="10">
        <v>1040146.8</v>
      </c>
      <c r="E143" s="10">
        <v>1082205.8700000001</v>
      </c>
      <c r="F143" s="10">
        <v>3181119.49</v>
      </c>
      <c r="G143" s="15">
        <f>E143/D143-1</f>
        <v>4.0435705806141975E-2</v>
      </c>
      <c r="H143" s="94">
        <f>E143/C143-1</f>
        <v>-0.1113194313854784</v>
      </c>
      <c r="I143" s="42"/>
      <c r="J143" s="19"/>
      <c r="K143" s="66"/>
      <c r="L143" s="68"/>
      <c r="M143" s="61"/>
      <c r="N143" s="48"/>
    </row>
    <row r="144" spans="1:14" ht="18.75" customHeight="1">
      <c r="A144" s="106" t="s">
        <v>1</v>
      </c>
      <c r="B144" s="107"/>
      <c r="C144" s="10">
        <f t="shared" ref="C144:D144" si="13">ROUND(C143/C142,2)</f>
        <v>289.52999999999997</v>
      </c>
      <c r="D144" s="10">
        <f t="shared" si="13"/>
        <v>287.17</v>
      </c>
      <c r="E144" s="10">
        <f>ROUND(E143/E142,2)</f>
        <v>304.08</v>
      </c>
      <c r="F144" s="10">
        <f>ROUND(F143/F142,2)</f>
        <v>292.83999999999997</v>
      </c>
      <c r="G144" s="15">
        <f>E144/D144-1</f>
        <v>5.888498102169426E-2</v>
      </c>
      <c r="H144" s="94">
        <f>E144/C144-1</f>
        <v>5.0253859703657699E-2</v>
      </c>
      <c r="I144" s="42"/>
      <c r="J144" s="34"/>
      <c r="K144" s="66"/>
      <c r="L144" s="68"/>
      <c r="M144" s="61"/>
    </row>
    <row r="145" spans="1:14" ht="18.75" customHeight="1">
      <c r="A145" s="120" t="s">
        <v>6</v>
      </c>
      <c r="B145" s="121"/>
      <c r="C145" s="121"/>
      <c r="D145" s="121"/>
      <c r="E145" s="121"/>
      <c r="F145" s="121"/>
      <c r="G145" s="121"/>
      <c r="H145" s="122"/>
      <c r="I145" s="42"/>
      <c r="J145" s="91"/>
      <c r="K145" s="50"/>
      <c r="L145" s="68"/>
      <c r="M145" s="61"/>
    </row>
    <row r="146" spans="1:14" ht="18.75" customHeight="1">
      <c r="A146" s="106" t="s">
        <v>3</v>
      </c>
      <c r="B146" s="107"/>
      <c r="C146" s="23">
        <v>17648</v>
      </c>
      <c r="D146" s="8">
        <v>15056</v>
      </c>
      <c r="E146" s="8">
        <v>14784</v>
      </c>
      <c r="F146" s="8">
        <v>45201</v>
      </c>
      <c r="G146" s="15">
        <f>E146/D146-1</f>
        <v>-1.8065887353878818E-2</v>
      </c>
      <c r="H146" s="94">
        <f>E146/C146-1</f>
        <v>-0.16228467815049863</v>
      </c>
      <c r="I146" s="42"/>
      <c r="J146" s="81"/>
      <c r="K146" s="65"/>
      <c r="L146" s="68"/>
      <c r="M146" s="61"/>
    </row>
    <row r="147" spans="1:14" ht="18.75" customHeight="1">
      <c r="A147" s="106" t="s">
        <v>21</v>
      </c>
      <c r="B147" s="107"/>
      <c r="C147" s="24">
        <v>870612</v>
      </c>
      <c r="D147" s="10">
        <v>740936.63</v>
      </c>
      <c r="E147" s="10">
        <v>767542.65</v>
      </c>
      <c r="F147" s="10">
        <v>2263038.92</v>
      </c>
      <c r="G147" s="15">
        <f>E147/D147-1</f>
        <v>3.5908630944592401E-2</v>
      </c>
      <c r="H147" s="94">
        <f>E147/C147-1</f>
        <v>-0.11838723794296424</v>
      </c>
      <c r="I147" s="42"/>
      <c r="J147" s="19"/>
      <c r="K147" s="66"/>
      <c r="L147" s="68"/>
      <c r="M147" s="61"/>
      <c r="N147" s="48"/>
    </row>
    <row r="148" spans="1:14" ht="18.75" customHeight="1">
      <c r="A148" s="106" t="s">
        <v>1</v>
      </c>
      <c r="B148" s="107"/>
      <c r="C148" s="10">
        <f t="shared" ref="C148:D148" si="14">ROUND(C147/C146,2)</f>
        <v>49.33</v>
      </c>
      <c r="D148" s="10">
        <f t="shared" si="14"/>
        <v>49.21</v>
      </c>
      <c r="E148" s="10">
        <f>ROUND(E147/E146,2)</f>
        <v>51.92</v>
      </c>
      <c r="F148" s="10">
        <f>ROUND(F147/F146,2)</f>
        <v>50.07</v>
      </c>
      <c r="G148" s="15">
        <f>E148/D148-1</f>
        <v>5.5070107701686632E-2</v>
      </c>
      <c r="H148" s="94">
        <f>E148/C148-1</f>
        <v>5.2503547536995709E-2</v>
      </c>
      <c r="I148" s="42"/>
      <c r="J148" s="34"/>
      <c r="K148" s="66"/>
      <c r="L148" s="68"/>
      <c r="M148" s="61"/>
    </row>
    <row r="149" spans="1:14" ht="18.75" customHeight="1">
      <c r="A149" s="120" t="s">
        <v>14</v>
      </c>
      <c r="B149" s="121"/>
      <c r="C149" s="121"/>
      <c r="D149" s="121"/>
      <c r="E149" s="121"/>
      <c r="F149" s="121"/>
      <c r="G149" s="121"/>
      <c r="H149" s="122"/>
      <c r="I149" s="42"/>
      <c r="J149" s="91"/>
      <c r="K149" s="50"/>
      <c r="L149" s="68"/>
      <c r="M149" s="61"/>
    </row>
    <row r="150" spans="1:14" ht="20.25" customHeight="1">
      <c r="A150" s="106" t="s">
        <v>3</v>
      </c>
      <c r="B150" s="107"/>
      <c r="C150" s="23">
        <v>5</v>
      </c>
      <c r="D150" s="8">
        <v>5</v>
      </c>
      <c r="E150" s="8">
        <v>5</v>
      </c>
      <c r="F150" s="8">
        <v>15</v>
      </c>
      <c r="G150" s="15">
        <f>E150/D150-1</f>
        <v>0</v>
      </c>
      <c r="H150" s="94">
        <f>E150/C150-1</f>
        <v>0</v>
      </c>
      <c r="I150" s="42"/>
      <c r="J150" s="81"/>
      <c r="K150" s="65"/>
      <c r="L150" s="68"/>
      <c r="M150" s="61"/>
    </row>
    <row r="151" spans="1:14" ht="18.75" customHeight="1">
      <c r="A151" s="106" t="s">
        <v>21</v>
      </c>
      <c r="B151" s="107"/>
      <c r="C151" s="24">
        <v>6927.95</v>
      </c>
      <c r="D151" s="10">
        <v>6927.95</v>
      </c>
      <c r="E151" s="10">
        <v>7308.95</v>
      </c>
      <c r="F151" s="10">
        <v>21164.85</v>
      </c>
      <c r="G151" s="15">
        <f>E151/D151-1</f>
        <v>5.4994623229093653E-2</v>
      </c>
      <c r="H151" s="94">
        <f>E151/C151-1</f>
        <v>5.4994623229093653E-2</v>
      </c>
      <c r="I151" s="42"/>
      <c r="J151" s="19"/>
      <c r="K151" s="66"/>
      <c r="L151" s="68"/>
      <c r="M151" s="61"/>
      <c r="N151" s="48"/>
    </row>
    <row r="152" spans="1:14" ht="18.75" customHeight="1">
      <c r="A152" s="106" t="s">
        <v>1</v>
      </c>
      <c r="B152" s="107"/>
      <c r="C152" s="10">
        <f t="shared" ref="C152:D152" si="15">ROUND(C151/C150,2)</f>
        <v>1385.59</v>
      </c>
      <c r="D152" s="10">
        <f t="shared" si="15"/>
        <v>1385.59</v>
      </c>
      <c r="E152" s="10">
        <f>ROUND(E151/E150,2)</f>
        <v>1461.79</v>
      </c>
      <c r="F152" s="10">
        <f>ROUND(F151/F150,2)</f>
        <v>1410.99</v>
      </c>
      <c r="G152" s="15">
        <f>E152/D152-1</f>
        <v>5.4994623229093875E-2</v>
      </c>
      <c r="H152" s="94">
        <f>E152/C152-1</f>
        <v>5.4994623229093875E-2</v>
      </c>
      <c r="I152" s="42"/>
      <c r="J152" s="34"/>
      <c r="K152" s="66"/>
      <c r="L152" s="68"/>
      <c r="M152" s="61"/>
    </row>
    <row r="153" spans="1:14" ht="18.75" customHeight="1">
      <c r="A153" s="120" t="s">
        <v>18</v>
      </c>
      <c r="B153" s="121"/>
      <c r="C153" s="121"/>
      <c r="D153" s="121"/>
      <c r="E153" s="121"/>
      <c r="F153" s="121"/>
      <c r="G153" s="121"/>
      <c r="H153" s="122"/>
      <c r="I153" s="42"/>
      <c r="J153" s="91"/>
      <c r="K153" s="50"/>
      <c r="L153" s="68"/>
      <c r="M153" s="61"/>
    </row>
    <row r="154" spans="1:14" ht="20.25" customHeight="1">
      <c r="A154" s="106" t="s">
        <v>67</v>
      </c>
      <c r="B154" s="107"/>
      <c r="C154" s="23">
        <v>1419</v>
      </c>
      <c r="D154" s="8">
        <v>1447</v>
      </c>
      <c r="E154" s="8">
        <v>1451</v>
      </c>
      <c r="F154" s="8">
        <v>1451</v>
      </c>
      <c r="G154" s="15">
        <f>E154/D154-1</f>
        <v>2.7643400138217533E-3</v>
      </c>
      <c r="H154" s="94">
        <f>E154/C154-1</f>
        <v>2.2551092318534138E-2</v>
      </c>
      <c r="I154" s="42"/>
      <c r="J154" s="65"/>
      <c r="K154" s="65"/>
      <c r="L154" s="68"/>
      <c r="M154" s="61"/>
    </row>
    <row r="155" spans="1:14" ht="18.75" customHeight="1">
      <c r="A155" s="106" t="s">
        <v>33</v>
      </c>
      <c r="B155" s="107"/>
      <c r="C155" s="24">
        <v>2557811.1800000002</v>
      </c>
      <c r="D155" s="10">
        <v>2605544.6800000002</v>
      </c>
      <c r="E155" s="10">
        <v>2759959.3400000003</v>
      </c>
      <c r="F155" s="10">
        <v>7983172.7200000007</v>
      </c>
      <c r="G155" s="15">
        <f>E155/D155-1</f>
        <v>5.9263869541473335E-2</v>
      </c>
      <c r="H155" s="94">
        <f>E155/C155-1</f>
        <v>7.9031697718984883E-2</v>
      </c>
      <c r="I155" s="42"/>
      <c r="J155" s="19"/>
      <c r="K155" s="66"/>
      <c r="L155" s="68"/>
      <c r="M155" s="61"/>
      <c r="N155" s="48"/>
    </row>
    <row r="156" spans="1:14" ht="18.75" customHeight="1">
      <c r="A156" s="110" t="s">
        <v>34</v>
      </c>
      <c r="B156" s="111"/>
      <c r="C156" s="25">
        <v>1780.96</v>
      </c>
      <c r="D156" s="10">
        <v>1780.96</v>
      </c>
      <c r="E156" s="25">
        <v>1878.91</v>
      </c>
      <c r="F156" s="25">
        <v>1878.91</v>
      </c>
      <c r="G156" s="15">
        <f>E156/D156-1</f>
        <v>5.4998427814212603E-2</v>
      </c>
      <c r="H156" s="94">
        <f>E156/C156-1</f>
        <v>5.4998427814212603E-2</v>
      </c>
      <c r="I156" s="42"/>
      <c r="J156" s="34"/>
      <c r="K156" s="66"/>
      <c r="L156" s="68"/>
      <c r="M156" s="61"/>
    </row>
    <row r="157" spans="1:14" ht="28.5" customHeight="1">
      <c r="A157" s="112" t="s">
        <v>35</v>
      </c>
      <c r="B157" s="113"/>
      <c r="C157" s="113"/>
      <c r="D157" s="113"/>
      <c r="E157" s="113"/>
      <c r="F157" s="113"/>
      <c r="G157" s="113"/>
      <c r="H157" s="114"/>
      <c r="I157" s="42"/>
      <c r="J157" s="91"/>
      <c r="K157" s="51"/>
      <c r="L157" s="68"/>
      <c r="M157" s="61"/>
    </row>
    <row r="158" spans="1:14" ht="18.75" customHeight="1">
      <c r="A158" s="106" t="s">
        <v>3</v>
      </c>
      <c r="B158" s="107"/>
      <c r="C158" s="23">
        <v>314</v>
      </c>
      <c r="D158" s="8">
        <v>324</v>
      </c>
      <c r="E158" s="8">
        <v>324</v>
      </c>
      <c r="F158" s="8">
        <v>972</v>
      </c>
      <c r="G158" s="15">
        <f>E158/D158-1</f>
        <v>0</v>
      </c>
      <c r="H158" s="94">
        <f>E158/C158-1</f>
        <v>3.1847133757961776E-2</v>
      </c>
      <c r="I158" s="42"/>
      <c r="J158" s="81"/>
      <c r="K158" s="65"/>
      <c r="L158" s="68"/>
      <c r="M158" s="61"/>
    </row>
    <row r="159" spans="1:14" ht="18.75" customHeight="1">
      <c r="A159" s="106" t="s">
        <v>21</v>
      </c>
      <c r="B159" s="107"/>
      <c r="C159" s="24">
        <v>442843.94</v>
      </c>
      <c r="D159" s="10">
        <v>458184.92</v>
      </c>
      <c r="E159" s="10">
        <v>478480.79</v>
      </c>
      <c r="F159" s="10">
        <v>1392478.74</v>
      </c>
      <c r="G159" s="15">
        <f>E159/D159-1</f>
        <v>4.4296241788140955E-2</v>
      </c>
      <c r="H159" s="94">
        <f>E159/C159-1</f>
        <v>8.0472705576596582E-2</v>
      </c>
      <c r="I159" s="42"/>
      <c r="J159" s="19"/>
      <c r="K159" s="66"/>
      <c r="L159" s="68"/>
      <c r="M159" s="61"/>
      <c r="N159" s="48"/>
    </row>
    <row r="160" spans="1:14" ht="18.75" customHeight="1">
      <c r="A160" s="106" t="s">
        <v>68</v>
      </c>
      <c r="B160" s="107"/>
      <c r="C160" s="10">
        <f t="shared" ref="C160:D160" si="16">ROUND(C159/C158,2)</f>
        <v>1410.33</v>
      </c>
      <c r="D160" s="10">
        <f t="shared" si="16"/>
        <v>1414.15</v>
      </c>
      <c r="E160" s="10">
        <f>ROUND(E159/E158,2)</f>
        <v>1476.79</v>
      </c>
      <c r="F160" s="10">
        <f>ROUND(F159/F158,2)</f>
        <v>1432.59</v>
      </c>
      <c r="G160" s="15">
        <f>E160/D160-1</f>
        <v>4.4295159636530634E-2</v>
      </c>
      <c r="H160" s="94">
        <f>E160/C160-1</f>
        <v>4.7123722816645675E-2</v>
      </c>
      <c r="I160" s="42"/>
      <c r="J160" s="34"/>
      <c r="K160" s="66"/>
      <c r="L160" s="68"/>
      <c r="M160" s="61"/>
    </row>
    <row r="161" spans="1:14" ht="18.75" customHeight="1">
      <c r="A161" s="115" t="s">
        <v>72</v>
      </c>
      <c r="B161" s="116"/>
      <c r="C161" s="116"/>
      <c r="D161" s="116"/>
      <c r="E161" s="116"/>
      <c r="F161" s="116"/>
      <c r="G161" s="116"/>
      <c r="H161" s="117"/>
      <c r="I161" s="42"/>
      <c r="J161" s="91"/>
      <c r="K161" s="52"/>
      <c r="L161" s="68"/>
      <c r="M161" s="61"/>
    </row>
    <row r="162" spans="1:14" ht="18.75" customHeight="1">
      <c r="A162" s="106" t="s">
        <v>3</v>
      </c>
      <c r="B162" s="107"/>
      <c r="C162" s="23">
        <v>31804</v>
      </c>
      <c r="D162" s="8">
        <v>36670</v>
      </c>
      <c r="E162" s="8">
        <v>36789</v>
      </c>
      <c r="F162" s="8">
        <v>110034</v>
      </c>
      <c r="G162" s="15">
        <f t="shared" ref="G162:G164" si="17">E162/D162-1</f>
        <v>3.2451595309517245E-3</v>
      </c>
      <c r="H162" s="94">
        <f>E162/C162-1</f>
        <v>0.15674129040372287</v>
      </c>
      <c r="I162" s="42"/>
      <c r="J162" s="81"/>
      <c r="K162" s="65"/>
      <c r="L162" s="68"/>
      <c r="M162" s="61"/>
    </row>
    <row r="163" spans="1:14" ht="18.75" customHeight="1">
      <c r="A163" s="106" t="s">
        <v>21</v>
      </c>
      <c r="B163" s="107"/>
      <c r="C163" s="24">
        <v>10814865.48</v>
      </c>
      <c r="D163" s="10">
        <v>12456419.879999997</v>
      </c>
      <c r="E163" s="10">
        <v>13178358.419999998</v>
      </c>
      <c r="F163" s="10">
        <v>38033571.539999992</v>
      </c>
      <c r="G163" s="15">
        <f t="shared" si="17"/>
        <v>5.7957145548629407E-2</v>
      </c>
      <c r="H163" s="94">
        <f>E163/C163-1</f>
        <v>0.21854113159066291</v>
      </c>
      <c r="I163" s="42"/>
      <c r="J163" s="19"/>
      <c r="K163" s="66"/>
      <c r="L163" s="68"/>
      <c r="M163" s="61"/>
      <c r="N163" s="48"/>
    </row>
    <row r="164" spans="1:14" ht="18.75" customHeight="1">
      <c r="A164" s="118" t="s">
        <v>64</v>
      </c>
      <c r="B164" s="119"/>
      <c r="C164" s="47">
        <v>336.36</v>
      </c>
      <c r="D164" s="47">
        <v>336.36</v>
      </c>
      <c r="E164" s="47">
        <v>354.86</v>
      </c>
      <c r="F164" s="47">
        <v>354.86</v>
      </c>
      <c r="G164" s="16">
        <f t="shared" si="17"/>
        <v>5.5000594601022801E-2</v>
      </c>
      <c r="H164" s="94">
        <f>E164/C164-1</f>
        <v>5.5000594601022801E-2</v>
      </c>
      <c r="I164" s="42"/>
      <c r="J164" s="34"/>
      <c r="K164" s="66"/>
      <c r="L164" s="68"/>
      <c r="M164" s="61"/>
    </row>
    <row r="165" spans="1:14" ht="24.75" customHeight="1">
      <c r="A165" s="108" t="s">
        <v>46</v>
      </c>
      <c r="B165" s="108"/>
      <c r="C165" s="108"/>
      <c r="D165" s="108"/>
      <c r="E165" s="108"/>
      <c r="F165" s="108"/>
      <c r="G165" s="108"/>
      <c r="H165" s="108"/>
      <c r="L165" s="68"/>
    </row>
    <row r="166" spans="1:14" ht="14.25" customHeight="1">
      <c r="A166" s="109" t="s">
        <v>47</v>
      </c>
      <c r="B166" s="109"/>
      <c r="C166" s="109"/>
      <c r="D166" s="109"/>
      <c r="E166" s="109"/>
      <c r="F166" s="109"/>
      <c r="G166" s="109"/>
      <c r="H166" s="109"/>
    </row>
    <row r="167" spans="1:14" ht="14.25" customHeight="1">
      <c r="D167" s="21"/>
      <c r="E167" s="21"/>
      <c r="F167" s="21"/>
      <c r="G167" s="21"/>
      <c r="H167" s="21"/>
    </row>
    <row r="168" spans="1:14">
      <c r="D168" s="19"/>
      <c r="E168" s="19"/>
      <c r="F168" s="19"/>
      <c r="G168" s="26"/>
      <c r="H168" s="21"/>
      <c r="K168" s="19"/>
      <c r="L168" s="19"/>
      <c r="M168" s="42"/>
    </row>
  </sheetData>
  <mergeCells count="171">
    <mergeCell ref="K59:K60"/>
    <mergeCell ref="K67:K68"/>
    <mergeCell ref="K76:K77"/>
    <mergeCell ref="K84:K85"/>
    <mergeCell ref="K92:K93"/>
    <mergeCell ref="K105:K106"/>
    <mergeCell ref="K115:K116"/>
    <mergeCell ref="M59:M60"/>
    <mergeCell ref="M67:M68"/>
    <mergeCell ref="M76:M77"/>
    <mergeCell ref="M84:M85"/>
    <mergeCell ref="M92:M93"/>
    <mergeCell ref="M105:M106"/>
    <mergeCell ref="M115:M116"/>
    <mergeCell ref="L59:L60"/>
    <mergeCell ref="L67:L68"/>
    <mergeCell ref="B46:F46"/>
    <mergeCell ref="B47:F47"/>
    <mergeCell ref="B48:F48"/>
    <mergeCell ref="B8:G8"/>
    <mergeCell ref="B15:G15"/>
    <mergeCell ref="B18:G18"/>
    <mergeCell ref="B19:G19"/>
    <mergeCell ref="B35:G35"/>
    <mergeCell ref="A36:G36"/>
    <mergeCell ref="B37:G37"/>
    <mergeCell ref="B38:G38"/>
    <mergeCell ref="B39:G39"/>
    <mergeCell ref="B40:G40"/>
    <mergeCell ref="B41:G41"/>
    <mergeCell ref="B42:G42"/>
    <mergeCell ref="B43:G43"/>
    <mergeCell ref="B44:G44"/>
    <mergeCell ref="B45:G45"/>
    <mergeCell ref="A57:H57"/>
    <mergeCell ref="A58:B60"/>
    <mergeCell ref="D58:H58"/>
    <mergeCell ref="C59:C60"/>
    <mergeCell ref="D59:D60"/>
    <mergeCell ref="E59:E60"/>
    <mergeCell ref="B49:F49"/>
    <mergeCell ref="B50:F50"/>
    <mergeCell ref="B51:F51"/>
    <mergeCell ref="B52:F52"/>
    <mergeCell ref="A66:B68"/>
    <mergeCell ref="D66:H66"/>
    <mergeCell ref="C67:C68"/>
    <mergeCell ref="D67:D68"/>
    <mergeCell ref="E67:E68"/>
    <mergeCell ref="F67:F68"/>
    <mergeCell ref="G67:H67"/>
    <mergeCell ref="F59:F60"/>
    <mergeCell ref="G59:H59"/>
    <mergeCell ref="A61:B61"/>
    <mergeCell ref="A62:B62"/>
    <mergeCell ref="A63:H63"/>
    <mergeCell ref="A65:H65"/>
    <mergeCell ref="A69:B69"/>
    <mergeCell ref="A70:B70"/>
    <mergeCell ref="A71:B71"/>
    <mergeCell ref="A72:H72"/>
    <mergeCell ref="A74:H74"/>
    <mergeCell ref="A75:B77"/>
    <mergeCell ref="D75:H75"/>
    <mergeCell ref="C76:C77"/>
    <mergeCell ref="D76:D77"/>
    <mergeCell ref="E76:E77"/>
    <mergeCell ref="A83:B85"/>
    <mergeCell ref="D83:H83"/>
    <mergeCell ref="C84:C85"/>
    <mergeCell ref="D84:D85"/>
    <mergeCell ref="E84:E85"/>
    <mergeCell ref="F84:F85"/>
    <mergeCell ref="G84:H84"/>
    <mergeCell ref="F76:F77"/>
    <mergeCell ref="G76:H76"/>
    <mergeCell ref="A78:B78"/>
    <mergeCell ref="A79:B79"/>
    <mergeCell ref="A80:B80"/>
    <mergeCell ref="A82:H82"/>
    <mergeCell ref="G92:H92"/>
    <mergeCell ref="A94:H94"/>
    <mergeCell ref="A95:B95"/>
    <mergeCell ref="A96:B96"/>
    <mergeCell ref="A97:B97"/>
    <mergeCell ref="A98:H98"/>
    <mergeCell ref="A86:B86"/>
    <mergeCell ref="A87:B87"/>
    <mergeCell ref="A88:B88"/>
    <mergeCell ref="A90:H90"/>
    <mergeCell ref="A91:B93"/>
    <mergeCell ref="D91:H91"/>
    <mergeCell ref="C92:C93"/>
    <mergeCell ref="D92:D93"/>
    <mergeCell ref="E92:E93"/>
    <mergeCell ref="F92:F93"/>
    <mergeCell ref="G105:H105"/>
    <mergeCell ref="A107:B107"/>
    <mergeCell ref="A108:B108"/>
    <mergeCell ref="A109:B109"/>
    <mergeCell ref="A110:B110"/>
    <mergeCell ref="A99:B99"/>
    <mergeCell ref="A100:B100"/>
    <mergeCell ref="A101:B101"/>
    <mergeCell ref="A103:H103"/>
    <mergeCell ref="A104:B106"/>
    <mergeCell ref="D104:H104"/>
    <mergeCell ref="C105:C106"/>
    <mergeCell ref="D105:D106"/>
    <mergeCell ref="E105:E106"/>
    <mergeCell ref="F105:F106"/>
    <mergeCell ref="G115:H115"/>
    <mergeCell ref="A117:H117"/>
    <mergeCell ref="A118:B118"/>
    <mergeCell ref="A119:B119"/>
    <mergeCell ref="A120:B120"/>
    <mergeCell ref="A121:H121"/>
    <mergeCell ref="A111:B111"/>
    <mergeCell ref="A113:H113"/>
    <mergeCell ref="A114:B116"/>
    <mergeCell ref="D114:H114"/>
    <mergeCell ref="C115:C116"/>
    <mergeCell ref="D115:D116"/>
    <mergeCell ref="E115:E116"/>
    <mergeCell ref="F115:F116"/>
    <mergeCell ref="A128:B128"/>
    <mergeCell ref="A129:H129"/>
    <mergeCell ref="A130:B130"/>
    <mergeCell ref="A131:B131"/>
    <mergeCell ref="A132:B132"/>
    <mergeCell ref="A133:H133"/>
    <mergeCell ref="A122:B122"/>
    <mergeCell ref="A123:B123"/>
    <mergeCell ref="A124:B124"/>
    <mergeCell ref="A125:H125"/>
    <mergeCell ref="A126:B126"/>
    <mergeCell ref="A127:B127"/>
    <mergeCell ref="A146:B146"/>
    <mergeCell ref="A147:B147"/>
    <mergeCell ref="A137:H137"/>
    <mergeCell ref="A138:B138"/>
    <mergeCell ref="A139:B139"/>
    <mergeCell ref="A140:B140"/>
    <mergeCell ref="A141:H141"/>
    <mergeCell ref="A134:B134"/>
    <mergeCell ref="A135:B135"/>
    <mergeCell ref="A136:B136"/>
    <mergeCell ref="N105:X106"/>
    <mergeCell ref="A160:B160"/>
    <mergeCell ref="A165:H165"/>
    <mergeCell ref="A166:H166"/>
    <mergeCell ref="A154:B154"/>
    <mergeCell ref="A155:B155"/>
    <mergeCell ref="A156:B156"/>
    <mergeCell ref="A157:H157"/>
    <mergeCell ref="A158:B158"/>
    <mergeCell ref="A159:B159"/>
    <mergeCell ref="A161:H161"/>
    <mergeCell ref="A162:B162"/>
    <mergeCell ref="A163:B163"/>
    <mergeCell ref="A164:B164"/>
    <mergeCell ref="A148:B148"/>
    <mergeCell ref="A149:H149"/>
    <mergeCell ref="A150:B150"/>
    <mergeCell ref="A151:B151"/>
    <mergeCell ref="A152:B152"/>
    <mergeCell ref="A153:H153"/>
    <mergeCell ref="A142:B142"/>
    <mergeCell ref="A143:B143"/>
    <mergeCell ref="A144:B144"/>
    <mergeCell ref="A145:H145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3" fitToHeight="0" orientation="portrait" verticalDpi="4294967293" r:id="rId1"/>
  <headerFooter differentFirst="1" alignWithMargins="0">
    <oddFooter>&amp;R&amp;P z &amp;N</oddFooter>
  </headerFooter>
  <rowBreaks count="4" manualBreakCount="4">
    <brk id="35" max="16383" man="1"/>
    <brk id="56" max="6" man="1"/>
    <brk id="81" max="6" man="1"/>
    <brk id="11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marzec</vt:lpstr>
      <vt:lpstr>marzec!Obszar_wydruku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Maciej Świątek</cp:lastModifiedBy>
  <cp:lastPrinted>2025-05-22T09:04:32Z</cp:lastPrinted>
  <dcterms:created xsi:type="dcterms:W3CDTF">2008-02-15T13:23:15Z</dcterms:created>
  <dcterms:modified xsi:type="dcterms:W3CDTF">2025-05-22T12:19:43Z</dcterms:modified>
</cp:coreProperties>
</file>