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obcy.gov.pl\udscdfs\katalogi wydziałowe\BSZ\Statystyki nowe\SZABLONY RAPORTÓW CYKLICZNYCH\meldunek miesięczny\"/>
    </mc:Choice>
  </mc:AlternateContent>
  <bookViews>
    <workbookView xWindow="0" yWindow="0" windowWidth="28800" windowHeight="11840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62913"/>
</workbook>
</file>

<file path=xl/calcChain.xml><?xml version="1.0" encoding="utf-8"?>
<calcChain xmlns="http://schemas.openxmlformats.org/spreadsheetml/2006/main">
  <c r="K222" i="1" l="1"/>
  <c r="H222" i="1"/>
  <c r="K208" i="1" l="1"/>
  <c r="T147" i="1" l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S147" i="1"/>
  <c r="T148" i="1" l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U147" i="1" l="1"/>
  <c r="V147" i="1" s="1"/>
  <c r="U139" i="1"/>
  <c r="V139" i="1" s="1"/>
  <c r="U135" i="1"/>
  <c r="V135" i="1" s="1"/>
  <c r="U143" i="1"/>
  <c r="V143" i="1" s="1"/>
  <c r="U146" i="1"/>
  <c r="V146" i="1" s="1"/>
  <c r="U142" i="1"/>
  <c r="V142" i="1" s="1"/>
  <c r="U138" i="1"/>
  <c r="V138" i="1" s="1"/>
  <c r="U134" i="1"/>
  <c r="V134" i="1" s="1"/>
  <c r="U137" i="1"/>
  <c r="V137" i="1" s="1"/>
  <c r="U145" i="1"/>
  <c r="V145" i="1" s="1"/>
  <c r="U141" i="1"/>
  <c r="V141" i="1" s="1"/>
  <c r="U133" i="1"/>
  <c r="U144" i="1"/>
  <c r="V144" i="1" s="1"/>
  <c r="U140" i="1"/>
  <c r="V140" i="1" s="1"/>
  <c r="U136" i="1"/>
  <c r="V136" i="1" s="1"/>
  <c r="J451" i="1"/>
  <c r="V452" i="1" l="1"/>
  <c r="S452" i="1"/>
  <c r="P452" i="1"/>
  <c r="M452" i="1"/>
  <c r="J452" i="1"/>
  <c r="O293" i="1" l="1"/>
  <c r="S293" i="1" s="1"/>
  <c r="I291" i="1" l="1"/>
  <c r="M291" i="1" s="1"/>
  <c r="O290" i="1"/>
  <c r="S290" i="1" s="1"/>
  <c r="T380" i="1" l="1"/>
  <c r="T381" i="1"/>
  <c r="T382" i="1"/>
  <c r="T383" i="1"/>
  <c r="T384" i="1"/>
  <c r="T379" i="1"/>
  <c r="R380" i="1"/>
  <c r="R381" i="1"/>
  <c r="R382" i="1"/>
  <c r="R383" i="1"/>
  <c r="R384" i="1"/>
  <c r="R379" i="1"/>
  <c r="P380" i="1"/>
  <c r="P381" i="1"/>
  <c r="P382" i="1"/>
  <c r="P383" i="1"/>
  <c r="P384" i="1"/>
  <c r="P379" i="1"/>
  <c r="M380" i="1"/>
  <c r="M381" i="1"/>
  <c r="M382" i="1"/>
  <c r="M383" i="1"/>
  <c r="M384" i="1"/>
  <c r="M379" i="1"/>
  <c r="H380" i="1"/>
  <c r="H381" i="1"/>
  <c r="H382" i="1"/>
  <c r="H383" i="1"/>
  <c r="H384" i="1"/>
  <c r="F380" i="1"/>
  <c r="F381" i="1"/>
  <c r="F382" i="1"/>
  <c r="F383" i="1"/>
  <c r="F384" i="1"/>
  <c r="D380" i="1"/>
  <c r="D381" i="1"/>
  <c r="D382" i="1"/>
  <c r="D383" i="1"/>
  <c r="D384" i="1"/>
  <c r="A380" i="1"/>
  <c r="A381" i="1"/>
  <c r="A382" i="1"/>
  <c r="A383" i="1"/>
  <c r="A384" i="1"/>
  <c r="R385" i="1" l="1"/>
  <c r="T385" i="1"/>
  <c r="P385" i="1"/>
  <c r="G264" i="1"/>
  <c r="G254" i="1"/>
  <c r="M54" i="1"/>
  <c r="L131" i="1"/>
  <c r="M22" i="1"/>
  <c r="G406" i="1"/>
  <c r="G287" i="1"/>
  <c r="G416" i="1"/>
  <c r="M376" i="1"/>
  <c r="A376" i="1"/>
  <c r="G319" i="1"/>
  <c r="E9" i="1"/>
  <c r="P268" i="1"/>
  <c r="M268" i="1"/>
  <c r="J268" i="1"/>
  <c r="G268" i="1"/>
  <c r="P267" i="1"/>
  <c r="M267" i="1"/>
  <c r="J267" i="1"/>
  <c r="G267" i="1"/>
  <c r="P266" i="1"/>
  <c r="M266" i="1"/>
  <c r="J266" i="1"/>
  <c r="G266" i="1"/>
  <c r="P258" i="1"/>
  <c r="M258" i="1"/>
  <c r="J258" i="1"/>
  <c r="G258" i="1"/>
  <c r="J257" i="1"/>
  <c r="M257" i="1"/>
  <c r="P257" i="1"/>
  <c r="G257" i="1"/>
  <c r="P256" i="1"/>
  <c r="M256" i="1"/>
  <c r="M259" i="1" s="1"/>
  <c r="J256" i="1"/>
  <c r="G256" i="1"/>
  <c r="Q170" i="1"/>
  <c r="N170" i="1"/>
  <c r="L170" i="1"/>
  <c r="L133" i="1"/>
  <c r="Q87" i="1"/>
  <c r="O87" i="1"/>
  <c r="Q86" i="1"/>
  <c r="O86" i="1"/>
  <c r="Q85" i="1"/>
  <c r="O85" i="1"/>
  <c r="Q84" i="1"/>
  <c r="O84" i="1"/>
  <c r="Q58" i="1"/>
  <c r="O58" i="1"/>
  <c r="M58" i="1"/>
  <c r="K58" i="1"/>
  <c r="Q57" i="1"/>
  <c r="O57" i="1"/>
  <c r="M57" i="1"/>
  <c r="K57" i="1"/>
  <c r="Q56" i="1"/>
  <c r="O56" i="1"/>
  <c r="M56" i="1"/>
  <c r="M59" i="1" s="1"/>
  <c r="K56" i="1"/>
  <c r="Q26" i="1"/>
  <c r="O26" i="1"/>
  <c r="M26" i="1"/>
  <c r="K26" i="1"/>
  <c r="Q25" i="1"/>
  <c r="O25" i="1"/>
  <c r="M25" i="1"/>
  <c r="K25" i="1"/>
  <c r="Q24" i="1"/>
  <c r="O24" i="1"/>
  <c r="M24" i="1"/>
  <c r="K24" i="1"/>
  <c r="Q51" i="1"/>
  <c r="O51" i="1"/>
  <c r="Q50" i="1"/>
  <c r="O50" i="1"/>
  <c r="Q49" i="1"/>
  <c r="O49" i="1"/>
  <c r="Q48" i="1"/>
  <c r="O48" i="1"/>
  <c r="V451" i="1"/>
  <c r="S451" i="1"/>
  <c r="P451" i="1"/>
  <c r="M451" i="1"/>
  <c r="V450" i="1"/>
  <c r="S450" i="1"/>
  <c r="P450" i="1"/>
  <c r="M450" i="1"/>
  <c r="J450" i="1"/>
  <c r="V449" i="1"/>
  <c r="S449" i="1"/>
  <c r="P449" i="1"/>
  <c r="M449" i="1"/>
  <c r="J449" i="1"/>
  <c r="V448" i="1"/>
  <c r="S448" i="1"/>
  <c r="P448" i="1"/>
  <c r="M448" i="1"/>
  <c r="J448" i="1"/>
  <c r="V447" i="1"/>
  <c r="S447" i="1"/>
  <c r="P447" i="1"/>
  <c r="M447" i="1"/>
  <c r="J447" i="1"/>
  <c r="S419" i="1"/>
  <c r="S420" i="1"/>
  <c r="S421" i="1"/>
  <c r="S422" i="1"/>
  <c r="S423" i="1"/>
  <c r="S418" i="1"/>
  <c r="P419" i="1"/>
  <c r="P420" i="1"/>
  <c r="P421" i="1"/>
  <c r="P422" i="1"/>
  <c r="P423" i="1"/>
  <c r="P418" i="1"/>
  <c r="M419" i="1"/>
  <c r="M420" i="1"/>
  <c r="M421" i="1"/>
  <c r="M422" i="1"/>
  <c r="M423" i="1"/>
  <c r="M418" i="1"/>
  <c r="J419" i="1"/>
  <c r="J420" i="1"/>
  <c r="J421" i="1"/>
  <c r="J422" i="1"/>
  <c r="J423" i="1"/>
  <c r="J418" i="1"/>
  <c r="G419" i="1"/>
  <c r="G420" i="1"/>
  <c r="G421" i="1"/>
  <c r="G422" i="1"/>
  <c r="G423" i="1"/>
  <c r="G418" i="1"/>
  <c r="C419" i="1"/>
  <c r="C420" i="1"/>
  <c r="C421" i="1"/>
  <c r="C422" i="1"/>
  <c r="C423" i="1"/>
  <c r="C418" i="1"/>
  <c r="S409" i="1"/>
  <c r="S410" i="1"/>
  <c r="S411" i="1"/>
  <c r="S412" i="1"/>
  <c r="S413" i="1"/>
  <c r="S408" i="1"/>
  <c r="P409" i="1"/>
  <c r="P410" i="1"/>
  <c r="P411" i="1"/>
  <c r="P412" i="1"/>
  <c r="P413" i="1"/>
  <c r="P408" i="1"/>
  <c r="M409" i="1"/>
  <c r="M410" i="1"/>
  <c r="M411" i="1"/>
  <c r="M412" i="1"/>
  <c r="M413" i="1"/>
  <c r="M408" i="1"/>
  <c r="J409" i="1"/>
  <c r="J410" i="1"/>
  <c r="J411" i="1"/>
  <c r="J412" i="1"/>
  <c r="J413" i="1"/>
  <c r="J408" i="1"/>
  <c r="G409" i="1"/>
  <c r="G410" i="1"/>
  <c r="G411" i="1"/>
  <c r="G412" i="1"/>
  <c r="G413" i="1"/>
  <c r="G408" i="1"/>
  <c r="C409" i="1"/>
  <c r="C410" i="1"/>
  <c r="C411" i="1"/>
  <c r="C412" i="1"/>
  <c r="C413" i="1"/>
  <c r="C408" i="1"/>
  <c r="H379" i="1"/>
  <c r="F379" i="1"/>
  <c r="D379" i="1"/>
  <c r="A379" i="1"/>
  <c r="Q323" i="1"/>
  <c r="U323" i="1" s="1"/>
  <c r="Q324" i="1"/>
  <c r="U324" i="1" s="1"/>
  <c r="Q325" i="1"/>
  <c r="U325" i="1" s="1"/>
  <c r="Q326" i="1"/>
  <c r="U326" i="1" s="1"/>
  <c r="Q327" i="1"/>
  <c r="U327" i="1" s="1"/>
  <c r="Q322" i="1"/>
  <c r="U322" i="1" s="1"/>
  <c r="O323" i="1"/>
  <c r="S323" i="1" s="1"/>
  <c r="O324" i="1"/>
  <c r="S324" i="1" s="1"/>
  <c r="O325" i="1"/>
  <c r="S325" i="1" s="1"/>
  <c r="O326" i="1"/>
  <c r="S326" i="1" s="1"/>
  <c r="O327" i="1"/>
  <c r="S327" i="1" s="1"/>
  <c r="O322" i="1"/>
  <c r="S322" i="1" s="1"/>
  <c r="I323" i="1"/>
  <c r="M323" i="1" s="1"/>
  <c r="I324" i="1"/>
  <c r="M324" i="1" s="1"/>
  <c r="I325" i="1"/>
  <c r="M325" i="1" s="1"/>
  <c r="I326" i="1"/>
  <c r="M326" i="1" s="1"/>
  <c r="I327" i="1"/>
  <c r="M327" i="1" s="1"/>
  <c r="I322" i="1"/>
  <c r="M322" i="1" s="1"/>
  <c r="G322" i="1"/>
  <c r="K322" i="1" s="1"/>
  <c r="G323" i="1"/>
  <c r="K323" i="1" s="1"/>
  <c r="G324" i="1"/>
  <c r="K324" i="1" s="1"/>
  <c r="G325" i="1"/>
  <c r="K325" i="1" s="1"/>
  <c r="G326" i="1"/>
  <c r="K326" i="1" s="1"/>
  <c r="G327" i="1"/>
  <c r="K327" i="1" s="1"/>
  <c r="C323" i="1"/>
  <c r="C324" i="1"/>
  <c r="C325" i="1"/>
  <c r="C326" i="1"/>
  <c r="C327" i="1"/>
  <c r="C322" i="1"/>
  <c r="Q291" i="1"/>
  <c r="U291" i="1" s="1"/>
  <c r="Q292" i="1"/>
  <c r="U292" i="1" s="1"/>
  <c r="Q293" i="1"/>
  <c r="U293" i="1" s="1"/>
  <c r="Q294" i="1"/>
  <c r="U294" i="1" s="1"/>
  <c r="Q295" i="1"/>
  <c r="U295" i="1" s="1"/>
  <c r="Q290" i="1"/>
  <c r="U290" i="1" s="1"/>
  <c r="O291" i="1"/>
  <c r="S291" i="1" s="1"/>
  <c r="O292" i="1"/>
  <c r="S292" i="1" s="1"/>
  <c r="O294" i="1"/>
  <c r="S294" i="1" s="1"/>
  <c r="O295" i="1"/>
  <c r="S295" i="1" s="1"/>
  <c r="C291" i="1"/>
  <c r="C292" i="1"/>
  <c r="C293" i="1"/>
  <c r="C294" i="1"/>
  <c r="C295" i="1"/>
  <c r="I292" i="1"/>
  <c r="M292" i="1" s="1"/>
  <c r="I293" i="1"/>
  <c r="M293" i="1" s="1"/>
  <c r="I294" i="1"/>
  <c r="M294" i="1" s="1"/>
  <c r="I295" i="1"/>
  <c r="M295" i="1" s="1"/>
  <c r="I290" i="1"/>
  <c r="M290" i="1" s="1"/>
  <c r="G291" i="1"/>
  <c r="K291" i="1" s="1"/>
  <c r="G292" i="1"/>
  <c r="K292" i="1" s="1"/>
  <c r="G293" i="1"/>
  <c r="K293" i="1" s="1"/>
  <c r="G294" i="1"/>
  <c r="K294" i="1" s="1"/>
  <c r="G295" i="1"/>
  <c r="K295" i="1" s="1"/>
  <c r="G290" i="1"/>
  <c r="K290" i="1" s="1"/>
  <c r="C290" i="1"/>
  <c r="Q59" i="1" l="1"/>
  <c r="G269" i="1"/>
  <c r="J269" i="1"/>
  <c r="M269" i="1"/>
  <c r="P269" i="1"/>
  <c r="M296" i="1"/>
  <c r="K59" i="1"/>
  <c r="J453" i="1"/>
  <c r="V453" i="1"/>
  <c r="S453" i="1"/>
  <c r="V133" i="1"/>
  <c r="P453" i="1"/>
  <c r="M453" i="1"/>
  <c r="O59" i="1"/>
  <c r="G259" i="1"/>
  <c r="J259" i="1"/>
  <c r="Q88" i="1"/>
  <c r="S424" i="1"/>
  <c r="P259" i="1"/>
  <c r="G414" i="1"/>
  <c r="M414" i="1"/>
  <c r="S414" i="1"/>
  <c r="F385" i="1"/>
  <c r="O88" i="1"/>
  <c r="J424" i="1"/>
  <c r="P424" i="1"/>
  <c r="G424" i="1"/>
  <c r="M424" i="1"/>
  <c r="P414" i="1"/>
  <c r="J414" i="1"/>
  <c r="D385" i="1"/>
  <c r="H385" i="1"/>
  <c r="S148" i="1"/>
  <c r="R148" i="1"/>
  <c r="Q148" i="1"/>
  <c r="P148" i="1"/>
  <c r="O148" i="1"/>
  <c r="N148" i="1"/>
  <c r="L148" i="1"/>
  <c r="Q52" i="1"/>
  <c r="O52" i="1"/>
  <c r="Q27" i="1"/>
  <c r="O27" i="1"/>
  <c r="M27" i="1"/>
  <c r="K27" i="1"/>
  <c r="Q328" i="1"/>
  <c r="O328" i="1"/>
  <c r="M328" i="1"/>
  <c r="K328" i="1"/>
  <c r="I328" i="1"/>
  <c r="G328" i="1"/>
  <c r="Q296" i="1"/>
  <c r="O296" i="1"/>
  <c r="I296" i="1"/>
  <c r="G296" i="1"/>
  <c r="U148" i="1" l="1"/>
  <c r="V148" i="1"/>
  <c r="S296" i="1"/>
  <c r="U296" i="1"/>
  <c r="S328" i="1"/>
  <c r="U328" i="1"/>
  <c r="K296" i="1"/>
</calcChain>
</file>

<file path=xl/connections.xml><?xml version="1.0" encoding="utf-8"?>
<connections xmlns="http://schemas.openxmlformats.org/spreadsheetml/2006/main">
  <connection id="1" keepAlive="1" name="SP_Meldunek_parametry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parametry '2020-08-01', '2020-08-31' "/>
  </connection>
  <connection id="2" keepAlive="1" name="SP_Meldunek_sekcja_I_tab_1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_tab_1 '2020-08-01', '2020-08-31' "/>
  </connection>
  <connection id="3" keepAlive="1" name="SP_Meldunek_sekcja_I_tab_2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_tab_2 '2020-08-01', '2020-08-31' "/>
  </connection>
  <connection id="4" keepAlive="1" name="SP_Meldunek_sekcja_II_tab_1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_tab_1 '2020-08-01', '2020-08-31' "/>
  </connection>
  <connection id="5" keepAlive="1" name="SP_Meldunek_sekcja_II_tab_2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_tab_2 '2020-08-01', '2020-08-31' "/>
  </connection>
  <connection id="6" keepAlive="1" name="SP_Meldunek_sekcja_III_tab_1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I_tab_1 '2020-08-01', '2020-08-31' "/>
  </connection>
  <connection id="7" keepAlive="1" name="SP_Meldunek_sekcja_III_tab_2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I_tab_2 '2020-08-01', '2020-08-31' "/>
  </connection>
  <connection id="8" keepAlive="1" name="SP_Meldunek_sekcja_IV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V '2020-08-01', '2020-08-31' "/>
  </connection>
  <connection id="9" keepAlive="1" name="SP_Meldunek_sekcja_IX_tab_1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X_tab_1 '2020-08-01', '2020-08-31' "/>
  </connection>
  <connection id="10" keepAlive="1" name="SP_Meldunek_sekcja_IX_tab_2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X_tab_2 '2020-08-01', '2020-08-31' "/>
  </connection>
  <connection id="11" keepAlive="1" name="SP_Meldunek_sekcja_V_tab_1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1 '2020-08-01', '2020-08-31' "/>
  </connection>
  <connection id="12" keepAlive="1" name="SP_Meldunek_sekcja_V_tab_2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2 '2020-08-01', '2020-08-31' "/>
  </connection>
  <connection id="13" keepAlive="1" name="SP_Meldunek_sekcja_V_tab_3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3 '2020-08-01', '2020-08-31' "/>
  </connection>
  <connection id="14" keepAlive="1" name="SP_Meldunek_sekcja_V_tab_4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4 '2020-08-01', '2020-08-31' "/>
  </connection>
  <connection id="15" keepAlive="1" name="SP_Meldunek_sekcja_VI_tab_1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_tab_1 '2020-08-01', '2020-08-31' "/>
  </connection>
  <connection id="16" keepAlive="1" name="SP_Meldunek_sekcja_VI_tab_2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_tab_2 '2020-08-01', '2020-08-31' 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I '2020-08-01', '2020-08-31' "/>
  </connection>
</connections>
</file>

<file path=xl/sharedStrings.xml><?xml version="1.0" encoding="utf-8"?>
<sst xmlns="http://schemas.openxmlformats.org/spreadsheetml/2006/main" count="1002" uniqueCount="180">
  <si>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</si>
  <si>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</si>
  <si>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</si>
  <si>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</si>
  <si>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</si>
  <si>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</si>
  <si>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</si>
  <si>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</si>
  <si>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</si>
  <si>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</si>
  <si>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</si>
  <si>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</si>
  <si>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</si>
  <si>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</si>
  <si>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</si>
  <si>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</si>
  <si>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</si>
  <si>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</si>
  <si>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</si>
  <si>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</si>
  <si>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</si>
  <si>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</si>
  <si>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</si>
  <si>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</si>
  <si>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</si>
  <si>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</si>
  <si>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</si>
  <si>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</si>
  <si>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</si>
  <si>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</si>
  <si>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</si>
  <si>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</si>
  <si>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</si>
  <si>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</si>
  <si>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</si>
  <si>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</si>
  <si>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</si>
  <si>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</si>
  <si>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</si>
  <si>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</si>
  <si>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</si>
  <si>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</si>
  <si>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</si>
  <si>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</si>
  <si>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</si>
  <si>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</si>
  <si>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</si>
  <si>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</si>
  <si>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</si>
  <si>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</si>
  <si>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</si>
  <si>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</si>
  <si>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</si>
  <si>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</si>
  <si>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</si>
  <si>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</si>
  <si>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</si>
  <si>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</si>
  <si>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</si>
  <si>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</si>
  <si>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</si>
  <si>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</si>
  <si>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</si>
  <si>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</si>
  <si>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</si>
  <si>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</si>
  <si>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</si>
  <si>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</si>
  <si>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</si>
  <si>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</si>
  <si>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</si>
  <si>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</si>
  <si>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</si>
  <si>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</si>
  <si>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</si>
  <si>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</si>
  <si>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</si>
  <si>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</si>
  <si>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</si>
  <si>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</si>
  <si>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</si>
  <si>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</si>
  <si>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</si>
  <si>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</si>
  <si>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</si>
  <si>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</si>
  <si>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</si>
  <si>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</si>
  <si>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</si>
  <si>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</si>
  <si>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</si>
  <si>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</si>
  <si>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</si>
  <si>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</si>
  <si>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</si>
  <si>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</si>
  <si>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</si>
  <si>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</si>
  <si>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</si>
  <si>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</si>
  <si>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</si>
  <si>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</si>
  <si>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</si>
  <si>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</si>
  <si>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</si>
  <si>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</si>
  <si>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</si>
  <si>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</si>
  <si>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</si>
  <si>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</si>
  <si>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</si>
  <si>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</si>
  <si>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</si>
  <si>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</si>
  <si>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</si>
  <si>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</si>
  <si>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</si>
  <si>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</si>
  <si>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</si>
  <si>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</si>
  <si>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</si>
  <si>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</si>
  <si>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</si>
  <si>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</si>
  <si>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</si>
  <si>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</si>
  <si>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</si>
  <si>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</si>
  <si>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</si>
  <si>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</si>
  <si>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</si>
  <si>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</si>
  <si>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</si>
  <si>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</si>
  <si>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GRUZJA</t>
  </si>
  <si>
    <t>TADŻYKISTAN</t>
  </si>
  <si>
    <t>WZNOWIENIA</t>
  </si>
  <si>
    <t>BELGIA</t>
  </si>
  <si>
    <t>SZWECJA</t>
  </si>
  <si>
    <t>WŁOCHY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</si>
  <si>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</si>
  <si>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</si>
  <si>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</si>
  <si>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</si>
  <si>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</si>
  <si>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</si>
  <si>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</si>
  <si>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</si>
  <si>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</si>
  <si>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</si>
  <si>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</si>
  <si>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01.01.2020</t>
  </si>
  <si>
    <t>BIAŁORUŚ</t>
  </si>
  <si>
    <t>TURCJA</t>
  </si>
  <si>
    <t>NIDERLANDY</t>
  </si>
  <si>
    <t>GRECJA</t>
  </si>
  <si>
    <t>RUMUNIA</t>
  </si>
  <si>
    <t>25.08.2020 - 31.08.2020</t>
  </si>
  <si>
    <t>18.08.2020 - 24.08.2020</t>
  </si>
  <si>
    <t>11.08.2020 - 17.08.2020</t>
  </si>
  <si>
    <t>04.08.2020 - 10.08.2020</t>
  </si>
  <si>
    <t>WNIOSEK O WYDANIE DOKUMENTU POTWIERDZAJĄCEGO PRAWO STAŁEGO POBYTU</t>
  </si>
  <si>
    <t>WNIOSEK O WYDANIE KARTY POBYTU CZŁONKA RODZINY OBYWATELA UE</t>
  </si>
  <si>
    <t>WNIOSEK O WYDANIE KARTY STAŁEGO POBYTU CZŁONKA RODZINY OBYWATELA UE</t>
  </si>
  <si>
    <t>01.08.2020</t>
  </si>
  <si>
    <t>31.08.2020</t>
  </si>
  <si>
    <t>AFGANISTAN</t>
  </si>
  <si>
    <t>28.07.2020 - 03.08.2020</t>
  </si>
  <si>
    <t>alerty SIS</t>
  </si>
  <si>
    <t>W dalszym ciągu widoczne jest bardzo wysokie obciążenie w zakresie prowadzenia Wykazu osób, których pobyt na terytorium RP jest  niepożądany. W sierpniu Szef UdSC zrealizował ponad 4,2 tys. spraw dotyczących wykazu, spośród których do najliczniejszych  zaliczały się wpisy do Wykazu i wpisy SIS oraz alerty SIS i alerty pobytowe (stanowiły 81% wszystkich zadań realizowanych w tym obszarze).</t>
  </si>
  <si>
    <t xml:space="preserve">W związku z zawieszeniem małego ruchu granicznego z Rosją w lipcu 2016 r., beneficjentami w pierwszych ośmiu miesiącach 2020 r MRG byli mieszkańcy Ukrainy. W tym czasie wnioskodawcy otrzymali  3,7 tys. zezwoleń, z czego 75% wydała placówka we Lwowie, a 25% w Łucku. Wydania zezwoleń MRG odmówiono 23 osobom, cofnięto 15 zezwoleń, a 22 zezwolenia unieważniono.
W porównaniu do poprzedniego roku, widoczny jest spadek liczby wydanych zezwoleń - w okresie styczeń-sierpień 2019 r. wydano ich blisko 10,2 tys.
</t>
  </si>
  <si>
    <t xml:space="preserve">Konsekwencją dużego napływu cudzoziemców starających się zalegalizować swój pobyt jest zwiększona liczba odwołań od decyzji wydawanych w I instancji. Średnio od co 10-tej wydanej decyzji składane jest odwołanie. W 2020 r. cudzoziemcy złożyli blisko 14,1 tys. odwołań (89% - pobyt czasowy, 6% - zobowiązanie do powrotu, 3% - pobyt stały) i uzyskali w tym samym czasie blisko 14,3 tys. Szefa UdSC w sprawach o legalizację pobytu na terytorium RP (18% - utrzymanie decyzji, od której się odwołano, 12% - uchylenie decyzji organu pierwszej instancji i udzielenie zezwolenia,  11% - uchylenie i przekazanie do ponownego rozpatrzenia, 42% (6 tys.) - rozstrzygnięcia wydawane w sprawach ponagleń - ujęte w kategorii inne).
Odwołania składali głównie obywatele Ukrainy (55%), Indii (8%), Gruzji (5%), Rosji, Białorusi i Wietnamu (po 3%), najczęściej od decyzji wojewodów (91% ogółu), a w szczególności do decyzji wydawanych przez Wojewodę Mazowieckiego (82% ogółu złożonych odwołań, a 90% wśród odwołań złożonych do wojewodów). 
Co istotne, w 2020 r. liczba wydanych decyzji nieco przewyższa liczbę wpływających odwołań, nie powodując tym samym przyrastania liczby spraw w toku. W II instancji liczba spraw w toku  to 32,8 tys., a średni czas trwania postępowania odwoławczego wynosił 415 dni (obie wartości obejmują dane w sprawach: pobyt czasowy, stały, rezydenta długoterminowego UE). 
Informacja miesięczna
Liczba odwołań, które wpłynęły do Urzędu w sierpniu jest zbliżona do danych z maja i jednocześnie jest to druga najniższa liczba od początku roku.
</t>
  </si>
  <si>
    <t>Liczba spraw, które trafiają miesięcznie do Wydziału Konsultacji Wizowych wzrosła znacząco w porównaniu do poprzednich miesięcy, chociaż w porównaniu do danych z marca pozostaje wciąż niewysoka (marzec 2020: 29 tys.; kwiecień: 0,4 tys.; maj: 0,4 tys.; czerwiec 1,2 tys.; lipiec 4,5 tys. ).  Spośród nadesłanych wniosków 3,1 tys. (69%) wpłynęło  z innego państwa członkowskiego. Dalsze 1,4 tys. (31%) stanowiły sprawy przekazane przez konsula: obowiązkowe (3%) i fakultatywne (28%). Spadek liczby wniosków o konsultację przełożył się na zmniejszenie liczby wydawanych decyzji. W sierpniu 2020 r. w Urzędzie wydano 4,2 tys. decyzji (w marcu 2020:  44 tys., w maju: 0,4 tys., w lipcu: 3 tys.), 3,1 tys. w odpowiedzi na wnioski z innych państw (74%), a 1,1 tys. (26%) - na wnioski z konsulatów (2% - obligatoryjne, 24% - fakultatywne).</t>
  </si>
  <si>
    <t xml:space="preserve">W 2020 r. do Urzędu wpłynęło 871 wniosków o udzielenie ochrony obejmujących 1705 cudzoziemców, z czego 47% stanowiły wnioski pierwsze, a 53% - wnioski kolejne. 58% wniosków zostało złożonych przez obywateli Rosji (42% jako wnioski pierwsze, 58% - jako kolejne), 12%- Ukrainy (30% jako wnioski pierwsze, 70% - jako kolejne), kolejne 4%- Tadżykistanu (56%- wnioski pierwsze, 44% - kolejne) oraz dalsze 4% - Białorusi (83% - wnioski pierwsze, 17% - jako kolejne). 
W związku z bieżącą sytuacją na Białorusi napływ obywateli z tego kraju jest podlega stałej obserwacji. W 2020 r. Polska przyjęła wnioski o udzielenie ochrony międzynarodowej od 70 obywateli Białorusi, z czego 40 z nich – w sierpniu.
Blisko 2/3 wniosków przyjęły dwie placówki: 36% PSG w Terespolu, a 26% PSG Warszawa.
57% obejmowało osoby pełnoletnie (39% kobiety, 61% mężczyźni), 43% -osoby niepełnoletnie (51% dziewczynki, 49% chłopcy).
W ujęciu miesięcznym liczba wniosków złożonych w czerwcu, lipcu i sierpniu jest podobna.
</t>
  </si>
  <si>
    <t xml:space="preserve">W obszarze procedur o określenie państwa odpowiedzialnego za rozpatrzenie wniosku o udzielenie ochrony międzynarodowej zdecydowaną większość stanowiły wnioski kierowane do Polski (tzw. IN) - 1 538. Z kolei Polska skierowała do pozostałych państw UE wnioski (tzw. OUT) dotyczące 94 cudzoziemców. 81% wniosków OUT i 74% wniosków IN zostało rozpatrzonych pozytywnie.
W przypadku procedur IN najczęstsza współpraca odbywała się z Niemcami (50%) i Francją (26%), a w przypadku procedur OUT - z Grecją (21%) i Niemcami (23%).
54% wniosków IN dotyczyło obywateli Rosji, 6%- Armenii.
</t>
  </si>
  <si>
    <t xml:space="preserve">Łączna liczba decyzji wydanych w 2020 r. przewyższa liczbę wniosków przyjmowanych w tym okresie. Od początku roku Szef Urzędu wydał 2 507 decyzji, z czego 223 (9%) nadawało jedną z form ochrony. Dalsze 1 438 decyzji (57%) stanowiły rozstrzygnięcia negatywne, w tym 900 dla ob. Rosji. Pozostałe 846  rozstrzygnięć (34%) umarzało procedurę, w tym  651 dla ob. Rosji.
Od początku roku w podziale na obywatelstwo najwięcej decyzji nadających ochronę otrzymali obywatele Turcji (57 os., 26% ogółu, uznawalność 77%), Rosji (49 os., 22% ogółu, uznawalność 5%), Tadżykistanu (21 os., 9% ogółu, uznawalność 31%). 
Ogólna uznawalność w I instancji  wynosiła 13%.
W 2020 r. Rada do Spraw Uchodźców wydała 11 decyzji nadające jedną z form ochrony: 8 obywatelom Rosji udzielono zgody na pobyt tolerowany, 2 obywateli Ukrainy otrzymało ochronę uzupełniającą, a 1 obywatel Uzbekistanu – ochronę uzupełniającą.
Łącznie w 2020 r. na terytorium RP 234 cudzoziemców ubiegających się o udzielenie ochrony międzynarodowej otrzymało jedną z form ochrony krajowej lub międzynarodowej.
</t>
  </si>
  <si>
    <t xml:space="preserve">Pod opieką Szefa Urzędu znajduje się aktualnie 2 949 osób, (głównie obywatele Rosji: 1,8 tys., 57%; Ukrainy: 0,5 tys., 15% i Tadżykistanu: 0,2 tys., 5%), z czego 81% z nich to wnioskodawcy oczekujący na decyzję w swojej sprawie. Blisko połowa aktualnych beneficjentów ochrony przebywa pod opieką Szefa Urzędu ponad dwa lata (są to w większości obywatele Rosji – 64% w obrębie tej grupy). 
29% cudzoziemców przebywa w jednym z 10 ośrodków dla cudzoziemców, pozostałe 71% pobrało środki na samodzielną organizację pobytu w Polsce. Spośród obywatelstw przebywających pod opieką Szefa Urzędu na pobyt w ośrodku najczęściej decydują się obywatele Rosji, wnioskodawcy pozostałych najliczniejszych obywatelstw preferują w większości oczekiwanie na zakończenie swojej procedury w samodzielnie zapewnionym miejscu zakwaterowania.
</t>
  </si>
  <si>
    <r>
      <t>Największym wyzwaniem dla organów administracji państwowej ostatnich kilku lat jest sprostanie zwiększonemu napływowi cudzoziemców (głównie z Ukrainy). Najpopularniejszym typem zezwolenia jest pobyt czasowy. Większość wnioskodawców ubiega się o to zezwolenie w związku z planowanym podjęciem pracy na terytorium RP (76%) i  sprawami rodzinnymi (9%).
Czterokrotny, w porównaniu z 2014 r., wzrost liczby wniosków w sprawach o legalizację pobytu nie jest powiązany  z proporcjonalnym wzrostem kadr i infrastruktury do obsługi cudzoziemców. W związku z tym średni czas trwania postępowania u wojewodów przekracza obecnie 8 miesięcy.</t>
    </r>
    <r>
      <rPr>
        <sz val="11"/>
        <color rgb="FFFF0000"/>
        <rFont val="Roboto"/>
        <charset val="238"/>
      </rPr>
      <t xml:space="preserve"> </t>
    </r>
    <r>
      <rPr>
        <sz val="11"/>
        <rFont val="Roboto"/>
        <charset val="238"/>
      </rPr>
      <t>Jednocześnie liczba osób posiadających aktualny dokument pobytowy systematycznie rośnie. Wg stanu na dzień 1 lipca 2020 r. ważne zezwolenia na pobyt na terytorium RP posiadało 450 tys. cudzoziemców, w tym najliczniejsze: 267 tys. (59%) na pobyt czasowy, 82 tys. (18%) dokumentów poświadczających prawo pobytu lub stałego pobytu obywateli UE, 81 tys. (18%) na pobyt stały. Wszystkie formy ochrony (międzynarodowej i krajowej) posiadało 4,8 tys. cudzoziemców (1%).  W porównaniu ze stanem z pocżatrku roku 2020 liczba ważnych dokumentów zwiększyła się o ponad 27 tys. głównie za sprawą realizacji spraw w toku (wniosków złożonych przed 14 marca br.).  
Najliczniejsze obywatelstwa cudzoziemców w Polsce to: Ukraina – 237 tys. (53%), Białoruś - 28 tys. (6%), Niemcy - 21 tys. (5%),  Rosja - 13 tys. (3%), Wietnam -12 tys. (3%), Indie - 10 tys. (2%), Włochy – 8,5 tys. (2%), Chiny – 8,1 tys. (2%), Gruzja – 7 tys. (2%) i Wielka Brytania – 6,3 tys. (1%). 
Obowiązujące obecnie przepisy umożliwiają legalne pozostanie w kraju osobom, które chcą realizować dotychczasowy cel pobytu lub nie mogą opuścić Polski w związku z rozprzestrzenianiem się wirusua SARS-CoV-2 (w okresie 14.03-31.05.2020 upłynął termin ważności 20 tys. dokumentów uprawniających do legalnego pobytu na terytorium RP).</t>
    </r>
  </si>
  <si>
    <t xml:space="preserve">Rosnąca systematycznie od 2014 r. liczba wniosków o zezwolenie na pobyt kształtuje ogólną sytuację migracyjną w Polsce. Przez pierwsze osiem miesięcy 2020 r. cudzoziemcy z krajów trzecich złożyli  blisko 171 tys. wniosków o udzielenie zezwolenia na pobyt.
Najwięcej wniosków zostało złożonych przez obywateli Ukrainy (122 tys., 71%), Gruzji (7,5 tys., 4%), Białorusi (7,4 tys., 4%), Indii (4,1 tys., 2%) i Mołdawii (3,4 tys., 2%). 
Zdecydowanie największym zainteresowaniem cieszyło się zezwolenie na pobyt czasowy, o które ubiegało się 93% cudzoziemców z krajów trzecich. Głównym powodem w związku  z pobytem czasowym była praca (76%), a w dalszej kolejności: rodzina (9%), inne powody (9%) oraz edukacja (6%).
Najwięcej wniosków przyjął Wojewoda Mazowiecki (25%, 43 tys.), Wielkopolski (13%, 22 tys.), Dolnośląski (10%, 18 tys.), Małopolski (9%, 16 tys.) oraz Śląski (8%, 14 tys.).
W odpowiedzi na złożone wnioski urzędy wojewódzkie wydały 138 tys. decyzji. 76% decyzji stanowiło udzielenie zezwolenia na pobyt, 19% - decyzje negatywne, a 5% - umorzenia postępowania.
Spośród wszystkich organów najwięcej decyzji negatywnych wydał Wojewoda Mazowiecki (76% ogółu wszystkich odmów wydanych przez urzędu wojewódzkie).
Średni czas trwania postępowania z zakresu legalizacji pobytu wynosił w 2020 r. 254 dni.
Informacja miesięczna
W sierpniu 2020 r. cudzoziemcy z krajów trzecich złożyli 19,3 tys. wniosków o udzielenie zezwolenia na pobyt. Jest to druga najniższa wartość zanotowana w tym roku (najmniej wniosków wpłynęło w czerwcu 17, 7 tys.) i jednocześnie wartość zbliżona do liczby wniosków, która wpłynęła w maju (19,4 tys.). W tym samym okresie urzędy wojewódzkie wydały blisko 13 tys. decyzji.
</t>
  </si>
  <si>
    <t>Warszawa,  15 września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</si>
</sst>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zł&quot;* #,##0_);_(&quot;zł&quot;* \(#,##0\);_(&quot;zł&quot;* &quot;-&quot;_);_(@_)"/>
    <numFmt numFmtId="165" formatCode="yyyy/mm/dd;@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  <font>
      <sz val="11"/>
      <color rgb="FFFF0000"/>
      <name val="Roboto"/>
      <charset val="238"/>
    </font>
    <font>
      <sz val="8"/>
      <color rgb="FFFF0000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09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165" fontId="35" fillId="0" borderId="0" xfId="0" applyNumberFormat="1" applyFont="1" applyAlignment="1" applyProtection="1">
      <alignment vertical="top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center" vertical="center"/>
      <protection locked="0"/>
    </xf>
    <xf numFmtId="3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indent="1"/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Alignment="1" applyProtection="1">
      <protection locked="0"/>
    </xf>
    <xf numFmtId="3" fontId="28" fillId="0" borderId="0" xfId="10" applyNumberFormat="1" applyFont="1" applyFill="1" applyBorder="1" applyAlignment="1" applyProtection="1">
      <alignment horizontal="center" vertical="center"/>
    </xf>
    <xf numFmtId="0" fontId="21" fillId="0" borderId="0" xfId="0" applyFont="1" applyProtection="1"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1" fillId="33" borderId="0" xfId="0" applyFont="1" applyFill="1" applyAlignment="1" applyProtection="1">
      <alignment horizontal="left" vertical="top" wrapText="1"/>
      <protection locked="0"/>
    </xf>
    <xf numFmtId="0" fontId="21" fillId="33" borderId="0" xfId="0" applyFont="1" applyFill="1" applyAlignment="1" applyProtection="1">
      <alignment horizontal="left" vertical="top"/>
      <protection locked="0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 wrapText="1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3" fontId="28" fillId="35" borderId="46" xfId="10" applyNumberFormat="1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/>
      <protection locked="0"/>
    </xf>
    <xf numFmtId="0" fontId="28" fillId="36" borderId="45" xfId="10" applyFont="1" applyFill="1" applyBorder="1" applyAlignment="1" applyProtection="1">
      <alignment horizontal="left" vertical="center"/>
      <protection locked="0"/>
    </xf>
    <xf numFmtId="3" fontId="29" fillId="0" borderId="32" xfId="0" applyNumberFormat="1" applyFont="1" applyBorder="1" applyAlignment="1" applyProtection="1">
      <alignment horizontal="right" vertical="center" wrapText="1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164" fontId="24" fillId="0" borderId="0" xfId="2" applyNumberFormat="1" applyFont="1" applyBorder="1" applyAlignment="1" applyProtection="1">
      <alignment horizontal="center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3" fontId="29" fillId="0" borderId="42" xfId="0" applyNumberFormat="1" applyFont="1" applyBorder="1" applyAlignment="1" applyProtection="1">
      <alignment horizontal="right" vertical="center" wrapText="1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3" fontId="28" fillId="33" borderId="45" xfId="10" applyNumberFormat="1" applyFont="1" applyFill="1" applyBorder="1" applyAlignment="1" applyProtection="1">
      <alignment horizontal="center" vertical="center"/>
    </xf>
    <xf numFmtId="3" fontId="28" fillId="33" borderId="46" xfId="10" applyNumberFormat="1" applyFont="1" applyFill="1" applyBorder="1" applyAlignment="1" applyProtection="1">
      <alignment horizontal="center" vertical="center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3" fontId="29" fillId="0" borderId="42" xfId="24" applyNumberFormat="1" applyFont="1" applyFill="1" applyBorder="1" applyAlignment="1" applyProtection="1">
      <alignment horizontal="right" vertical="center"/>
    </xf>
    <xf numFmtId="3" fontId="28" fillId="34" borderId="45" xfId="0" applyNumberFormat="1" applyFont="1" applyFill="1" applyBorder="1" applyAlignment="1" applyProtection="1">
      <alignment horizontal="center" vertical="center"/>
    </xf>
    <xf numFmtId="3" fontId="28" fillId="34" borderId="46" xfId="0" applyNumberFormat="1" applyFont="1" applyFill="1" applyBorder="1" applyAlignment="1" applyProtection="1">
      <alignment horizontal="center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3" fontId="29" fillId="35" borderId="42" xfId="0" applyNumberFormat="1" applyFont="1" applyFill="1" applyBorder="1" applyAlignment="1" applyProtection="1">
      <alignment horizontal="right" vertical="center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34" fillId="35" borderId="21" xfId="0" applyFont="1" applyFill="1" applyBorder="1" applyAlignment="1" applyProtection="1">
      <alignment horizontal="center" vertical="center" wrapText="1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3" fontId="29" fillId="0" borderId="43" xfId="24" applyNumberFormat="1" applyFont="1" applyFill="1" applyBorder="1" applyAlignment="1" applyProtection="1">
      <alignment horizontal="right" vertical="center"/>
    </xf>
    <xf numFmtId="0" fontId="29" fillId="34" borderId="10" xfId="43" applyFont="1" applyFill="1" applyBorder="1" applyAlignment="1" applyProtection="1">
      <alignment horizontal="right" vertical="center"/>
    </xf>
    <xf numFmtId="0" fontId="28" fillId="36" borderId="51" xfId="10" applyFont="1" applyFill="1" applyBorder="1" applyAlignment="1" applyProtection="1">
      <alignment horizontal="center" vertical="center"/>
    </xf>
    <xf numFmtId="0" fontId="29" fillId="35" borderId="10" xfId="43" applyFont="1" applyFill="1" applyBorder="1" applyAlignment="1" applyProtection="1">
      <alignment horizontal="right" vertical="center"/>
    </xf>
    <xf numFmtId="0" fontId="29" fillId="35" borderId="42" xfId="43" applyFont="1" applyFill="1" applyBorder="1" applyAlignment="1" applyProtection="1">
      <alignment horizontal="right" vertical="center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9" fillId="0" borderId="42" xfId="0" applyNumberFormat="1" applyFont="1" applyFill="1" applyBorder="1" applyAlignment="1" applyProtection="1">
      <alignment horizontal="right" vertical="center"/>
    </xf>
    <xf numFmtId="3" fontId="29" fillId="34" borderId="32" xfId="0" applyNumberFormat="1" applyFont="1" applyFill="1" applyBorder="1" applyAlignment="1" applyProtection="1">
      <alignment horizontal="right" vertical="center"/>
    </xf>
    <xf numFmtId="3" fontId="29" fillId="0" borderId="10" xfId="0" applyNumberFormat="1" applyFont="1" applyFill="1" applyBorder="1" applyAlignment="1" applyProtection="1">
      <alignment horizontal="right" vertical="center"/>
    </xf>
    <xf numFmtId="3" fontId="29" fillId="0" borderId="43" xfId="0" applyNumberFormat="1" applyFont="1" applyFill="1" applyBorder="1" applyAlignment="1" applyProtection="1">
      <alignment horizontal="right" vertical="center"/>
    </xf>
    <xf numFmtId="3" fontId="29" fillId="0" borderId="32" xfId="0" applyNumberFormat="1" applyFont="1" applyFill="1" applyBorder="1" applyAlignment="1" applyProtection="1">
      <alignment horizontal="right" vertical="center"/>
    </xf>
    <xf numFmtId="0" fontId="34" fillId="35" borderId="31" xfId="0" applyFont="1" applyFill="1" applyBorder="1" applyAlignment="1" applyProtection="1">
      <alignment horizontal="center" vertical="center" wrapText="1"/>
    </xf>
    <xf numFmtId="0" fontId="29" fillId="35" borderId="32" xfId="43" applyFont="1" applyFill="1" applyBorder="1" applyAlignment="1" applyProtection="1">
      <alignment horizontal="right" vertical="center"/>
    </xf>
    <xf numFmtId="0" fontId="29" fillId="34" borderId="32" xfId="43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0" fontId="29" fillId="35" borderId="43" xfId="43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9" fillId="34" borderId="10" xfId="0" applyFont="1" applyFill="1" applyBorder="1" applyAlignment="1" applyProtection="1">
      <alignment horizontal="right" vertical="center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6" borderId="49" xfId="10" applyFont="1" applyFill="1" applyBorder="1" applyAlignment="1" applyProtection="1">
      <alignment horizontal="center" vertical="center"/>
    </xf>
    <xf numFmtId="0" fontId="21" fillId="0" borderId="0" xfId="0" applyFont="1" applyProtection="1">
      <protection locked="0"/>
    </xf>
    <xf numFmtId="0" fontId="29" fillId="35" borderId="35" xfId="43" applyFont="1" applyFill="1" applyBorder="1" applyAlignment="1" applyProtection="1">
      <alignment horizontal="right" vertical="center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0" fontId="29" fillId="35" borderId="10" xfId="0" applyFont="1" applyFill="1" applyBorder="1" applyAlignment="1" applyProtection="1">
      <alignment horizontal="right" vertical="center"/>
    </xf>
    <xf numFmtId="0" fontId="29" fillId="35" borderId="42" xfId="0" applyFont="1" applyFill="1" applyBorder="1" applyAlignment="1" applyProtection="1">
      <alignment horizontal="right" vertical="center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3" fontId="29" fillId="35" borderId="10" xfId="0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9" fillId="35" borderId="32" xfId="0" applyFont="1" applyFill="1" applyBorder="1" applyAlignment="1" applyProtection="1">
      <alignment horizontal="right" vertical="center"/>
    </xf>
    <xf numFmtId="0" fontId="29" fillId="34" borderId="32" xfId="0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0" fontId="28" fillId="36" borderId="50" xfId="10" applyFont="1" applyFill="1" applyBorder="1" applyAlignment="1" applyProtection="1">
      <alignment horizontal="left" vertical="center"/>
    </xf>
    <xf numFmtId="0" fontId="28" fillId="36" borderId="51" xfId="1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3" fontId="29" fillId="33" borderId="32" xfId="24" applyNumberFormat="1" applyFont="1" applyFill="1" applyBorder="1" applyAlignment="1" applyProtection="1">
      <alignment horizontal="right" vertical="center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3" fontId="29" fillId="0" borderId="10" xfId="24" applyNumberFormat="1" applyFont="1" applyFill="1" applyBorder="1" applyAlignment="1" applyProtection="1">
      <alignment horizontal="right" vertical="center"/>
    </xf>
    <xf numFmtId="3" fontId="29" fillId="0" borderId="32" xfId="24" applyNumberFormat="1" applyFont="1" applyFill="1" applyBorder="1" applyAlignment="1" applyProtection="1">
      <alignment horizontal="right" vertical="center"/>
    </xf>
    <xf numFmtId="0" fontId="29" fillId="35" borderId="26" xfId="43" applyFont="1" applyFill="1" applyBorder="1" applyAlignment="1" applyProtection="1">
      <alignment horizontal="right" vertical="center"/>
    </xf>
    <xf numFmtId="0" fontId="29" fillId="34" borderId="26" xfId="43" applyFont="1" applyFill="1" applyBorder="1" applyAlignment="1" applyProtection="1">
      <alignment horizontal="right" vertical="center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3" fontId="29" fillId="33" borderId="26" xfId="24" applyNumberFormat="1" applyFont="1" applyFill="1" applyBorder="1" applyAlignment="1" applyProtection="1">
      <alignment horizontal="right" vertical="center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8" fillId="36" borderId="52" xfId="10" applyFont="1" applyFill="1" applyBorder="1" applyAlignment="1" applyProtection="1">
      <alignment horizontal="center" vertical="center"/>
    </xf>
    <xf numFmtId="0" fontId="29" fillId="35" borderId="43" xfId="0" applyFont="1" applyFill="1" applyBorder="1" applyAlignment="1" applyProtection="1">
      <alignment horizontal="right" vertical="center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3" fontId="28" fillId="35" borderId="45" xfId="0" applyNumberFormat="1" applyFont="1" applyFill="1" applyBorder="1" applyAlignment="1" applyProtection="1">
      <alignment horizontal="center" vertical="center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7" fillId="0" borderId="40" xfId="0" applyFont="1" applyBorder="1" applyAlignment="1" applyProtection="1">
      <alignment horizontal="center" vertical="center" wrapText="1"/>
    </xf>
  </cellXfs>
  <cellStyles count="46">
    <cellStyle name="20% - akcent 1 2" xfId="35"/>
    <cellStyle name="20% - akcent 2 2" xfId="36"/>
    <cellStyle name="20% — akcent 3" xfId="24" builtinId="38"/>
    <cellStyle name="20% - akcent 3 2" xfId="37"/>
    <cellStyle name="20% - akcent 4 2" xfId="38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/>
    <cellStyle name="60% - akcent 4 2" xfId="41"/>
    <cellStyle name="60% —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tygodniowy'!$C$322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3D-4C12-AFDD-B552B5B64F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tygodniowy'!$G$320:$J$321,'Meldunek tygodniowy'!$K$320:$N$321,'Meldunek tygodniowy'!$O$320:$R$321)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tygodniowy'!$G$322:$R$322</c:f>
              <c:numCache>
                <c:formatCode>General</c:formatCode>
                <c:ptCount val="12"/>
                <c:pt idx="0">
                  <c:v>151</c:v>
                </c:pt>
                <c:pt idx="2">
                  <c:v>410</c:v>
                </c:pt>
                <c:pt idx="4">
                  <c:v>195</c:v>
                </c:pt>
                <c:pt idx="6">
                  <c:v>519</c:v>
                </c:pt>
                <c:pt idx="8">
                  <c:v>23</c:v>
                </c:pt>
                <c:pt idx="10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3D-4C12-AFDD-B552B5B64F2A}"/>
            </c:ext>
          </c:extLst>
        </c:ser>
        <c:ser>
          <c:idx val="1"/>
          <c:order val="1"/>
          <c:tx>
            <c:strRef>
              <c:f>'Meldunek tygodniowy'!$C$323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3D-4C12-AFDD-B552B5B64F2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tygodniowy'!$G$320:$J$321,'Meldunek tygodniowy'!$K$320:$N$321,'Meldunek tygodniowy'!$O$320:$R$321)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tygodniowy'!$G$323:$R$323</c:f>
              <c:numCache>
                <c:formatCode>General</c:formatCode>
                <c:ptCount val="12"/>
                <c:pt idx="0">
                  <c:v>56</c:v>
                </c:pt>
                <c:pt idx="2">
                  <c:v>62</c:v>
                </c:pt>
                <c:pt idx="4">
                  <c:v>79</c:v>
                </c:pt>
                <c:pt idx="6">
                  <c:v>134</c:v>
                </c:pt>
                <c:pt idx="8">
                  <c:v>11</c:v>
                </c:pt>
                <c:pt idx="1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3D-4C12-AFDD-B552B5B64F2A}"/>
            </c:ext>
          </c:extLst>
        </c:ser>
        <c:ser>
          <c:idx val="2"/>
          <c:order val="2"/>
          <c:tx>
            <c:strRef>
              <c:f>'Meldunek tygodniowy'!$C$324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3D-4C12-AFDD-B552B5B64F2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tygodniowy'!$G$320:$J$321,'Meldunek tygodniowy'!$K$320:$N$321,'Meldunek tygodniowy'!$O$320:$R$321)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tygodniowy'!$G$324:$R$324</c:f>
              <c:numCache>
                <c:formatCode>General</c:formatCode>
                <c:ptCount val="12"/>
                <c:pt idx="0">
                  <c:v>16</c:v>
                </c:pt>
                <c:pt idx="2">
                  <c:v>40</c:v>
                </c:pt>
                <c:pt idx="4">
                  <c:v>11</c:v>
                </c:pt>
                <c:pt idx="6">
                  <c:v>32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13D-4C12-AFDD-B552B5B64F2A}"/>
            </c:ext>
          </c:extLst>
        </c:ser>
        <c:ser>
          <c:idx val="3"/>
          <c:order val="3"/>
          <c:tx>
            <c:strRef>
              <c:f>'Meldunek tygodniowy'!$C$325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3D-4C12-AFDD-B552B5B64F2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tygodniowy'!$G$320:$J$321,'Meldunek tygodniowy'!$K$320:$N$321,'Meldunek tygodniowy'!$O$320:$R$321)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tygodniowy'!$G$325:$R$325</c:f>
              <c:numCache>
                <c:formatCode>General</c:formatCode>
                <c:ptCount val="12"/>
                <c:pt idx="0">
                  <c:v>45</c:v>
                </c:pt>
                <c:pt idx="2">
                  <c:v>58</c:v>
                </c:pt>
                <c:pt idx="4">
                  <c:v>5</c:v>
                </c:pt>
                <c:pt idx="6">
                  <c:v>11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13D-4C12-AFDD-B552B5B64F2A}"/>
            </c:ext>
          </c:extLst>
        </c:ser>
        <c:ser>
          <c:idx val="5"/>
          <c:order val="4"/>
          <c:tx>
            <c:strRef>
              <c:f>'Meldunek tygodniowy'!$C$326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13D-4C12-AFDD-B552B5B64F2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tygodniowy'!$G$326:$R$326</c:f>
              <c:numCache>
                <c:formatCode>General</c:formatCode>
                <c:ptCount val="12"/>
                <c:pt idx="0">
                  <c:v>29</c:v>
                </c:pt>
                <c:pt idx="2">
                  <c:v>41</c:v>
                </c:pt>
                <c:pt idx="4">
                  <c:v>1</c:v>
                </c:pt>
                <c:pt idx="6">
                  <c:v>4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13D-4C12-AFDD-B552B5B64F2A}"/>
            </c:ext>
          </c:extLst>
        </c:ser>
        <c:ser>
          <c:idx val="4"/>
          <c:order val="5"/>
          <c:tx>
            <c:strRef>
              <c:f>'Meldunek tygodniowy'!$C$327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13D-4C12-AFDD-B552B5B64F2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tygodniowy'!$G$320:$J$321,'Meldunek tygodniowy'!$K$320:$N$321,'Meldunek tygodniowy'!$O$320:$R$321)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tygodniowy'!$G$327:$R$327</c:f>
              <c:numCache>
                <c:formatCode>General</c:formatCode>
                <c:ptCount val="12"/>
                <c:pt idx="0">
                  <c:v>163</c:v>
                </c:pt>
                <c:pt idx="2">
                  <c:v>194</c:v>
                </c:pt>
                <c:pt idx="4">
                  <c:v>71</c:v>
                </c:pt>
                <c:pt idx="6">
                  <c:v>118</c:v>
                </c:pt>
                <c:pt idx="8">
                  <c:v>14</c:v>
                </c:pt>
                <c:pt idx="1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13D-4C12-AFDD-B552B5B64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417985272"/>
        <c:axId val="417988408"/>
        <c:axId val="0"/>
      </c:bar3DChart>
      <c:catAx>
        <c:axId val="417985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en-US"/>
          </a:p>
        </c:txPr>
        <c:crossAx val="417988408"/>
        <c:crosses val="autoZero"/>
        <c:auto val="1"/>
        <c:lblAlgn val="ctr"/>
        <c:lblOffset val="100"/>
        <c:noMultiLvlLbl val="0"/>
      </c:catAx>
      <c:valAx>
        <c:axId val="4179884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41798527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tygodniowy'!$B$448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tygodniowy'!$J$447,'Meldunek tygodniowy'!$M$447,'Meldunek tygodniowy'!$P$447,'Meldunek tygodniowy'!$S$447,'Meldunek tygodniowy'!$V$447)</c:f>
              <c:strCache>
                <c:ptCount val="5"/>
                <c:pt idx="0">
                  <c:v>28.07.2020 - 03.08.2020</c:v>
                </c:pt>
                <c:pt idx="1">
                  <c:v>04.08.2020 - 10.08.2020</c:v>
                </c:pt>
                <c:pt idx="2">
                  <c:v>11.08.2020 - 17.08.2020</c:v>
                </c:pt>
                <c:pt idx="3">
                  <c:v>18.08.2020 - 24.08.2020</c:v>
                </c:pt>
                <c:pt idx="4">
                  <c:v>25.08.2020 - 31.08.2020</c:v>
                </c:pt>
              </c:strCache>
            </c:strRef>
          </c:cat>
          <c:val>
            <c:numRef>
              <c:f>('Meldunek tygodniowy'!$J$448,'Meldunek tygodniowy'!$M$448,'Meldunek tygodniowy'!$P$448,'Meldunek tygodniowy'!$S$448,'Meldunek tygodniowy'!$V$448)</c:f>
              <c:numCache>
                <c:formatCode>#,##0</c:formatCode>
                <c:ptCount val="5"/>
                <c:pt idx="0">
                  <c:v>969</c:v>
                </c:pt>
                <c:pt idx="1">
                  <c:v>947</c:v>
                </c:pt>
                <c:pt idx="2">
                  <c:v>890</c:v>
                </c:pt>
                <c:pt idx="3">
                  <c:v>852</c:v>
                </c:pt>
                <c:pt idx="4">
                  <c:v>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2-4248-B29C-DA7B9EE5E62B}"/>
            </c:ext>
          </c:extLst>
        </c:ser>
        <c:ser>
          <c:idx val="1"/>
          <c:order val="1"/>
          <c:tx>
            <c:strRef>
              <c:f>'Meldunek tygodniowy'!$B$449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tygodniowy'!$J$447,'Meldunek tygodniowy'!$M$447,'Meldunek tygodniowy'!$P$447,'Meldunek tygodniowy'!$S$447,'Meldunek tygodniowy'!$V$447)</c:f>
              <c:strCache>
                <c:ptCount val="5"/>
                <c:pt idx="0">
                  <c:v>28.07.2020 - 03.08.2020</c:v>
                </c:pt>
                <c:pt idx="1">
                  <c:v>04.08.2020 - 10.08.2020</c:v>
                </c:pt>
                <c:pt idx="2">
                  <c:v>11.08.2020 - 17.08.2020</c:v>
                </c:pt>
                <c:pt idx="3">
                  <c:v>18.08.2020 - 24.08.2020</c:v>
                </c:pt>
                <c:pt idx="4">
                  <c:v>25.08.2020 - 31.08.2020</c:v>
                </c:pt>
              </c:strCache>
            </c:strRef>
          </c:cat>
          <c:val>
            <c:numRef>
              <c:f>('Meldunek tygodniowy'!$J$449,'Meldunek tygodniowy'!$M$449,'Meldunek tygodniowy'!$P$449,'Meldunek tygodniowy'!$S$449,'Meldunek tygodniowy'!$V$449)</c:f>
              <c:numCache>
                <c:formatCode>#,##0</c:formatCode>
                <c:ptCount val="5"/>
                <c:pt idx="0">
                  <c:v>2075</c:v>
                </c:pt>
                <c:pt idx="1">
                  <c:v>2077</c:v>
                </c:pt>
                <c:pt idx="2">
                  <c:v>2080</c:v>
                </c:pt>
                <c:pt idx="3">
                  <c:v>2093</c:v>
                </c:pt>
                <c:pt idx="4">
                  <c:v>2107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72-4248-B29C-DA7B9EE5E62B}"/>
            </c:ext>
          </c:extLst>
        </c:ser>
        <c:ser>
          <c:idx val="5"/>
          <c:order val="2"/>
          <c:tx>
            <c:strRef>
              <c:f>'Meldunek tygodniowy'!$B$452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tygodniowy'!$J$447,'Meldunek tygodniowy'!$M$447,'Meldunek tygodniowy'!$P$447,'Meldunek tygodniowy'!$S$447,'Meldunek tygodniowy'!$V$447)</c:f>
              <c:strCache>
                <c:ptCount val="5"/>
                <c:pt idx="0">
                  <c:v>28.07.2020 - 03.08.2020</c:v>
                </c:pt>
                <c:pt idx="1">
                  <c:v>04.08.2020 - 10.08.2020</c:v>
                </c:pt>
                <c:pt idx="2">
                  <c:v>11.08.2020 - 17.08.2020</c:v>
                </c:pt>
                <c:pt idx="3">
                  <c:v>18.08.2020 - 24.08.2020</c:v>
                </c:pt>
                <c:pt idx="4">
                  <c:v>25.08.2020 - 31.08.2020</c:v>
                </c:pt>
              </c:strCache>
            </c:strRef>
          </c:cat>
          <c:val>
            <c:numRef>
              <c:f>('Meldunek tygodniowy'!$J$452,'Meldunek tygodniowy'!$M$452,'Meldunek tygodniowy'!$P$452,'Meldunek tygodniowy'!$S$452,'Meldunek tygodniowy'!$V$452)</c:f>
              <c:numCache>
                <c:formatCode>#,##0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72-4248-B29C-DA7B9EE5E62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421238304"/>
        <c:axId val="421233208"/>
        <c:axId val="0"/>
      </c:bar3DChart>
      <c:catAx>
        <c:axId val="4212383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21233208"/>
        <c:crosses val="autoZero"/>
        <c:auto val="1"/>
        <c:lblAlgn val="ctr"/>
        <c:lblOffset val="100"/>
        <c:noMultiLvlLbl val="0"/>
      </c:catAx>
      <c:valAx>
        <c:axId val="42123320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4212383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tygodniowy'!$C$133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tygodniowy'!$L$132:$U$132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tygodniowy'!$L$133:$U$133</c:f>
              <c:numCache>
                <c:formatCode>#,##0</c:formatCode>
                <c:ptCount val="10"/>
                <c:pt idx="0">
                  <c:v>12601</c:v>
                </c:pt>
                <c:pt idx="2">
                  <c:v>1910</c:v>
                </c:pt>
                <c:pt idx="3">
                  <c:v>1616</c:v>
                </c:pt>
                <c:pt idx="4">
                  <c:v>1478</c:v>
                </c:pt>
                <c:pt idx="5">
                  <c:v>498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F5-424B-8F76-56B29BB3CF27}"/>
            </c:ext>
          </c:extLst>
        </c:ser>
        <c:ser>
          <c:idx val="0"/>
          <c:order val="1"/>
          <c:tx>
            <c:strRef>
              <c:f>'Meldunek tygodniowy'!$C$134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tygodniowy'!$L$132:$U$132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tygodniowy'!$L$134:$U$134</c:f>
              <c:numCache>
                <c:formatCode>#,##0</c:formatCode>
                <c:ptCount val="10"/>
                <c:pt idx="0">
                  <c:v>435</c:v>
                </c:pt>
                <c:pt idx="2">
                  <c:v>108</c:v>
                </c:pt>
                <c:pt idx="3">
                  <c:v>48</c:v>
                </c:pt>
                <c:pt idx="4">
                  <c:v>73</c:v>
                </c:pt>
                <c:pt idx="5">
                  <c:v>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F5-424B-8F76-56B29BB3CF27}"/>
            </c:ext>
          </c:extLst>
        </c:ser>
        <c:ser>
          <c:idx val="1"/>
          <c:order val="2"/>
          <c:tx>
            <c:strRef>
              <c:f>'Meldunek tygodniowy'!$C$135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tygodniowy'!$L$132:$U$132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tygodniowy'!$L$135:$U$135</c:f>
              <c:numCache>
                <c:formatCode>#,##0</c:formatCode>
                <c:ptCount val="10"/>
                <c:pt idx="0">
                  <c:v>144</c:v>
                </c:pt>
                <c:pt idx="2">
                  <c:v>29</c:v>
                </c:pt>
                <c:pt idx="3">
                  <c:v>52</c:v>
                </c:pt>
                <c:pt idx="4">
                  <c:v>20</c:v>
                </c:pt>
                <c:pt idx="5">
                  <c:v>13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F5-424B-8F76-56B29BB3CF27}"/>
            </c:ext>
          </c:extLst>
        </c:ser>
        <c:ser>
          <c:idx val="2"/>
          <c:order val="3"/>
          <c:tx>
            <c:strRef>
              <c:f>'Meldunek tygodniowy'!$C$136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tygodniowy'!$L$132:$U$132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tygodniowy'!$L$136:$U$136</c:f>
              <c:numCache>
                <c:formatCode>#,##0</c:formatCode>
                <c:ptCount val="10"/>
                <c:pt idx="0">
                  <c:v>10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F5-424B-8F76-56B29BB3CF27}"/>
            </c:ext>
          </c:extLst>
        </c:ser>
        <c:ser>
          <c:idx val="3"/>
          <c:order val="4"/>
          <c:tx>
            <c:strRef>
              <c:f>'Meldunek tygodniowy'!$C$137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tygodniowy'!$L$132:$U$132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tygodniowy'!$L$137:$U$137</c:f>
              <c:numCache>
                <c:formatCode>#,##0</c:formatCode>
                <c:ptCount val="10"/>
                <c:pt idx="0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F5-424B-8F76-56B29BB3CF27}"/>
            </c:ext>
          </c:extLst>
        </c:ser>
        <c:ser>
          <c:idx val="4"/>
          <c:order val="5"/>
          <c:tx>
            <c:strRef>
              <c:f>'Meldunek tygodniowy'!$C$138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tygodniowy'!$L$132:$U$132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tygodniowy'!$L$138:$U$138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EF5-424B-8F76-56B29BB3CF27}"/>
            </c:ext>
          </c:extLst>
        </c:ser>
        <c:ser>
          <c:idx val="5"/>
          <c:order val="6"/>
          <c:tx>
            <c:strRef>
              <c:f>'Meldunek tygodniowy'!$C$139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tygodniowy'!$L$132:$U$132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tygodniowy'!$L$139:$U$139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EF5-424B-8F76-56B29BB3CF27}"/>
            </c:ext>
          </c:extLst>
        </c:ser>
        <c:ser>
          <c:idx val="6"/>
          <c:order val="7"/>
          <c:tx>
            <c:strRef>
              <c:f>'Meldunek tygodniowy'!$C$140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tygodniowy'!$L$132:$U$132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tygodniowy'!$L$140:$U$140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EF5-424B-8F76-56B29BB3CF27}"/>
            </c:ext>
          </c:extLst>
        </c:ser>
        <c:ser>
          <c:idx val="7"/>
          <c:order val="8"/>
          <c:tx>
            <c:strRef>
              <c:f>'Meldunek tygodniowy'!$C$141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tygodniowy'!$L$132:$U$132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tygodniowy'!$L$141:$U$141</c:f>
              <c:numCache>
                <c:formatCode>#,##0</c:formatCode>
                <c:ptCount val="10"/>
                <c:pt idx="0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F5-424B-8F76-56B29BB3CF27}"/>
            </c:ext>
          </c:extLst>
        </c:ser>
        <c:ser>
          <c:idx val="9"/>
          <c:order val="9"/>
          <c:tx>
            <c:strRef>
              <c:f>'Meldunek tygodniowy'!$C$142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tygodniowy'!$L$132:$U$132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tygodniowy'!$L$142:$U$142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EF5-424B-8F76-56B29BB3CF27}"/>
            </c:ext>
          </c:extLst>
        </c:ser>
        <c:ser>
          <c:idx val="10"/>
          <c:order val="10"/>
          <c:tx>
            <c:strRef>
              <c:f>'Meldunek tygodniowy'!$C$143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tygodniowy'!$L$132:$U$132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tygodniowy'!$L$143:$U$143</c:f>
              <c:numCache>
                <c:formatCode>#,##0</c:formatCode>
                <c:ptCount val="10"/>
                <c:pt idx="0">
                  <c:v>899</c:v>
                </c:pt>
                <c:pt idx="2">
                  <c:v>484</c:v>
                </c:pt>
                <c:pt idx="3">
                  <c:v>14</c:v>
                </c:pt>
                <c:pt idx="4">
                  <c:v>27</c:v>
                </c:pt>
                <c:pt idx="5">
                  <c:v>135</c:v>
                </c:pt>
                <c:pt idx="6">
                  <c:v>48</c:v>
                </c:pt>
                <c:pt idx="7">
                  <c:v>0</c:v>
                </c:pt>
                <c:pt idx="8">
                  <c:v>87</c:v>
                </c:pt>
                <c:pt idx="9">
                  <c:v>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EF5-424B-8F76-56B29BB3CF27}"/>
            </c:ext>
          </c:extLst>
        </c:ser>
        <c:ser>
          <c:idx val="11"/>
          <c:order val="11"/>
          <c:tx>
            <c:strRef>
              <c:f>'Meldunek tygodniowy'!$C$144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tygodniowy'!$L$132:$U$132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tygodniowy'!$L$144:$U$144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EF5-424B-8F76-56B29BB3CF27}"/>
            </c:ext>
          </c:extLst>
        </c:ser>
        <c:ser>
          <c:idx val="12"/>
          <c:order val="12"/>
          <c:tx>
            <c:strRef>
              <c:f>'Meldunek tygodniowy'!$C$145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tygodniowy'!$L$132:$U$132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tygodniowy'!$L$145:$U$145</c:f>
              <c:numCache>
                <c:formatCode>#,##0</c:formatCode>
                <c:ptCount val="10"/>
                <c:pt idx="0">
                  <c:v>5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EF5-424B-8F76-56B29BB3CF27}"/>
            </c:ext>
          </c:extLst>
        </c:ser>
        <c:ser>
          <c:idx val="13"/>
          <c:order val="13"/>
          <c:tx>
            <c:strRef>
              <c:f>'Meldunek tygodniowy'!$C$146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tygodniowy'!$L$132:$U$132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tygodniowy'!$L$146:$U$146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EF5-424B-8F76-56B29BB3CF27}"/>
            </c:ext>
          </c:extLst>
        </c:ser>
        <c:ser>
          <c:idx val="14"/>
          <c:order val="14"/>
          <c:tx>
            <c:strRef>
              <c:f>'Meldunek tygodniowy'!$C$147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tygodniowy'!$L$132:$U$132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tygodniowy'!$L$147:$U$147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EF5-424B-8F76-56B29BB3C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421233992"/>
        <c:axId val="421235952"/>
        <c:axId val="0"/>
      </c:bar3DChart>
      <c:catAx>
        <c:axId val="421233992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1235952"/>
        <c:crosses val="autoZero"/>
        <c:auto val="1"/>
        <c:lblAlgn val="ctr"/>
        <c:lblOffset val="100"/>
        <c:noMultiLvlLbl val="0"/>
      </c:catAx>
      <c:valAx>
        <c:axId val="4212359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1233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tygodniowy'!$C$290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tygodniowy'!$G$288:$J$289,'Meldunek tygodniowy'!$K$288:$N$289,'Meldunek tygodniowy'!$O$288:$R$289)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tygodniowy'!$G$290:$R$290</c:f>
              <c:numCache>
                <c:formatCode>General</c:formatCode>
                <c:ptCount val="12"/>
                <c:pt idx="0">
                  <c:v>6</c:v>
                </c:pt>
                <c:pt idx="2">
                  <c:v>10</c:v>
                </c:pt>
                <c:pt idx="4">
                  <c:v>17</c:v>
                </c:pt>
                <c:pt idx="6">
                  <c:v>47</c:v>
                </c:pt>
                <c:pt idx="8">
                  <c:v>3</c:v>
                </c:pt>
                <c:pt idx="1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46-48FB-AB12-222636861ED1}"/>
            </c:ext>
          </c:extLst>
        </c:ser>
        <c:ser>
          <c:idx val="1"/>
          <c:order val="1"/>
          <c:tx>
            <c:strRef>
              <c:f>'Meldunek tygodniowy'!$C$291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tygodniowy'!$G$288:$J$289,'Meldunek tygodniowy'!$K$288:$N$289,'Meldunek tygodniowy'!$O$288:$R$289)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tygodniowy'!$G$291:$R$291</c:f>
              <c:numCache>
                <c:formatCode>General</c:formatCode>
                <c:ptCount val="12"/>
                <c:pt idx="0">
                  <c:v>33</c:v>
                </c:pt>
                <c:pt idx="2">
                  <c:v>40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46-48FB-AB12-222636861ED1}"/>
            </c:ext>
          </c:extLst>
        </c:ser>
        <c:ser>
          <c:idx val="2"/>
          <c:order val="2"/>
          <c:tx>
            <c:strRef>
              <c:f>'Meldunek tygodniowy'!$C$292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tygodniowy'!$G$288:$J$289,'Meldunek tygodniowy'!$K$288:$N$289,'Meldunek tygodniowy'!$O$288:$R$289)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tygodniowy'!$G$292:$R$292</c:f>
              <c:numCache>
                <c:formatCode>General</c:formatCode>
                <c:ptCount val="12"/>
                <c:pt idx="0">
                  <c:v>5</c:v>
                </c:pt>
                <c:pt idx="2">
                  <c:v>5</c:v>
                </c:pt>
                <c:pt idx="4">
                  <c:v>10</c:v>
                </c:pt>
                <c:pt idx="6">
                  <c:v>23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46-48FB-AB12-222636861ED1}"/>
            </c:ext>
          </c:extLst>
        </c:ser>
        <c:ser>
          <c:idx val="3"/>
          <c:order val="3"/>
          <c:tx>
            <c:strRef>
              <c:f>'Meldunek tygodniowy'!$C$293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tygodniowy'!$G$288:$J$289,'Meldunek tygodniowy'!$K$288:$N$289,'Meldunek tygodniowy'!$O$288:$R$289)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tygodniowy'!$G$293:$R$293</c:f>
              <c:numCache>
                <c:formatCode>General</c:formatCode>
                <c:ptCount val="12"/>
                <c:pt idx="0">
                  <c:v>6</c:v>
                </c:pt>
                <c:pt idx="2">
                  <c:v>10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46-48FB-AB12-222636861ED1}"/>
            </c:ext>
          </c:extLst>
        </c:ser>
        <c:ser>
          <c:idx val="5"/>
          <c:order val="4"/>
          <c:tx>
            <c:strRef>
              <c:f>'Meldunek tygodniowy'!$C$294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tygodniowy'!$G$294:$R$294</c:f>
              <c:numCache>
                <c:formatCode>General</c:formatCode>
                <c:ptCount val="12"/>
                <c:pt idx="0">
                  <c:v>6</c:v>
                </c:pt>
                <c:pt idx="2">
                  <c:v>6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46-48FB-AB12-222636861ED1}"/>
            </c:ext>
          </c:extLst>
        </c:ser>
        <c:ser>
          <c:idx val="4"/>
          <c:order val="5"/>
          <c:tx>
            <c:strRef>
              <c:f>'Meldunek tygodniowy'!$C$295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tygodniowy'!$G$288:$J$289,'Meldunek tygodniowy'!$K$288:$N$289,'Meldunek tygodniowy'!$O$288:$R$289)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tygodniowy'!$G$295:$R$295</c:f>
              <c:numCache>
                <c:formatCode>General</c:formatCode>
                <c:ptCount val="12"/>
                <c:pt idx="0">
                  <c:v>14</c:v>
                </c:pt>
                <c:pt idx="2">
                  <c:v>16</c:v>
                </c:pt>
                <c:pt idx="4">
                  <c:v>10</c:v>
                </c:pt>
                <c:pt idx="6">
                  <c:v>16</c:v>
                </c:pt>
                <c:pt idx="8">
                  <c:v>2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E46-48FB-AB12-222636861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47280960"/>
        <c:axId val="147281744"/>
        <c:axId val="0"/>
      </c:bar3DChart>
      <c:catAx>
        <c:axId val="1472809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147281744"/>
        <c:crosses val="autoZero"/>
        <c:auto val="1"/>
        <c:lblAlgn val="ctr"/>
        <c:lblOffset val="100"/>
        <c:noMultiLvlLbl val="0"/>
      </c:catAx>
      <c:valAx>
        <c:axId val="147281744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1472809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01.08.2020 - 31.08.2020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17515</c:v>
                </c:pt>
                <c:pt idx="1">
                  <c:v>8410</c:v>
                </c:pt>
                <c:pt idx="2">
                  <c:v>2907</c:v>
                </c:pt>
                <c:pt idx="3">
                  <c:v>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91-4943-AB73-2EE861646BA2}"/>
            </c:ext>
          </c:extLst>
        </c:ser>
        <c:ser>
          <c:idx val="2"/>
          <c:order val="1"/>
          <c:tx>
            <c:strRef>
              <c:f>'Meldunek tygodniowy'!$G$25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01.08.2020 - 31.08.2020 r.</c:v>
                  </c:pt>
                </c:lvl>
              </c:multiLvlStrCache>
            </c:multiLvlStrRef>
          </c:cat>
          <c:val>
            <c:numRef>
              <c:f>('Meldunek tygodniowy'!$K$25,'Meldunek tygodniowy'!$M$25,'Meldunek tygodniowy'!$O$25,'Meldunek tygodniowy'!$Q$25)</c:f>
              <c:numCache>
                <c:formatCode>#,##0</c:formatCode>
                <c:ptCount val="4"/>
                <c:pt idx="0">
                  <c:v>1195</c:v>
                </c:pt>
                <c:pt idx="1">
                  <c:v>496</c:v>
                </c:pt>
                <c:pt idx="2">
                  <c:v>58</c:v>
                </c:pt>
                <c:pt idx="3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91-4943-AB73-2EE861646BA2}"/>
            </c:ext>
          </c:extLst>
        </c:ser>
        <c:ser>
          <c:idx val="4"/>
          <c:order val="2"/>
          <c:tx>
            <c:strRef>
              <c:f>'Meldunek tygodniowy'!$G$26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01.08.2020 - 31.08.2020 r.</c:v>
                  </c:pt>
                </c:lvl>
              </c:multiLvlStrCache>
            </c:multiLvlStrRef>
          </c:cat>
          <c:val>
            <c:numRef>
              <c:f>('Meldunek tygodniowy'!$K$26,'Meldunek tygodniowy'!$M$26,'Meldunek tygodniowy'!$O$26,'Meldunek tygodniowy'!$Q$26)</c:f>
              <c:numCache>
                <c:formatCode>#,##0</c:formatCode>
                <c:ptCount val="4"/>
                <c:pt idx="0">
                  <c:v>553</c:v>
                </c:pt>
                <c:pt idx="1">
                  <c:v>186</c:v>
                </c:pt>
                <c:pt idx="2">
                  <c:v>18</c:v>
                </c:pt>
                <c:pt idx="3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91-4943-AB73-2EE861646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7282136"/>
        <c:axId val="145963592"/>
        <c:axId val="0"/>
      </c:bar3DChart>
      <c:catAx>
        <c:axId val="147282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5963592"/>
        <c:crosses val="autoZero"/>
        <c:auto val="1"/>
        <c:lblAlgn val="ctr"/>
        <c:lblOffset val="100"/>
        <c:noMultiLvlLbl val="0"/>
      </c:catAx>
      <c:valAx>
        <c:axId val="1459635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472821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tygodniowy'!$D$219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tygodniowy'!$H$218:$K$218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tygodniowy'!$H$219:$K$219</c:f>
              <c:numCache>
                <c:formatCode>#,##0</c:formatCode>
                <c:ptCount val="4"/>
                <c:pt idx="0">
                  <c:v>3076</c:v>
                </c:pt>
                <c:pt idx="3">
                  <c:v>3096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E5-4059-B7FC-0F08210B7BFE}"/>
            </c:ext>
          </c:extLst>
        </c:ser>
        <c:ser>
          <c:idx val="1"/>
          <c:order val="1"/>
          <c:tx>
            <c:strRef>
              <c:f>'Meldunek tygodniowy'!$D$220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tygodniowy'!$H$218:$K$218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tygodniowy'!$H$220:$K$220</c:f>
              <c:numCache>
                <c:formatCode>#,##0</c:formatCode>
                <c:ptCount val="4"/>
                <c:pt idx="0">
                  <c:v>122</c:v>
                </c:pt>
                <c:pt idx="3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E5-4059-B7FC-0F08210B7BFE}"/>
            </c:ext>
          </c:extLst>
        </c:ser>
        <c:ser>
          <c:idx val="0"/>
          <c:order val="2"/>
          <c:tx>
            <c:strRef>
              <c:f>'Meldunek tygodniowy'!$D$221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tygodniowy'!$H$218:$K$218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tygodniowy'!$H$221:$K$221</c:f>
              <c:numCache>
                <c:formatCode>#,##0</c:formatCode>
                <c:ptCount val="4"/>
                <c:pt idx="0">
                  <c:v>1261</c:v>
                </c:pt>
                <c:pt idx="3">
                  <c:v>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E5-4059-B7FC-0F08210B7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5964768"/>
        <c:axId val="145966728"/>
        <c:axId val="512788912"/>
      </c:bar3DChart>
      <c:catAx>
        <c:axId val="14596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966728"/>
        <c:crosses val="autoZero"/>
        <c:auto val="1"/>
        <c:lblAlgn val="ctr"/>
        <c:lblOffset val="100"/>
        <c:noMultiLvlLbl val="0"/>
      </c:catAx>
      <c:valAx>
        <c:axId val="145966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964768"/>
        <c:crosses val="autoZero"/>
        <c:crossBetween val="between"/>
      </c:valAx>
      <c:serAx>
        <c:axId val="5127889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966728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tygodniowy'!$G$56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tygodniowy'!$K$54:$K$55,'Meldunek tygodniowy'!$M$54:$M$55,'Meldunek tygodniowy'!$O$54:$O$55,'Meldunek tygodniowy'!$Q$54:$Q$55)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01.01.2020 - 31.08.2020 r.</c:v>
                  </c:pt>
                </c:lvl>
              </c:multiLvlStrCache>
            </c:multiLvlStrRef>
          </c:cat>
          <c:val>
            <c:numRef>
              <c:f>('Meldunek tygodniowy'!$K$56,'Meldunek tygodniowy'!$M$56,'Meldunek tygodniowy'!$O$56,'Meldunek tygodniowy'!$Q$56)</c:f>
              <c:numCache>
                <c:formatCode>#,##0</c:formatCode>
                <c:ptCount val="4"/>
                <c:pt idx="0">
                  <c:v>158899</c:v>
                </c:pt>
                <c:pt idx="1">
                  <c:v>96743</c:v>
                </c:pt>
                <c:pt idx="2">
                  <c:v>25450</c:v>
                </c:pt>
                <c:pt idx="3">
                  <c:v>5960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44-4A97-B1CD-D6F2BA8323CF}"/>
            </c:ext>
          </c:extLst>
        </c:ser>
        <c:ser>
          <c:idx val="2"/>
          <c:order val="1"/>
          <c:tx>
            <c:strRef>
              <c:f>'Meldunek tygodniowy'!$G$57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tygodniowy'!$K$54:$K$55,'Meldunek tygodniowy'!$M$54:$M$55,'Meldunek tygodniowy'!$O$54:$O$55,'Meldunek tygodniowy'!$Q$54:$Q$55)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01.01.2020 - 31.08.2020 r.</c:v>
                  </c:pt>
                </c:lvl>
              </c:multiLvlStrCache>
            </c:multiLvlStrRef>
          </c:cat>
          <c:val>
            <c:numRef>
              <c:f>('Meldunek tygodniowy'!$K$57,'Meldunek tygodniowy'!$M$57,'Meldunek tygodniowy'!$O$57,'Meldunek tygodniowy'!$Q$57)</c:f>
              <c:numCache>
                <c:formatCode>#,##0</c:formatCode>
                <c:ptCount val="4"/>
                <c:pt idx="0">
                  <c:v>8841</c:v>
                </c:pt>
                <c:pt idx="1">
                  <c:v>6650</c:v>
                </c:pt>
                <c:pt idx="2">
                  <c:v>1157</c:v>
                </c:pt>
                <c:pt idx="3">
                  <c:v>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44-4A97-B1CD-D6F2BA8323CF}"/>
            </c:ext>
          </c:extLst>
        </c:ser>
        <c:ser>
          <c:idx val="4"/>
          <c:order val="2"/>
          <c:tx>
            <c:strRef>
              <c:f>'Meldunek tygodniowy'!$G$58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tygodniowy'!$K$54:$K$55,'Meldunek tygodniowy'!$M$54:$M$55,'Meldunek tygodniowy'!$O$54:$O$55,'Meldunek tygodniowy'!$Q$54:$Q$55)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01.01.2020 - 31.08.2020 r.</c:v>
                  </c:pt>
                </c:lvl>
              </c:multiLvlStrCache>
            </c:multiLvlStrRef>
          </c:cat>
          <c:val>
            <c:numRef>
              <c:f>('Meldunek tygodniowy'!$K$58,'Meldunek tygodniowy'!$M$58,'Meldunek tygodniowy'!$O$58,'Meldunek tygodniowy'!$Q$58)</c:f>
              <c:numCache>
                <c:formatCode>#,##0</c:formatCode>
                <c:ptCount val="4"/>
                <c:pt idx="0">
                  <c:v>3249</c:v>
                </c:pt>
                <c:pt idx="1">
                  <c:v>1295</c:v>
                </c:pt>
                <c:pt idx="2">
                  <c:v>291</c:v>
                </c:pt>
                <c:pt idx="3">
                  <c:v>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44-4A97-B1CD-D6F2BA832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2609384"/>
        <c:axId val="512612912"/>
        <c:axId val="0"/>
      </c:bar3DChart>
      <c:catAx>
        <c:axId val="512609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12612912"/>
        <c:crosses val="autoZero"/>
        <c:auto val="1"/>
        <c:lblAlgn val="ctr"/>
        <c:lblOffset val="100"/>
        <c:noMultiLvlLbl val="0"/>
      </c:catAx>
      <c:valAx>
        <c:axId val="5126129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5126093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333</xdr:row>
      <xdr:rowOff>52389</xdr:rowOff>
    </xdr:from>
    <xdr:to>
      <xdr:col>24</xdr:col>
      <xdr:colOff>19051</xdr:colOff>
      <xdr:row>354</xdr:row>
      <xdr:rowOff>133351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454</xdr:row>
      <xdr:rowOff>0</xdr:rowOff>
    </xdr:from>
    <xdr:to>
      <xdr:col>23</xdr:col>
      <xdr:colOff>9525</xdr:colOff>
      <xdr:row>466</xdr:row>
      <xdr:rowOff>133350</xdr:rowOff>
    </xdr:to>
    <xdr:graphicFrame macro="">
      <xdr:nvGraphicFramePr>
        <xdr:cNvPr id="35" name="Wykres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149</xdr:row>
      <xdr:rowOff>69397</xdr:rowOff>
    </xdr:from>
    <xdr:to>
      <xdr:col>23</xdr:col>
      <xdr:colOff>1</xdr:colOff>
      <xdr:row>167</xdr:row>
      <xdr:rowOff>111125</xdr:rowOff>
    </xdr:to>
    <xdr:graphicFrame macro="">
      <xdr:nvGraphicFramePr>
        <xdr:cNvPr id="38" name="Wykres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296</xdr:row>
      <xdr:rowOff>142193</xdr:rowOff>
    </xdr:from>
    <xdr:to>
      <xdr:col>23</xdr:col>
      <xdr:colOff>238126</xdr:colOff>
      <xdr:row>315</xdr:row>
      <xdr:rowOff>161925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28</xdr:row>
      <xdr:rowOff>9526</xdr:rowOff>
    </xdr:from>
    <xdr:to>
      <xdr:col>23</xdr:col>
      <xdr:colOff>9525</xdr:colOff>
      <xdr:row>42</xdr:row>
      <xdr:rowOff>180976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223</xdr:row>
      <xdr:rowOff>1</xdr:rowOff>
    </xdr:from>
    <xdr:to>
      <xdr:col>21</xdr:col>
      <xdr:colOff>238125</xdr:colOff>
      <xdr:row>235</xdr:row>
      <xdr:rowOff>127000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395</xdr:row>
      <xdr:rowOff>0</xdr:rowOff>
    </xdr:from>
    <xdr:to>
      <xdr:col>20</xdr:col>
      <xdr:colOff>234084</xdr:colOff>
      <xdr:row>395</xdr:row>
      <xdr:rowOff>95250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324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64</xdr:row>
      <xdr:rowOff>0</xdr:rowOff>
    </xdr:from>
    <xdr:to>
      <xdr:col>22</xdr:col>
      <xdr:colOff>266700</xdr:colOff>
      <xdr:row>79</xdr:row>
      <xdr:rowOff>9525</xdr:rowOff>
    </xdr:to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356</xdr:row>
      <xdr:rowOff>31751</xdr:rowOff>
    </xdr:from>
    <xdr:to>
      <xdr:col>25</xdr:col>
      <xdr:colOff>0</xdr:colOff>
      <xdr:row>367</xdr:row>
      <xdr:rowOff>21167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386</xdr:row>
      <xdr:rowOff>0</xdr:rowOff>
    </xdr:from>
    <xdr:to>
      <xdr:col>25</xdr:col>
      <xdr:colOff>0</xdr:colOff>
      <xdr:row>395</xdr:row>
      <xdr:rowOff>0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425</xdr:row>
      <xdr:rowOff>190499</xdr:rowOff>
    </xdr:from>
    <xdr:to>
      <xdr:col>25</xdr:col>
      <xdr:colOff>0</xdr:colOff>
      <xdr:row>440</xdr:row>
      <xdr:rowOff>169332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468</xdr:row>
      <xdr:rowOff>0</xdr:rowOff>
    </xdr:from>
    <xdr:to>
      <xdr:col>25</xdr:col>
      <xdr:colOff>0</xdr:colOff>
      <xdr:row>478</xdr:row>
      <xdr:rowOff>179916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91</xdr:row>
      <xdr:rowOff>190499</xdr:rowOff>
    </xdr:from>
    <xdr:to>
      <xdr:col>25</xdr:col>
      <xdr:colOff>0</xdr:colOff>
      <xdr:row>112</xdr:row>
      <xdr:rowOff>10582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171</xdr:row>
      <xdr:rowOff>0</xdr:rowOff>
    </xdr:from>
    <xdr:to>
      <xdr:col>25</xdr:col>
      <xdr:colOff>0</xdr:colOff>
      <xdr:row>189</xdr:row>
      <xdr:rowOff>179916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209</xdr:row>
      <xdr:rowOff>0</xdr:rowOff>
    </xdr:from>
    <xdr:to>
      <xdr:col>25</xdr:col>
      <xdr:colOff>0</xdr:colOff>
      <xdr:row>213</xdr:row>
      <xdr:rowOff>0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0" y="77734583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239</xdr:row>
      <xdr:rowOff>132183</xdr:rowOff>
    </xdr:from>
    <xdr:to>
      <xdr:col>25</xdr:col>
      <xdr:colOff>0</xdr:colOff>
      <xdr:row>247</xdr:row>
      <xdr:rowOff>132185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0" y="48907959"/>
          <a:ext cx="9209013" cy="1492899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271</xdr:row>
      <xdr:rowOff>0</xdr:rowOff>
    </xdr:from>
    <xdr:to>
      <xdr:col>25</xdr:col>
      <xdr:colOff>0</xdr:colOff>
      <xdr:row>279</xdr:row>
      <xdr:rowOff>10584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483</xdr:row>
      <xdr:rowOff>156881</xdr:rowOff>
    </xdr:from>
    <xdr:to>
      <xdr:col>25</xdr:col>
      <xdr:colOff>0</xdr:colOff>
      <xdr:row>508</xdr:row>
      <xdr:rowOff>178048</xdr:rowOff>
    </xdr:to>
    <xdr:sp macro="" textlink="">
      <xdr:nvSpPr>
        <xdr:cNvPr id="32" name="Prostokąt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0" y="99048793"/>
          <a:ext cx="8661525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Z521"/>
  <sheetViews>
    <sheetView showGridLines="0" tabSelected="1" view="pageBreakPreview" topLeftCell="A213" zoomScaleNormal="85" zoomScaleSheetLayoutView="100" zoomScalePageLayoutView="70" workbookViewId="0">
      <selection activeCell="M513" sqref="M513"/>
    </sheetView>
  </sheetViews>
  <sheetFormatPr defaultColWidth="4.1796875" defaultRowHeight="14.5" x14ac:dyDescent="0.35"/>
  <cols>
    <col min="1" max="13" width="5" style="3" customWidth="1"/>
    <col min="14" max="14" width="8.1796875" style="3" customWidth="1"/>
    <col min="15" max="15" width="5.453125" style="3" customWidth="1"/>
    <col min="16" max="16" width="6.1796875" style="3" customWidth="1"/>
    <col min="17" max="20" width="5" style="3" customWidth="1"/>
    <col min="21" max="21" width="5.453125" style="3" bestFit="1" customWidth="1"/>
    <col min="22" max="24" width="5" style="3" customWidth="1"/>
    <col min="25" max="25" width="3.81640625" style="6" customWidth="1"/>
    <col min="26" max="16384" width="4.1796875" style="3"/>
  </cols>
  <sheetData>
    <row r="1" spans="1:26" x14ac:dyDescent="0.35">
      <c r="T1"/>
      <c r="U1"/>
      <c r="V1"/>
      <c r="W1"/>
      <c r="X1"/>
      <c r="Y1"/>
      <c r="Z1"/>
    </row>
    <row r="2" spans="1:26" x14ac:dyDescent="0.35">
      <c r="Q2" s="5"/>
      <c r="T2"/>
      <c r="U2"/>
      <c r="V2"/>
      <c r="W2"/>
      <c r="X2"/>
      <c r="Y2"/>
      <c r="Z2"/>
    </row>
    <row r="3" spans="1:26" x14ac:dyDescent="0.35">
      <c r="T3"/>
      <c r="U3"/>
      <c r="V3"/>
      <c r="W3"/>
      <c r="X3"/>
      <c r="Y3"/>
      <c r="Z3"/>
    </row>
    <row r="4" spans="1:26" x14ac:dyDescent="0.35">
      <c r="T4"/>
      <c r="U4"/>
      <c r="V4"/>
      <c r="W4"/>
      <c r="X4"/>
      <c r="Y4"/>
      <c r="Z4"/>
    </row>
    <row r="5" spans="1:26" x14ac:dyDescent="0.35">
      <c r="E5" s="81" t="s">
        <v>66</v>
      </c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T5"/>
      <c r="U5"/>
      <c r="V5"/>
      <c r="W5"/>
      <c r="X5"/>
      <c r="Y5"/>
      <c r="Z5"/>
    </row>
    <row r="6" spans="1:26" x14ac:dyDescent="0.35"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T6"/>
      <c r="U6"/>
      <c r="V6"/>
      <c r="W6"/>
      <c r="X6"/>
      <c r="Y6"/>
      <c r="Z6"/>
    </row>
    <row r="7" spans="1:26" x14ac:dyDescent="0.35"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T7"/>
      <c r="U7"/>
      <c r="V7"/>
      <c r="W7"/>
      <c r="X7"/>
      <c r="Y7"/>
      <c r="Z7"/>
    </row>
    <row r="8" spans="1:26" x14ac:dyDescent="0.35"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T8"/>
      <c r="U8"/>
      <c r="V8"/>
      <c r="W8"/>
      <c r="X8"/>
      <c r="Y8"/>
      <c r="Z8"/>
    </row>
    <row r="9" spans="1:26" ht="19.5" x14ac:dyDescent="0.45">
      <c r="E9" s="82" t="str">
        <f>CONCATENATE("w okresie ",Arkusz18!A2," - ",Arkusz18!B2," r.")</f>
        <v>w okresie 01.08.2020 - 31.08.2020 r.</v>
      </c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</row>
    <row r="15" spans="1:26" ht="18" x14ac:dyDescent="0.35">
      <c r="A15" s="8" t="s">
        <v>70</v>
      </c>
    </row>
    <row r="16" spans="1:26" ht="18" x14ac:dyDescent="0.35">
      <c r="A16" s="8"/>
    </row>
    <row r="18" spans="1:23" x14ac:dyDescent="0.35">
      <c r="A18" s="66" t="s">
        <v>142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</row>
    <row r="19" spans="1:23" x14ac:dyDescent="0.35">
      <c r="A19" s="66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</row>
    <row r="20" spans="1:23" x14ac:dyDescent="0.35">
      <c r="A20" s="66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</row>
    <row r="21" spans="1:23" ht="15" thickBot="1" x14ac:dyDescent="0.4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3" ht="28.5" customHeight="1" x14ac:dyDescent="0.35">
      <c r="G22" s="157" t="s">
        <v>2</v>
      </c>
      <c r="H22" s="85"/>
      <c r="I22" s="85"/>
      <c r="J22" s="85"/>
      <c r="K22" s="85" t="s">
        <v>3</v>
      </c>
      <c r="L22" s="85"/>
      <c r="M22" s="150" t="str">
        <f>CONCATENATE("decyzje ",Arkusz18!A2," - ",Arkusz18!B2," r.")</f>
        <v>decyzje 01.08.2020 - 31.08.2020 r.</v>
      </c>
      <c r="N22" s="150"/>
      <c r="O22" s="150"/>
      <c r="P22" s="150"/>
      <c r="Q22" s="150"/>
      <c r="R22" s="151"/>
    </row>
    <row r="23" spans="1:23" ht="60" customHeight="1" x14ac:dyDescent="0.35">
      <c r="G23" s="158"/>
      <c r="H23" s="86"/>
      <c r="I23" s="86"/>
      <c r="J23" s="86"/>
      <c r="K23" s="86"/>
      <c r="L23" s="86"/>
      <c r="M23" s="83" t="s">
        <v>25</v>
      </c>
      <c r="N23" s="83"/>
      <c r="O23" s="83" t="s">
        <v>26</v>
      </c>
      <c r="P23" s="83"/>
      <c r="Q23" s="83" t="s">
        <v>27</v>
      </c>
      <c r="R23" s="84"/>
    </row>
    <row r="24" spans="1:23" x14ac:dyDescent="0.35">
      <c r="G24" s="155" t="s">
        <v>34</v>
      </c>
      <c r="H24" s="156"/>
      <c r="I24" s="156"/>
      <c r="J24" s="156"/>
      <c r="K24" s="57">
        <f>Arkusz9!B5</f>
        <v>17515</v>
      </c>
      <c r="L24" s="57"/>
      <c r="M24" s="63">
        <f>Arkusz9!B3</f>
        <v>8410</v>
      </c>
      <c r="N24" s="63"/>
      <c r="O24" s="63">
        <f>Arkusz9!B2</f>
        <v>2907</v>
      </c>
      <c r="P24" s="63"/>
      <c r="Q24" s="63">
        <f>Arkusz9!B4</f>
        <v>726</v>
      </c>
      <c r="R24" s="78"/>
    </row>
    <row r="25" spans="1:23" x14ac:dyDescent="0.35">
      <c r="G25" s="153" t="s">
        <v>35</v>
      </c>
      <c r="H25" s="154"/>
      <c r="I25" s="154"/>
      <c r="J25" s="154"/>
      <c r="K25" s="152">
        <f>Arkusz9!B13</f>
        <v>1195</v>
      </c>
      <c r="L25" s="152"/>
      <c r="M25" s="79">
        <f>Arkusz9!B11</f>
        <v>496</v>
      </c>
      <c r="N25" s="79"/>
      <c r="O25" s="79">
        <f>Arkusz9!B10</f>
        <v>58</v>
      </c>
      <c r="P25" s="79"/>
      <c r="Q25" s="79">
        <f>Arkusz9!B12</f>
        <v>45</v>
      </c>
      <c r="R25" s="80"/>
    </row>
    <row r="26" spans="1:23" ht="15" thickBot="1" x14ac:dyDescent="0.4">
      <c r="G26" s="159" t="s">
        <v>24</v>
      </c>
      <c r="H26" s="160"/>
      <c r="I26" s="160"/>
      <c r="J26" s="160"/>
      <c r="K26" s="161">
        <f>Arkusz9!B9</f>
        <v>553</v>
      </c>
      <c r="L26" s="161"/>
      <c r="M26" s="87">
        <f>Arkusz9!B7</f>
        <v>186</v>
      </c>
      <c r="N26" s="87"/>
      <c r="O26" s="87">
        <f>Arkusz9!B6</f>
        <v>18</v>
      </c>
      <c r="P26" s="87"/>
      <c r="Q26" s="87">
        <f>Arkusz9!B8</f>
        <v>36</v>
      </c>
      <c r="R26" s="162"/>
    </row>
    <row r="27" spans="1:23" ht="15" thickBot="1" x14ac:dyDescent="0.4">
      <c r="G27" s="88" t="s">
        <v>72</v>
      </c>
      <c r="H27" s="89"/>
      <c r="I27" s="89"/>
      <c r="J27" s="89"/>
      <c r="K27" s="90">
        <f>SUM(K24:K26)</f>
        <v>19263</v>
      </c>
      <c r="L27" s="90"/>
      <c r="M27" s="90">
        <f>SUM(M24:M26)</f>
        <v>9092</v>
      </c>
      <c r="N27" s="90"/>
      <c r="O27" s="90">
        <f>SUM(O24:O26)</f>
        <v>2983</v>
      </c>
      <c r="P27" s="90"/>
      <c r="Q27" s="90">
        <f>SUM(Q24:Q26)</f>
        <v>807</v>
      </c>
      <c r="R27" s="91"/>
      <c r="T27" s="50"/>
      <c r="U27" s="7"/>
    </row>
    <row r="31" spans="1:23" x14ac:dyDescent="0.35">
      <c r="V31" s="11"/>
      <c r="W31" s="11"/>
    </row>
    <row r="37" spans="7:25" x14ac:dyDescent="0.35">
      <c r="V37" s="24"/>
      <c r="W37" s="24"/>
      <c r="X37" s="24"/>
      <c r="Y37" s="25"/>
    </row>
    <row r="38" spans="7:25" x14ac:dyDescent="0.35">
      <c r="V38" s="24"/>
      <c r="W38" s="24"/>
      <c r="X38" s="24"/>
      <c r="Y38" s="25"/>
    </row>
    <row r="39" spans="7:25" x14ac:dyDescent="0.35">
      <c r="V39" s="24"/>
      <c r="W39" s="24"/>
      <c r="X39" s="24"/>
      <c r="Y39" s="25"/>
    </row>
    <row r="40" spans="7:25" x14ac:dyDescent="0.35">
      <c r="V40" s="24"/>
      <c r="W40" s="24"/>
      <c r="X40" s="24"/>
      <c r="Y40" s="25"/>
    </row>
    <row r="41" spans="7:25" x14ac:dyDescent="0.35">
      <c r="V41" s="24"/>
      <c r="W41" s="24"/>
      <c r="X41" s="24"/>
      <c r="Y41" s="25"/>
    </row>
    <row r="42" spans="7:25" x14ac:dyDescent="0.35">
      <c r="V42" s="24"/>
      <c r="W42" s="24"/>
      <c r="X42" s="24"/>
      <c r="Y42" s="25"/>
    </row>
    <row r="43" spans="7:25" x14ac:dyDescent="0.35">
      <c r="V43" s="24"/>
      <c r="W43" s="24"/>
      <c r="X43" s="24"/>
      <c r="Y43" s="25"/>
    </row>
    <row r="44" spans="7:25" x14ac:dyDescent="0.35">
      <c r="V44" s="24"/>
      <c r="W44" s="24"/>
      <c r="X44" s="24"/>
      <c r="Y44" s="25"/>
    </row>
    <row r="45" spans="7:25" ht="15" thickBot="1" x14ac:dyDescent="0.4">
      <c r="V45" s="24"/>
      <c r="W45" s="24"/>
      <c r="X45" s="24"/>
      <c r="Y45" s="25"/>
    </row>
    <row r="46" spans="7:25" ht="63.75" customHeight="1" x14ac:dyDescent="0.35">
      <c r="G46" s="296" t="s">
        <v>2</v>
      </c>
      <c r="H46" s="297"/>
      <c r="I46" s="297"/>
      <c r="J46" s="297"/>
      <c r="K46" s="297"/>
      <c r="L46" s="297"/>
      <c r="M46" s="297"/>
      <c r="N46" s="297"/>
      <c r="O46" s="300" t="s">
        <v>3</v>
      </c>
      <c r="P46" s="300"/>
      <c r="Q46" s="288" t="s">
        <v>77</v>
      </c>
      <c r="R46" s="289"/>
      <c r="U46" s="24"/>
      <c r="V46" s="24"/>
      <c r="W46" s="24"/>
      <c r="X46" s="24"/>
      <c r="Y46" s="25"/>
    </row>
    <row r="47" spans="7:25" x14ac:dyDescent="0.35">
      <c r="G47" s="298"/>
      <c r="H47" s="299"/>
      <c r="I47" s="299"/>
      <c r="J47" s="299"/>
      <c r="K47" s="299"/>
      <c r="L47" s="299"/>
      <c r="M47" s="299"/>
      <c r="N47" s="299"/>
      <c r="O47" s="301"/>
      <c r="P47" s="301"/>
      <c r="Q47" s="290"/>
      <c r="R47" s="291"/>
      <c r="U47" s="24"/>
      <c r="V47" s="24"/>
      <c r="W47" s="24"/>
      <c r="X47" s="24"/>
      <c r="Y47" s="25"/>
    </row>
    <row r="48" spans="7:25" x14ac:dyDescent="0.35">
      <c r="G48" s="242" t="s">
        <v>73</v>
      </c>
      <c r="H48" s="243"/>
      <c r="I48" s="243"/>
      <c r="J48" s="243"/>
      <c r="K48" s="243"/>
      <c r="L48" s="243"/>
      <c r="M48" s="243"/>
      <c r="N48" s="243"/>
      <c r="O48" s="286">
        <f>Arkusz10!A2</f>
        <v>478</v>
      </c>
      <c r="P48" s="286"/>
      <c r="Q48" s="292">
        <f>Arkusz10!A3</f>
        <v>454</v>
      </c>
      <c r="R48" s="293"/>
      <c r="U48" s="24"/>
      <c r="V48" s="24"/>
      <c r="W48" s="24"/>
      <c r="X48" s="24"/>
      <c r="Y48" s="25"/>
    </row>
    <row r="49" spans="7:25" x14ac:dyDescent="0.35">
      <c r="G49" s="284" t="s">
        <v>74</v>
      </c>
      <c r="H49" s="285"/>
      <c r="I49" s="285"/>
      <c r="J49" s="285"/>
      <c r="K49" s="285"/>
      <c r="L49" s="285"/>
      <c r="M49" s="285"/>
      <c r="N49" s="285"/>
      <c r="O49" s="287">
        <f>Arkusz10!A4</f>
        <v>48</v>
      </c>
      <c r="P49" s="287"/>
      <c r="Q49" s="294">
        <f>Arkusz10!A5</f>
        <v>138</v>
      </c>
      <c r="R49" s="295"/>
      <c r="U49" s="24"/>
      <c r="V49" s="24"/>
      <c r="W49" s="24"/>
      <c r="X49" s="24"/>
      <c r="Y49" s="25"/>
    </row>
    <row r="50" spans="7:25" x14ac:dyDescent="0.35">
      <c r="G50" s="242" t="s">
        <v>75</v>
      </c>
      <c r="H50" s="243"/>
      <c r="I50" s="243"/>
      <c r="J50" s="243"/>
      <c r="K50" s="243"/>
      <c r="L50" s="243"/>
      <c r="M50" s="243"/>
      <c r="N50" s="243"/>
      <c r="O50" s="286">
        <f>Arkusz10!A6</f>
        <v>39</v>
      </c>
      <c r="P50" s="286"/>
      <c r="Q50" s="292">
        <f>Arkusz10!A7</f>
        <v>27</v>
      </c>
      <c r="R50" s="293"/>
      <c r="U50" s="24"/>
      <c r="V50" s="24"/>
      <c r="W50" s="24"/>
      <c r="X50" s="24"/>
      <c r="Y50" s="25"/>
    </row>
    <row r="51" spans="7:25" ht="15" thickBot="1" x14ac:dyDescent="0.4">
      <c r="G51" s="219" t="s">
        <v>76</v>
      </c>
      <c r="H51" s="220"/>
      <c r="I51" s="220"/>
      <c r="J51" s="220"/>
      <c r="K51" s="220"/>
      <c r="L51" s="220"/>
      <c r="M51" s="220"/>
      <c r="N51" s="220"/>
      <c r="O51" s="221">
        <f>Arkusz10!A8</f>
        <v>3</v>
      </c>
      <c r="P51" s="221"/>
      <c r="Q51" s="303">
        <f>Arkusz10!A9</f>
        <v>2</v>
      </c>
      <c r="R51" s="304"/>
      <c r="U51" s="24"/>
      <c r="V51" s="24"/>
      <c r="W51" s="24"/>
      <c r="X51" s="24"/>
      <c r="Y51" s="25"/>
    </row>
    <row r="52" spans="7:25" ht="15" thickBot="1" x14ac:dyDescent="0.4">
      <c r="G52" s="217" t="s">
        <v>72</v>
      </c>
      <c r="H52" s="218"/>
      <c r="I52" s="218"/>
      <c r="J52" s="218"/>
      <c r="K52" s="218"/>
      <c r="L52" s="218"/>
      <c r="M52" s="218"/>
      <c r="N52" s="218"/>
      <c r="O52" s="283">
        <f>SUM(O48:O51)</f>
        <v>568</v>
      </c>
      <c r="P52" s="283"/>
      <c r="Q52" s="305">
        <f>SUM(Q48:Q51)</f>
        <v>621</v>
      </c>
      <c r="R52" s="306"/>
      <c r="U52" s="24"/>
      <c r="V52" s="24"/>
      <c r="W52" s="24"/>
      <c r="X52" s="24"/>
      <c r="Y52" s="25"/>
    </row>
    <row r="53" spans="7:25" ht="15" thickBot="1" x14ac:dyDescent="0.4">
      <c r="V53" s="24"/>
      <c r="W53" s="24"/>
      <c r="X53" s="24"/>
      <c r="Y53" s="25"/>
    </row>
    <row r="54" spans="7:25" ht="33" customHeight="1" x14ac:dyDescent="0.35">
      <c r="G54" s="157" t="s">
        <v>2</v>
      </c>
      <c r="H54" s="85"/>
      <c r="I54" s="85"/>
      <c r="J54" s="85"/>
      <c r="K54" s="85" t="s">
        <v>3</v>
      </c>
      <c r="L54" s="85"/>
      <c r="M54" s="150" t="str">
        <f>CONCATENATE("decyzje ",Arkusz18!C2," - ",Arkusz18!B2," r.")</f>
        <v>decyzje 01.01.2020 - 31.08.2020 r.</v>
      </c>
      <c r="N54" s="150"/>
      <c r="O54" s="150"/>
      <c r="P54" s="150"/>
      <c r="Q54" s="150"/>
      <c r="R54" s="151"/>
      <c r="V54" s="24"/>
      <c r="W54" s="24"/>
      <c r="X54" s="24"/>
      <c r="Y54" s="25"/>
    </row>
    <row r="55" spans="7:25" ht="63.75" customHeight="1" x14ac:dyDescent="0.35">
      <c r="G55" s="158"/>
      <c r="H55" s="86"/>
      <c r="I55" s="86"/>
      <c r="J55" s="86"/>
      <c r="K55" s="86"/>
      <c r="L55" s="86"/>
      <c r="M55" s="83" t="s">
        <v>25</v>
      </c>
      <c r="N55" s="83"/>
      <c r="O55" s="83" t="s">
        <v>26</v>
      </c>
      <c r="P55" s="83"/>
      <c r="Q55" s="83" t="s">
        <v>27</v>
      </c>
      <c r="R55" s="84"/>
      <c r="V55" s="24"/>
      <c r="W55" s="24"/>
      <c r="X55" s="24"/>
      <c r="Y55" s="25"/>
    </row>
    <row r="56" spans="7:25" x14ac:dyDescent="0.35">
      <c r="G56" s="155" t="s">
        <v>34</v>
      </c>
      <c r="H56" s="156"/>
      <c r="I56" s="156"/>
      <c r="J56" s="156"/>
      <c r="K56" s="57">
        <f>Arkusz11!B5</f>
        <v>158899</v>
      </c>
      <c r="L56" s="57"/>
      <c r="M56" s="63">
        <f>Arkusz11!B3</f>
        <v>96743</v>
      </c>
      <c r="N56" s="63"/>
      <c r="O56" s="63">
        <f>Arkusz11!B2</f>
        <v>25450</v>
      </c>
      <c r="P56" s="63"/>
      <c r="Q56" s="63">
        <f>Arkusz11!B4</f>
        <v>5960</v>
      </c>
      <c r="R56" s="78"/>
      <c r="V56" s="24"/>
      <c r="W56" s="24"/>
      <c r="X56" s="24"/>
      <c r="Y56" s="25"/>
    </row>
    <row r="57" spans="7:25" x14ac:dyDescent="0.35">
      <c r="G57" s="153" t="s">
        <v>35</v>
      </c>
      <c r="H57" s="154"/>
      <c r="I57" s="154"/>
      <c r="J57" s="154"/>
      <c r="K57" s="152">
        <f>Arkusz11!B13</f>
        <v>8841</v>
      </c>
      <c r="L57" s="152"/>
      <c r="M57" s="79">
        <f>Arkusz11!B11</f>
        <v>6650</v>
      </c>
      <c r="N57" s="79"/>
      <c r="O57" s="79">
        <f>Arkusz11!B10</f>
        <v>1157</v>
      </c>
      <c r="P57" s="79"/>
      <c r="Q57" s="79">
        <f>Arkusz11!B12</f>
        <v>456</v>
      </c>
      <c r="R57" s="80"/>
      <c r="V57" s="24"/>
      <c r="W57" s="24"/>
      <c r="X57" s="24"/>
      <c r="Y57" s="25"/>
    </row>
    <row r="58" spans="7:25" ht="15" thickBot="1" x14ac:dyDescent="0.4">
      <c r="G58" s="159" t="s">
        <v>24</v>
      </c>
      <c r="H58" s="160"/>
      <c r="I58" s="160"/>
      <c r="J58" s="160"/>
      <c r="K58" s="161">
        <f>Arkusz11!B9</f>
        <v>3249</v>
      </c>
      <c r="L58" s="161"/>
      <c r="M58" s="87">
        <f>Arkusz11!B7</f>
        <v>1295</v>
      </c>
      <c r="N58" s="87"/>
      <c r="O58" s="87">
        <f>Arkusz11!B6</f>
        <v>291</v>
      </c>
      <c r="P58" s="87"/>
      <c r="Q58" s="87">
        <f>Arkusz11!B8</f>
        <v>261</v>
      </c>
      <c r="R58" s="162"/>
      <c r="V58" s="24"/>
      <c r="W58" s="24"/>
      <c r="X58" s="24"/>
      <c r="Y58" s="25"/>
    </row>
    <row r="59" spans="7:25" ht="15" thickBot="1" x14ac:dyDescent="0.4">
      <c r="G59" s="88" t="s">
        <v>72</v>
      </c>
      <c r="H59" s="89"/>
      <c r="I59" s="89"/>
      <c r="J59" s="89"/>
      <c r="K59" s="90">
        <f>SUM(K56:L58)</f>
        <v>170989</v>
      </c>
      <c r="L59" s="90"/>
      <c r="M59" s="90">
        <f t="shared" ref="M59" si="0">SUM(M56:N58)</f>
        <v>104688</v>
      </c>
      <c r="N59" s="90"/>
      <c r="O59" s="90">
        <f t="shared" ref="O59" si="1">SUM(O56:P58)</f>
        <v>26898</v>
      </c>
      <c r="P59" s="90"/>
      <c r="Q59" s="90">
        <f t="shared" ref="Q59" si="2">SUM(Q56:R58)</f>
        <v>6677</v>
      </c>
      <c r="R59" s="91"/>
      <c r="V59" s="24"/>
      <c r="W59" s="24"/>
      <c r="X59" s="24"/>
      <c r="Y59" s="25"/>
    </row>
    <row r="60" spans="7:25" x14ac:dyDescent="0.35">
      <c r="V60" s="24"/>
      <c r="W60" s="24"/>
      <c r="X60" s="24"/>
      <c r="Y60" s="25"/>
    </row>
    <row r="61" spans="7:25" x14ac:dyDescent="0.35">
      <c r="V61" s="24"/>
      <c r="W61" s="24"/>
      <c r="X61" s="24"/>
      <c r="Y61" s="25"/>
    </row>
    <row r="62" spans="7:25" x14ac:dyDescent="0.35">
      <c r="V62" s="24"/>
      <c r="W62" s="24"/>
      <c r="X62" s="24"/>
      <c r="Y62" s="25"/>
    </row>
    <row r="64" spans="7:25" x14ac:dyDescent="0.35">
      <c r="N64" s="26"/>
      <c r="O64" s="26"/>
      <c r="P64" s="26"/>
      <c r="Q64" s="26"/>
      <c r="R64" s="26"/>
      <c r="S64" s="26"/>
      <c r="T64" s="26"/>
      <c r="U64" s="26"/>
      <c r="V64" s="27"/>
      <c r="W64" s="26"/>
      <c r="X64" s="28"/>
      <c r="Y64" s="29"/>
    </row>
    <row r="78" spans="25:25" s="52" customFormat="1" x14ac:dyDescent="0.35">
      <c r="Y78" s="6"/>
    </row>
    <row r="79" spans="25:25" s="52" customFormat="1" x14ac:dyDescent="0.35">
      <c r="Y79" s="6"/>
    </row>
    <row r="81" spans="1:25" ht="15" thickBot="1" x14ac:dyDescent="0.4"/>
    <row r="82" spans="1:25" ht="57.75" customHeight="1" x14ac:dyDescent="0.35">
      <c r="G82" s="296" t="s">
        <v>2</v>
      </c>
      <c r="H82" s="297"/>
      <c r="I82" s="297"/>
      <c r="J82" s="297"/>
      <c r="K82" s="297"/>
      <c r="L82" s="297"/>
      <c r="M82" s="297"/>
      <c r="N82" s="297"/>
      <c r="O82" s="300" t="s">
        <v>3</v>
      </c>
      <c r="P82" s="300"/>
      <c r="Q82" s="288" t="s">
        <v>77</v>
      </c>
      <c r="R82" s="289"/>
    </row>
    <row r="83" spans="1:25" x14ac:dyDescent="0.35">
      <c r="G83" s="298"/>
      <c r="H83" s="299"/>
      <c r="I83" s="299"/>
      <c r="J83" s="299"/>
      <c r="K83" s="299"/>
      <c r="L83" s="299"/>
      <c r="M83" s="299"/>
      <c r="N83" s="299"/>
      <c r="O83" s="301"/>
      <c r="P83" s="301"/>
      <c r="Q83" s="290"/>
      <c r="R83" s="291"/>
    </row>
    <row r="84" spans="1:25" x14ac:dyDescent="0.35">
      <c r="G84" s="242" t="s">
        <v>73</v>
      </c>
      <c r="H84" s="243"/>
      <c r="I84" s="243"/>
      <c r="J84" s="243"/>
      <c r="K84" s="243"/>
      <c r="L84" s="243"/>
      <c r="M84" s="243"/>
      <c r="N84" s="243"/>
      <c r="O84" s="286">
        <f>Arkusz12!A2</f>
        <v>3082</v>
      </c>
      <c r="P84" s="286"/>
      <c r="Q84" s="292">
        <f>Arkusz12!A3</f>
        <v>3066</v>
      </c>
      <c r="R84" s="293"/>
    </row>
    <row r="85" spans="1:25" x14ac:dyDescent="0.35">
      <c r="G85" s="284" t="s">
        <v>74</v>
      </c>
      <c r="H85" s="285"/>
      <c r="I85" s="285"/>
      <c r="J85" s="285"/>
      <c r="K85" s="285"/>
      <c r="L85" s="285"/>
      <c r="M85" s="285"/>
      <c r="N85" s="285"/>
      <c r="O85" s="287">
        <f>Arkusz12!A4</f>
        <v>406</v>
      </c>
      <c r="P85" s="287"/>
      <c r="Q85" s="294">
        <f>Arkusz12!A5</f>
        <v>872</v>
      </c>
      <c r="R85" s="295"/>
    </row>
    <row r="86" spans="1:25" x14ac:dyDescent="0.35">
      <c r="G86" s="242" t="s">
        <v>75</v>
      </c>
      <c r="H86" s="243"/>
      <c r="I86" s="243"/>
      <c r="J86" s="243"/>
      <c r="K86" s="243"/>
      <c r="L86" s="243"/>
      <c r="M86" s="243"/>
      <c r="N86" s="243"/>
      <c r="O86" s="286">
        <f>Arkusz12!A6</f>
        <v>194</v>
      </c>
      <c r="P86" s="286"/>
      <c r="Q86" s="292">
        <f>Arkusz12!A7</f>
        <v>226</v>
      </c>
      <c r="R86" s="293"/>
    </row>
    <row r="87" spans="1:25" ht="15" thickBot="1" x14ac:dyDescent="0.4">
      <c r="G87" s="219" t="s">
        <v>76</v>
      </c>
      <c r="H87" s="220"/>
      <c r="I87" s="220"/>
      <c r="J87" s="220"/>
      <c r="K87" s="220"/>
      <c r="L87" s="220"/>
      <c r="M87" s="220"/>
      <c r="N87" s="220"/>
      <c r="O87" s="221">
        <f>Arkusz12!A8</f>
        <v>16</v>
      </c>
      <c r="P87" s="221"/>
      <c r="Q87" s="303">
        <f>Arkusz12!A9</f>
        <v>13</v>
      </c>
      <c r="R87" s="304"/>
    </row>
    <row r="88" spans="1:25" ht="15" thickBot="1" x14ac:dyDescent="0.4">
      <c r="G88" s="217" t="s">
        <v>72</v>
      </c>
      <c r="H88" s="218"/>
      <c r="I88" s="218"/>
      <c r="J88" s="218"/>
      <c r="K88" s="218"/>
      <c r="L88" s="218"/>
      <c r="M88" s="218"/>
      <c r="N88" s="218"/>
      <c r="O88" s="283">
        <f>SUM(O84:P87)</f>
        <v>3698</v>
      </c>
      <c r="P88" s="283"/>
      <c r="Q88" s="283">
        <f>SUM(Q84:R87)</f>
        <v>4177</v>
      </c>
      <c r="R88" s="307"/>
    </row>
    <row r="90" spans="1:25" s="52" customFormat="1" x14ac:dyDescent="0.35">
      <c r="Y90" s="6"/>
    </row>
    <row r="91" spans="1:25" s="52" customFormat="1" x14ac:dyDescent="0.35">
      <c r="Y91" s="6"/>
    </row>
    <row r="93" spans="1:25" x14ac:dyDescent="0.35">
      <c r="A93" s="59" t="s">
        <v>178</v>
      </c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</row>
    <row r="94" spans="1:25" s="48" customFormat="1" x14ac:dyDescent="0.35">
      <c r="A94" s="59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</row>
    <row r="95" spans="1:25" s="48" customFormat="1" x14ac:dyDescent="0.35">
      <c r="A95" s="59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</row>
    <row r="96" spans="1:25" s="48" customFormat="1" x14ac:dyDescent="0.35">
      <c r="A96" s="59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</row>
    <row r="97" spans="1:25" s="48" customFormat="1" x14ac:dyDescent="0.35">
      <c r="A97" s="59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</row>
    <row r="98" spans="1:25" s="48" customFormat="1" x14ac:dyDescent="0.35">
      <c r="A98" s="59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</row>
    <row r="99" spans="1:25" s="48" customFormat="1" x14ac:dyDescent="0.35">
      <c r="A99" s="59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</row>
    <row r="100" spans="1:25" s="48" customFormat="1" x14ac:dyDescent="0.35">
      <c r="A100" s="59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</row>
    <row r="101" spans="1:25" s="48" customFormat="1" x14ac:dyDescent="0.35">
      <c r="A101" s="59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</row>
    <row r="102" spans="1:25" s="48" customFormat="1" x14ac:dyDescent="0.35">
      <c r="A102" s="59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</row>
    <row r="103" spans="1:25" s="48" customFormat="1" x14ac:dyDescent="0.35">
      <c r="A103" s="59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</row>
    <row r="104" spans="1:25" s="48" customFormat="1" x14ac:dyDescent="0.35">
      <c r="A104" s="59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</row>
    <row r="105" spans="1:25" s="48" customFormat="1" x14ac:dyDescent="0.35">
      <c r="A105" s="59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</row>
    <row r="106" spans="1:25" s="48" customFormat="1" x14ac:dyDescent="0.35">
      <c r="A106" s="59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</row>
    <row r="107" spans="1:25" s="48" customFormat="1" x14ac:dyDescent="0.35">
      <c r="A107" s="59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</row>
    <row r="108" spans="1:25" x14ac:dyDescent="0.35">
      <c r="A108" s="60"/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</row>
    <row r="109" spans="1:25" x14ac:dyDescent="0.35">
      <c r="A109" s="60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</row>
    <row r="110" spans="1:25" x14ac:dyDescent="0.35">
      <c r="A110" s="60"/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</row>
    <row r="111" spans="1:25" s="52" customFormat="1" x14ac:dyDescent="0.35">
      <c r="A111" s="60"/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</row>
    <row r="112" spans="1:25" x14ac:dyDescent="0.35">
      <c r="A112" s="60"/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</row>
    <row r="117" spans="25:25" s="52" customFormat="1" x14ac:dyDescent="0.35">
      <c r="Y117" s="6"/>
    </row>
    <row r="118" spans="25:25" s="52" customFormat="1" x14ac:dyDescent="0.35">
      <c r="Y118" s="6"/>
    </row>
    <row r="119" spans="25:25" s="52" customFormat="1" x14ac:dyDescent="0.35">
      <c r="Y119" s="6"/>
    </row>
    <row r="120" spans="25:25" s="52" customFormat="1" x14ac:dyDescent="0.35">
      <c r="Y120" s="6"/>
    </row>
    <row r="121" spans="25:25" s="52" customFormat="1" x14ac:dyDescent="0.35">
      <c r="Y121" s="6"/>
    </row>
    <row r="122" spans="25:25" s="52" customFormat="1" x14ac:dyDescent="0.35">
      <c r="Y122" s="6"/>
    </row>
    <row r="123" spans="25:25" s="52" customFormat="1" x14ac:dyDescent="0.35">
      <c r="Y123" s="6"/>
    </row>
    <row r="124" spans="25:25" s="52" customFormat="1" x14ac:dyDescent="0.35">
      <c r="Y124" s="6"/>
    </row>
    <row r="125" spans="25:25" s="52" customFormat="1" x14ac:dyDescent="0.35">
      <c r="Y125" s="6"/>
    </row>
    <row r="126" spans="25:25" s="52" customFormat="1" x14ac:dyDescent="0.35">
      <c r="Y126" s="6"/>
    </row>
    <row r="127" spans="25:25" s="52" customFormat="1" x14ac:dyDescent="0.35">
      <c r="Y127" s="6"/>
    </row>
    <row r="128" spans="25:25" s="52" customFormat="1" x14ac:dyDescent="0.35">
      <c r="Y128" s="6"/>
    </row>
    <row r="129" spans="1:25" ht="36" customHeight="1" x14ac:dyDescent="0.35">
      <c r="A129" s="66" t="s">
        <v>143</v>
      </c>
      <c r="B129" s="66"/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</row>
    <row r="130" spans="1:25" x14ac:dyDescent="0.35">
      <c r="A130" s="66"/>
      <c r="B130" s="66"/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</row>
    <row r="131" spans="1:25" ht="15" thickBot="1" x14ac:dyDescent="0.4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308" t="str">
        <f>CONCATENATE(Arkusz18!C2," - ",Arkusz18!B2," r.")</f>
        <v>01.01.2020 - 31.08.2020 r.</v>
      </c>
      <c r="M131" s="308"/>
      <c r="N131" s="308"/>
      <c r="O131" s="308"/>
      <c r="P131" s="308"/>
      <c r="Q131" s="308"/>
      <c r="R131" s="308"/>
      <c r="S131" s="308"/>
      <c r="T131" s="308"/>
      <c r="U131" s="308"/>
      <c r="V131" s="308"/>
    </row>
    <row r="132" spans="1:25" ht="105" x14ac:dyDescent="0.35">
      <c r="C132" s="215" t="s">
        <v>2</v>
      </c>
      <c r="D132" s="216"/>
      <c r="E132" s="216"/>
      <c r="F132" s="216"/>
      <c r="G132" s="216"/>
      <c r="H132" s="216"/>
      <c r="I132" s="216"/>
      <c r="J132" s="216"/>
      <c r="K132" s="216"/>
      <c r="L132" s="64" t="s">
        <v>79</v>
      </c>
      <c r="M132" s="64"/>
      <c r="N132" s="30" t="s">
        <v>12</v>
      </c>
      <c r="O132" s="30" t="s">
        <v>94</v>
      </c>
      <c r="P132" s="30" t="s">
        <v>84</v>
      </c>
      <c r="Q132" s="30" t="s">
        <v>53</v>
      </c>
      <c r="R132" s="30" t="s">
        <v>39</v>
      </c>
      <c r="S132" s="30" t="s">
        <v>4</v>
      </c>
      <c r="T132" s="30" t="s">
        <v>42</v>
      </c>
      <c r="U132" s="30" t="s">
        <v>83</v>
      </c>
      <c r="V132" s="64" t="s">
        <v>78</v>
      </c>
      <c r="W132" s="65"/>
      <c r="Y132" s="3"/>
    </row>
    <row r="133" spans="1:25" x14ac:dyDescent="0.35">
      <c r="C133" s="67" t="s">
        <v>34</v>
      </c>
      <c r="D133" s="68"/>
      <c r="E133" s="68"/>
      <c r="F133" s="68"/>
      <c r="G133" s="68"/>
      <c r="H133" s="68"/>
      <c r="I133" s="68"/>
      <c r="J133" s="68"/>
      <c r="K133" s="68"/>
      <c r="L133" s="63">
        <f>Arkusz13!C2</f>
        <v>12601</v>
      </c>
      <c r="M133" s="63"/>
      <c r="N133" s="31">
        <f>Arkusz13!C18</f>
        <v>1910</v>
      </c>
      <c r="O133" s="31">
        <f>Arkusz13!C34</f>
        <v>1616</v>
      </c>
      <c r="P133" s="31">
        <f>Arkusz13!C50</f>
        <v>1478</v>
      </c>
      <c r="Q133" s="31">
        <f>Arkusz13!C66</f>
        <v>498</v>
      </c>
      <c r="R133" s="31">
        <f>Arkusz13!C82</f>
        <v>0</v>
      </c>
      <c r="S133" s="31">
        <f>Arkusz13!C98</f>
        <v>0</v>
      </c>
      <c r="T133" s="31">
        <f>Arkusz13!C114</f>
        <v>0</v>
      </c>
      <c r="U133" s="31">
        <f>Arkusz13!C130-SUM(N133:T133)</f>
        <v>7146</v>
      </c>
      <c r="V133" s="57">
        <f t="shared" ref="V133:V147" si="3">SUM(N133:U133)</f>
        <v>12648</v>
      </c>
      <c r="W133" s="58"/>
      <c r="Y133" s="3"/>
    </row>
    <row r="134" spans="1:25" x14ac:dyDescent="0.35">
      <c r="C134" s="72" t="s">
        <v>35</v>
      </c>
      <c r="D134" s="73"/>
      <c r="E134" s="73"/>
      <c r="F134" s="73"/>
      <c r="G134" s="73"/>
      <c r="H134" s="73"/>
      <c r="I134" s="73"/>
      <c r="J134" s="73"/>
      <c r="K134" s="73"/>
      <c r="L134" s="63">
        <f>Arkusz13!C3</f>
        <v>435</v>
      </c>
      <c r="M134" s="63"/>
      <c r="N134" s="31">
        <f>Arkusz13!C19</f>
        <v>108</v>
      </c>
      <c r="O134" s="31">
        <f>Arkusz13!C35</f>
        <v>48</v>
      </c>
      <c r="P134" s="31">
        <f>Arkusz13!C51</f>
        <v>73</v>
      </c>
      <c r="Q134" s="31">
        <f>Arkusz13!C67</f>
        <v>25</v>
      </c>
      <c r="R134" s="31">
        <f>Arkusz13!C83</f>
        <v>0</v>
      </c>
      <c r="S134" s="31">
        <f>Arkusz13!C99</f>
        <v>0</v>
      </c>
      <c r="T134" s="31">
        <f>Arkusz13!C115</f>
        <v>0</v>
      </c>
      <c r="U134" s="31">
        <f>Arkusz13!C131-SUM(N134:T134)</f>
        <v>152</v>
      </c>
      <c r="V134" s="57">
        <f t="shared" si="3"/>
        <v>406</v>
      </c>
      <c r="W134" s="58"/>
      <c r="Y134" s="3"/>
    </row>
    <row r="135" spans="1:25" x14ac:dyDescent="0.35">
      <c r="C135" s="67" t="s">
        <v>36</v>
      </c>
      <c r="D135" s="68"/>
      <c r="E135" s="68"/>
      <c r="F135" s="68"/>
      <c r="G135" s="68"/>
      <c r="H135" s="68"/>
      <c r="I135" s="68"/>
      <c r="J135" s="68"/>
      <c r="K135" s="68"/>
      <c r="L135" s="63">
        <f>Arkusz13!C4</f>
        <v>144</v>
      </c>
      <c r="M135" s="63"/>
      <c r="N135" s="31">
        <f>Arkusz13!C20</f>
        <v>29</v>
      </c>
      <c r="O135" s="31">
        <f>Arkusz13!C36</f>
        <v>52</v>
      </c>
      <c r="P135" s="31">
        <f>Arkusz13!C52</f>
        <v>20</v>
      </c>
      <c r="Q135" s="31">
        <f>Arkusz13!C68</f>
        <v>13</v>
      </c>
      <c r="R135" s="31">
        <f>Arkusz13!C84</f>
        <v>0</v>
      </c>
      <c r="S135" s="31">
        <f>Arkusz13!C100</f>
        <v>0</v>
      </c>
      <c r="T135" s="31">
        <f>Arkusz13!C116</f>
        <v>0</v>
      </c>
      <c r="U135" s="31">
        <f>Arkusz13!C132-SUM(N135:T135)</f>
        <v>95</v>
      </c>
      <c r="V135" s="57">
        <f t="shared" si="3"/>
        <v>209</v>
      </c>
      <c r="W135" s="58"/>
      <c r="Y135" s="3"/>
    </row>
    <row r="136" spans="1:25" x14ac:dyDescent="0.35">
      <c r="C136" s="72" t="s">
        <v>37</v>
      </c>
      <c r="D136" s="73"/>
      <c r="E136" s="73"/>
      <c r="F136" s="73"/>
      <c r="G136" s="73"/>
      <c r="H136" s="73"/>
      <c r="I136" s="73"/>
      <c r="J136" s="73"/>
      <c r="K136" s="73"/>
      <c r="L136" s="63">
        <f>Arkusz13!C5</f>
        <v>10</v>
      </c>
      <c r="M136" s="63"/>
      <c r="N136" s="31">
        <f>Arkusz13!C21</f>
        <v>0</v>
      </c>
      <c r="O136" s="31">
        <f>Arkusz13!C37</f>
        <v>0</v>
      </c>
      <c r="P136" s="31">
        <f>Arkusz13!C53</f>
        <v>0</v>
      </c>
      <c r="Q136" s="31">
        <f>Arkusz13!C69</f>
        <v>0</v>
      </c>
      <c r="R136" s="31">
        <f>Arkusz13!C85</f>
        <v>0</v>
      </c>
      <c r="S136" s="31">
        <f>Arkusz13!C101</f>
        <v>0</v>
      </c>
      <c r="T136" s="31">
        <f>Arkusz13!C117</f>
        <v>0</v>
      </c>
      <c r="U136" s="31">
        <f>Arkusz13!C133-SUM(N136:T136)</f>
        <v>3</v>
      </c>
      <c r="V136" s="57">
        <f t="shared" si="3"/>
        <v>3</v>
      </c>
      <c r="W136" s="58"/>
      <c r="Y136" s="3"/>
    </row>
    <row r="137" spans="1:25" x14ac:dyDescent="0.35">
      <c r="C137" s="67" t="s">
        <v>38</v>
      </c>
      <c r="D137" s="68"/>
      <c r="E137" s="68"/>
      <c r="F137" s="68"/>
      <c r="G137" s="68"/>
      <c r="H137" s="68"/>
      <c r="I137" s="68"/>
      <c r="J137" s="68"/>
      <c r="K137" s="68"/>
      <c r="L137" s="63">
        <f>Arkusz13!C6</f>
        <v>1</v>
      </c>
      <c r="M137" s="63"/>
      <c r="N137" s="31">
        <f>Arkusz13!C22</f>
        <v>1</v>
      </c>
      <c r="O137" s="31">
        <f>Arkusz13!C38</f>
        <v>0</v>
      </c>
      <c r="P137" s="31">
        <f>Arkusz13!C54</f>
        <v>0</v>
      </c>
      <c r="Q137" s="31">
        <f>Arkusz13!C70</f>
        <v>0</v>
      </c>
      <c r="R137" s="31">
        <f>Arkusz13!C86</f>
        <v>0</v>
      </c>
      <c r="S137" s="31">
        <f>Arkusz13!C102</f>
        <v>0</v>
      </c>
      <c r="T137" s="31">
        <f>Arkusz13!C118</f>
        <v>0</v>
      </c>
      <c r="U137" s="31">
        <f>Arkusz13!C134-SUM(N137:T137)</f>
        <v>1</v>
      </c>
      <c r="V137" s="57">
        <f t="shared" si="3"/>
        <v>2</v>
      </c>
      <c r="W137" s="58"/>
      <c r="Y137" s="3"/>
    </row>
    <row r="138" spans="1:25" x14ac:dyDescent="0.35">
      <c r="C138" s="72" t="s">
        <v>46</v>
      </c>
      <c r="D138" s="73"/>
      <c r="E138" s="73"/>
      <c r="F138" s="73"/>
      <c r="G138" s="73"/>
      <c r="H138" s="73"/>
      <c r="I138" s="73"/>
      <c r="J138" s="73"/>
      <c r="K138" s="73"/>
      <c r="L138" s="63">
        <f>Arkusz13!C7</f>
        <v>1</v>
      </c>
      <c r="M138" s="63"/>
      <c r="N138" s="31">
        <f>Arkusz13!C23</f>
        <v>0</v>
      </c>
      <c r="O138" s="31">
        <f>Arkusz13!C39</f>
        <v>0</v>
      </c>
      <c r="P138" s="31">
        <f>Arkusz13!C55</f>
        <v>0</v>
      </c>
      <c r="Q138" s="31">
        <f>Arkusz13!C71</f>
        <v>0</v>
      </c>
      <c r="R138" s="31">
        <f>Arkusz13!C87</f>
        <v>0</v>
      </c>
      <c r="S138" s="31">
        <f>Arkusz13!C103</f>
        <v>0</v>
      </c>
      <c r="T138" s="31">
        <f>Arkusz13!C119</f>
        <v>0</v>
      </c>
      <c r="U138" s="31">
        <f>Arkusz13!C135-SUM(N138:T138)</f>
        <v>0</v>
      </c>
      <c r="V138" s="57">
        <f t="shared" si="3"/>
        <v>0</v>
      </c>
      <c r="W138" s="58"/>
      <c r="Y138" s="3"/>
    </row>
    <row r="139" spans="1:25" x14ac:dyDescent="0.35">
      <c r="C139" s="67" t="s">
        <v>47</v>
      </c>
      <c r="D139" s="68"/>
      <c r="E139" s="68"/>
      <c r="F139" s="68"/>
      <c r="G139" s="68"/>
      <c r="H139" s="68"/>
      <c r="I139" s="68"/>
      <c r="J139" s="68"/>
      <c r="K139" s="68"/>
      <c r="L139" s="63">
        <f>Arkusz13!C8</f>
        <v>0</v>
      </c>
      <c r="M139" s="63"/>
      <c r="N139" s="31">
        <f>Arkusz13!C24</f>
        <v>0</v>
      </c>
      <c r="O139" s="31">
        <f>Arkusz13!C40</f>
        <v>0</v>
      </c>
      <c r="P139" s="31">
        <f>Arkusz13!C56</f>
        <v>0</v>
      </c>
      <c r="Q139" s="31">
        <f>Arkusz13!C72</f>
        <v>0</v>
      </c>
      <c r="R139" s="31">
        <f>Arkusz13!C88</f>
        <v>0</v>
      </c>
      <c r="S139" s="31">
        <f>Arkusz13!C104</f>
        <v>0</v>
      </c>
      <c r="T139" s="31">
        <f>Arkusz13!C120</f>
        <v>0</v>
      </c>
      <c r="U139" s="31">
        <f>Arkusz13!C136-SUM(N139:T139)</f>
        <v>0</v>
      </c>
      <c r="V139" s="57">
        <f t="shared" si="3"/>
        <v>0</v>
      </c>
      <c r="W139" s="58"/>
      <c r="Y139" s="3"/>
    </row>
    <row r="140" spans="1:25" x14ac:dyDescent="0.35">
      <c r="C140" s="72" t="s">
        <v>4</v>
      </c>
      <c r="D140" s="73"/>
      <c r="E140" s="73"/>
      <c r="F140" s="73"/>
      <c r="G140" s="73"/>
      <c r="H140" s="73"/>
      <c r="I140" s="73"/>
      <c r="J140" s="73"/>
      <c r="K140" s="73"/>
      <c r="L140" s="63">
        <f>Arkusz13!C9</f>
        <v>0</v>
      </c>
      <c r="M140" s="63"/>
      <c r="N140" s="31">
        <f>Arkusz13!C25</f>
        <v>0</v>
      </c>
      <c r="O140" s="31">
        <f>Arkusz13!C41</f>
        <v>0</v>
      </c>
      <c r="P140" s="31">
        <f>Arkusz13!C57</f>
        <v>0</v>
      </c>
      <c r="Q140" s="31">
        <f>Arkusz13!C73</f>
        <v>0</v>
      </c>
      <c r="R140" s="31">
        <f>Arkusz13!C89</f>
        <v>0</v>
      </c>
      <c r="S140" s="31">
        <f>Arkusz13!C105</f>
        <v>0</v>
      </c>
      <c r="T140" s="31">
        <f>Arkusz13!C121</f>
        <v>0</v>
      </c>
      <c r="U140" s="31">
        <f>Arkusz13!C137-SUM(N140:T140)</f>
        <v>0</v>
      </c>
      <c r="V140" s="57">
        <f t="shared" si="3"/>
        <v>0</v>
      </c>
      <c r="W140" s="58"/>
      <c r="Y140" s="3"/>
    </row>
    <row r="141" spans="1:25" x14ac:dyDescent="0.35">
      <c r="C141" s="67" t="s">
        <v>39</v>
      </c>
      <c r="D141" s="68"/>
      <c r="E141" s="68"/>
      <c r="F141" s="68"/>
      <c r="G141" s="68"/>
      <c r="H141" s="68"/>
      <c r="I141" s="68"/>
      <c r="J141" s="68"/>
      <c r="K141" s="68"/>
      <c r="L141" s="63">
        <f>Arkusz13!C10</f>
        <v>0</v>
      </c>
      <c r="M141" s="63"/>
      <c r="N141" s="31">
        <f>Arkusz13!C26</f>
        <v>2</v>
      </c>
      <c r="O141" s="31">
        <f>Arkusz13!C42</f>
        <v>0</v>
      </c>
      <c r="P141" s="31">
        <f>Arkusz13!C58</f>
        <v>4</v>
      </c>
      <c r="Q141" s="31">
        <f>Arkusz13!C74</f>
        <v>0</v>
      </c>
      <c r="R141" s="31">
        <f>Arkusz13!C90</f>
        <v>0</v>
      </c>
      <c r="S141" s="31">
        <f>Arkusz13!C106</f>
        <v>0</v>
      </c>
      <c r="T141" s="31">
        <f>Arkusz13!C122</f>
        <v>0</v>
      </c>
      <c r="U141" s="31">
        <f>Arkusz13!C138-SUM(N141:T141)</f>
        <v>0</v>
      </c>
      <c r="V141" s="57">
        <f t="shared" si="3"/>
        <v>6</v>
      </c>
      <c r="W141" s="58"/>
      <c r="Y141" s="3"/>
    </row>
    <row r="142" spans="1:25" x14ac:dyDescent="0.35">
      <c r="C142" s="72" t="s">
        <v>40</v>
      </c>
      <c r="D142" s="73"/>
      <c r="E142" s="73"/>
      <c r="F142" s="73"/>
      <c r="G142" s="73"/>
      <c r="H142" s="73"/>
      <c r="I142" s="73"/>
      <c r="J142" s="73"/>
      <c r="K142" s="73"/>
      <c r="L142" s="63">
        <f>Arkusz13!C11</f>
        <v>0</v>
      </c>
      <c r="M142" s="63"/>
      <c r="N142" s="31">
        <f>Arkusz13!C27</f>
        <v>0</v>
      </c>
      <c r="O142" s="31">
        <f>Arkusz13!C43</f>
        <v>0</v>
      </c>
      <c r="P142" s="31">
        <f>Arkusz13!C59</f>
        <v>0</v>
      </c>
      <c r="Q142" s="31">
        <f>Arkusz13!C75</f>
        <v>0</v>
      </c>
      <c r="R142" s="31">
        <f>Arkusz13!C91</f>
        <v>0</v>
      </c>
      <c r="S142" s="31">
        <f>Arkusz13!C107</f>
        <v>0</v>
      </c>
      <c r="T142" s="31">
        <f>Arkusz13!C123</f>
        <v>0</v>
      </c>
      <c r="U142" s="31">
        <f>Arkusz13!C139-SUM(N142:T142)</f>
        <v>0</v>
      </c>
      <c r="V142" s="57">
        <f t="shared" si="3"/>
        <v>0</v>
      </c>
      <c r="W142" s="58"/>
      <c r="Y142" s="3"/>
    </row>
    <row r="143" spans="1:25" x14ac:dyDescent="0.35">
      <c r="C143" s="67" t="s">
        <v>41</v>
      </c>
      <c r="D143" s="68"/>
      <c r="E143" s="68"/>
      <c r="F143" s="68"/>
      <c r="G143" s="68"/>
      <c r="H143" s="68"/>
      <c r="I143" s="68"/>
      <c r="J143" s="68"/>
      <c r="K143" s="68"/>
      <c r="L143" s="63">
        <f>Arkusz13!C12</f>
        <v>899</v>
      </c>
      <c r="M143" s="63"/>
      <c r="N143" s="31">
        <f>Arkusz13!C28</f>
        <v>484</v>
      </c>
      <c r="O143" s="31">
        <f>Arkusz13!C44</f>
        <v>14</v>
      </c>
      <c r="P143" s="31">
        <f>Arkusz13!C60</f>
        <v>27</v>
      </c>
      <c r="Q143" s="31">
        <f>Arkusz13!C76</f>
        <v>135</v>
      </c>
      <c r="R143" s="31">
        <f>Arkusz13!C92</f>
        <v>48</v>
      </c>
      <c r="S143" s="31">
        <f>Arkusz13!C108</f>
        <v>0</v>
      </c>
      <c r="T143" s="31">
        <f>Arkusz13!C124</f>
        <v>87</v>
      </c>
      <c r="U143" s="31">
        <f>Arkusz13!C140-SUM(N143:T143)</f>
        <v>197</v>
      </c>
      <c r="V143" s="57">
        <f t="shared" si="3"/>
        <v>992</v>
      </c>
      <c r="W143" s="58"/>
      <c r="Y143" s="3"/>
    </row>
    <row r="144" spans="1:25" x14ac:dyDescent="0.35">
      <c r="C144" s="67" t="s">
        <v>11</v>
      </c>
      <c r="D144" s="68"/>
      <c r="E144" s="68"/>
      <c r="F144" s="68"/>
      <c r="G144" s="68"/>
      <c r="H144" s="68"/>
      <c r="I144" s="68"/>
      <c r="J144" s="68"/>
      <c r="K144" s="68"/>
      <c r="L144" s="63">
        <f>Arkusz13!C14</f>
        <v>1</v>
      </c>
      <c r="M144" s="63"/>
      <c r="N144" s="31">
        <f>Arkusz13!C30</f>
        <v>0</v>
      </c>
      <c r="O144" s="31">
        <f>Arkusz13!C46</f>
        <v>0</v>
      </c>
      <c r="P144" s="31">
        <f>Arkusz13!C62</f>
        <v>0</v>
      </c>
      <c r="Q144" s="31">
        <f>Arkusz13!C78</f>
        <v>0</v>
      </c>
      <c r="R144" s="31">
        <f>Arkusz13!C94</f>
        <v>0</v>
      </c>
      <c r="S144" s="31">
        <f>Arkusz13!C110</f>
        <v>0</v>
      </c>
      <c r="T144" s="31">
        <f>Arkusz13!C126</f>
        <v>0</v>
      </c>
      <c r="U144" s="31">
        <f>Arkusz13!C142-SUM(N144:T144)</f>
        <v>2</v>
      </c>
      <c r="V144" s="57">
        <f t="shared" si="3"/>
        <v>2</v>
      </c>
      <c r="W144" s="58"/>
      <c r="Y144" s="3"/>
    </row>
    <row r="145" spans="1:25" x14ac:dyDescent="0.35">
      <c r="C145" s="72" t="s">
        <v>43</v>
      </c>
      <c r="D145" s="73"/>
      <c r="E145" s="73"/>
      <c r="F145" s="73"/>
      <c r="G145" s="73"/>
      <c r="H145" s="73"/>
      <c r="I145" s="73"/>
      <c r="J145" s="73"/>
      <c r="K145" s="73"/>
      <c r="L145" s="63">
        <f>Arkusz13!C15</f>
        <v>5</v>
      </c>
      <c r="M145" s="63"/>
      <c r="N145" s="31">
        <f>Arkusz13!C31</f>
        <v>2</v>
      </c>
      <c r="O145" s="31">
        <f>Arkusz13!C47</f>
        <v>0</v>
      </c>
      <c r="P145" s="31">
        <f>Arkusz13!C63</f>
        <v>0</v>
      </c>
      <c r="Q145" s="31">
        <f>Arkusz13!C79</f>
        <v>0</v>
      </c>
      <c r="R145" s="31">
        <f>Arkusz13!C95</f>
        <v>0</v>
      </c>
      <c r="S145" s="31">
        <f>Arkusz13!C111</f>
        <v>0</v>
      </c>
      <c r="T145" s="31">
        <f>Arkusz13!C127</f>
        <v>0</v>
      </c>
      <c r="U145" s="31">
        <f>Arkusz13!C143-SUM(N145:T145)</f>
        <v>0</v>
      </c>
      <c r="V145" s="57">
        <f t="shared" si="3"/>
        <v>2</v>
      </c>
      <c r="W145" s="58"/>
      <c r="Y145" s="3"/>
    </row>
    <row r="146" spans="1:25" x14ac:dyDescent="0.35">
      <c r="C146" s="67" t="s">
        <v>44</v>
      </c>
      <c r="D146" s="68"/>
      <c r="E146" s="68"/>
      <c r="F146" s="68"/>
      <c r="G146" s="68"/>
      <c r="H146" s="68"/>
      <c r="I146" s="68"/>
      <c r="J146" s="68"/>
      <c r="K146" s="68"/>
      <c r="L146" s="63">
        <f>Arkusz13!C16</f>
        <v>0</v>
      </c>
      <c r="M146" s="63"/>
      <c r="N146" s="31">
        <f>Arkusz13!C32</f>
        <v>0</v>
      </c>
      <c r="O146" s="31">
        <f>Arkusz13!C48</f>
        <v>0</v>
      </c>
      <c r="P146" s="31">
        <f>Arkusz13!C64</f>
        <v>0</v>
      </c>
      <c r="Q146" s="31">
        <f>Arkusz13!C80</f>
        <v>0</v>
      </c>
      <c r="R146" s="31">
        <f>Arkusz13!C96</f>
        <v>0</v>
      </c>
      <c r="S146" s="31">
        <f>Arkusz13!C112</f>
        <v>0</v>
      </c>
      <c r="T146" s="31">
        <f>Arkusz13!C128</f>
        <v>0</v>
      </c>
      <c r="U146" s="31">
        <f>Arkusz13!C144-SUM(N146:T146)</f>
        <v>0</v>
      </c>
      <c r="V146" s="57">
        <f t="shared" si="3"/>
        <v>0</v>
      </c>
      <c r="W146" s="58"/>
      <c r="Y146" s="3"/>
    </row>
    <row r="147" spans="1:25" ht="15" thickBot="1" x14ac:dyDescent="0.4">
      <c r="C147" s="61" t="s">
        <v>45</v>
      </c>
      <c r="D147" s="62"/>
      <c r="E147" s="62"/>
      <c r="F147" s="62"/>
      <c r="G147" s="62"/>
      <c r="H147" s="62"/>
      <c r="I147" s="62"/>
      <c r="J147" s="62"/>
      <c r="K147" s="62"/>
      <c r="L147" s="63">
        <f>Arkusz13!C17</f>
        <v>0</v>
      </c>
      <c r="M147" s="63"/>
      <c r="N147" s="31">
        <f>Arkusz13!C33</f>
        <v>0</v>
      </c>
      <c r="O147" s="31">
        <f>Arkusz13!C49</f>
        <v>0</v>
      </c>
      <c r="P147" s="31">
        <f>Arkusz13!C65</f>
        <v>0</v>
      </c>
      <c r="Q147" s="31">
        <f>Arkusz13!C81</f>
        <v>0</v>
      </c>
      <c r="R147" s="31">
        <f>Arkusz13!C97</f>
        <v>0</v>
      </c>
      <c r="S147" s="31">
        <f>Arkusz13!C113</f>
        <v>0</v>
      </c>
      <c r="T147" s="31">
        <f>Arkusz13!C129</f>
        <v>0</v>
      </c>
      <c r="U147" s="31">
        <f>Arkusz13!C145-SUM(N147:T147)</f>
        <v>2</v>
      </c>
      <c r="V147" s="57">
        <f t="shared" si="3"/>
        <v>2</v>
      </c>
      <c r="W147" s="58"/>
      <c r="Y147" s="3"/>
    </row>
    <row r="148" spans="1:25" ht="15" thickBot="1" x14ac:dyDescent="0.4">
      <c r="C148" s="111" t="s">
        <v>1</v>
      </c>
      <c r="D148" s="112"/>
      <c r="E148" s="112"/>
      <c r="F148" s="112"/>
      <c r="G148" s="112"/>
      <c r="H148" s="112"/>
      <c r="I148" s="112"/>
      <c r="J148" s="112"/>
      <c r="K148" s="112"/>
      <c r="L148" s="74">
        <f>SUM(L133:L147)</f>
        <v>14097</v>
      </c>
      <c r="M148" s="74"/>
      <c r="N148" s="32">
        <f t="shared" ref="N148:V148" si="4">SUM(N133:N147)</f>
        <v>2536</v>
      </c>
      <c r="O148" s="32">
        <f t="shared" si="4"/>
        <v>1730</v>
      </c>
      <c r="P148" s="32">
        <f t="shared" si="4"/>
        <v>1602</v>
      </c>
      <c r="Q148" s="32">
        <f t="shared" si="4"/>
        <v>671</v>
      </c>
      <c r="R148" s="32">
        <f t="shared" si="4"/>
        <v>48</v>
      </c>
      <c r="S148" s="32">
        <f t="shared" si="4"/>
        <v>0</v>
      </c>
      <c r="T148" s="32">
        <f t="shared" si="4"/>
        <v>87</v>
      </c>
      <c r="U148" s="32">
        <f t="shared" si="4"/>
        <v>7598</v>
      </c>
      <c r="V148" s="74">
        <f t="shared" si="4"/>
        <v>14272</v>
      </c>
      <c r="W148" s="75"/>
      <c r="Y148" s="3"/>
    </row>
    <row r="149" spans="1:25" x14ac:dyDescent="0.35">
      <c r="A149" s="33"/>
      <c r="B149" s="33"/>
      <c r="C149" s="33"/>
      <c r="D149" s="33"/>
      <c r="E149" s="33"/>
      <c r="F149" s="33"/>
      <c r="G149" s="33"/>
      <c r="H149" s="33"/>
      <c r="I149" s="33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</row>
    <row r="168" spans="1:25" ht="15" thickBot="1" x14ac:dyDescent="0.4"/>
    <row r="169" spans="1:25" ht="31.5" customHeight="1" x14ac:dyDescent="0.35">
      <c r="D169" s="145" t="s">
        <v>2</v>
      </c>
      <c r="E169" s="113"/>
      <c r="F169" s="113"/>
      <c r="G169" s="113"/>
      <c r="H169" s="113"/>
      <c r="I169" s="113"/>
      <c r="J169" s="113"/>
      <c r="K169" s="113"/>
      <c r="L169" s="113" t="s">
        <v>3</v>
      </c>
      <c r="M169" s="113"/>
      <c r="N169" s="130" t="s">
        <v>86</v>
      </c>
      <c r="O169" s="130"/>
      <c r="P169" s="130"/>
      <c r="Q169" s="69" t="s">
        <v>87</v>
      </c>
      <c r="R169" s="70"/>
      <c r="S169" s="71"/>
    </row>
    <row r="170" spans="1:25" ht="15" thickBot="1" x14ac:dyDescent="0.4">
      <c r="D170" s="223" t="s">
        <v>85</v>
      </c>
      <c r="E170" s="224"/>
      <c r="F170" s="224"/>
      <c r="G170" s="224"/>
      <c r="H170" s="224"/>
      <c r="I170" s="224"/>
      <c r="J170" s="224"/>
      <c r="K170" s="224"/>
      <c r="L170" s="222">
        <f>Arkusz14!B2</f>
        <v>8</v>
      </c>
      <c r="M170" s="222"/>
      <c r="N170" s="222">
        <f>Arkusz14!B3</f>
        <v>13</v>
      </c>
      <c r="O170" s="222"/>
      <c r="P170" s="222"/>
      <c r="Q170" s="114">
        <f>Arkusz14!B4</f>
        <v>0</v>
      </c>
      <c r="R170" s="115"/>
      <c r="S170" s="116"/>
    </row>
    <row r="171" spans="1:25" x14ac:dyDescent="0.3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</row>
    <row r="172" spans="1:25" x14ac:dyDescent="0.35">
      <c r="A172" s="59" t="s">
        <v>171</v>
      </c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</row>
    <row r="173" spans="1:25" s="48" customFormat="1" x14ac:dyDescent="0.35">
      <c r="A173" s="59"/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</row>
    <row r="174" spans="1:25" s="48" customFormat="1" x14ac:dyDescent="0.35">
      <c r="A174" s="59"/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</row>
    <row r="175" spans="1:25" s="48" customFormat="1" x14ac:dyDescent="0.35">
      <c r="A175" s="59"/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</row>
    <row r="176" spans="1:25" s="48" customFormat="1" x14ac:dyDescent="0.35">
      <c r="A176" s="59"/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</row>
    <row r="177" spans="1:25" s="48" customFormat="1" x14ac:dyDescent="0.35">
      <c r="A177" s="59"/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</row>
    <row r="178" spans="1:25" s="48" customFormat="1" x14ac:dyDescent="0.35">
      <c r="A178" s="59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</row>
    <row r="179" spans="1:25" s="48" customFormat="1" x14ac:dyDescent="0.35">
      <c r="A179" s="59"/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</row>
    <row r="180" spans="1:25" s="48" customFormat="1" x14ac:dyDescent="0.35">
      <c r="A180" s="59"/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</row>
    <row r="181" spans="1:25" s="48" customFormat="1" x14ac:dyDescent="0.35">
      <c r="A181" s="59"/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</row>
    <row r="182" spans="1:25" s="48" customFormat="1" x14ac:dyDescent="0.35">
      <c r="A182" s="59"/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</row>
    <row r="183" spans="1:25" x14ac:dyDescent="0.35">
      <c r="A183" s="60"/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</row>
    <row r="184" spans="1:25" x14ac:dyDescent="0.35">
      <c r="A184" s="60"/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</row>
    <row r="185" spans="1:25" x14ac:dyDescent="0.35">
      <c r="A185" s="60"/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</row>
    <row r="186" spans="1:25" s="52" customFormat="1" x14ac:dyDescent="0.35">
      <c r="A186" s="60"/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</row>
    <row r="187" spans="1:25" s="52" customFormat="1" x14ac:dyDescent="0.35">
      <c r="A187" s="60"/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</row>
    <row r="188" spans="1:25" s="52" customFormat="1" x14ac:dyDescent="0.35">
      <c r="A188" s="60"/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</row>
    <row r="189" spans="1:25" s="52" customFormat="1" x14ac:dyDescent="0.35">
      <c r="A189" s="60"/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</row>
    <row r="190" spans="1:25" x14ac:dyDescent="0.35">
      <c r="A190" s="60"/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</row>
    <row r="192" spans="1:25" s="52" customFormat="1" x14ac:dyDescent="0.35">
      <c r="Y192" s="6"/>
    </row>
    <row r="193" spans="1:25" x14ac:dyDescent="0.35">
      <c r="A193" s="66" t="s">
        <v>144</v>
      </c>
      <c r="B193" s="66"/>
      <c r="C193" s="66"/>
      <c r="D193" s="66"/>
      <c r="E193" s="66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</row>
    <row r="194" spans="1:25" ht="15" thickBot="1" x14ac:dyDescent="0.4"/>
    <row r="195" spans="1:25" x14ac:dyDescent="0.35">
      <c r="G195" s="215" t="s">
        <v>23</v>
      </c>
      <c r="H195" s="216"/>
      <c r="I195" s="216"/>
      <c r="J195" s="216"/>
      <c r="K195" s="85" t="s">
        <v>8</v>
      </c>
      <c r="L195" s="110"/>
    </row>
    <row r="196" spans="1:25" x14ac:dyDescent="0.35">
      <c r="G196" s="94" t="s">
        <v>13</v>
      </c>
      <c r="H196" s="95"/>
      <c r="I196" s="95"/>
      <c r="J196" s="95"/>
      <c r="K196" s="57">
        <v>765</v>
      </c>
      <c r="L196" s="58"/>
    </row>
    <row r="197" spans="1:25" x14ac:dyDescent="0.35">
      <c r="G197" s="55" t="s">
        <v>14</v>
      </c>
      <c r="H197" s="56"/>
      <c r="I197" s="56"/>
      <c r="J197" s="56"/>
      <c r="K197" s="57">
        <v>372</v>
      </c>
      <c r="L197" s="58"/>
    </row>
    <row r="198" spans="1:25" ht="14.65" customHeight="1" x14ac:dyDescent="0.35">
      <c r="G198" s="94" t="s">
        <v>15</v>
      </c>
      <c r="H198" s="95"/>
      <c r="I198" s="95"/>
      <c r="J198" s="95"/>
      <c r="K198" s="57">
        <v>165</v>
      </c>
      <c r="L198" s="58"/>
    </row>
    <row r="199" spans="1:25" ht="14.65" customHeight="1" x14ac:dyDescent="0.35">
      <c r="G199" s="55" t="s">
        <v>80</v>
      </c>
      <c r="H199" s="56"/>
      <c r="I199" s="56"/>
      <c r="J199" s="56"/>
      <c r="K199" s="57">
        <v>403</v>
      </c>
      <c r="L199" s="58"/>
    </row>
    <row r="200" spans="1:25" ht="14.65" customHeight="1" x14ac:dyDescent="0.35">
      <c r="G200" s="94" t="s">
        <v>81</v>
      </c>
      <c r="H200" s="95"/>
      <c r="I200" s="95"/>
      <c r="J200" s="95"/>
      <c r="K200" s="57">
        <v>0</v>
      </c>
      <c r="L200" s="58"/>
    </row>
    <row r="201" spans="1:25" ht="14.65" customHeight="1" x14ac:dyDescent="0.35">
      <c r="G201" s="55" t="s">
        <v>91</v>
      </c>
      <c r="H201" s="56"/>
      <c r="I201" s="56"/>
      <c r="J201" s="56"/>
      <c r="K201" s="57">
        <v>2</v>
      </c>
      <c r="L201" s="58"/>
    </row>
    <row r="202" spans="1:25" ht="14.65" customHeight="1" x14ac:dyDescent="0.35">
      <c r="G202" s="94" t="s">
        <v>16</v>
      </c>
      <c r="H202" s="95"/>
      <c r="I202" s="95"/>
      <c r="J202" s="95"/>
      <c r="K202" s="57">
        <v>107</v>
      </c>
      <c r="L202" s="58"/>
    </row>
    <row r="203" spans="1:25" ht="14.65" customHeight="1" x14ac:dyDescent="0.35">
      <c r="G203" s="55" t="s">
        <v>17</v>
      </c>
      <c r="H203" s="56"/>
      <c r="I203" s="56"/>
      <c r="J203" s="56"/>
      <c r="K203" s="57">
        <v>116</v>
      </c>
      <c r="L203" s="58"/>
    </row>
    <row r="204" spans="1:25" ht="14.65" customHeight="1" x14ac:dyDescent="0.35">
      <c r="G204" s="94" t="s">
        <v>18</v>
      </c>
      <c r="H204" s="95"/>
      <c r="I204" s="95"/>
      <c r="J204" s="95"/>
      <c r="K204" s="57">
        <v>21</v>
      </c>
      <c r="L204" s="58"/>
    </row>
    <row r="205" spans="1:25" ht="14.65" customHeight="1" x14ac:dyDescent="0.35">
      <c r="G205" s="55" t="s">
        <v>19</v>
      </c>
      <c r="H205" s="56"/>
      <c r="I205" s="56"/>
      <c r="J205" s="56"/>
      <c r="K205" s="57">
        <v>26</v>
      </c>
      <c r="L205" s="58"/>
    </row>
    <row r="206" spans="1:25" ht="14.65" customHeight="1" x14ac:dyDescent="0.35">
      <c r="G206" s="94" t="s">
        <v>82</v>
      </c>
      <c r="H206" s="95"/>
      <c r="I206" s="95"/>
      <c r="J206" s="95"/>
      <c r="K206" s="57">
        <v>772</v>
      </c>
      <c r="L206" s="58"/>
    </row>
    <row r="207" spans="1:25" s="48" customFormat="1" ht="15" thickBot="1" x14ac:dyDescent="0.4">
      <c r="G207" s="55" t="s">
        <v>168</v>
      </c>
      <c r="H207" s="56"/>
      <c r="I207" s="56"/>
      <c r="J207" s="56"/>
      <c r="K207" s="57">
        <v>1671</v>
      </c>
      <c r="L207" s="58"/>
      <c r="Y207" s="6"/>
    </row>
    <row r="208" spans="1:25" ht="15" thickBot="1" x14ac:dyDescent="0.4">
      <c r="G208" s="76" t="s">
        <v>1</v>
      </c>
      <c r="H208" s="77"/>
      <c r="I208" s="77"/>
      <c r="J208" s="77"/>
      <c r="K208" s="92">
        <f>SUM(K196:L207)</f>
        <v>4420</v>
      </c>
      <c r="L208" s="93"/>
    </row>
    <row r="210" spans="1:25" x14ac:dyDescent="0.35">
      <c r="A210" s="59" t="s">
        <v>169</v>
      </c>
      <c r="B210" s="59"/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</row>
    <row r="211" spans="1:25" x14ac:dyDescent="0.35">
      <c r="A211" s="59"/>
      <c r="B211" s="59"/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</row>
    <row r="212" spans="1:25" x14ac:dyDescent="0.35">
      <c r="A212" s="59"/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</row>
    <row r="213" spans="1:25" x14ac:dyDescent="0.35">
      <c r="A213" s="59"/>
      <c r="B213" s="59"/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</row>
    <row r="216" spans="1:25" x14ac:dyDescent="0.35">
      <c r="A216" s="10" t="s">
        <v>145</v>
      </c>
      <c r="B216" s="10"/>
      <c r="C216" s="10"/>
      <c r="D216" s="10"/>
      <c r="E216" s="10"/>
      <c r="F216" s="10"/>
    </row>
    <row r="217" spans="1:25" ht="15" thickBot="1" x14ac:dyDescent="0.4"/>
    <row r="218" spans="1:25" x14ac:dyDescent="0.35">
      <c r="D218" s="157" t="s">
        <v>28</v>
      </c>
      <c r="E218" s="85"/>
      <c r="F218" s="85"/>
      <c r="G218" s="85"/>
      <c r="H218" s="85" t="s">
        <v>3</v>
      </c>
      <c r="I218" s="85"/>
      <c r="J218" s="85"/>
      <c r="K218" s="85" t="s">
        <v>22</v>
      </c>
      <c r="L218" s="85"/>
      <c r="M218" s="110"/>
    </row>
    <row r="219" spans="1:25" x14ac:dyDescent="0.35">
      <c r="D219" s="257" t="s">
        <v>20</v>
      </c>
      <c r="E219" s="258"/>
      <c r="F219" s="258"/>
      <c r="G219" s="258"/>
      <c r="H219" s="57">
        <v>3076</v>
      </c>
      <c r="I219" s="57"/>
      <c r="J219" s="57"/>
      <c r="K219" s="57">
        <v>3096</v>
      </c>
      <c r="L219" s="57"/>
      <c r="M219" s="58"/>
    </row>
    <row r="220" spans="1:25" x14ac:dyDescent="0.35">
      <c r="D220" s="259" t="s">
        <v>141</v>
      </c>
      <c r="E220" s="260"/>
      <c r="F220" s="260"/>
      <c r="G220" s="260"/>
      <c r="H220" s="57">
        <v>122</v>
      </c>
      <c r="I220" s="57"/>
      <c r="J220" s="57"/>
      <c r="K220" s="57">
        <v>98</v>
      </c>
      <c r="L220" s="57"/>
      <c r="M220" s="58"/>
    </row>
    <row r="221" spans="1:25" ht="15" thickBot="1" x14ac:dyDescent="0.4">
      <c r="D221" s="108" t="s">
        <v>21</v>
      </c>
      <c r="E221" s="109"/>
      <c r="F221" s="109"/>
      <c r="G221" s="109"/>
      <c r="H221" s="57">
        <v>1261</v>
      </c>
      <c r="I221" s="57"/>
      <c r="J221" s="57"/>
      <c r="K221" s="57">
        <v>971</v>
      </c>
      <c r="L221" s="57"/>
      <c r="M221" s="58"/>
    </row>
    <row r="222" spans="1:25" ht="15" thickBot="1" x14ac:dyDescent="0.4">
      <c r="D222" s="103" t="s">
        <v>1</v>
      </c>
      <c r="E222" s="104"/>
      <c r="F222" s="104"/>
      <c r="G222" s="104"/>
      <c r="H222" s="92">
        <f>SUM(H219:J221)</f>
        <v>4459</v>
      </c>
      <c r="I222" s="92"/>
      <c r="J222" s="92"/>
      <c r="K222" s="92">
        <f>SUM(K219:M221)</f>
        <v>4165</v>
      </c>
      <c r="L222" s="92"/>
      <c r="M222" s="93"/>
    </row>
    <row r="223" spans="1:25" x14ac:dyDescent="0.35">
      <c r="D223" s="14"/>
      <c r="E223" s="14"/>
      <c r="F223" s="14"/>
      <c r="G223" s="14"/>
      <c r="H223" s="51"/>
      <c r="I223" s="51"/>
      <c r="J223" s="51"/>
      <c r="K223" s="51"/>
      <c r="L223" s="51"/>
      <c r="M223" s="51"/>
    </row>
    <row r="224" spans="1:25" x14ac:dyDescent="0.35">
      <c r="D224" s="14"/>
      <c r="E224" s="14"/>
      <c r="F224" s="14"/>
      <c r="G224" s="14"/>
      <c r="H224" s="51"/>
      <c r="I224" s="51"/>
      <c r="J224" s="51"/>
      <c r="K224" s="51"/>
      <c r="L224" s="51"/>
      <c r="M224" s="51"/>
    </row>
    <row r="225" spans="4:13" x14ac:dyDescent="0.35">
      <c r="D225" s="14"/>
      <c r="E225" s="14"/>
      <c r="F225" s="14"/>
      <c r="G225" s="14"/>
      <c r="H225" s="51"/>
      <c r="I225" s="51"/>
      <c r="J225" s="51"/>
      <c r="K225" s="51"/>
      <c r="L225" s="51"/>
      <c r="M225" s="51"/>
    </row>
    <row r="226" spans="4:13" x14ac:dyDescent="0.35">
      <c r="D226" s="35"/>
      <c r="E226" s="35"/>
      <c r="F226" s="35"/>
      <c r="G226" s="35"/>
      <c r="H226" s="35"/>
      <c r="I226" s="35"/>
      <c r="J226" s="35"/>
      <c r="K226" s="35"/>
      <c r="L226" s="35"/>
      <c r="M226" s="35"/>
    </row>
    <row r="227" spans="4:13" x14ac:dyDescent="0.35">
      <c r="D227" s="35"/>
      <c r="E227" s="35"/>
      <c r="F227" s="35"/>
      <c r="G227" s="35"/>
      <c r="H227" s="35"/>
      <c r="I227" s="35"/>
      <c r="J227" s="35"/>
      <c r="K227" s="35"/>
      <c r="L227" s="35"/>
      <c r="M227" s="35"/>
    </row>
    <row r="228" spans="4:13" x14ac:dyDescent="0.35">
      <c r="D228" s="35"/>
      <c r="E228" s="35"/>
      <c r="F228" s="35"/>
      <c r="G228" s="35"/>
      <c r="H228" s="35"/>
      <c r="I228" s="35"/>
      <c r="J228" s="35"/>
      <c r="K228" s="35"/>
      <c r="L228" s="35"/>
      <c r="M228" s="35"/>
    </row>
    <row r="229" spans="4:13" x14ac:dyDescent="0.35">
      <c r="D229" s="35"/>
      <c r="E229" s="35"/>
      <c r="F229" s="35"/>
      <c r="G229" s="35"/>
      <c r="H229" s="35"/>
      <c r="I229" s="35"/>
      <c r="J229" s="35"/>
      <c r="K229" s="35"/>
      <c r="L229" s="35"/>
      <c r="M229" s="35"/>
    </row>
    <row r="230" spans="4:13" x14ac:dyDescent="0.35">
      <c r="D230" s="35"/>
      <c r="E230" s="35"/>
      <c r="F230" s="35"/>
      <c r="G230" s="35"/>
      <c r="H230" s="35"/>
      <c r="I230" s="35"/>
      <c r="J230" s="35"/>
      <c r="K230" s="35"/>
      <c r="L230" s="35"/>
      <c r="M230" s="35"/>
    </row>
    <row r="231" spans="4:13" x14ac:dyDescent="0.35">
      <c r="D231" s="35"/>
      <c r="E231" s="35"/>
      <c r="F231" s="35"/>
      <c r="G231" s="35"/>
      <c r="H231" s="35"/>
      <c r="I231" s="35"/>
      <c r="J231" s="35"/>
      <c r="K231" s="35"/>
      <c r="L231" s="35"/>
      <c r="M231" s="35"/>
    </row>
    <row r="232" spans="4:13" x14ac:dyDescent="0.35">
      <c r="D232" s="35"/>
      <c r="E232" s="35"/>
      <c r="F232" s="35"/>
      <c r="G232" s="35"/>
      <c r="H232" s="35"/>
      <c r="I232" s="35"/>
      <c r="J232" s="35"/>
      <c r="K232" s="35"/>
      <c r="L232" s="35"/>
      <c r="M232" s="35"/>
    </row>
    <row r="233" spans="4:13" x14ac:dyDescent="0.35">
      <c r="D233" s="35"/>
      <c r="E233" s="35"/>
      <c r="F233" s="35"/>
      <c r="G233" s="35"/>
      <c r="H233" s="35"/>
      <c r="I233" s="35"/>
      <c r="J233" s="35"/>
      <c r="K233" s="35"/>
      <c r="L233" s="35"/>
      <c r="M233" s="35"/>
    </row>
    <row r="234" spans="4:13" x14ac:dyDescent="0.35">
      <c r="D234" s="35"/>
      <c r="E234" s="35"/>
      <c r="F234" s="35"/>
      <c r="G234" s="35"/>
      <c r="H234" s="35"/>
      <c r="I234" s="35"/>
      <c r="J234" s="35"/>
      <c r="K234" s="35"/>
      <c r="L234" s="35"/>
      <c r="M234" s="35"/>
    </row>
    <row r="235" spans="4:13" x14ac:dyDescent="0.35">
      <c r="D235" s="35"/>
      <c r="E235" s="35"/>
      <c r="F235" s="35"/>
      <c r="G235" s="35"/>
      <c r="H235" s="35"/>
      <c r="I235" s="35"/>
      <c r="J235" s="35"/>
      <c r="K235" s="35"/>
      <c r="L235" s="35"/>
      <c r="M235" s="35"/>
    </row>
    <row r="236" spans="4:13" x14ac:dyDescent="0.35">
      <c r="D236" s="35"/>
      <c r="E236" s="35"/>
      <c r="F236" s="35"/>
      <c r="G236" s="35"/>
      <c r="H236" s="35"/>
      <c r="I236" s="35"/>
      <c r="J236" s="35"/>
      <c r="K236" s="35"/>
      <c r="L236" s="35"/>
      <c r="M236" s="35"/>
    </row>
    <row r="237" spans="4:13" x14ac:dyDescent="0.35">
      <c r="D237" s="35"/>
      <c r="E237" s="35"/>
      <c r="F237" s="35"/>
      <c r="G237" s="35"/>
      <c r="H237" s="35"/>
      <c r="I237" s="35"/>
      <c r="J237" s="35"/>
      <c r="K237" s="35"/>
      <c r="L237" s="35"/>
      <c r="M237" s="35"/>
    </row>
    <row r="238" spans="4:13" x14ac:dyDescent="0.35">
      <c r="D238" s="35"/>
      <c r="E238" s="35"/>
      <c r="F238" s="35"/>
      <c r="G238" s="35"/>
      <c r="H238" s="35"/>
      <c r="I238" s="35"/>
      <c r="J238" s="35"/>
      <c r="K238" s="35"/>
      <c r="L238" s="35"/>
      <c r="M238" s="35"/>
    </row>
    <row r="241" spans="1:25" x14ac:dyDescent="0.35">
      <c r="A241" s="59" t="s">
        <v>172</v>
      </c>
      <c r="B241" s="59"/>
      <c r="C241" s="59"/>
      <c r="D241" s="59"/>
      <c r="E241" s="59"/>
      <c r="F241" s="59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</row>
    <row r="242" spans="1:25" x14ac:dyDescent="0.35">
      <c r="A242" s="59"/>
      <c r="B242" s="59"/>
      <c r="C242" s="59"/>
      <c r="D242" s="59"/>
      <c r="E242" s="59"/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</row>
    <row r="243" spans="1:25" s="48" customFormat="1" x14ac:dyDescent="0.35">
      <c r="A243" s="59"/>
      <c r="B243" s="59"/>
      <c r="C243" s="59"/>
      <c r="D243" s="59"/>
      <c r="E243" s="59"/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</row>
    <row r="244" spans="1:25" s="48" customFormat="1" x14ac:dyDescent="0.35">
      <c r="A244" s="59"/>
      <c r="B244" s="59"/>
      <c r="C244" s="59"/>
      <c r="D244" s="59"/>
      <c r="E244" s="59"/>
      <c r="F244" s="59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</row>
    <row r="245" spans="1:25" s="48" customFormat="1" x14ac:dyDescent="0.35">
      <c r="A245" s="59"/>
      <c r="B245" s="59"/>
      <c r="C245" s="59"/>
      <c r="D245" s="59"/>
      <c r="E245" s="59"/>
      <c r="F245" s="59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</row>
    <row r="246" spans="1:25" s="48" customFormat="1" x14ac:dyDescent="0.35">
      <c r="A246" s="59"/>
      <c r="B246" s="59"/>
      <c r="C246" s="59"/>
      <c r="D246" s="59"/>
      <c r="E246" s="59"/>
      <c r="F246" s="59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</row>
    <row r="247" spans="1:25" x14ac:dyDescent="0.35">
      <c r="A247" s="59"/>
      <c r="B247" s="59"/>
      <c r="C247" s="59"/>
      <c r="D247" s="59"/>
      <c r="E247" s="59"/>
      <c r="F247" s="59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</row>
    <row r="248" spans="1:25" x14ac:dyDescent="0.35">
      <c r="A248" s="59"/>
      <c r="B248" s="59"/>
      <c r="C248" s="59"/>
      <c r="D248" s="59"/>
      <c r="E248" s="59"/>
      <c r="F248" s="59"/>
      <c r="G248" s="59"/>
      <c r="H248" s="59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</row>
    <row r="251" spans="1:25" x14ac:dyDescent="0.35">
      <c r="A251" s="10" t="s">
        <v>146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25" x14ac:dyDescent="0.35">
      <c r="A252" s="10"/>
      <c r="B252" s="10"/>
      <c r="C252" s="10"/>
      <c r="D252" s="10"/>
      <c r="E252" s="10"/>
      <c r="F252" s="10"/>
      <c r="G252" s="10"/>
      <c r="H252" s="10"/>
      <c r="I252" s="10"/>
      <c r="J252" s="10"/>
    </row>
    <row r="253" spans="1:25" ht="15" thickBot="1" x14ac:dyDescent="0.4">
      <c r="A253" s="10"/>
      <c r="B253" s="10"/>
      <c r="C253" s="10"/>
      <c r="D253" s="10"/>
      <c r="E253" s="10"/>
      <c r="F253" s="10"/>
      <c r="G253" s="10"/>
      <c r="H253" s="10"/>
      <c r="I253" s="10"/>
      <c r="J253" s="10"/>
    </row>
    <row r="254" spans="1:25" x14ac:dyDescent="0.35">
      <c r="D254" s="98" t="s">
        <v>49</v>
      </c>
      <c r="E254" s="99"/>
      <c r="F254" s="99"/>
      <c r="G254" s="105" t="str">
        <f>CONCATENATE(Arkusz18!A2," - ",Arkusz18!B2," r.")</f>
        <v>01.08.2020 - 31.08.2020 r.</v>
      </c>
      <c r="H254" s="105"/>
      <c r="I254" s="105"/>
      <c r="J254" s="105"/>
      <c r="K254" s="105"/>
      <c r="L254" s="105"/>
      <c r="M254" s="105"/>
      <c r="N254" s="105"/>
      <c r="O254" s="105"/>
      <c r="P254" s="105"/>
      <c r="Q254" s="105"/>
      <c r="R254" s="106"/>
    </row>
    <row r="255" spans="1:25" ht="31.5" customHeight="1" x14ac:dyDescent="0.35">
      <c r="D255" s="100"/>
      <c r="E255" s="101"/>
      <c r="F255" s="101"/>
      <c r="G255" s="102" t="s">
        <v>65</v>
      </c>
      <c r="H255" s="102"/>
      <c r="I255" s="102"/>
      <c r="J255" s="102" t="s">
        <v>90</v>
      </c>
      <c r="K255" s="102"/>
      <c r="L255" s="102"/>
      <c r="M255" s="102" t="s">
        <v>64</v>
      </c>
      <c r="N255" s="102"/>
      <c r="O255" s="102"/>
      <c r="P255" s="102" t="s">
        <v>89</v>
      </c>
      <c r="Q255" s="102"/>
      <c r="R255" s="107"/>
    </row>
    <row r="256" spans="1:25" x14ac:dyDescent="0.35">
      <c r="D256" s="261" t="s">
        <v>88</v>
      </c>
      <c r="E256" s="262"/>
      <c r="F256" s="262"/>
      <c r="G256" s="269">
        <f>Arkusz16!A2</f>
        <v>0</v>
      </c>
      <c r="H256" s="269"/>
      <c r="I256" s="269"/>
      <c r="J256" s="269">
        <f>Arkusz16!A3</f>
        <v>0</v>
      </c>
      <c r="K256" s="269"/>
      <c r="L256" s="269"/>
      <c r="M256" s="269">
        <f>Arkusz16!A4</f>
        <v>0</v>
      </c>
      <c r="N256" s="269"/>
      <c r="O256" s="269"/>
      <c r="P256" s="269">
        <f>Arkusz16!A5</f>
        <v>0</v>
      </c>
      <c r="Q256" s="269"/>
      <c r="R256" s="270"/>
    </row>
    <row r="257" spans="1:25" x14ac:dyDescent="0.35">
      <c r="D257" s="263" t="s">
        <v>51</v>
      </c>
      <c r="E257" s="264"/>
      <c r="F257" s="264"/>
      <c r="G257" s="265">
        <f>Arkusz16!A6</f>
        <v>114</v>
      </c>
      <c r="H257" s="265"/>
      <c r="I257" s="265"/>
      <c r="J257" s="273">
        <f>Arkusz16!A7</f>
        <v>1</v>
      </c>
      <c r="K257" s="274"/>
      <c r="L257" s="275"/>
      <c r="M257" s="273">
        <f>Arkusz16!A8</f>
        <v>0</v>
      </c>
      <c r="N257" s="274"/>
      <c r="O257" s="275"/>
      <c r="P257" s="273">
        <f>Arkusz16!A9</f>
        <v>0</v>
      </c>
      <c r="Q257" s="274"/>
      <c r="R257" s="276"/>
    </row>
    <row r="258" spans="1:25" ht="15" thickBot="1" x14ac:dyDescent="0.4">
      <c r="D258" s="118" t="s">
        <v>52</v>
      </c>
      <c r="E258" s="119"/>
      <c r="F258" s="119"/>
      <c r="G258" s="120">
        <f>Arkusz16!A10</f>
        <v>0</v>
      </c>
      <c r="H258" s="120"/>
      <c r="I258" s="120"/>
      <c r="J258" s="120">
        <f>Arkusz16!A11</f>
        <v>0</v>
      </c>
      <c r="K258" s="120"/>
      <c r="L258" s="120"/>
      <c r="M258" s="120">
        <f>Arkusz16!A12</f>
        <v>0</v>
      </c>
      <c r="N258" s="120"/>
      <c r="O258" s="120"/>
      <c r="P258" s="120">
        <f>Arkusz16!A13</f>
        <v>1</v>
      </c>
      <c r="Q258" s="120"/>
      <c r="R258" s="136"/>
    </row>
    <row r="259" spans="1:25" ht="15" thickBot="1" x14ac:dyDescent="0.4">
      <c r="D259" s="267" t="s">
        <v>50</v>
      </c>
      <c r="E259" s="268"/>
      <c r="F259" s="268"/>
      <c r="G259" s="96">
        <f>SUM(G256:I258)</f>
        <v>114</v>
      </c>
      <c r="H259" s="96"/>
      <c r="I259" s="96"/>
      <c r="J259" s="96">
        <f t="shared" ref="J259" si="5">SUM(J256:L258)</f>
        <v>1</v>
      </c>
      <c r="K259" s="96"/>
      <c r="L259" s="96"/>
      <c r="M259" s="96">
        <f t="shared" ref="M259" si="6">SUM(M256:O258)</f>
        <v>0</v>
      </c>
      <c r="N259" s="96"/>
      <c r="O259" s="96"/>
      <c r="P259" s="96">
        <f t="shared" ref="P259" si="7">SUM(P256:R258)</f>
        <v>1</v>
      </c>
      <c r="Q259" s="96"/>
      <c r="R259" s="97"/>
    </row>
    <row r="260" spans="1:25" x14ac:dyDescent="0.35">
      <c r="A260" s="36"/>
      <c r="B260" s="36"/>
      <c r="C260" s="36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</row>
    <row r="262" spans="1:25" s="52" customFormat="1" x14ac:dyDescent="0.35">
      <c r="Y262" s="6"/>
    </row>
    <row r="263" spans="1:25" ht="15" thickBot="1" x14ac:dyDescent="0.4"/>
    <row r="264" spans="1:25" x14ac:dyDescent="0.35">
      <c r="D264" s="98" t="s">
        <v>49</v>
      </c>
      <c r="E264" s="99"/>
      <c r="F264" s="99"/>
      <c r="G264" s="105" t="str">
        <f>CONCATENATE(Arkusz18!C2," - ",Arkusz18!B2," r.")</f>
        <v>01.01.2020 - 31.08.2020 r.</v>
      </c>
      <c r="H264" s="105"/>
      <c r="I264" s="105"/>
      <c r="J264" s="105"/>
      <c r="K264" s="105"/>
      <c r="L264" s="105"/>
      <c r="M264" s="105"/>
      <c r="N264" s="105"/>
      <c r="O264" s="105"/>
      <c r="P264" s="105"/>
      <c r="Q264" s="105"/>
      <c r="R264" s="106"/>
    </row>
    <row r="265" spans="1:25" ht="32.25" customHeight="1" x14ac:dyDescent="0.35">
      <c r="D265" s="100"/>
      <c r="E265" s="101"/>
      <c r="F265" s="101"/>
      <c r="G265" s="102" t="s">
        <v>65</v>
      </c>
      <c r="H265" s="102"/>
      <c r="I265" s="102"/>
      <c r="J265" s="102" t="s">
        <v>90</v>
      </c>
      <c r="K265" s="102"/>
      <c r="L265" s="102"/>
      <c r="M265" s="102" t="s">
        <v>64</v>
      </c>
      <c r="N265" s="102"/>
      <c r="O265" s="102"/>
      <c r="P265" s="102" t="s">
        <v>89</v>
      </c>
      <c r="Q265" s="102"/>
      <c r="R265" s="107"/>
    </row>
    <row r="266" spans="1:25" x14ac:dyDescent="0.35">
      <c r="D266" s="261" t="s">
        <v>88</v>
      </c>
      <c r="E266" s="262"/>
      <c r="F266" s="262"/>
      <c r="G266" s="269">
        <f>Arkusz17!A2</f>
        <v>0</v>
      </c>
      <c r="H266" s="269"/>
      <c r="I266" s="269"/>
      <c r="J266" s="269">
        <f>Arkusz17!A3</f>
        <v>0</v>
      </c>
      <c r="K266" s="269"/>
      <c r="L266" s="269"/>
      <c r="M266" s="269">
        <f>Arkusz17!A4</f>
        <v>0</v>
      </c>
      <c r="N266" s="269"/>
      <c r="O266" s="269"/>
      <c r="P266" s="269">
        <f>Arkusz17!A5</f>
        <v>0</v>
      </c>
      <c r="Q266" s="269"/>
      <c r="R266" s="270"/>
    </row>
    <row r="267" spans="1:25" x14ac:dyDescent="0.35">
      <c r="D267" s="263" t="s">
        <v>51</v>
      </c>
      <c r="E267" s="264"/>
      <c r="F267" s="264"/>
      <c r="G267" s="265">
        <f>Arkusz17!A6</f>
        <v>2787</v>
      </c>
      <c r="H267" s="265"/>
      <c r="I267" s="265"/>
      <c r="J267" s="265">
        <f>Arkusz17!A7</f>
        <v>19</v>
      </c>
      <c r="K267" s="265"/>
      <c r="L267" s="265"/>
      <c r="M267" s="265">
        <f>Arkusz17!A8</f>
        <v>0</v>
      </c>
      <c r="N267" s="265"/>
      <c r="O267" s="265"/>
      <c r="P267" s="265">
        <f>Arkusz17!A9</f>
        <v>9</v>
      </c>
      <c r="Q267" s="265"/>
      <c r="R267" s="266"/>
    </row>
    <row r="268" spans="1:25" ht="15" thickBot="1" x14ac:dyDescent="0.4">
      <c r="D268" s="118" t="s">
        <v>52</v>
      </c>
      <c r="E268" s="119"/>
      <c r="F268" s="119"/>
      <c r="G268" s="120">
        <f>Arkusz17!A10</f>
        <v>945</v>
      </c>
      <c r="H268" s="120"/>
      <c r="I268" s="120"/>
      <c r="J268" s="120">
        <f>Arkusz17!A11</f>
        <v>4</v>
      </c>
      <c r="K268" s="120"/>
      <c r="L268" s="120"/>
      <c r="M268" s="120">
        <f>Arkusz17!A12</f>
        <v>15</v>
      </c>
      <c r="N268" s="120"/>
      <c r="O268" s="120"/>
      <c r="P268" s="120">
        <f>Arkusz17!A13</f>
        <v>13</v>
      </c>
      <c r="Q268" s="120"/>
      <c r="R268" s="136"/>
    </row>
    <row r="269" spans="1:25" ht="15" thickBot="1" x14ac:dyDescent="0.4">
      <c r="D269" s="267" t="s">
        <v>50</v>
      </c>
      <c r="E269" s="268"/>
      <c r="F269" s="268"/>
      <c r="G269" s="96">
        <f>SUM(G266:I268)</f>
        <v>3732</v>
      </c>
      <c r="H269" s="96"/>
      <c r="I269" s="96"/>
      <c r="J269" s="96">
        <f t="shared" ref="J269" si="8">SUM(J266:L268)</f>
        <v>23</v>
      </c>
      <c r="K269" s="96"/>
      <c r="L269" s="96"/>
      <c r="M269" s="96">
        <f t="shared" ref="M269" si="9">SUM(M266:O268)</f>
        <v>15</v>
      </c>
      <c r="N269" s="96"/>
      <c r="O269" s="96"/>
      <c r="P269" s="96">
        <f t="shared" ref="P269" si="10">SUM(P266:R268)</f>
        <v>22</v>
      </c>
      <c r="Q269" s="96"/>
      <c r="R269" s="97"/>
    </row>
    <row r="272" spans="1:25" x14ac:dyDescent="0.35">
      <c r="A272" s="59" t="s">
        <v>170</v>
      </c>
      <c r="B272" s="60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</row>
    <row r="273" spans="1:25" x14ac:dyDescent="0.35">
      <c r="A273" s="60"/>
      <c r="B273" s="60"/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</row>
    <row r="274" spans="1:25" x14ac:dyDescent="0.35">
      <c r="A274" s="60"/>
      <c r="B274" s="60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</row>
    <row r="275" spans="1:25" x14ac:dyDescent="0.35">
      <c r="A275" s="60"/>
      <c r="B275" s="60"/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</row>
    <row r="276" spans="1:25" x14ac:dyDescent="0.35">
      <c r="A276" s="60"/>
      <c r="B276" s="60"/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</row>
    <row r="277" spans="1:25" x14ac:dyDescent="0.35">
      <c r="A277" s="60"/>
      <c r="B277" s="60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</row>
    <row r="278" spans="1:25" x14ac:dyDescent="0.35">
      <c r="A278" s="60"/>
      <c r="B278" s="60"/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60"/>
    </row>
    <row r="279" spans="1:25" x14ac:dyDescent="0.35">
      <c r="A279" s="60"/>
      <c r="B279" s="60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</row>
    <row r="282" spans="1:25" ht="18" x14ac:dyDescent="0.35">
      <c r="A282" s="8" t="s">
        <v>67</v>
      </c>
      <c r="F282" s="9"/>
    </row>
    <row r="283" spans="1:25" x14ac:dyDescent="0.35">
      <c r="F283" s="9"/>
    </row>
    <row r="284" spans="1:25" x14ac:dyDescent="0.35">
      <c r="A284" s="185" t="s">
        <v>147</v>
      </c>
      <c r="B284" s="185"/>
      <c r="C284" s="185"/>
      <c r="D284" s="185"/>
      <c r="E284" s="185"/>
      <c r="F284" s="185"/>
      <c r="G284" s="185"/>
      <c r="H284" s="185"/>
      <c r="I284" s="185"/>
      <c r="J284" s="185"/>
      <c r="K284" s="185"/>
      <c r="L284" s="185"/>
      <c r="M284" s="185"/>
      <c r="N284" s="185"/>
      <c r="O284" s="185"/>
      <c r="P284" s="185"/>
      <c r="Q284" s="185"/>
      <c r="R284" s="185"/>
      <c r="S284" s="185"/>
      <c r="T284" s="185"/>
      <c r="U284" s="185"/>
    </row>
    <row r="285" spans="1:25" x14ac:dyDescent="0.3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</row>
    <row r="286" spans="1:25" ht="15" thickBot="1" x14ac:dyDescent="0.4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</row>
    <row r="287" spans="1:25" x14ac:dyDescent="0.35">
      <c r="C287" s="196" t="s">
        <v>0</v>
      </c>
      <c r="D287" s="197"/>
      <c r="E287" s="197"/>
      <c r="F287" s="197"/>
      <c r="G287" s="277" t="str">
        <f>CONCATENATE(Arkusz18!A2," - ",Arkusz18!B2," r.")</f>
        <v>01.08.2020 - 31.08.2020 r.</v>
      </c>
      <c r="H287" s="278"/>
      <c r="I287" s="278"/>
      <c r="J287" s="278"/>
      <c r="K287" s="278"/>
      <c r="L287" s="278"/>
      <c r="M287" s="278"/>
      <c r="N287" s="278"/>
      <c r="O287" s="278"/>
      <c r="P287" s="278"/>
      <c r="Q287" s="278"/>
      <c r="R287" s="278"/>
      <c r="S287" s="278"/>
      <c r="T287" s="278"/>
      <c r="U287" s="278"/>
      <c r="V287" s="279"/>
    </row>
    <row r="288" spans="1:25" x14ac:dyDescent="0.35">
      <c r="C288" s="198"/>
      <c r="D288" s="184"/>
      <c r="E288" s="184"/>
      <c r="F288" s="184"/>
      <c r="G288" s="190" t="s">
        <v>31</v>
      </c>
      <c r="H288" s="191"/>
      <c r="I288" s="191"/>
      <c r="J288" s="192"/>
      <c r="K288" s="190" t="s">
        <v>32</v>
      </c>
      <c r="L288" s="191"/>
      <c r="M288" s="191"/>
      <c r="N288" s="192"/>
      <c r="O288" s="190" t="s">
        <v>103</v>
      </c>
      <c r="P288" s="191"/>
      <c r="Q288" s="191"/>
      <c r="R288" s="192"/>
      <c r="S288" s="190" t="s">
        <v>55</v>
      </c>
      <c r="T288" s="191"/>
      <c r="U288" s="191"/>
      <c r="V288" s="282"/>
    </row>
    <row r="289" spans="3:22" x14ac:dyDescent="0.35">
      <c r="C289" s="198"/>
      <c r="D289" s="184"/>
      <c r="E289" s="184"/>
      <c r="F289" s="184"/>
      <c r="G289" s="255" t="s">
        <v>30</v>
      </c>
      <c r="H289" s="256"/>
      <c r="I289" s="190" t="s">
        <v>10</v>
      </c>
      <c r="J289" s="192"/>
      <c r="K289" s="255" t="s">
        <v>33</v>
      </c>
      <c r="L289" s="256"/>
      <c r="M289" s="190" t="s">
        <v>10</v>
      </c>
      <c r="N289" s="192"/>
      <c r="O289" s="255" t="s">
        <v>30</v>
      </c>
      <c r="P289" s="256"/>
      <c r="Q289" s="190" t="s">
        <v>10</v>
      </c>
      <c r="R289" s="192"/>
      <c r="S289" s="255" t="s">
        <v>30</v>
      </c>
      <c r="T289" s="256"/>
      <c r="U289" s="190" t="s">
        <v>10</v>
      </c>
      <c r="V289" s="282"/>
    </row>
    <row r="290" spans="3:22" x14ac:dyDescent="0.35">
      <c r="C290" s="146" t="str">
        <f>Arkusz2!B2</f>
        <v>ROSJA</v>
      </c>
      <c r="D290" s="147"/>
      <c r="E290" s="147"/>
      <c r="F290" s="147"/>
      <c r="G290" s="199">
        <f>Arkusz2!F2</f>
        <v>6</v>
      </c>
      <c r="H290" s="200"/>
      <c r="I290" s="199">
        <f>Arkusz2!F8</f>
        <v>10</v>
      </c>
      <c r="J290" s="200"/>
      <c r="K290" s="199">
        <f>SUM(Arkusz2!F14,-G290)</f>
        <v>17</v>
      </c>
      <c r="L290" s="200"/>
      <c r="M290" s="199">
        <f>SUM(Arkusz2!F20,-I290)</f>
        <v>47</v>
      </c>
      <c r="N290" s="200"/>
      <c r="O290" s="199">
        <f>Arkusz2!F26</f>
        <v>3</v>
      </c>
      <c r="P290" s="200"/>
      <c r="Q290" s="199">
        <f>Arkusz2!F32</f>
        <v>8</v>
      </c>
      <c r="R290" s="200"/>
      <c r="S290" s="199">
        <f>SUM(Arkusz2!F14,O290)</f>
        <v>26</v>
      </c>
      <c r="T290" s="200"/>
      <c r="U290" s="199">
        <f>SUM(Arkusz2!F20,Q290)</f>
        <v>65</v>
      </c>
      <c r="V290" s="272"/>
    </row>
    <row r="291" spans="3:22" x14ac:dyDescent="0.35">
      <c r="C291" s="242" t="str">
        <f>Arkusz2!B3</f>
        <v>BIAŁORUŚ</v>
      </c>
      <c r="D291" s="243"/>
      <c r="E291" s="243"/>
      <c r="F291" s="243"/>
      <c r="G291" s="201">
        <f>Arkusz2!F3</f>
        <v>33</v>
      </c>
      <c r="H291" s="202"/>
      <c r="I291" s="201">
        <f>Arkusz2!F9</f>
        <v>40</v>
      </c>
      <c r="J291" s="202"/>
      <c r="K291" s="201">
        <f>SUM(Arkusz2!F15,-G291)</f>
        <v>0</v>
      </c>
      <c r="L291" s="202"/>
      <c r="M291" s="201">
        <f>SUM(Arkusz2!F21,-I291)</f>
        <v>0</v>
      </c>
      <c r="N291" s="202"/>
      <c r="O291" s="201">
        <f>Arkusz2!F27</f>
        <v>0</v>
      </c>
      <c r="P291" s="202"/>
      <c r="Q291" s="201">
        <f>Arkusz2!F33</f>
        <v>0</v>
      </c>
      <c r="R291" s="202"/>
      <c r="S291" s="201">
        <f>SUM(Arkusz2!F15,O291)</f>
        <v>33</v>
      </c>
      <c r="T291" s="202"/>
      <c r="U291" s="201">
        <f>SUM(Arkusz2!F21,Q291)</f>
        <v>40</v>
      </c>
      <c r="V291" s="271"/>
    </row>
    <row r="292" spans="3:22" x14ac:dyDescent="0.35">
      <c r="C292" s="146" t="str">
        <f>Arkusz2!B4</f>
        <v>UKRAINA</v>
      </c>
      <c r="D292" s="147"/>
      <c r="E292" s="147"/>
      <c r="F292" s="147"/>
      <c r="G292" s="199">
        <f>Arkusz2!F4</f>
        <v>5</v>
      </c>
      <c r="H292" s="200"/>
      <c r="I292" s="199">
        <f>Arkusz2!F10</f>
        <v>5</v>
      </c>
      <c r="J292" s="200"/>
      <c r="K292" s="199">
        <f>SUM(Arkusz2!F16,-G292)</f>
        <v>10</v>
      </c>
      <c r="L292" s="200"/>
      <c r="M292" s="199">
        <f>SUM(Arkusz2!F22,-I292)</f>
        <v>23</v>
      </c>
      <c r="N292" s="200"/>
      <c r="O292" s="199">
        <f>Arkusz2!F28</f>
        <v>0</v>
      </c>
      <c r="P292" s="200"/>
      <c r="Q292" s="199">
        <f>Arkusz2!F34</f>
        <v>0</v>
      </c>
      <c r="R292" s="200"/>
      <c r="S292" s="199">
        <f>SUM(Arkusz2!F16,O292)</f>
        <v>15</v>
      </c>
      <c r="T292" s="200"/>
      <c r="U292" s="199">
        <f>SUM(Arkusz2!F22,Q292)</f>
        <v>28</v>
      </c>
      <c r="V292" s="272"/>
    </row>
    <row r="293" spans="3:22" x14ac:dyDescent="0.35">
      <c r="C293" s="242" t="str">
        <f>Arkusz2!B5</f>
        <v>TADŻYKISTAN</v>
      </c>
      <c r="D293" s="243"/>
      <c r="E293" s="243"/>
      <c r="F293" s="243"/>
      <c r="G293" s="201">
        <f>Arkusz2!F5</f>
        <v>6</v>
      </c>
      <c r="H293" s="202"/>
      <c r="I293" s="201">
        <f>Arkusz2!F11</f>
        <v>10</v>
      </c>
      <c r="J293" s="202"/>
      <c r="K293" s="201">
        <f>SUM(Arkusz2!F17,-G293)</f>
        <v>0</v>
      </c>
      <c r="L293" s="202"/>
      <c r="M293" s="201">
        <f>SUM(Arkusz2!F23,-I293)</f>
        <v>0</v>
      </c>
      <c r="N293" s="202"/>
      <c r="O293" s="201">
        <f>Arkusz2!F29</f>
        <v>0</v>
      </c>
      <c r="P293" s="202"/>
      <c r="Q293" s="201">
        <f>Arkusz2!F35</f>
        <v>0</v>
      </c>
      <c r="R293" s="202"/>
      <c r="S293" s="201">
        <f>SUM(Arkusz2!F17,O293)</f>
        <v>6</v>
      </c>
      <c r="T293" s="202"/>
      <c r="U293" s="201">
        <f>SUM(Arkusz2!F23,Q293)</f>
        <v>10</v>
      </c>
      <c r="V293" s="271"/>
    </row>
    <row r="294" spans="3:22" x14ac:dyDescent="0.35">
      <c r="C294" s="146" t="str">
        <f>Arkusz2!B6</f>
        <v>TURCJA</v>
      </c>
      <c r="D294" s="147"/>
      <c r="E294" s="147"/>
      <c r="F294" s="147"/>
      <c r="G294" s="199">
        <f>Arkusz2!F6</f>
        <v>6</v>
      </c>
      <c r="H294" s="200"/>
      <c r="I294" s="199">
        <f>Arkusz2!F12</f>
        <v>6</v>
      </c>
      <c r="J294" s="200"/>
      <c r="K294" s="199">
        <f>SUM(Arkusz2!F18,-G294)</f>
        <v>0</v>
      </c>
      <c r="L294" s="200"/>
      <c r="M294" s="199">
        <f>SUM(Arkusz2!F24,-I294)</f>
        <v>0</v>
      </c>
      <c r="N294" s="200"/>
      <c r="O294" s="199">
        <f>Arkusz2!F30</f>
        <v>0</v>
      </c>
      <c r="P294" s="200"/>
      <c r="Q294" s="199">
        <f>Arkusz2!F36</f>
        <v>0</v>
      </c>
      <c r="R294" s="200"/>
      <c r="S294" s="199">
        <f>SUM(Arkusz2!F18,O294)</f>
        <v>6</v>
      </c>
      <c r="T294" s="200"/>
      <c r="U294" s="199">
        <f>SUM(Arkusz2!F24,Q294)</f>
        <v>6</v>
      </c>
      <c r="V294" s="272"/>
    </row>
    <row r="295" spans="3:22" ht="15" thickBot="1" x14ac:dyDescent="0.4">
      <c r="C295" s="244" t="str">
        <f>Arkusz2!B7</f>
        <v>Pozostałe</v>
      </c>
      <c r="D295" s="245"/>
      <c r="E295" s="245"/>
      <c r="F295" s="245"/>
      <c r="G295" s="143">
        <f>Arkusz2!F7</f>
        <v>14</v>
      </c>
      <c r="H295" s="144"/>
      <c r="I295" s="143">
        <f>Arkusz2!F13</f>
        <v>16</v>
      </c>
      <c r="J295" s="144"/>
      <c r="K295" s="143">
        <f>SUM(Arkusz2!F19,-G295)</f>
        <v>10</v>
      </c>
      <c r="L295" s="144"/>
      <c r="M295" s="143">
        <f>SUM(Arkusz2!F25,-I295)</f>
        <v>16</v>
      </c>
      <c r="N295" s="144"/>
      <c r="O295" s="143">
        <f>Arkusz2!F31</f>
        <v>2</v>
      </c>
      <c r="P295" s="144"/>
      <c r="Q295" s="143">
        <f>Arkusz2!F37</f>
        <v>2</v>
      </c>
      <c r="R295" s="144"/>
      <c r="S295" s="143">
        <f>SUM(Arkusz2!F19,O295)</f>
        <v>26</v>
      </c>
      <c r="T295" s="144"/>
      <c r="U295" s="143">
        <f>SUM(Arkusz2!F25,Q295)</f>
        <v>34</v>
      </c>
      <c r="V295" s="195"/>
    </row>
    <row r="296" spans="3:22" ht="15" thickBot="1" x14ac:dyDescent="0.4">
      <c r="C296" s="253" t="s">
        <v>1</v>
      </c>
      <c r="D296" s="254"/>
      <c r="E296" s="254"/>
      <c r="F296" s="254"/>
      <c r="G296" s="141">
        <f>SUM(G290:G295)</f>
        <v>70</v>
      </c>
      <c r="H296" s="142"/>
      <c r="I296" s="141">
        <f>SUM(I290:I295)</f>
        <v>87</v>
      </c>
      <c r="J296" s="142"/>
      <c r="K296" s="141">
        <f>SUM(K290:K295)</f>
        <v>37</v>
      </c>
      <c r="L296" s="142"/>
      <c r="M296" s="141">
        <f>SUM(M290:M295)</f>
        <v>86</v>
      </c>
      <c r="N296" s="142"/>
      <c r="O296" s="141">
        <f>SUM(O290:O295)</f>
        <v>5</v>
      </c>
      <c r="P296" s="142"/>
      <c r="Q296" s="141">
        <f>SUM(Q290:Q295)</f>
        <v>10</v>
      </c>
      <c r="R296" s="142"/>
      <c r="S296" s="141">
        <f>SUM(S290:S295)</f>
        <v>112</v>
      </c>
      <c r="T296" s="142"/>
      <c r="U296" s="141">
        <f>SUM(U290:U295)</f>
        <v>183</v>
      </c>
      <c r="V296" s="193"/>
    </row>
    <row r="300" spans="3:22" x14ac:dyDescent="0.35">
      <c r="M300" s="11"/>
      <c r="N300" s="11"/>
      <c r="O300" s="11"/>
      <c r="P300" s="11"/>
      <c r="Q300" s="11"/>
      <c r="R300" s="11"/>
      <c r="S300" s="11"/>
    </row>
    <row r="301" spans="3:22" x14ac:dyDescent="0.35">
      <c r="M301" s="11"/>
      <c r="N301" s="11"/>
      <c r="O301" s="11"/>
      <c r="P301" s="11"/>
      <c r="Q301" s="11"/>
      <c r="R301" s="11"/>
      <c r="S301" s="11"/>
    </row>
    <row r="302" spans="3:22" x14ac:dyDescent="0.35">
      <c r="M302" s="11"/>
      <c r="N302" s="11"/>
      <c r="O302" s="11"/>
      <c r="P302" s="11"/>
      <c r="Q302" s="11"/>
      <c r="R302" s="11"/>
      <c r="S302" s="11"/>
    </row>
    <row r="303" spans="3:22" x14ac:dyDescent="0.35">
      <c r="M303" s="11"/>
      <c r="N303" s="11"/>
      <c r="O303" s="11"/>
      <c r="P303" s="11"/>
      <c r="Q303" s="11"/>
      <c r="R303" s="11"/>
      <c r="S303" s="11"/>
    </row>
    <row r="304" spans="3:22" x14ac:dyDescent="0.35">
      <c r="M304" s="11"/>
      <c r="N304" s="11"/>
      <c r="O304" s="11"/>
      <c r="P304" s="11"/>
      <c r="Q304" s="11"/>
      <c r="R304" s="11"/>
      <c r="S304" s="11"/>
    </row>
    <row r="305" spans="1:22" x14ac:dyDescent="0.35">
      <c r="M305" s="11"/>
      <c r="N305" s="11"/>
      <c r="O305" s="11"/>
      <c r="P305" s="11"/>
      <c r="Q305" s="11"/>
      <c r="R305" s="11"/>
      <c r="S305" s="11"/>
    </row>
    <row r="306" spans="1:22" x14ac:dyDescent="0.35">
      <c r="M306" s="11"/>
      <c r="N306" s="11"/>
      <c r="O306" s="11"/>
      <c r="P306" s="11"/>
      <c r="Q306" s="11"/>
      <c r="R306" s="11"/>
      <c r="S306" s="11"/>
    </row>
    <row r="307" spans="1:22" x14ac:dyDescent="0.35">
      <c r="M307" s="11"/>
      <c r="N307" s="11"/>
      <c r="O307" s="11"/>
      <c r="P307" s="11"/>
      <c r="Q307" s="11"/>
      <c r="R307" s="11"/>
      <c r="S307" s="11"/>
    </row>
    <row r="308" spans="1:22" x14ac:dyDescent="0.35">
      <c r="D308" s="194"/>
      <c r="E308" s="194"/>
    </row>
    <row r="312" spans="1:22" x14ac:dyDescent="0.3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</row>
    <row r="318" spans="1:22" ht="15" thickBot="1" x14ac:dyDescent="0.4"/>
    <row r="319" spans="1:22" x14ac:dyDescent="0.35">
      <c r="C319" s="196" t="s">
        <v>0</v>
      </c>
      <c r="D319" s="197"/>
      <c r="E319" s="197"/>
      <c r="F319" s="197"/>
      <c r="G319" s="186" t="str">
        <f>CONCATENATE(Arkusz18!C2," - ",Arkusz18!B2," r.")</f>
        <v>01.01.2020 - 31.08.2020 r.</v>
      </c>
      <c r="H319" s="186"/>
      <c r="I319" s="186"/>
      <c r="J319" s="186"/>
      <c r="K319" s="186"/>
      <c r="L319" s="186"/>
      <c r="M319" s="186"/>
      <c r="N319" s="186"/>
      <c r="O319" s="186"/>
      <c r="P319" s="186"/>
      <c r="Q319" s="186"/>
      <c r="R319" s="186"/>
      <c r="S319" s="186"/>
      <c r="T319" s="186"/>
      <c r="U319" s="186"/>
      <c r="V319" s="187"/>
    </row>
    <row r="320" spans="1:22" x14ac:dyDescent="0.35">
      <c r="C320" s="198"/>
      <c r="D320" s="184"/>
      <c r="E320" s="184"/>
      <c r="F320" s="184"/>
      <c r="G320" s="184" t="s">
        <v>31</v>
      </c>
      <c r="H320" s="184"/>
      <c r="I320" s="184"/>
      <c r="J320" s="184"/>
      <c r="K320" s="184" t="s">
        <v>32</v>
      </c>
      <c r="L320" s="184"/>
      <c r="M320" s="184"/>
      <c r="N320" s="184"/>
      <c r="O320" s="184" t="s">
        <v>136</v>
      </c>
      <c r="P320" s="184"/>
      <c r="Q320" s="184"/>
      <c r="R320" s="184"/>
      <c r="S320" s="184" t="s">
        <v>55</v>
      </c>
      <c r="T320" s="184"/>
      <c r="U320" s="184"/>
      <c r="V320" s="188"/>
    </row>
    <row r="321" spans="1:25" x14ac:dyDescent="0.35">
      <c r="C321" s="198"/>
      <c r="D321" s="184"/>
      <c r="E321" s="184"/>
      <c r="F321" s="184"/>
      <c r="G321" s="189" t="s">
        <v>30</v>
      </c>
      <c r="H321" s="189"/>
      <c r="I321" s="184" t="s">
        <v>10</v>
      </c>
      <c r="J321" s="184"/>
      <c r="K321" s="189" t="s">
        <v>33</v>
      </c>
      <c r="L321" s="189"/>
      <c r="M321" s="184" t="s">
        <v>10</v>
      </c>
      <c r="N321" s="184"/>
      <c r="O321" s="189" t="s">
        <v>30</v>
      </c>
      <c r="P321" s="189"/>
      <c r="Q321" s="184" t="s">
        <v>10</v>
      </c>
      <c r="R321" s="184"/>
      <c r="S321" s="189" t="s">
        <v>30</v>
      </c>
      <c r="T321" s="189"/>
      <c r="U321" s="184" t="s">
        <v>10</v>
      </c>
      <c r="V321" s="188"/>
    </row>
    <row r="322" spans="1:25" x14ac:dyDescent="0.35">
      <c r="C322" s="146" t="str">
        <f>Arkusz3!B2</f>
        <v>ROSJA</v>
      </c>
      <c r="D322" s="147"/>
      <c r="E322" s="147"/>
      <c r="F322" s="147"/>
      <c r="G322" s="137">
        <f>Arkusz3!F2</f>
        <v>151</v>
      </c>
      <c r="H322" s="137"/>
      <c r="I322" s="137">
        <f>Arkusz3!F8</f>
        <v>410</v>
      </c>
      <c r="J322" s="137"/>
      <c r="K322" s="137">
        <f>SUM(Arkusz3!F14,-G322)</f>
        <v>195</v>
      </c>
      <c r="L322" s="137"/>
      <c r="M322" s="137">
        <f>SUM(Arkusz3!F20,-I322)</f>
        <v>519</v>
      </c>
      <c r="N322" s="137"/>
      <c r="O322" s="137">
        <f>Arkusz3!F26</f>
        <v>23</v>
      </c>
      <c r="P322" s="137"/>
      <c r="Q322" s="137">
        <f>Arkusz3!F32</f>
        <v>53</v>
      </c>
      <c r="R322" s="137"/>
      <c r="S322" s="137">
        <f>SUM(Arkusz3!F14,O322)</f>
        <v>369</v>
      </c>
      <c r="T322" s="137"/>
      <c r="U322" s="137">
        <f>SUM(Arkusz3!F20,Q322)</f>
        <v>982</v>
      </c>
      <c r="V322" s="170"/>
    </row>
    <row r="323" spans="1:25" x14ac:dyDescent="0.35">
      <c r="C323" s="242" t="str">
        <f>Arkusz3!B3</f>
        <v>UKRAINA</v>
      </c>
      <c r="D323" s="243"/>
      <c r="E323" s="243"/>
      <c r="F323" s="243"/>
      <c r="G323" s="139">
        <f>Arkusz3!F3</f>
        <v>56</v>
      </c>
      <c r="H323" s="139"/>
      <c r="I323" s="139">
        <f>Arkusz3!F9</f>
        <v>62</v>
      </c>
      <c r="J323" s="139"/>
      <c r="K323" s="139">
        <f>SUM(Arkusz3!F15,-G323)</f>
        <v>79</v>
      </c>
      <c r="L323" s="139"/>
      <c r="M323" s="139">
        <f>SUM(Arkusz3!F21,-I323)</f>
        <v>134</v>
      </c>
      <c r="N323" s="139"/>
      <c r="O323" s="139">
        <f>Arkusz3!F27</f>
        <v>11</v>
      </c>
      <c r="P323" s="139"/>
      <c r="Q323" s="139">
        <f>Arkusz3!F33</f>
        <v>11</v>
      </c>
      <c r="R323" s="139"/>
      <c r="S323" s="139">
        <f>SUM(Arkusz3!F15,O323)</f>
        <v>146</v>
      </c>
      <c r="T323" s="139"/>
      <c r="U323" s="139">
        <f>SUM(Arkusz3!F21,Q323)</f>
        <v>207</v>
      </c>
      <c r="V323" s="169"/>
    </row>
    <row r="324" spans="1:25" x14ac:dyDescent="0.35">
      <c r="C324" s="146" t="str">
        <f>Arkusz3!B4</f>
        <v>TADŻYKISTAN</v>
      </c>
      <c r="D324" s="147"/>
      <c r="E324" s="147"/>
      <c r="F324" s="147"/>
      <c r="G324" s="137">
        <f>Arkusz3!F4</f>
        <v>16</v>
      </c>
      <c r="H324" s="137"/>
      <c r="I324" s="137">
        <f>Arkusz3!F10</f>
        <v>40</v>
      </c>
      <c r="J324" s="137"/>
      <c r="K324" s="137">
        <f>SUM(Arkusz3!F16,-G324)</f>
        <v>11</v>
      </c>
      <c r="L324" s="137"/>
      <c r="M324" s="137">
        <f>SUM(Arkusz3!F22,-I324)</f>
        <v>32</v>
      </c>
      <c r="N324" s="137"/>
      <c r="O324" s="137">
        <f>Arkusz3!F28</f>
        <v>0</v>
      </c>
      <c r="P324" s="137"/>
      <c r="Q324" s="137">
        <f>Arkusz3!F34</f>
        <v>0</v>
      </c>
      <c r="R324" s="137"/>
      <c r="S324" s="137">
        <f>SUM(Arkusz3!F16,O324)</f>
        <v>27</v>
      </c>
      <c r="T324" s="137"/>
      <c r="U324" s="137">
        <f>SUM(Arkusz3!F22,Q324)</f>
        <v>72</v>
      </c>
      <c r="V324" s="170"/>
    </row>
    <row r="325" spans="1:25" x14ac:dyDescent="0.35">
      <c r="C325" s="242" t="str">
        <f>Arkusz3!B5</f>
        <v>BIAŁORUŚ</v>
      </c>
      <c r="D325" s="243"/>
      <c r="E325" s="243"/>
      <c r="F325" s="243"/>
      <c r="G325" s="139">
        <f>Arkusz3!F5</f>
        <v>45</v>
      </c>
      <c r="H325" s="139"/>
      <c r="I325" s="139">
        <f>Arkusz3!F11</f>
        <v>58</v>
      </c>
      <c r="J325" s="139"/>
      <c r="K325" s="139">
        <f>SUM(Arkusz3!F17,-G325)</f>
        <v>5</v>
      </c>
      <c r="L325" s="139"/>
      <c r="M325" s="139">
        <f>SUM(Arkusz3!F23,-I325)</f>
        <v>11</v>
      </c>
      <c r="N325" s="139"/>
      <c r="O325" s="139">
        <f>Arkusz3!F29</f>
        <v>1</v>
      </c>
      <c r="P325" s="139"/>
      <c r="Q325" s="139">
        <f>Arkusz3!F35</f>
        <v>1</v>
      </c>
      <c r="R325" s="139"/>
      <c r="S325" s="139">
        <f>SUM(Arkusz3!F17,O325)</f>
        <v>51</v>
      </c>
      <c r="T325" s="139"/>
      <c r="U325" s="139">
        <f>SUM(Arkusz3!F23,Q325)</f>
        <v>70</v>
      </c>
      <c r="V325" s="169"/>
    </row>
    <row r="326" spans="1:25" x14ac:dyDescent="0.35">
      <c r="C326" s="146" t="str">
        <f>Arkusz3!B6</f>
        <v>TURCJA</v>
      </c>
      <c r="D326" s="147"/>
      <c r="E326" s="147"/>
      <c r="F326" s="147"/>
      <c r="G326" s="137">
        <f>Arkusz3!F6</f>
        <v>29</v>
      </c>
      <c r="H326" s="137"/>
      <c r="I326" s="137">
        <f>Arkusz3!F12</f>
        <v>41</v>
      </c>
      <c r="J326" s="137"/>
      <c r="K326" s="137">
        <f>SUM(Arkusz3!F18,-G326)</f>
        <v>1</v>
      </c>
      <c r="L326" s="137"/>
      <c r="M326" s="137">
        <f>SUM(Arkusz3!F24,-I326)</f>
        <v>4</v>
      </c>
      <c r="N326" s="137"/>
      <c r="O326" s="137">
        <f>Arkusz3!F30</f>
        <v>0</v>
      </c>
      <c r="P326" s="137"/>
      <c r="Q326" s="137">
        <f>Arkusz3!F36</f>
        <v>0</v>
      </c>
      <c r="R326" s="137"/>
      <c r="S326" s="137">
        <f>SUM(Arkusz3!F18,O326)</f>
        <v>30</v>
      </c>
      <c r="T326" s="137"/>
      <c r="U326" s="137">
        <f>SUM(Arkusz3!F24,Q326)</f>
        <v>45</v>
      </c>
      <c r="V326" s="170"/>
    </row>
    <row r="327" spans="1:25" ht="15" thickBot="1" x14ac:dyDescent="0.4">
      <c r="C327" s="244" t="str">
        <f>Arkusz3!B7</f>
        <v>Pozostałe</v>
      </c>
      <c r="D327" s="245"/>
      <c r="E327" s="245"/>
      <c r="F327" s="245"/>
      <c r="G327" s="140">
        <f>Arkusz3!F7</f>
        <v>163</v>
      </c>
      <c r="H327" s="140"/>
      <c r="I327" s="140">
        <f>Arkusz3!F13</f>
        <v>194</v>
      </c>
      <c r="J327" s="140"/>
      <c r="K327" s="140">
        <f>SUM(Arkusz3!F19,-G327)</f>
        <v>71</v>
      </c>
      <c r="L327" s="140"/>
      <c r="M327" s="140">
        <f>SUM(Arkusz3!F25,-I327)</f>
        <v>118</v>
      </c>
      <c r="N327" s="140"/>
      <c r="O327" s="140">
        <f>Arkusz3!F31</f>
        <v>14</v>
      </c>
      <c r="P327" s="140"/>
      <c r="Q327" s="140">
        <f>Arkusz3!F37</f>
        <v>17</v>
      </c>
      <c r="R327" s="140"/>
      <c r="S327" s="140">
        <f>SUM(Arkusz3!F19,O327)</f>
        <v>248</v>
      </c>
      <c r="T327" s="140"/>
      <c r="U327" s="140">
        <f>SUM(Arkusz3!F25,Q327)</f>
        <v>329</v>
      </c>
      <c r="V327" s="173"/>
    </row>
    <row r="328" spans="1:25" x14ac:dyDescent="0.35">
      <c r="C328" s="246" t="s">
        <v>1</v>
      </c>
      <c r="D328" s="247"/>
      <c r="E328" s="247"/>
      <c r="F328" s="247"/>
      <c r="G328" s="138">
        <f>SUM(G322:G327)</f>
        <v>460</v>
      </c>
      <c r="H328" s="138"/>
      <c r="I328" s="138">
        <f>SUM(I322:I327)</f>
        <v>805</v>
      </c>
      <c r="J328" s="138"/>
      <c r="K328" s="138">
        <f>SUM(K322:K327)</f>
        <v>362</v>
      </c>
      <c r="L328" s="138"/>
      <c r="M328" s="138">
        <f>SUM(M322:M327)</f>
        <v>818</v>
      </c>
      <c r="N328" s="138"/>
      <c r="O328" s="138">
        <f>SUM(O322:O327)</f>
        <v>49</v>
      </c>
      <c r="P328" s="138"/>
      <c r="Q328" s="138">
        <f>SUM(Q322:Q327)</f>
        <v>82</v>
      </c>
      <c r="R328" s="138"/>
      <c r="S328" s="138">
        <f>SUM(S322:S327)</f>
        <v>871</v>
      </c>
      <c r="T328" s="138"/>
      <c r="U328" s="138">
        <f>SUM(U322:U327)</f>
        <v>1705</v>
      </c>
      <c r="V328" s="280"/>
    </row>
    <row r="329" spans="1:25" x14ac:dyDescent="0.35">
      <c r="A329" s="4"/>
      <c r="B329" s="12"/>
      <c r="C329" s="13"/>
      <c r="D329" s="13"/>
      <c r="E329" s="13"/>
      <c r="F329" s="13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2"/>
    </row>
    <row r="330" spans="1:25" x14ac:dyDescent="0.35">
      <c r="A330" s="248" t="s">
        <v>140</v>
      </c>
      <c r="B330" s="248"/>
      <c r="C330" s="248"/>
      <c r="D330" s="248"/>
      <c r="E330" s="248"/>
      <c r="F330" s="248"/>
      <c r="G330" s="248"/>
      <c r="H330" s="248"/>
      <c r="I330" s="248"/>
      <c r="J330" s="248"/>
      <c r="K330" s="248"/>
      <c r="L330" s="248"/>
      <c r="M330" s="248"/>
      <c r="N330" s="248"/>
      <c r="O330" s="248"/>
      <c r="P330" s="248"/>
      <c r="Q330" s="248"/>
      <c r="R330" s="248"/>
      <c r="S330" s="248"/>
      <c r="T330" s="248"/>
      <c r="U330" s="248"/>
      <c r="V330" s="248"/>
      <c r="W330" s="248"/>
      <c r="X330" s="248"/>
      <c r="Y330" s="248"/>
    </row>
    <row r="331" spans="1:25" x14ac:dyDescent="0.35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6"/>
    </row>
    <row r="332" spans="1:25" s="52" customFormat="1" x14ac:dyDescent="0.35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16"/>
    </row>
    <row r="333" spans="1:25" s="52" customFormat="1" x14ac:dyDescent="0.35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16"/>
    </row>
    <row r="337" spans="1:25" x14ac:dyDescent="0.35">
      <c r="M337" s="11"/>
      <c r="N337" s="11"/>
      <c r="O337" s="11"/>
      <c r="P337" s="11"/>
      <c r="Q337" s="11"/>
      <c r="R337" s="11"/>
      <c r="S337" s="11"/>
    </row>
    <row r="338" spans="1:25" x14ac:dyDescent="0.35">
      <c r="M338" s="11"/>
      <c r="N338" s="11"/>
      <c r="O338" s="11"/>
      <c r="P338" s="11"/>
      <c r="Q338" s="11"/>
      <c r="R338" s="11"/>
      <c r="S338" s="11"/>
    </row>
    <row r="339" spans="1:25" x14ac:dyDescent="0.35">
      <c r="M339" s="11"/>
      <c r="N339" s="11"/>
      <c r="O339" s="11"/>
      <c r="P339" s="11"/>
      <c r="Q339" s="11"/>
      <c r="R339" s="11"/>
      <c r="S339" s="11"/>
    </row>
    <row r="340" spans="1:25" x14ac:dyDescent="0.35">
      <c r="M340" s="11"/>
      <c r="N340" s="11"/>
      <c r="O340" s="11"/>
      <c r="P340" s="11"/>
      <c r="Q340" s="11"/>
      <c r="R340" s="11"/>
      <c r="S340" s="11"/>
    </row>
    <row r="341" spans="1:25" x14ac:dyDescent="0.35">
      <c r="M341" s="11"/>
      <c r="N341" s="11"/>
      <c r="O341" s="11"/>
      <c r="P341" s="11"/>
      <c r="Q341" s="11"/>
      <c r="R341" s="11"/>
      <c r="S341" s="11"/>
    </row>
    <row r="342" spans="1:25" x14ac:dyDescent="0.35">
      <c r="M342" s="11"/>
      <c r="N342" s="11"/>
      <c r="O342" s="11"/>
      <c r="P342" s="11"/>
      <c r="Q342" s="11"/>
      <c r="R342" s="11"/>
      <c r="S342" s="11"/>
    </row>
    <row r="343" spans="1:25" x14ac:dyDescent="0.35">
      <c r="M343" s="11"/>
      <c r="N343" s="11"/>
      <c r="O343" s="11"/>
      <c r="P343" s="11"/>
      <c r="Q343" s="11"/>
      <c r="R343" s="11"/>
      <c r="S343" s="11"/>
    </row>
    <row r="344" spans="1:25" x14ac:dyDescent="0.35">
      <c r="M344" s="11"/>
      <c r="N344" s="11"/>
      <c r="O344" s="11"/>
      <c r="P344" s="11"/>
      <c r="Q344" s="11"/>
      <c r="R344" s="11"/>
      <c r="S344" s="11"/>
    </row>
    <row r="345" spans="1:25" x14ac:dyDescent="0.35">
      <c r="D345" s="194"/>
      <c r="E345" s="194"/>
    </row>
    <row r="350" spans="1:25" x14ac:dyDescent="0.35">
      <c r="V350" s="17"/>
      <c r="W350" s="17"/>
      <c r="X350" s="17"/>
      <c r="Y350" s="18"/>
    </row>
    <row r="351" spans="1:25" x14ac:dyDescent="0.35">
      <c r="V351" s="17"/>
      <c r="W351" s="17"/>
      <c r="X351" s="17"/>
      <c r="Y351" s="18"/>
    </row>
    <row r="352" spans="1:25" x14ac:dyDescent="0.35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7"/>
      <c r="W352" s="17"/>
      <c r="X352" s="17"/>
      <c r="Y352" s="18"/>
    </row>
    <row r="353" spans="1:25" x14ac:dyDescent="0.35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7"/>
      <c r="W353" s="17"/>
      <c r="X353" s="17"/>
      <c r="Y353" s="18"/>
    </row>
    <row r="354" spans="1:25" x14ac:dyDescent="0.35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7"/>
      <c r="W354" s="17"/>
      <c r="X354" s="17"/>
      <c r="Y354" s="18"/>
    </row>
    <row r="355" spans="1:25" x14ac:dyDescent="0.35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7"/>
      <c r="W355" s="17"/>
      <c r="X355" s="17"/>
      <c r="Y355" s="18"/>
    </row>
    <row r="356" spans="1:25" x14ac:dyDescent="0.35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7"/>
      <c r="W356" s="17"/>
      <c r="X356" s="17"/>
      <c r="Y356" s="18"/>
    </row>
    <row r="357" spans="1:25" x14ac:dyDescent="0.35">
      <c r="A357" s="59" t="s">
        <v>173</v>
      </c>
      <c r="B357" s="59"/>
      <c r="C357" s="59"/>
      <c r="D357" s="59"/>
      <c r="E357" s="59"/>
      <c r="F357" s="59"/>
      <c r="G357" s="59"/>
      <c r="H357" s="59"/>
      <c r="I357" s="59"/>
      <c r="J357" s="59"/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</row>
    <row r="358" spans="1:25" x14ac:dyDescent="0.35">
      <c r="A358" s="59"/>
      <c r="B358" s="59"/>
      <c r="C358" s="59"/>
      <c r="D358" s="59"/>
      <c r="E358" s="59"/>
      <c r="F358" s="59"/>
      <c r="G358" s="59"/>
      <c r="H358" s="59"/>
      <c r="I358" s="59"/>
      <c r="J358" s="59"/>
      <c r="K358" s="59"/>
      <c r="L358" s="59"/>
      <c r="M358" s="59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</row>
    <row r="359" spans="1:25" x14ac:dyDescent="0.35">
      <c r="A359" s="59"/>
      <c r="B359" s="59"/>
      <c r="C359" s="59"/>
      <c r="D359" s="59"/>
      <c r="E359" s="59"/>
      <c r="F359" s="59"/>
      <c r="G359" s="59"/>
      <c r="H359" s="59"/>
      <c r="I359" s="59"/>
      <c r="J359" s="59"/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</row>
    <row r="360" spans="1:25" x14ac:dyDescent="0.35">
      <c r="A360" s="59"/>
      <c r="B360" s="59"/>
      <c r="C360" s="59"/>
      <c r="D360" s="59"/>
      <c r="E360" s="59"/>
      <c r="F360" s="59"/>
      <c r="G360" s="59"/>
      <c r="H360" s="59"/>
      <c r="I360" s="59"/>
      <c r="J360" s="59"/>
      <c r="K360" s="59"/>
      <c r="L360" s="59"/>
      <c r="M360" s="59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</row>
    <row r="361" spans="1:25" x14ac:dyDescent="0.35">
      <c r="A361" s="59"/>
      <c r="B361" s="59"/>
      <c r="C361" s="59"/>
      <c r="D361" s="59"/>
      <c r="E361" s="59"/>
      <c r="F361" s="59"/>
      <c r="G361" s="59"/>
      <c r="H361" s="59"/>
      <c r="I361" s="59"/>
      <c r="J361" s="59"/>
      <c r="K361" s="59"/>
      <c r="L361" s="59"/>
      <c r="M361" s="59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</row>
    <row r="362" spans="1:25" x14ac:dyDescent="0.35">
      <c r="A362" s="59"/>
      <c r="B362" s="59"/>
      <c r="C362" s="59"/>
      <c r="D362" s="59"/>
      <c r="E362" s="59"/>
      <c r="F362" s="59"/>
      <c r="G362" s="59"/>
      <c r="H362" s="59"/>
      <c r="I362" s="59"/>
      <c r="J362" s="59"/>
      <c r="K362" s="59"/>
      <c r="L362" s="59"/>
      <c r="M362" s="59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</row>
    <row r="363" spans="1:25" x14ac:dyDescent="0.35">
      <c r="A363" s="59"/>
      <c r="B363" s="59"/>
      <c r="C363" s="59"/>
      <c r="D363" s="59"/>
      <c r="E363" s="59"/>
      <c r="F363" s="59"/>
      <c r="G363" s="59"/>
      <c r="H363" s="59"/>
      <c r="I363" s="59"/>
      <c r="J363" s="59"/>
      <c r="K363" s="59"/>
      <c r="L363" s="59"/>
      <c r="M363" s="59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</row>
    <row r="364" spans="1:25" x14ac:dyDescent="0.35">
      <c r="A364" s="59"/>
      <c r="B364" s="59"/>
      <c r="C364" s="59"/>
      <c r="D364" s="59"/>
      <c r="E364" s="59"/>
      <c r="F364" s="59"/>
      <c r="G364" s="59"/>
      <c r="H364" s="59"/>
      <c r="I364" s="59"/>
      <c r="J364" s="59"/>
      <c r="K364" s="59"/>
      <c r="L364" s="59"/>
      <c r="M364" s="59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</row>
    <row r="365" spans="1:25" x14ac:dyDescent="0.35">
      <c r="A365" s="59"/>
      <c r="B365" s="59"/>
      <c r="C365" s="59"/>
      <c r="D365" s="59"/>
      <c r="E365" s="59"/>
      <c r="F365" s="59"/>
      <c r="G365" s="59"/>
      <c r="H365" s="59"/>
      <c r="I365" s="59"/>
      <c r="J365" s="59"/>
      <c r="K365" s="59"/>
      <c r="L365" s="59"/>
      <c r="M365" s="59"/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59"/>
    </row>
    <row r="366" spans="1:25" s="52" customFormat="1" x14ac:dyDescent="0.35">
      <c r="A366" s="59"/>
      <c r="B366" s="59"/>
      <c r="C366" s="59"/>
      <c r="D366" s="59"/>
      <c r="E366" s="59"/>
      <c r="F366" s="59"/>
      <c r="G366" s="59"/>
      <c r="H366" s="59"/>
      <c r="I366" s="59"/>
      <c r="J366" s="59"/>
      <c r="K366" s="59"/>
      <c r="L366" s="59"/>
      <c r="M366" s="59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</row>
    <row r="367" spans="1:25" x14ac:dyDescent="0.35">
      <c r="A367" s="59"/>
      <c r="B367" s="59"/>
      <c r="C367" s="59"/>
      <c r="D367" s="59"/>
      <c r="E367" s="59"/>
      <c r="F367" s="59"/>
      <c r="G367" s="59"/>
      <c r="H367" s="59"/>
      <c r="I367" s="59"/>
      <c r="J367" s="59"/>
      <c r="K367" s="59"/>
      <c r="L367" s="59"/>
      <c r="M367" s="59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59"/>
    </row>
    <row r="372" spans="1:21" x14ac:dyDescent="0.35">
      <c r="A372" s="66" t="s">
        <v>148</v>
      </c>
      <c r="B372" s="66"/>
      <c r="C372" s="66"/>
      <c r="D372" s="66"/>
      <c r="E372" s="66"/>
      <c r="F372" s="66"/>
      <c r="G372" s="66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6"/>
      <c r="S372" s="66"/>
      <c r="T372" s="66"/>
      <c r="U372" s="66"/>
    </row>
    <row r="373" spans="1:21" x14ac:dyDescent="0.35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</row>
    <row r="375" spans="1:21" ht="15" thickBot="1" x14ac:dyDescent="0.4"/>
    <row r="376" spans="1:21" x14ac:dyDescent="0.35">
      <c r="A376" s="174" t="str">
        <f>CONCATENATE(Arkusz18!C2," - ",Arkusz18!B2," r.")</f>
        <v>01.01.2020 - 31.08.2020 r.</v>
      </c>
      <c r="B376" s="175"/>
      <c r="C376" s="175"/>
      <c r="D376" s="175"/>
      <c r="E376" s="175"/>
      <c r="F376" s="175"/>
      <c r="G376" s="175"/>
      <c r="H376" s="175"/>
      <c r="I376" s="176"/>
      <c r="M376" s="174" t="str">
        <f>CONCATENATE(Arkusz18!C2," - ",Arkusz18!B2," r.")</f>
        <v>01.01.2020 - 31.08.2020 r.</v>
      </c>
      <c r="N376" s="175"/>
      <c r="O376" s="175"/>
      <c r="P376" s="175"/>
      <c r="Q376" s="175"/>
      <c r="R376" s="175"/>
      <c r="S376" s="175"/>
      <c r="T376" s="175"/>
      <c r="U376" s="176"/>
    </row>
    <row r="377" spans="1:21" ht="52.5" customHeight="1" x14ac:dyDescent="0.35">
      <c r="A377" s="203" t="s">
        <v>56</v>
      </c>
      <c r="B377" s="204"/>
      <c r="C377" s="205"/>
      <c r="D377" s="177" t="s">
        <v>57</v>
      </c>
      <c r="E377" s="181"/>
      <c r="F377" s="177" t="s">
        <v>58</v>
      </c>
      <c r="G377" s="181"/>
      <c r="H377" s="177" t="s">
        <v>54</v>
      </c>
      <c r="I377" s="178"/>
      <c r="M377" s="203" t="s">
        <v>56</v>
      </c>
      <c r="N377" s="204"/>
      <c r="O377" s="205"/>
      <c r="P377" s="177" t="s">
        <v>59</v>
      </c>
      <c r="Q377" s="181"/>
      <c r="R377" s="177" t="s">
        <v>58</v>
      </c>
      <c r="S377" s="181"/>
      <c r="T377" s="177" t="s">
        <v>54</v>
      </c>
      <c r="U377" s="178"/>
    </row>
    <row r="378" spans="1:21" x14ac:dyDescent="0.35">
      <c r="A378" s="206"/>
      <c r="B378" s="207"/>
      <c r="C378" s="208"/>
      <c r="D378" s="179"/>
      <c r="E378" s="182"/>
      <c r="F378" s="179"/>
      <c r="G378" s="182"/>
      <c r="H378" s="179"/>
      <c r="I378" s="180"/>
      <c r="M378" s="206"/>
      <c r="N378" s="207"/>
      <c r="O378" s="208"/>
      <c r="P378" s="179"/>
      <c r="Q378" s="182"/>
      <c r="R378" s="179"/>
      <c r="S378" s="182"/>
      <c r="T378" s="179"/>
      <c r="U378" s="180"/>
    </row>
    <row r="379" spans="1:21" x14ac:dyDescent="0.35">
      <c r="A379" s="227" t="str">
        <f>Arkusz4!B2</f>
        <v>NIEMCY</v>
      </c>
      <c r="B379" s="228"/>
      <c r="C379" s="228"/>
      <c r="D379" s="183">
        <f>Arkusz4!C2</f>
        <v>773</v>
      </c>
      <c r="E379" s="183"/>
      <c r="F379" s="183">
        <f>Arkusz4!D2</f>
        <v>680</v>
      </c>
      <c r="G379" s="183"/>
      <c r="H379" s="183">
        <f>Arkusz4!E2</f>
        <v>76</v>
      </c>
      <c r="I379" s="183"/>
      <c r="M379" s="227" t="str">
        <f>Arkusz5!B2</f>
        <v>NIEMCY</v>
      </c>
      <c r="N379" s="228"/>
      <c r="O379" s="228"/>
      <c r="P379" s="183">
        <f>Arkusz5!C2</f>
        <v>22</v>
      </c>
      <c r="Q379" s="183"/>
      <c r="R379" s="183">
        <f>Arkusz5!D2</f>
        <v>25</v>
      </c>
      <c r="S379" s="183"/>
      <c r="T379" s="183">
        <f>Arkusz5!E2</f>
        <v>4</v>
      </c>
      <c r="U379" s="241"/>
    </row>
    <row r="380" spans="1:21" x14ac:dyDescent="0.35">
      <c r="A380" s="229" t="str">
        <f>Arkusz4!B3</f>
        <v>FRANCJA</v>
      </c>
      <c r="B380" s="230"/>
      <c r="C380" s="230"/>
      <c r="D380" s="213">
        <f>Arkusz4!C3</f>
        <v>406</v>
      </c>
      <c r="E380" s="213"/>
      <c r="F380" s="213">
        <f>Arkusz4!D3</f>
        <v>309</v>
      </c>
      <c r="G380" s="213"/>
      <c r="H380" s="213">
        <f>Arkusz4!E3</f>
        <v>13</v>
      </c>
      <c r="I380" s="213"/>
      <c r="M380" s="229" t="str">
        <f>Arkusz5!B3</f>
        <v>GRECJA</v>
      </c>
      <c r="N380" s="230"/>
      <c r="O380" s="230"/>
      <c r="P380" s="213">
        <f>Arkusz5!C3</f>
        <v>20</v>
      </c>
      <c r="Q380" s="213"/>
      <c r="R380" s="213">
        <f>Arkusz5!D3</f>
        <v>0</v>
      </c>
      <c r="S380" s="213"/>
      <c r="T380" s="213">
        <f>Arkusz5!E3</f>
        <v>0</v>
      </c>
      <c r="U380" s="240"/>
    </row>
    <row r="381" spans="1:21" x14ac:dyDescent="0.35">
      <c r="A381" s="227" t="str">
        <f>Arkusz4!B4</f>
        <v>BELGIA</v>
      </c>
      <c r="B381" s="228"/>
      <c r="C381" s="228"/>
      <c r="D381" s="183">
        <f>Arkusz4!C4</f>
        <v>119</v>
      </c>
      <c r="E381" s="183"/>
      <c r="F381" s="183">
        <f>Arkusz4!D4</f>
        <v>93</v>
      </c>
      <c r="G381" s="183"/>
      <c r="H381" s="183">
        <f>Arkusz4!E4</f>
        <v>3</v>
      </c>
      <c r="I381" s="183"/>
      <c r="M381" s="227" t="str">
        <f>Arkusz5!B4</f>
        <v>RUMUNIA</v>
      </c>
      <c r="N381" s="228"/>
      <c r="O381" s="228"/>
      <c r="P381" s="183">
        <f>Arkusz5!C4</f>
        <v>12</v>
      </c>
      <c r="Q381" s="183"/>
      <c r="R381" s="183">
        <f>Arkusz5!D4</f>
        <v>1</v>
      </c>
      <c r="S381" s="183"/>
      <c r="T381" s="183">
        <f>Arkusz5!E4</f>
        <v>1</v>
      </c>
      <c r="U381" s="241"/>
    </row>
    <row r="382" spans="1:21" x14ac:dyDescent="0.35">
      <c r="A382" s="229" t="str">
        <f>Arkusz4!B5</f>
        <v>SZWECJA</v>
      </c>
      <c r="B382" s="230"/>
      <c r="C382" s="230"/>
      <c r="D382" s="213">
        <f>Arkusz4!C5</f>
        <v>79</v>
      </c>
      <c r="E382" s="213"/>
      <c r="F382" s="213">
        <f>Arkusz4!D5</f>
        <v>56</v>
      </c>
      <c r="G382" s="213"/>
      <c r="H382" s="213">
        <f>Arkusz4!E5</f>
        <v>14</v>
      </c>
      <c r="I382" s="213"/>
      <c r="M382" s="229" t="str">
        <f>Arkusz5!B5</f>
        <v>FRANCJA</v>
      </c>
      <c r="N382" s="230"/>
      <c r="O382" s="230"/>
      <c r="P382" s="213">
        <f>Arkusz5!C5</f>
        <v>10</v>
      </c>
      <c r="Q382" s="213"/>
      <c r="R382" s="213">
        <f>Arkusz5!D5</f>
        <v>8</v>
      </c>
      <c r="S382" s="213"/>
      <c r="T382" s="213">
        <f>Arkusz5!E5</f>
        <v>4</v>
      </c>
      <c r="U382" s="240"/>
    </row>
    <row r="383" spans="1:21" x14ac:dyDescent="0.35">
      <c r="A383" s="227" t="str">
        <f>Arkusz4!B6</f>
        <v>NIDERLANDY</v>
      </c>
      <c r="B383" s="228"/>
      <c r="C383" s="228"/>
      <c r="D383" s="183">
        <f>Arkusz4!C6</f>
        <v>49</v>
      </c>
      <c r="E383" s="183"/>
      <c r="F383" s="183">
        <f>Arkusz4!D6</f>
        <v>43</v>
      </c>
      <c r="G383" s="183"/>
      <c r="H383" s="183">
        <f>Arkusz4!E6</f>
        <v>9</v>
      </c>
      <c r="I383" s="183"/>
      <c r="M383" s="227" t="str">
        <f>Arkusz5!B6</f>
        <v>WŁOCHY</v>
      </c>
      <c r="N383" s="228"/>
      <c r="O383" s="228"/>
      <c r="P383" s="183">
        <f>Arkusz5!C6</f>
        <v>5</v>
      </c>
      <c r="Q383" s="183"/>
      <c r="R383" s="183">
        <f>Arkusz5!D6</f>
        <v>3</v>
      </c>
      <c r="S383" s="183"/>
      <c r="T383" s="183">
        <f>Arkusz5!E6</f>
        <v>0</v>
      </c>
      <c r="U383" s="241"/>
    </row>
    <row r="384" spans="1:21" ht="15" thickBot="1" x14ac:dyDescent="0.4">
      <c r="A384" s="231" t="str">
        <f>Arkusz4!B7</f>
        <v>Pozostałe</v>
      </c>
      <c r="B384" s="232"/>
      <c r="C384" s="232"/>
      <c r="D384" s="214">
        <f>Arkusz4!C7</f>
        <v>112</v>
      </c>
      <c r="E384" s="214"/>
      <c r="F384" s="214">
        <f>Arkusz4!D7</f>
        <v>74</v>
      </c>
      <c r="G384" s="214"/>
      <c r="H384" s="214">
        <f>Arkusz4!E7</f>
        <v>16</v>
      </c>
      <c r="I384" s="214"/>
      <c r="M384" s="231" t="str">
        <f>Arkusz5!B7</f>
        <v>Pozostałe</v>
      </c>
      <c r="N384" s="232"/>
      <c r="O384" s="232"/>
      <c r="P384" s="214">
        <f>Arkusz5!C7</f>
        <v>25</v>
      </c>
      <c r="Q384" s="214"/>
      <c r="R384" s="214">
        <f>Arkusz5!D7</f>
        <v>20</v>
      </c>
      <c r="S384" s="214"/>
      <c r="T384" s="214">
        <f>Arkusz5!E7</f>
        <v>2</v>
      </c>
      <c r="U384" s="281"/>
    </row>
    <row r="385" spans="1:25" ht="15" thickBot="1" x14ac:dyDescent="0.4">
      <c r="A385" s="211" t="s">
        <v>69</v>
      </c>
      <c r="B385" s="212"/>
      <c r="C385" s="212"/>
      <c r="D385" s="209">
        <f>SUM(D379:E384)</f>
        <v>1538</v>
      </c>
      <c r="E385" s="209"/>
      <c r="F385" s="209">
        <f>SUM(F379:G384)</f>
        <v>1255</v>
      </c>
      <c r="G385" s="209"/>
      <c r="H385" s="209">
        <f>SUM(H379:I384)</f>
        <v>131</v>
      </c>
      <c r="I385" s="210"/>
      <c r="M385" s="211" t="s">
        <v>69</v>
      </c>
      <c r="N385" s="212"/>
      <c r="O385" s="212"/>
      <c r="P385" s="209">
        <f>SUM(P379:Q384)</f>
        <v>94</v>
      </c>
      <c r="Q385" s="209"/>
      <c r="R385" s="209">
        <f t="shared" ref="R385" si="11">SUM(R379:S384)</f>
        <v>57</v>
      </c>
      <c r="S385" s="209"/>
      <c r="T385" s="209">
        <f>SUM(T379:U384)</f>
        <v>11</v>
      </c>
      <c r="U385" s="210"/>
    </row>
    <row r="387" spans="1:25" x14ac:dyDescent="0.35">
      <c r="A387" s="59" t="s">
        <v>174</v>
      </c>
      <c r="B387" s="60"/>
      <c r="C387" s="60"/>
      <c r="D387" s="60"/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</row>
    <row r="388" spans="1:25" x14ac:dyDescent="0.35">
      <c r="A388" s="60"/>
      <c r="B388" s="60"/>
      <c r="C388" s="60"/>
      <c r="D388" s="60"/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</row>
    <row r="389" spans="1:25" x14ac:dyDescent="0.35">
      <c r="A389" s="60"/>
      <c r="B389" s="60"/>
      <c r="C389" s="60"/>
      <c r="D389" s="60"/>
      <c r="E389" s="60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</row>
    <row r="390" spans="1:25" x14ac:dyDescent="0.35">
      <c r="A390" s="60"/>
      <c r="B390" s="60"/>
      <c r="C390" s="60"/>
      <c r="D390" s="60"/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0"/>
    </row>
    <row r="391" spans="1:25" x14ac:dyDescent="0.35">
      <c r="A391" s="60"/>
      <c r="B391" s="60"/>
      <c r="C391" s="60"/>
      <c r="D391" s="60"/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</row>
    <row r="392" spans="1:25" x14ac:dyDescent="0.35">
      <c r="A392" s="60"/>
      <c r="B392" s="60"/>
      <c r="C392" s="60"/>
      <c r="D392" s="60"/>
      <c r="E392" s="60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</row>
    <row r="393" spans="1:25" x14ac:dyDescent="0.35">
      <c r="A393" s="60"/>
      <c r="B393" s="60"/>
      <c r="C393" s="60"/>
      <c r="D393" s="60"/>
      <c r="E393" s="60"/>
      <c r="F393" s="60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</row>
    <row r="394" spans="1:25" s="52" customFormat="1" x14ac:dyDescent="0.35">
      <c r="A394" s="60"/>
      <c r="B394" s="60"/>
      <c r="C394" s="60"/>
      <c r="D394" s="60"/>
      <c r="E394" s="60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</row>
    <row r="395" spans="1:25" x14ac:dyDescent="0.35">
      <c r="A395" s="60"/>
      <c r="B395" s="60"/>
      <c r="C395" s="60"/>
      <c r="D395" s="60"/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</row>
    <row r="397" spans="1:25" x14ac:dyDescent="0.35">
      <c r="A397" s="248" t="s">
        <v>68</v>
      </c>
      <c r="B397" s="248"/>
      <c r="C397" s="248"/>
      <c r="D397" s="248"/>
      <c r="E397" s="248"/>
      <c r="F397" s="248"/>
      <c r="G397" s="248"/>
      <c r="H397" s="248"/>
      <c r="I397" s="248"/>
      <c r="J397" s="248"/>
      <c r="K397" s="248"/>
      <c r="L397" s="248"/>
      <c r="M397" s="248"/>
      <c r="N397" s="248"/>
      <c r="O397" s="248"/>
      <c r="P397" s="248"/>
      <c r="Q397" s="248"/>
      <c r="R397" s="248"/>
      <c r="S397" s="248"/>
      <c r="T397" s="248"/>
      <c r="U397" s="248"/>
      <c r="V397" s="248"/>
      <c r="W397" s="248"/>
      <c r="X397" s="248"/>
      <c r="Y397" s="248"/>
    </row>
    <row r="398" spans="1:25" x14ac:dyDescent="0.35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</row>
    <row r="399" spans="1:25" s="52" customFormat="1" x14ac:dyDescent="0.35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Y399" s="6"/>
    </row>
    <row r="400" spans="1:25" s="52" customFormat="1" x14ac:dyDescent="0.35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Y400" s="6"/>
    </row>
    <row r="401" spans="1:25" s="52" customFormat="1" x14ac:dyDescent="0.35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Y401" s="6"/>
    </row>
    <row r="402" spans="1:25" s="52" customFormat="1" x14ac:dyDescent="0.35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Y402" s="6"/>
    </row>
    <row r="403" spans="1:25" s="52" customFormat="1" x14ac:dyDescent="0.35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Y403" s="6"/>
    </row>
    <row r="404" spans="1:25" x14ac:dyDescent="0.35">
      <c r="A404" s="66" t="s">
        <v>149</v>
      </c>
      <c r="B404" s="66"/>
      <c r="C404" s="66"/>
      <c r="D404" s="66"/>
      <c r="E404" s="66"/>
      <c r="F404" s="66"/>
      <c r="G404" s="66"/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66"/>
      <c r="S404" s="66"/>
      <c r="T404" s="66"/>
      <c r="U404" s="66"/>
    </row>
    <row r="405" spans="1:25" ht="15" thickBot="1" x14ac:dyDescent="0.4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</row>
    <row r="406" spans="1:25" x14ac:dyDescent="0.35">
      <c r="C406" s="129" t="s">
        <v>0</v>
      </c>
      <c r="D406" s="130"/>
      <c r="E406" s="130"/>
      <c r="F406" s="130"/>
      <c r="G406" s="186" t="str">
        <f>CONCATENATE(Arkusz18!A2," - ",Arkusz18!B2," r.")</f>
        <v>01.08.2020 - 31.08.2020 r.</v>
      </c>
      <c r="H406" s="186"/>
      <c r="I406" s="186"/>
      <c r="J406" s="186"/>
      <c r="K406" s="186"/>
      <c r="L406" s="186"/>
      <c r="M406" s="186"/>
      <c r="N406" s="186"/>
      <c r="O406" s="186"/>
      <c r="P406" s="186"/>
      <c r="Q406" s="186"/>
      <c r="R406" s="186"/>
      <c r="S406" s="186"/>
      <c r="T406" s="186"/>
      <c r="U406" s="187"/>
    </row>
    <row r="407" spans="1:25" ht="73.5" customHeight="1" x14ac:dyDescent="0.35">
      <c r="C407" s="131"/>
      <c r="D407" s="132"/>
      <c r="E407" s="132"/>
      <c r="F407" s="132"/>
      <c r="G407" s="236" t="s">
        <v>60</v>
      </c>
      <c r="H407" s="237"/>
      <c r="I407" s="238"/>
      <c r="J407" s="236" t="s">
        <v>61</v>
      </c>
      <c r="K407" s="237"/>
      <c r="L407" s="238"/>
      <c r="M407" s="236" t="s">
        <v>62</v>
      </c>
      <c r="N407" s="237"/>
      <c r="O407" s="238"/>
      <c r="P407" s="236" t="s">
        <v>71</v>
      </c>
      <c r="Q407" s="237"/>
      <c r="R407" s="238"/>
      <c r="S407" s="236" t="s">
        <v>63</v>
      </c>
      <c r="T407" s="237"/>
      <c r="U407" s="239"/>
    </row>
    <row r="408" spans="1:25" x14ac:dyDescent="0.35">
      <c r="C408" s="234" t="str">
        <f>Arkusz6!B2</f>
        <v>ROSJA</v>
      </c>
      <c r="D408" s="235"/>
      <c r="E408" s="235"/>
      <c r="F408" s="235"/>
      <c r="G408" s="123">
        <f>Arkusz6!C2</f>
        <v>1</v>
      </c>
      <c r="H408" s="123"/>
      <c r="I408" s="123"/>
      <c r="J408" s="123">
        <f>Arkusz6!D2</f>
        <v>4</v>
      </c>
      <c r="K408" s="123"/>
      <c r="L408" s="123"/>
      <c r="M408" s="123">
        <f>Arkusz6!E2</f>
        <v>1</v>
      </c>
      <c r="N408" s="123"/>
      <c r="O408" s="123"/>
      <c r="P408" s="123">
        <f>Arkusz6!F2</f>
        <v>154</v>
      </c>
      <c r="Q408" s="123"/>
      <c r="R408" s="123"/>
      <c r="S408" s="123">
        <f>Arkusz6!G2</f>
        <v>27</v>
      </c>
      <c r="T408" s="123"/>
      <c r="U408" s="123"/>
    </row>
    <row r="409" spans="1:25" x14ac:dyDescent="0.35">
      <c r="C409" s="225" t="str">
        <f>Arkusz6!B3</f>
        <v>UKRAINA</v>
      </c>
      <c r="D409" s="226"/>
      <c r="E409" s="226"/>
      <c r="F409" s="226"/>
      <c r="G409" s="233">
        <f>Arkusz6!C3</f>
        <v>1</v>
      </c>
      <c r="H409" s="233"/>
      <c r="I409" s="233"/>
      <c r="J409" s="233">
        <f>Arkusz6!D3</f>
        <v>4</v>
      </c>
      <c r="K409" s="233"/>
      <c r="L409" s="233"/>
      <c r="M409" s="233">
        <f>Arkusz6!E3</f>
        <v>0</v>
      </c>
      <c r="N409" s="233"/>
      <c r="O409" s="233"/>
      <c r="P409" s="233">
        <f>Arkusz6!F3</f>
        <v>25</v>
      </c>
      <c r="Q409" s="233"/>
      <c r="R409" s="233"/>
      <c r="S409" s="233">
        <f>Arkusz6!G3</f>
        <v>1</v>
      </c>
      <c r="T409" s="233"/>
      <c r="U409" s="233"/>
    </row>
    <row r="410" spans="1:25" x14ac:dyDescent="0.35">
      <c r="C410" s="234" t="str">
        <f>Arkusz6!B4</f>
        <v>TADŻYKISTAN</v>
      </c>
      <c r="D410" s="235"/>
      <c r="E410" s="235"/>
      <c r="F410" s="235"/>
      <c r="G410" s="123">
        <f>Arkusz6!C4</f>
        <v>0</v>
      </c>
      <c r="H410" s="123"/>
      <c r="I410" s="123"/>
      <c r="J410" s="123">
        <f>Arkusz6!D4</f>
        <v>0</v>
      </c>
      <c r="K410" s="123"/>
      <c r="L410" s="123"/>
      <c r="M410" s="123">
        <f>Arkusz6!E4</f>
        <v>0</v>
      </c>
      <c r="N410" s="123"/>
      <c r="O410" s="123"/>
      <c r="P410" s="123">
        <f>Arkusz6!F4</f>
        <v>2</v>
      </c>
      <c r="Q410" s="123"/>
      <c r="R410" s="123"/>
      <c r="S410" s="123">
        <f>Arkusz6!G4</f>
        <v>7</v>
      </c>
      <c r="T410" s="123"/>
      <c r="U410" s="123"/>
    </row>
    <row r="411" spans="1:25" x14ac:dyDescent="0.35">
      <c r="C411" s="225" t="str">
        <f>Arkusz6!B5</f>
        <v>AFGANISTAN</v>
      </c>
      <c r="D411" s="226"/>
      <c r="E411" s="226"/>
      <c r="F411" s="226"/>
      <c r="G411" s="233">
        <f>Arkusz6!C5</f>
        <v>0</v>
      </c>
      <c r="H411" s="233"/>
      <c r="I411" s="233"/>
      <c r="J411" s="233">
        <f>Arkusz6!D5</f>
        <v>1</v>
      </c>
      <c r="K411" s="233"/>
      <c r="L411" s="233"/>
      <c r="M411" s="233">
        <f>Arkusz6!E5</f>
        <v>0</v>
      </c>
      <c r="N411" s="233"/>
      <c r="O411" s="233"/>
      <c r="P411" s="233">
        <f>Arkusz6!F5</f>
        <v>0</v>
      </c>
      <c r="Q411" s="233"/>
      <c r="R411" s="233"/>
      <c r="S411" s="233">
        <f>Arkusz6!G5</f>
        <v>6</v>
      </c>
      <c r="T411" s="233"/>
      <c r="U411" s="233"/>
    </row>
    <row r="412" spans="1:25" x14ac:dyDescent="0.35">
      <c r="C412" s="234" t="str">
        <f>Arkusz6!B6</f>
        <v>GRUZJA</v>
      </c>
      <c r="D412" s="235"/>
      <c r="E412" s="235"/>
      <c r="F412" s="235"/>
      <c r="G412" s="123">
        <f>Arkusz6!C6</f>
        <v>0</v>
      </c>
      <c r="H412" s="123"/>
      <c r="I412" s="123"/>
      <c r="J412" s="123">
        <f>Arkusz6!D6</f>
        <v>0</v>
      </c>
      <c r="K412" s="123"/>
      <c r="L412" s="123"/>
      <c r="M412" s="123">
        <f>Arkusz6!E6</f>
        <v>0</v>
      </c>
      <c r="N412" s="123"/>
      <c r="O412" s="123"/>
      <c r="P412" s="123">
        <f>Arkusz6!F6</f>
        <v>6</v>
      </c>
      <c r="Q412" s="123"/>
      <c r="R412" s="123"/>
      <c r="S412" s="123">
        <f>Arkusz6!G6</f>
        <v>0</v>
      </c>
      <c r="T412" s="123"/>
      <c r="U412" s="123"/>
    </row>
    <row r="413" spans="1:25" ht="15" thickBot="1" x14ac:dyDescent="0.4">
      <c r="C413" s="125" t="str">
        <f>Arkusz6!B7</f>
        <v>Pozostałe</v>
      </c>
      <c r="D413" s="126"/>
      <c r="E413" s="126"/>
      <c r="F413" s="126"/>
      <c r="G413" s="124">
        <f>Arkusz6!C7</f>
        <v>8</v>
      </c>
      <c r="H413" s="124"/>
      <c r="I413" s="124"/>
      <c r="J413" s="124">
        <f>Arkusz6!D7</f>
        <v>1</v>
      </c>
      <c r="K413" s="124"/>
      <c r="L413" s="124"/>
      <c r="M413" s="124">
        <f>Arkusz6!E7</f>
        <v>5</v>
      </c>
      <c r="N413" s="124"/>
      <c r="O413" s="124"/>
      <c r="P413" s="124">
        <f>Arkusz6!F7</f>
        <v>11</v>
      </c>
      <c r="Q413" s="124"/>
      <c r="R413" s="124"/>
      <c r="S413" s="124">
        <f>Arkusz6!G7</f>
        <v>13</v>
      </c>
      <c r="T413" s="124"/>
      <c r="U413" s="124"/>
    </row>
    <row r="414" spans="1:25" ht="15" thickBot="1" x14ac:dyDescent="0.4">
      <c r="C414" s="127" t="s">
        <v>1</v>
      </c>
      <c r="D414" s="128"/>
      <c r="E414" s="128"/>
      <c r="F414" s="128"/>
      <c r="G414" s="92">
        <f>SUM(G408:I413)</f>
        <v>10</v>
      </c>
      <c r="H414" s="92"/>
      <c r="I414" s="92"/>
      <c r="J414" s="92">
        <f t="shared" ref="J414" si="12">SUM(J408:L413)</f>
        <v>10</v>
      </c>
      <c r="K414" s="92"/>
      <c r="L414" s="92"/>
      <c r="M414" s="92">
        <f t="shared" ref="M414" si="13">SUM(M408:O413)</f>
        <v>6</v>
      </c>
      <c r="N414" s="92"/>
      <c r="O414" s="92"/>
      <c r="P414" s="92">
        <f t="shared" ref="P414" si="14">SUM(P408:R413)</f>
        <v>198</v>
      </c>
      <c r="Q414" s="92"/>
      <c r="R414" s="92"/>
      <c r="S414" s="92">
        <f>SUM(S408:U413)</f>
        <v>54</v>
      </c>
      <c r="T414" s="92"/>
      <c r="U414" s="93"/>
    </row>
    <row r="415" spans="1:25" ht="15" thickBot="1" x14ac:dyDescent="0.4"/>
    <row r="416" spans="1:25" x14ac:dyDescent="0.35">
      <c r="C416" s="129" t="s">
        <v>0</v>
      </c>
      <c r="D416" s="130"/>
      <c r="E416" s="130"/>
      <c r="F416" s="130"/>
      <c r="G416" s="186" t="str">
        <f>CONCATENATE(Arkusz18!C2," - ",Arkusz18!B2," r.")</f>
        <v>01.01.2020 - 31.08.2020 r.</v>
      </c>
      <c r="H416" s="186"/>
      <c r="I416" s="186"/>
      <c r="J416" s="186"/>
      <c r="K416" s="186"/>
      <c r="L416" s="186"/>
      <c r="M416" s="186"/>
      <c r="N416" s="186"/>
      <c r="O416" s="186"/>
      <c r="P416" s="186"/>
      <c r="Q416" s="186"/>
      <c r="R416" s="186"/>
      <c r="S416" s="186"/>
      <c r="T416" s="186"/>
      <c r="U416" s="187"/>
    </row>
    <row r="417" spans="1:25" ht="71.25" customHeight="1" x14ac:dyDescent="0.35">
      <c r="C417" s="131"/>
      <c r="D417" s="132"/>
      <c r="E417" s="132"/>
      <c r="F417" s="132"/>
      <c r="G417" s="236" t="s">
        <v>60</v>
      </c>
      <c r="H417" s="237"/>
      <c r="I417" s="238"/>
      <c r="J417" s="236" t="s">
        <v>61</v>
      </c>
      <c r="K417" s="237"/>
      <c r="L417" s="238"/>
      <c r="M417" s="236" t="s">
        <v>62</v>
      </c>
      <c r="N417" s="237"/>
      <c r="O417" s="238"/>
      <c r="P417" s="236" t="s">
        <v>71</v>
      </c>
      <c r="Q417" s="237"/>
      <c r="R417" s="238"/>
      <c r="S417" s="236" t="s">
        <v>63</v>
      </c>
      <c r="T417" s="237"/>
      <c r="U417" s="239"/>
    </row>
    <row r="418" spans="1:25" x14ac:dyDescent="0.35">
      <c r="C418" s="234" t="str">
        <f>Arkusz7!B2</f>
        <v>ROSJA</v>
      </c>
      <c r="D418" s="235"/>
      <c r="E418" s="235"/>
      <c r="F418" s="235"/>
      <c r="G418" s="123">
        <f>Arkusz7!C2</f>
        <v>15</v>
      </c>
      <c r="H418" s="123"/>
      <c r="I418" s="123"/>
      <c r="J418" s="123">
        <f>Arkusz7!D2</f>
        <v>31</v>
      </c>
      <c r="K418" s="123"/>
      <c r="L418" s="123"/>
      <c r="M418" s="123">
        <f>Arkusz7!E2</f>
        <v>3</v>
      </c>
      <c r="N418" s="123"/>
      <c r="O418" s="123"/>
      <c r="P418" s="123">
        <f>Arkusz7!F2</f>
        <v>900</v>
      </c>
      <c r="Q418" s="123"/>
      <c r="R418" s="123"/>
      <c r="S418" s="123">
        <f>Arkusz7!G2</f>
        <v>651</v>
      </c>
      <c r="T418" s="123"/>
      <c r="U418" s="123"/>
    </row>
    <row r="419" spans="1:25" x14ac:dyDescent="0.35">
      <c r="C419" s="225" t="str">
        <f>Arkusz7!B3</f>
        <v>UKRAINA</v>
      </c>
      <c r="D419" s="226"/>
      <c r="E419" s="226"/>
      <c r="F419" s="226"/>
      <c r="G419" s="233">
        <f>Arkusz7!C3</f>
        <v>3</v>
      </c>
      <c r="H419" s="233"/>
      <c r="I419" s="233"/>
      <c r="J419" s="233">
        <f>Arkusz7!D3</f>
        <v>13</v>
      </c>
      <c r="K419" s="233"/>
      <c r="L419" s="233"/>
      <c r="M419" s="233">
        <f>Arkusz7!E3</f>
        <v>0</v>
      </c>
      <c r="N419" s="233"/>
      <c r="O419" s="233"/>
      <c r="P419" s="233">
        <f>Arkusz7!F3</f>
        <v>222</v>
      </c>
      <c r="Q419" s="233"/>
      <c r="R419" s="233"/>
      <c r="S419" s="233">
        <f>Arkusz7!G3</f>
        <v>27</v>
      </c>
      <c r="T419" s="233"/>
      <c r="U419" s="233"/>
    </row>
    <row r="420" spans="1:25" x14ac:dyDescent="0.35">
      <c r="C420" s="234" t="str">
        <f>Arkusz7!B4</f>
        <v>TADŻYKISTAN</v>
      </c>
      <c r="D420" s="235"/>
      <c r="E420" s="235"/>
      <c r="F420" s="235"/>
      <c r="G420" s="123">
        <f>Arkusz7!C4</f>
        <v>1</v>
      </c>
      <c r="H420" s="123"/>
      <c r="I420" s="123"/>
      <c r="J420" s="123">
        <f>Arkusz7!D4</f>
        <v>20</v>
      </c>
      <c r="K420" s="123"/>
      <c r="L420" s="123"/>
      <c r="M420" s="123">
        <f>Arkusz7!E4</f>
        <v>0</v>
      </c>
      <c r="N420" s="123"/>
      <c r="O420" s="123"/>
      <c r="P420" s="123">
        <f>Arkusz7!F4</f>
        <v>46</v>
      </c>
      <c r="Q420" s="123"/>
      <c r="R420" s="123"/>
      <c r="S420" s="123">
        <f>Arkusz7!G4</f>
        <v>25</v>
      </c>
      <c r="T420" s="123"/>
      <c r="U420" s="123"/>
    </row>
    <row r="421" spans="1:25" x14ac:dyDescent="0.35">
      <c r="C421" s="225" t="str">
        <f>Arkusz7!B5</f>
        <v>TURCJA</v>
      </c>
      <c r="D421" s="226"/>
      <c r="E421" s="226"/>
      <c r="F421" s="226"/>
      <c r="G421" s="233">
        <f>Arkusz7!C5</f>
        <v>57</v>
      </c>
      <c r="H421" s="233"/>
      <c r="I421" s="233"/>
      <c r="J421" s="233">
        <f>Arkusz7!D5</f>
        <v>0</v>
      </c>
      <c r="K421" s="233"/>
      <c r="L421" s="233"/>
      <c r="M421" s="233">
        <f>Arkusz7!E5</f>
        <v>0</v>
      </c>
      <c r="N421" s="233"/>
      <c r="O421" s="233"/>
      <c r="P421" s="233">
        <f>Arkusz7!F5</f>
        <v>17</v>
      </c>
      <c r="Q421" s="233"/>
      <c r="R421" s="233"/>
      <c r="S421" s="233">
        <f>Arkusz7!G5</f>
        <v>10</v>
      </c>
      <c r="T421" s="233"/>
      <c r="U421" s="233"/>
    </row>
    <row r="422" spans="1:25" x14ac:dyDescent="0.35">
      <c r="C422" s="234" t="str">
        <f>Arkusz7!B6</f>
        <v>GRUZJA</v>
      </c>
      <c r="D422" s="235"/>
      <c r="E422" s="235"/>
      <c r="F422" s="235"/>
      <c r="G422" s="123">
        <f>Arkusz7!C6</f>
        <v>0</v>
      </c>
      <c r="H422" s="123"/>
      <c r="I422" s="123"/>
      <c r="J422" s="123">
        <f>Arkusz7!D6</f>
        <v>0</v>
      </c>
      <c r="K422" s="123"/>
      <c r="L422" s="123"/>
      <c r="M422" s="123">
        <f>Arkusz7!E6</f>
        <v>0</v>
      </c>
      <c r="N422" s="123"/>
      <c r="O422" s="123"/>
      <c r="P422" s="123">
        <f>Arkusz7!F6</f>
        <v>47</v>
      </c>
      <c r="Q422" s="123"/>
      <c r="R422" s="123"/>
      <c r="S422" s="123">
        <f>Arkusz7!G6</f>
        <v>19</v>
      </c>
      <c r="T422" s="123"/>
      <c r="U422" s="123"/>
    </row>
    <row r="423" spans="1:25" ht="15" thickBot="1" x14ac:dyDescent="0.4">
      <c r="C423" s="125" t="str">
        <f>Arkusz7!B7</f>
        <v>Pozostałe</v>
      </c>
      <c r="D423" s="126"/>
      <c r="E423" s="126"/>
      <c r="F423" s="126"/>
      <c r="G423" s="124">
        <f>Arkusz7!C7</f>
        <v>37</v>
      </c>
      <c r="H423" s="124"/>
      <c r="I423" s="124"/>
      <c r="J423" s="124">
        <f>Arkusz7!D7</f>
        <v>38</v>
      </c>
      <c r="K423" s="124"/>
      <c r="L423" s="124"/>
      <c r="M423" s="124">
        <f>Arkusz7!E7</f>
        <v>5</v>
      </c>
      <c r="N423" s="124"/>
      <c r="O423" s="124"/>
      <c r="P423" s="124">
        <f>Arkusz7!F7</f>
        <v>206</v>
      </c>
      <c r="Q423" s="124"/>
      <c r="R423" s="124"/>
      <c r="S423" s="124">
        <f>Arkusz7!G7</f>
        <v>119</v>
      </c>
      <c r="T423" s="124"/>
      <c r="U423" s="124"/>
    </row>
    <row r="424" spans="1:25" ht="15" thickBot="1" x14ac:dyDescent="0.4">
      <c r="C424" s="127" t="s">
        <v>1</v>
      </c>
      <c r="D424" s="128"/>
      <c r="E424" s="128"/>
      <c r="F424" s="128"/>
      <c r="G424" s="92">
        <f>SUM(G418:I423)</f>
        <v>113</v>
      </c>
      <c r="H424" s="92"/>
      <c r="I424" s="92"/>
      <c r="J424" s="92">
        <f t="shared" ref="J424" si="15">SUM(J418:L423)</f>
        <v>102</v>
      </c>
      <c r="K424" s="92"/>
      <c r="L424" s="92"/>
      <c r="M424" s="92">
        <f t="shared" ref="M424" si="16">SUM(M418:O423)</f>
        <v>8</v>
      </c>
      <c r="N424" s="92"/>
      <c r="O424" s="92"/>
      <c r="P424" s="92">
        <f t="shared" ref="P424" si="17">SUM(P418:R423)</f>
        <v>1438</v>
      </c>
      <c r="Q424" s="92"/>
      <c r="R424" s="92"/>
      <c r="S424" s="92">
        <f>SUM(S418:U423)</f>
        <v>851</v>
      </c>
      <c r="T424" s="92"/>
      <c r="U424" s="93"/>
    </row>
    <row r="427" spans="1:25" x14ac:dyDescent="0.35">
      <c r="A427" s="59" t="s">
        <v>175</v>
      </c>
      <c r="B427" s="60"/>
      <c r="C427" s="60"/>
      <c r="D427" s="60"/>
      <c r="E427" s="60"/>
      <c r="F427" s="60"/>
      <c r="G427" s="60"/>
      <c r="H427" s="60"/>
      <c r="I427" s="60"/>
      <c r="J427" s="60"/>
      <c r="K427" s="60"/>
      <c r="L427" s="60"/>
      <c r="M427" s="60"/>
      <c r="N427" s="60"/>
      <c r="O427" s="60"/>
      <c r="P427" s="60"/>
      <c r="Q427" s="60"/>
      <c r="R427" s="60"/>
      <c r="S427" s="60"/>
      <c r="T427" s="60"/>
      <c r="U427" s="60"/>
      <c r="V427" s="60"/>
      <c r="W427" s="60"/>
      <c r="X427" s="60"/>
      <c r="Y427" s="60"/>
    </row>
    <row r="428" spans="1:25" x14ac:dyDescent="0.35">
      <c r="A428" s="60"/>
      <c r="B428" s="60"/>
      <c r="C428" s="60"/>
      <c r="D428" s="60"/>
      <c r="E428" s="60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60"/>
      <c r="S428" s="60"/>
      <c r="T428" s="60"/>
      <c r="U428" s="60"/>
      <c r="V428" s="60"/>
      <c r="W428" s="60"/>
      <c r="X428" s="60"/>
      <c r="Y428" s="60"/>
    </row>
    <row r="429" spans="1:25" x14ac:dyDescent="0.35">
      <c r="A429" s="60"/>
      <c r="B429" s="60"/>
      <c r="C429" s="60"/>
      <c r="D429" s="60"/>
      <c r="E429" s="60"/>
      <c r="F429" s="60"/>
      <c r="G429" s="60"/>
      <c r="H429" s="60"/>
      <c r="I429" s="60"/>
      <c r="J429" s="60"/>
      <c r="K429" s="60"/>
      <c r="L429" s="60"/>
      <c r="M429" s="60"/>
      <c r="N429" s="60"/>
      <c r="O429" s="60"/>
      <c r="P429" s="60"/>
      <c r="Q429" s="60"/>
      <c r="R429" s="60"/>
      <c r="S429" s="60"/>
      <c r="T429" s="60"/>
      <c r="U429" s="60"/>
      <c r="V429" s="60"/>
      <c r="W429" s="60"/>
      <c r="X429" s="60"/>
      <c r="Y429" s="60"/>
    </row>
    <row r="430" spans="1:25" x14ac:dyDescent="0.35">
      <c r="A430" s="60"/>
      <c r="B430" s="60"/>
      <c r="C430" s="60"/>
      <c r="D430" s="60"/>
      <c r="E430" s="60"/>
      <c r="F430" s="60"/>
      <c r="G430" s="60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</row>
    <row r="431" spans="1:25" x14ac:dyDescent="0.35">
      <c r="A431" s="60"/>
      <c r="B431" s="60"/>
      <c r="C431" s="60"/>
      <c r="D431" s="60"/>
      <c r="E431" s="60"/>
      <c r="F431" s="60"/>
      <c r="G431" s="60"/>
      <c r="H431" s="60"/>
      <c r="I431" s="60"/>
      <c r="J431" s="60"/>
      <c r="K431" s="60"/>
      <c r="L431" s="60"/>
      <c r="M431" s="60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</row>
    <row r="432" spans="1:25" x14ac:dyDescent="0.35">
      <c r="A432" s="60"/>
      <c r="B432" s="60"/>
      <c r="C432" s="60"/>
      <c r="D432" s="60"/>
      <c r="E432" s="60"/>
      <c r="F432" s="60"/>
      <c r="G432" s="60"/>
      <c r="H432" s="60"/>
      <c r="I432" s="60"/>
      <c r="J432" s="60"/>
      <c r="K432" s="60"/>
      <c r="L432" s="60"/>
      <c r="M432" s="60"/>
      <c r="N432" s="60"/>
      <c r="O432" s="60"/>
      <c r="P432" s="60"/>
      <c r="Q432" s="60"/>
      <c r="R432" s="60"/>
      <c r="S432" s="60"/>
      <c r="T432" s="60"/>
      <c r="U432" s="60"/>
      <c r="V432" s="60"/>
      <c r="W432" s="60"/>
      <c r="X432" s="60"/>
      <c r="Y432" s="60"/>
    </row>
    <row r="433" spans="1:25" x14ac:dyDescent="0.35">
      <c r="A433" s="60"/>
      <c r="B433" s="60"/>
      <c r="C433" s="60"/>
      <c r="D433" s="60"/>
      <c r="E433" s="60"/>
      <c r="F433" s="60"/>
      <c r="G433" s="60"/>
      <c r="H433" s="60"/>
      <c r="I433" s="60"/>
      <c r="J433" s="60"/>
      <c r="K433" s="60"/>
      <c r="L433" s="60"/>
      <c r="M433" s="60"/>
      <c r="N433" s="60"/>
      <c r="O433" s="60"/>
      <c r="P433" s="60"/>
      <c r="Q433" s="60"/>
      <c r="R433" s="60"/>
      <c r="S433" s="60"/>
      <c r="T433" s="60"/>
      <c r="U433" s="60"/>
      <c r="V433" s="60"/>
      <c r="W433" s="60"/>
      <c r="X433" s="60"/>
      <c r="Y433" s="60"/>
    </row>
    <row r="434" spans="1:25" x14ac:dyDescent="0.35">
      <c r="A434" s="60"/>
      <c r="B434" s="60"/>
      <c r="C434" s="60"/>
      <c r="D434" s="60"/>
      <c r="E434" s="60"/>
      <c r="F434" s="60"/>
      <c r="G434" s="60"/>
      <c r="H434" s="60"/>
      <c r="I434" s="60"/>
      <c r="J434" s="60"/>
      <c r="K434" s="60"/>
      <c r="L434" s="60"/>
      <c r="M434" s="60"/>
      <c r="N434" s="60"/>
      <c r="O434" s="60"/>
      <c r="P434" s="60"/>
      <c r="Q434" s="60"/>
      <c r="R434" s="60"/>
      <c r="S434" s="60"/>
      <c r="T434" s="60"/>
      <c r="U434" s="60"/>
      <c r="V434" s="60"/>
      <c r="W434" s="60"/>
      <c r="X434" s="60"/>
      <c r="Y434" s="60"/>
    </row>
    <row r="435" spans="1:25" x14ac:dyDescent="0.35">
      <c r="A435" s="60"/>
      <c r="B435" s="60"/>
      <c r="C435" s="60"/>
      <c r="D435" s="60"/>
      <c r="E435" s="60"/>
      <c r="F435" s="60"/>
      <c r="G435" s="60"/>
      <c r="H435" s="60"/>
      <c r="I435" s="60"/>
      <c r="J435" s="60"/>
      <c r="K435" s="60"/>
      <c r="L435" s="60"/>
      <c r="M435" s="60"/>
      <c r="N435" s="60"/>
      <c r="O435" s="60"/>
      <c r="P435" s="60"/>
      <c r="Q435" s="60"/>
      <c r="R435" s="60"/>
      <c r="S435" s="60"/>
      <c r="T435" s="60"/>
      <c r="U435" s="60"/>
      <c r="V435" s="60"/>
      <c r="W435" s="60"/>
      <c r="X435" s="60"/>
      <c r="Y435" s="60"/>
    </row>
    <row r="436" spans="1:25" x14ac:dyDescent="0.35">
      <c r="A436" s="60"/>
      <c r="B436" s="60"/>
      <c r="C436" s="60"/>
      <c r="D436" s="60"/>
      <c r="E436" s="60"/>
      <c r="F436" s="60"/>
      <c r="G436" s="60"/>
      <c r="H436" s="60"/>
      <c r="I436" s="60"/>
      <c r="J436" s="60"/>
      <c r="K436" s="60"/>
      <c r="L436" s="60"/>
      <c r="M436" s="60"/>
      <c r="N436" s="60"/>
      <c r="O436" s="60"/>
      <c r="P436" s="60"/>
      <c r="Q436" s="60"/>
      <c r="R436" s="60"/>
      <c r="S436" s="60"/>
      <c r="T436" s="60"/>
      <c r="U436" s="60"/>
      <c r="V436" s="60"/>
      <c r="W436" s="60"/>
      <c r="X436" s="60"/>
      <c r="Y436" s="60"/>
    </row>
    <row r="437" spans="1:25" s="49" customFormat="1" x14ac:dyDescent="0.35">
      <c r="A437" s="60"/>
      <c r="B437" s="60"/>
      <c r="C437" s="60"/>
      <c r="D437" s="60"/>
      <c r="E437" s="60"/>
      <c r="F437" s="60"/>
      <c r="G437" s="60"/>
      <c r="H437" s="60"/>
      <c r="I437" s="60"/>
      <c r="J437" s="60"/>
      <c r="K437" s="60"/>
      <c r="L437" s="60"/>
      <c r="M437" s="60"/>
      <c r="N437" s="60"/>
      <c r="O437" s="60"/>
      <c r="P437" s="60"/>
      <c r="Q437" s="60"/>
      <c r="R437" s="60"/>
      <c r="S437" s="60"/>
      <c r="T437" s="60"/>
      <c r="U437" s="60"/>
      <c r="V437" s="60"/>
      <c r="W437" s="60"/>
      <c r="X437" s="60"/>
      <c r="Y437" s="60"/>
    </row>
    <row r="438" spans="1:25" s="52" customFormat="1" x14ac:dyDescent="0.35">
      <c r="A438" s="60"/>
      <c r="B438" s="60"/>
      <c r="C438" s="60"/>
      <c r="D438" s="60"/>
      <c r="E438" s="60"/>
      <c r="F438" s="60"/>
      <c r="G438" s="60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60"/>
      <c r="S438" s="60"/>
      <c r="T438" s="60"/>
      <c r="U438" s="60"/>
      <c r="V438" s="60"/>
      <c r="W438" s="60"/>
      <c r="X438" s="60"/>
      <c r="Y438" s="60"/>
    </row>
    <row r="439" spans="1:25" s="52" customFormat="1" x14ac:dyDescent="0.35">
      <c r="A439" s="60"/>
      <c r="B439" s="60"/>
      <c r="C439" s="60"/>
      <c r="D439" s="60"/>
      <c r="E439" s="60"/>
      <c r="F439" s="60"/>
      <c r="G439" s="60"/>
      <c r="H439" s="60"/>
      <c r="I439" s="60"/>
      <c r="J439" s="60"/>
      <c r="K439" s="60"/>
      <c r="L439" s="60"/>
      <c r="M439" s="60"/>
      <c r="N439" s="60"/>
      <c r="O439" s="60"/>
      <c r="P439" s="60"/>
      <c r="Q439" s="60"/>
      <c r="R439" s="60"/>
      <c r="S439" s="60"/>
      <c r="T439" s="60"/>
      <c r="U439" s="60"/>
      <c r="V439" s="60"/>
      <c r="W439" s="60"/>
      <c r="X439" s="60"/>
      <c r="Y439" s="60"/>
    </row>
    <row r="440" spans="1:25" s="52" customFormat="1" x14ac:dyDescent="0.35">
      <c r="A440" s="60"/>
      <c r="B440" s="60"/>
      <c r="C440" s="60"/>
      <c r="D440" s="60"/>
      <c r="E440" s="60"/>
      <c r="F440" s="60"/>
      <c r="G440" s="60"/>
      <c r="H440" s="60"/>
      <c r="I440" s="60"/>
      <c r="J440" s="60"/>
      <c r="K440" s="60"/>
      <c r="L440" s="60"/>
      <c r="M440" s="60"/>
      <c r="N440" s="60"/>
      <c r="O440" s="60"/>
      <c r="P440" s="60"/>
      <c r="Q440" s="60"/>
      <c r="R440" s="60"/>
      <c r="S440" s="60"/>
      <c r="T440" s="60"/>
      <c r="U440" s="60"/>
      <c r="V440" s="60"/>
      <c r="W440" s="60"/>
      <c r="X440" s="60"/>
      <c r="Y440" s="60"/>
    </row>
    <row r="441" spans="1:25" x14ac:dyDescent="0.35">
      <c r="A441" s="60"/>
      <c r="B441" s="60"/>
      <c r="C441" s="60"/>
      <c r="D441" s="60"/>
      <c r="E441" s="60"/>
      <c r="F441" s="60"/>
      <c r="G441" s="60"/>
      <c r="H441" s="60"/>
      <c r="I441" s="60"/>
      <c r="J441" s="60"/>
      <c r="K441" s="60"/>
      <c r="L441" s="60"/>
      <c r="M441" s="60"/>
      <c r="N441" s="60"/>
      <c r="O441" s="60"/>
      <c r="P441" s="60"/>
      <c r="Q441" s="60"/>
      <c r="R441" s="60"/>
      <c r="S441" s="60"/>
      <c r="T441" s="60"/>
      <c r="U441" s="60"/>
      <c r="V441" s="60"/>
      <c r="W441" s="60"/>
      <c r="X441" s="60"/>
      <c r="Y441" s="60"/>
    </row>
    <row r="444" spans="1:25" x14ac:dyDescent="0.35">
      <c r="A444" s="66" t="s">
        <v>150</v>
      </c>
      <c r="B444" s="66"/>
      <c r="C444" s="66"/>
      <c r="D444" s="66"/>
      <c r="E444" s="66"/>
      <c r="F444" s="66"/>
      <c r="G444" s="66"/>
      <c r="H444" s="66"/>
      <c r="I444" s="66"/>
      <c r="J444" s="66"/>
      <c r="K444" s="66"/>
      <c r="L444" s="66"/>
      <c r="M444" s="66"/>
      <c r="N444" s="66"/>
      <c r="O444" s="66"/>
      <c r="P444" s="66"/>
      <c r="Q444" s="66"/>
      <c r="R444" s="66"/>
      <c r="S444" s="66"/>
      <c r="T444" s="66"/>
      <c r="U444" s="66"/>
      <c r="V444" s="66"/>
      <c r="W444" s="66"/>
      <c r="X444" s="66"/>
      <c r="Y444" s="66"/>
    </row>
    <row r="445" spans="1:25" x14ac:dyDescent="0.35">
      <c r="A445" s="66"/>
      <c r="B445" s="66"/>
      <c r="C445" s="66"/>
      <c r="D445" s="66"/>
      <c r="E445" s="66"/>
      <c r="F445" s="66"/>
      <c r="G445" s="66"/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66"/>
      <c r="S445" s="66"/>
      <c r="T445" s="66"/>
      <c r="U445" s="66"/>
      <c r="V445" s="66"/>
      <c r="W445" s="66"/>
      <c r="X445" s="66"/>
      <c r="Y445" s="66"/>
    </row>
    <row r="446" spans="1:25" ht="15" thickBot="1" x14ac:dyDescent="0.4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</row>
    <row r="447" spans="1:25" ht="30" customHeight="1" x14ac:dyDescent="0.35">
      <c r="B447" s="129" t="s">
        <v>9</v>
      </c>
      <c r="C447" s="130"/>
      <c r="D447" s="130"/>
      <c r="E447" s="130"/>
      <c r="F447" s="130"/>
      <c r="G447" s="130"/>
      <c r="H447" s="130"/>
      <c r="I447" s="130"/>
      <c r="J447" s="133" t="str">
        <f>Arkusz8!C6</f>
        <v>28.07.2020 - 03.08.2020</v>
      </c>
      <c r="K447" s="133"/>
      <c r="L447" s="133"/>
      <c r="M447" s="133" t="str">
        <f>Arkusz8!C10</f>
        <v>04.08.2020 - 10.08.2020</v>
      </c>
      <c r="N447" s="133"/>
      <c r="O447" s="133"/>
      <c r="P447" s="133" t="str">
        <f>Arkusz8!C9</f>
        <v>11.08.2020 - 17.08.2020</v>
      </c>
      <c r="Q447" s="133"/>
      <c r="R447" s="133"/>
      <c r="S447" s="133" t="str">
        <f>Arkusz8!C8</f>
        <v>18.08.2020 - 24.08.2020</v>
      </c>
      <c r="T447" s="133"/>
      <c r="U447" s="133"/>
      <c r="V447" s="133" t="str">
        <f>Arkusz8!C7</f>
        <v>25.08.2020 - 31.08.2020</v>
      </c>
      <c r="W447" s="133"/>
      <c r="X447" s="168"/>
    </row>
    <row r="448" spans="1:25" x14ac:dyDescent="0.35">
      <c r="B448" s="251" t="s">
        <v>29</v>
      </c>
      <c r="C448" s="252"/>
      <c r="D448" s="252"/>
      <c r="E448" s="252"/>
      <c r="F448" s="252"/>
      <c r="G448" s="252"/>
      <c r="H448" s="252"/>
      <c r="I448" s="252"/>
      <c r="J448" s="165">
        <f>Arkusz8!A6</f>
        <v>969</v>
      </c>
      <c r="K448" s="165"/>
      <c r="L448" s="165"/>
      <c r="M448" s="165">
        <f>Arkusz8!A5</f>
        <v>947</v>
      </c>
      <c r="N448" s="165"/>
      <c r="O448" s="165"/>
      <c r="P448" s="165">
        <f>Arkusz8!A4</f>
        <v>890</v>
      </c>
      <c r="Q448" s="165"/>
      <c r="R448" s="165"/>
      <c r="S448" s="165">
        <f>Arkusz8!A3</f>
        <v>852</v>
      </c>
      <c r="T448" s="165"/>
      <c r="U448" s="165"/>
      <c r="V448" s="165">
        <f>Arkusz8!A2</f>
        <v>841</v>
      </c>
      <c r="W448" s="165"/>
      <c r="X448" s="167"/>
    </row>
    <row r="449" spans="2:24" x14ac:dyDescent="0.35">
      <c r="B449" s="249" t="s">
        <v>5</v>
      </c>
      <c r="C449" s="250"/>
      <c r="D449" s="250"/>
      <c r="E449" s="250"/>
      <c r="F449" s="250"/>
      <c r="G449" s="250"/>
      <c r="H449" s="250"/>
      <c r="I449" s="250"/>
      <c r="J449" s="123">
        <f>Arkusz8!A11</f>
        <v>2075</v>
      </c>
      <c r="K449" s="123"/>
      <c r="L449" s="123"/>
      <c r="M449" s="123">
        <f>Arkusz8!A10</f>
        <v>2077</v>
      </c>
      <c r="N449" s="123"/>
      <c r="O449" s="123"/>
      <c r="P449" s="123">
        <f>Arkusz8!A9</f>
        <v>2080</v>
      </c>
      <c r="Q449" s="123"/>
      <c r="R449" s="123"/>
      <c r="S449" s="123">
        <f>Arkusz8!A8</f>
        <v>2093</v>
      </c>
      <c r="T449" s="123"/>
      <c r="U449" s="123"/>
      <c r="V449" s="123">
        <f>Arkusz8!A7</f>
        <v>2107</v>
      </c>
      <c r="W449" s="123"/>
      <c r="X449" s="164"/>
    </row>
    <row r="450" spans="2:24" x14ac:dyDescent="0.35">
      <c r="B450" s="251" t="s">
        <v>6</v>
      </c>
      <c r="C450" s="252"/>
      <c r="D450" s="252"/>
      <c r="E450" s="252"/>
      <c r="F450" s="252"/>
      <c r="G450" s="252"/>
      <c r="H450" s="252"/>
      <c r="I450" s="252"/>
      <c r="J450" s="165">
        <f>Arkusz8!A16</f>
        <v>10</v>
      </c>
      <c r="K450" s="165"/>
      <c r="L450" s="165"/>
      <c r="M450" s="165">
        <f>Arkusz8!A15</f>
        <v>56</v>
      </c>
      <c r="N450" s="165"/>
      <c r="O450" s="165"/>
      <c r="P450" s="165">
        <f>Arkusz8!A14</f>
        <v>40</v>
      </c>
      <c r="Q450" s="165"/>
      <c r="R450" s="165"/>
      <c r="S450" s="165">
        <f>Arkusz8!A13</f>
        <v>54</v>
      </c>
      <c r="T450" s="165"/>
      <c r="U450" s="165"/>
      <c r="V450" s="165">
        <f>Arkusz8!A12</f>
        <v>18</v>
      </c>
      <c r="W450" s="165"/>
      <c r="X450" s="167"/>
    </row>
    <row r="451" spans="2:24" x14ac:dyDescent="0.35">
      <c r="B451" s="171" t="s">
        <v>7</v>
      </c>
      <c r="C451" s="172"/>
      <c r="D451" s="172"/>
      <c r="E451" s="172"/>
      <c r="F451" s="172"/>
      <c r="G451" s="172"/>
      <c r="H451" s="172"/>
      <c r="I451" s="172"/>
      <c r="J451" s="123">
        <f>Arkusz8!A21</f>
        <v>13</v>
      </c>
      <c r="K451" s="123"/>
      <c r="L451" s="123"/>
      <c r="M451" s="123">
        <f>Arkusz8!A20</f>
        <v>15</v>
      </c>
      <c r="N451" s="123"/>
      <c r="O451" s="123"/>
      <c r="P451" s="123">
        <f>Arkusz8!A19</f>
        <v>8</v>
      </c>
      <c r="Q451" s="123"/>
      <c r="R451" s="123"/>
      <c r="S451" s="123">
        <f>Arkusz8!A18</f>
        <v>20</v>
      </c>
      <c r="T451" s="123"/>
      <c r="U451" s="123"/>
      <c r="V451" s="123">
        <f>Arkusz8!A17</f>
        <v>30</v>
      </c>
      <c r="W451" s="123"/>
      <c r="X451" s="164"/>
    </row>
    <row r="452" spans="2:24" ht="15" thickBot="1" x14ac:dyDescent="0.4">
      <c r="B452" s="134" t="s">
        <v>92</v>
      </c>
      <c r="C452" s="135"/>
      <c r="D452" s="135"/>
      <c r="E452" s="135"/>
      <c r="F452" s="135"/>
      <c r="G452" s="135"/>
      <c r="H452" s="135"/>
      <c r="I452" s="135"/>
      <c r="J452" s="163">
        <f>Arkusz8!A26</f>
        <v>1</v>
      </c>
      <c r="K452" s="163"/>
      <c r="L452" s="163"/>
      <c r="M452" s="163">
        <f>Arkusz8!A25</f>
        <v>1</v>
      </c>
      <c r="N452" s="163"/>
      <c r="O452" s="163"/>
      <c r="P452" s="163">
        <f>Arkusz8!A24</f>
        <v>1</v>
      </c>
      <c r="Q452" s="163"/>
      <c r="R452" s="163"/>
      <c r="S452" s="163">
        <f>Arkusz8!A23</f>
        <v>1</v>
      </c>
      <c r="T452" s="163"/>
      <c r="U452" s="163"/>
      <c r="V452" s="163">
        <f>Arkusz8!A22</f>
        <v>1</v>
      </c>
      <c r="W452" s="163"/>
      <c r="X452" s="166"/>
    </row>
    <row r="453" spans="2:24" ht="15" thickBot="1" x14ac:dyDescent="0.4">
      <c r="B453" s="148" t="s">
        <v>93</v>
      </c>
      <c r="C453" s="149"/>
      <c r="D453" s="149"/>
      <c r="E453" s="149"/>
      <c r="F453" s="149"/>
      <c r="G453" s="149"/>
      <c r="H453" s="149"/>
      <c r="I453" s="149"/>
      <c r="J453" s="121">
        <f>SUM(J448,J449,J452)</f>
        <v>3045</v>
      </c>
      <c r="K453" s="121"/>
      <c r="L453" s="121"/>
      <c r="M453" s="121">
        <f>SUM(M448,M449,M452)</f>
        <v>3025</v>
      </c>
      <c r="N453" s="121"/>
      <c r="O453" s="121"/>
      <c r="P453" s="121">
        <f>SUM(P448,P449,P452)</f>
        <v>2971</v>
      </c>
      <c r="Q453" s="121"/>
      <c r="R453" s="121"/>
      <c r="S453" s="121">
        <f>SUM(S448,S449,S452)</f>
        <v>2946</v>
      </c>
      <c r="T453" s="121"/>
      <c r="U453" s="121"/>
      <c r="V453" s="121">
        <f>SUM(V448,V449,V452)</f>
        <v>2949</v>
      </c>
      <c r="W453" s="121"/>
      <c r="X453" s="122"/>
    </row>
    <row r="454" spans="2:24" x14ac:dyDescent="0.35">
      <c r="B454" s="22"/>
      <c r="C454" s="22"/>
      <c r="D454" s="22"/>
      <c r="E454" s="22"/>
      <c r="F454" s="22"/>
      <c r="G454" s="22"/>
      <c r="H454" s="22"/>
      <c r="I454" s="22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</row>
    <row r="467" spans="1:25" x14ac:dyDescent="0.3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spans="1:25" x14ac:dyDescent="0.35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</row>
    <row r="469" spans="1:25" x14ac:dyDescent="0.35">
      <c r="A469" s="59" t="s">
        <v>176</v>
      </c>
      <c r="B469" s="60"/>
      <c r="C469" s="60"/>
      <c r="D469" s="60"/>
      <c r="E469" s="60"/>
      <c r="F469" s="60"/>
      <c r="G469" s="60"/>
      <c r="H469" s="60"/>
      <c r="I469" s="60"/>
      <c r="J469" s="60"/>
      <c r="K469" s="60"/>
      <c r="L469" s="60"/>
      <c r="M469" s="60"/>
      <c r="N469" s="60"/>
      <c r="O469" s="60"/>
      <c r="P469" s="60"/>
      <c r="Q469" s="60"/>
      <c r="R469" s="60"/>
      <c r="S469" s="60"/>
      <c r="T469" s="60"/>
      <c r="U469" s="60"/>
      <c r="V469" s="60"/>
      <c r="W469" s="60"/>
      <c r="X469" s="60"/>
      <c r="Y469" s="60"/>
    </row>
    <row r="470" spans="1:25" x14ac:dyDescent="0.35">
      <c r="A470" s="60"/>
      <c r="B470" s="60"/>
      <c r="C470" s="60"/>
      <c r="D470" s="60"/>
      <c r="E470" s="60"/>
      <c r="F470" s="60"/>
      <c r="G470" s="60"/>
      <c r="H470" s="60"/>
      <c r="I470" s="60"/>
      <c r="J470" s="60"/>
      <c r="K470" s="60"/>
      <c r="L470" s="60"/>
      <c r="M470" s="60"/>
      <c r="N470" s="60"/>
      <c r="O470" s="60"/>
      <c r="P470" s="60"/>
      <c r="Q470" s="60"/>
      <c r="R470" s="60"/>
      <c r="S470" s="60"/>
      <c r="T470" s="60"/>
      <c r="U470" s="60"/>
      <c r="V470" s="60"/>
      <c r="W470" s="60"/>
      <c r="X470" s="60"/>
      <c r="Y470" s="60"/>
    </row>
    <row r="471" spans="1:25" x14ac:dyDescent="0.35">
      <c r="A471" s="60"/>
      <c r="B471" s="60"/>
      <c r="C471" s="60"/>
      <c r="D471" s="60"/>
      <c r="E471" s="60"/>
      <c r="F471" s="60"/>
      <c r="G471" s="60"/>
      <c r="H471" s="60"/>
      <c r="I471" s="60"/>
      <c r="J471" s="60"/>
      <c r="K471" s="60"/>
      <c r="L471" s="60"/>
      <c r="M471" s="60"/>
      <c r="N471" s="60"/>
      <c r="O471" s="60"/>
      <c r="P471" s="60"/>
      <c r="Q471" s="60"/>
      <c r="R471" s="60"/>
      <c r="S471" s="60"/>
      <c r="T471" s="60"/>
      <c r="U471" s="60"/>
      <c r="V471" s="60"/>
      <c r="W471" s="60"/>
      <c r="X471" s="60"/>
      <c r="Y471" s="60"/>
    </row>
    <row r="472" spans="1:25" x14ac:dyDescent="0.35">
      <c r="A472" s="60"/>
      <c r="B472" s="60"/>
      <c r="C472" s="60"/>
      <c r="D472" s="60"/>
      <c r="E472" s="60"/>
      <c r="F472" s="60"/>
      <c r="G472" s="60"/>
      <c r="H472" s="60"/>
      <c r="I472" s="60"/>
      <c r="J472" s="60"/>
      <c r="K472" s="60"/>
      <c r="L472" s="60"/>
      <c r="M472" s="60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</row>
    <row r="473" spans="1:25" x14ac:dyDescent="0.35">
      <c r="A473" s="60"/>
      <c r="B473" s="60"/>
      <c r="C473" s="60"/>
      <c r="D473" s="60"/>
      <c r="E473" s="60"/>
      <c r="F473" s="60"/>
      <c r="G473" s="60"/>
      <c r="H473" s="60"/>
      <c r="I473" s="60"/>
      <c r="J473" s="60"/>
      <c r="K473" s="60"/>
      <c r="L473" s="60"/>
      <c r="M473" s="60"/>
      <c r="N473" s="60"/>
      <c r="O473" s="60"/>
      <c r="P473" s="60"/>
      <c r="Q473" s="60"/>
      <c r="R473" s="60"/>
      <c r="S473" s="60"/>
      <c r="T473" s="60"/>
      <c r="U473" s="60"/>
      <c r="V473" s="60"/>
      <c r="W473" s="60"/>
      <c r="X473" s="60"/>
      <c r="Y473" s="60"/>
    </row>
    <row r="474" spans="1:25" x14ac:dyDescent="0.35">
      <c r="A474" s="60"/>
      <c r="B474" s="60"/>
      <c r="C474" s="60"/>
      <c r="D474" s="60"/>
      <c r="E474" s="60"/>
      <c r="F474" s="60"/>
      <c r="G474" s="60"/>
      <c r="H474" s="60"/>
      <c r="I474" s="60"/>
      <c r="J474" s="60"/>
      <c r="K474" s="60"/>
      <c r="L474" s="60"/>
      <c r="M474" s="60"/>
      <c r="N474" s="60"/>
      <c r="O474" s="60"/>
      <c r="P474" s="60"/>
      <c r="Q474" s="60"/>
      <c r="R474" s="60"/>
      <c r="S474" s="60"/>
      <c r="T474" s="60"/>
      <c r="U474" s="60"/>
      <c r="V474" s="60"/>
      <c r="W474" s="60"/>
      <c r="X474" s="60"/>
      <c r="Y474" s="60"/>
    </row>
    <row r="475" spans="1:25" x14ac:dyDescent="0.35">
      <c r="A475" s="60"/>
      <c r="B475" s="60"/>
      <c r="C475" s="60"/>
      <c r="D475" s="60"/>
      <c r="E475" s="60"/>
      <c r="F475" s="60"/>
      <c r="G475" s="60"/>
      <c r="H475" s="60"/>
      <c r="I475" s="60"/>
      <c r="J475" s="60"/>
      <c r="K475" s="60"/>
      <c r="L475" s="60"/>
      <c r="M475" s="60"/>
      <c r="N475" s="60"/>
      <c r="O475" s="60"/>
      <c r="P475" s="60"/>
      <c r="Q475" s="60"/>
      <c r="R475" s="60"/>
      <c r="S475" s="60"/>
      <c r="T475" s="60"/>
      <c r="U475" s="60"/>
      <c r="V475" s="60"/>
      <c r="W475" s="60"/>
      <c r="X475" s="60"/>
      <c r="Y475" s="60"/>
    </row>
    <row r="476" spans="1:25" x14ac:dyDescent="0.35">
      <c r="A476" s="60"/>
      <c r="B476" s="60"/>
      <c r="C476" s="60"/>
      <c r="D476" s="60"/>
      <c r="E476" s="60"/>
      <c r="F476" s="60"/>
      <c r="G476" s="60"/>
      <c r="H476" s="60"/>
      <c r="I476" s="60"/>
      <c r="J476" s="60"/>
      <c r="K476" s="60"/>
      <c r="L476" s="60"/>
      <c r="M476" s="60"/>
      <c r="N476" s="60"/>
      <c r="O476" s="60"/>
      <c r="P476" s="60"/>
      <c r="Q476" s="60"/>
      <c r="R476" s="60"/>
      <c r="S476" s="60"/>
      <c r="T476" s="60"/>
      <c r="U476" s="60"/>
      <c r="V476" s="60"/>
      <c r="W476" s="60"/>
      <c r="X476" s="60"/>
      <c r="Y476" s="60"/>
    </row>
    <row r="477" spans="1:25" x14ac:dyDescent="0.35">
      <c r="A477" s="60"/>
      <c r="B477" s="60"/>
      <c r="C477" s="60"/>
      <c r="D477" s="60"/>
      <c r="E477" s="60"/>
      <c r="F477" s="60"/>
      <c r="G477" s="60"/>
      <c r="H477" s="60"/>
      <c r="I477" s="60"/>
      <c r="J477" s="60"/>
      <c r="K477" s="60"/>
      <c r="L477" s="60"/>
      <c r="M477" s="60"/>
      <c r="N477" s="60"/>
      <c r="O477" s="60"/>
      <c r="P477" s="60"/>
      <c r="Q477" s="60"/>
      <c r="R477" s="60"/>
      <c r="S477" s="60"/>
      <c r="T477" s="60"/>
      <c r="U477" s="60"/>
      <c r="V477" s="60"/>
      <c r="W477" s="60"/>
      <c r="X477" s="60"/>
      <c r="Y477" s="60"/>
    </row>
    <row r="478" spans="1:25" x14ac:dyDescent="0.35">
      <c r="A478" s="60"/>
      <c r="B478" s="60"/>
      <c r="C478" s="60"/>
      <c r="D478" s="60"/>
      <c r="E478" s="60"/>
      <c r="F478" s="60"/>
      <c r="G478" s="60"/>
      <c r="H478" s="60"/>
      <c r="I478" s="60"/>
      <c r="J478" s="60"/>
      <c r="K478" s="60"/>
      <c r="L478" s="60"/>
      <c r="M478" s="60"/>
      <c r="N478" s="60"/>
      <c r="O478" s="60"/>
      <c r="P478" s="60"/>
      <c r="Q478" s="60"/>
      <c r="R478" s="60"/>
      <c r="S478" s="60"/>
      <c r="T478" s="60"/>
      <c r="U478" s="60"/>
      <c r="V478" s="60"/>
      <c r="W478" s="60"/>
      <c r="X478" s="60"/>
      <c r="Y478" s="60"/>
    </row>
    <row r="479" spans="1:25" x14ac:dyDescent="0.35">
      <c r="A479" s="60"/>
      <c r="B479" s="60"/>
      <c r="C479" s="60"/>
      <c r="D479" s="60"/>
      <c r="E479" s="60"/>
      <c r="F479" s="60"/>
      <c r="G479" s="60"/>
      <c r="H479" s="60"/>
      <c r="I479" s="60"/>
      <c r="J479" s="60"/>
      <c r="K479" s="60"/>
      <c r="L479" s="60"/>
      <c r="M479" s="60"/>
      <c r="N479" s="60"/>
      <c r="O479" s="60"/>
      <c r="P479" s="60"/>
      <c r="Q479" s="60"/>
      <c r="R479" s="60"/>
      <c r="S479" s="60"/>
      <c r="T479" s="60"/>
      <c r="U479" s="60"/>
      <c r="V479" s="60"/>
      <c r="W479" s="60"/>
      <c r="X479" s="60"/>
      <c r="Y479" s="60"/>
    </row>
    <row r="482" spans="1:25" x14ac:dyDescent="0.35">
      <c r="A482" s="37" t="s">
        <v>48</v>
      </c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R482" s="38"/>
      <c r="S482" s="38"/>
      <c r="T482" s="38"/>
    </row>
    <row r="483" spans="1:25" x14ac:dyDescent="0.35">
      <c r="P483" s="39"/>
      <c r="Q483" s="39"/>
      <c r="R483" s="38"/>
      <c r="S483" s="38"/>
      <c r="T483" s="38"/>
      <c r="U483" s="39"/>
    </row>
    <row r="484" spans="1:25" x14ac:dyDescent="0.35"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 spans="1:25" x14ac:dyDescent="0.35">
      <c r="A485" s="59" t="s">
        <v>177</v>
      </c>
      <c r="B485" s="60"/>
      <c r="C485" s="60"/>
      <c r="D485" s="60"/>
      <c r="E485" s="60"/>
      <c r="F485" s="60"/>
      <c r="G485" s="60"/>
      <c r="H485" s="60"/>
      <c r="I485" s="60"/>
      <c r="J485" s="60"/>
      <c r="K485" s="60"/>
      <c r="L485" s="60"/>
      <c r="M485" s="60"/>
      <c r="N485" s="60"/>
      <c r="O485" s="60"/>
      <c r="P485" s="60"/>
      <c r="Q485" s="60"/>
      <c r="R485" s="60"/>
      <c r="S485" s="60"/>
      <c r="T485" s="60"/>
      <c r="U485" s="60"/>
      <c r="V485" s="60"/>
      <c r="W485" s="60"/>
      <c r="X485" s="60"/>
      <c r="Y485" s="60"/>
    </row>
    <row r="486" spans="1:25" x14ac:dyDescent="0.35">
      <c r="A486" s="60"/>
      <c r="B486" s="60"/>
      <c r="C486" s="60"/>
      <c r="D486" s="60"/>
      <c r="E486" s="60"/>
      <c r="F486" s="60"/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0"/>
      <c r="R486" s="60"/>
      <c r="S486" s="60"/>
      <c r="T486" s="60"/>
      <c r="U486" s="60"/>
      <c r="V486" s="60"/>
      <c r="W486" s="60"/>
      <c r="X486" s="60"/>
      <c r="Y486" s="60"/>
    </row>
    <row r="487" spans="1:25" x14ac:dyDescent="0.35">
      <c r="A487" s="60"/>
      <c r="B487" s="60"/>
      <c r="C487" s="60"/>
      <c r="D487" s="60"/>
      <c r="E487" s="60"/>
      <c r="F487" s="60"/>
      <c r="G487" s="60"/>
      <c r="H487" s="60"/>
      <c r="I487" s="60"/>
      <c r="J487" s="60"/>
      <c r="K487" s="60"/>
      <c r="L487" s="60"/>
      <c r="M487" s="60"/>
      <c r="N487" s="60"/>
      <c r="O487" s="60"/>
      <c r="P487" s="60"/>
      <c r="Q487" s="60"/>
      <c r="R487" s="60"/>
      <c r="S487" s="60"/>
      <c r="T487" s="60"/>
      <c r="U487" s="60"/>
      <c r="V487" s="60"/>
      <c r="W487" s="60"/>
      <c r="X487" s="60"/>
      <c r="Y487" s="60"/>
    </row>
    <row r="488" spans="1:25" x14ac:dyDescent="0.35">
      <c r="A488" s="60"/>
      <c r="B488" s="60"/>
      <c r="C488" s="60"/>
      <c r="D488" s="60"/>
      <c r="E488" s="60"/>
      <c r="F488" s="60"/>
      <c r="G488" s="60"/>
      <c r="H488" s="60"/>
      <c r="I488" s="60"/>
      <c r="J488" s="60"/>
      <c r="K488" s="60"/>
      <c r="L488" s="60"/>
      <c r="M488" s="60"/>
      <c r="N488" s="60"/>
      <c r="O488" s="60"/>
      <c r="P488" s="60"/>
      <c r="Q488" s="60"/>
      <c r="R488" s="60"/>
      <c r="S488" s="60"/>
      <c r="T488" s="60"/>
      <c r="U488" s="60"/>
      <c r="V488" s="60"/>
      <c r="W488" s="60"/>
      <c r="X488" s="60"/>
      <c r="Y488" s="60"/>
    </row>
    <row r="489" spans="1:25" x14ac:dyDescent="0.35">
      <c r="A489" s="60"/>
      <c r="B489" s="60"/>
      <c r="C489" s="60"/>
      <c r="D489" s="60"/>
      <c r="E489" s="60"/>
      <c r="F489" s="60"/>
      <c r="G489" s="60"/>
      <c r="H489" s="60"/>
      <c r="I489" s="60"/>
      <c r="J489" s="60"/>
      <c r="K489" s="60"/>
      <c r="L489" s="60"/>
      <c r="M489" s="60"/>
      <c r="N489" s="60"/>
      <c r="O489" s="60"/>
      <c r="P489" s="60"/>
      <c r="Q489" s="60"/>
      <c r="R489" s="60"/>
      <c r="S489" s="60"/>
      <c r="T489" s="60"/>
      <c r="U489" s="60"/>
      <c r="V489" s="60"/>
      <c r="W489" s="60"/>
      <c r="X489" s="60"/>
      <c r="Y489" s="60"/>
    </row>
    <row r="490" spans="1:25" x14ac:dyDescent="0.35">
      <c r="A490" s="60"/>
      <c r="B490" s="60"/>
      <c r="C490" s="60"/>
      <c r="D490" s="60"/>
      <c r="E490" s="60"/>
      <c r="F490" s="60"/>
      <c r="G490" s="60"/>
      <c r="H490" s="60"/>
      <c r="I490" s="60"/>
      <c r="J490" s="60"/>
      <c r="K490" s="60"/>
      <c r="L490" s="60"/>
      <c r="M490" s="60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</row>
    <row r="491" spans="1:25" x14ac:dyDescent="0.35">
      <c r="A491" s="60"/>
      <c r="B491" s="60"/>
      <c r="C491" s="60"/>
      <c r="D491" s="60"/>
      <c r="E491" s="60"/>
      <c r="F491" s="60"/>
      <c r="G491" s="60"/>
      <c r="H491" s="60"/>
      <c r="I491" s="60"/>
      <c r="J491" s="60"/>
      <c r="K491" s="60"/>
      <c r="L491" s="60"/>
      <c r="M491" s="60"/>
      <c r="N491" s="60"/>
      <c r="O491" s="60"/>
      <c r="P491" s="60"/>
      <c r="Q491" s="60"/>
      <c r="R491" s="60"/>
      <c r="S491" s="60"/>
      <c r="T491" s="60"/>
      <c r="U491" s="60"/>
      <c r="V491" s="60"/>
      <c r="W491" s="60"/>
      <c r="X491" s="60"/>
      <c r="Y491" s="60"/>
    </row>
    <row r="492" spans="1:25" x14ac:dyDescent="0.35">
      <c r="A492" s="60"/>
      <c r="B492" s="60"/>
      <c r="C492" s="60"/>
      <c r="D492" s="60"/>
      <c r="E492" s="60"/>
      <c r="F492" s="60"/>
      <c r="G492" s="60"/>
      <c r="H492" s="60"/>
      <c r="I492" s="60"/>
      <c r="J492" s="60"/>
      <c r="K492" s="60"/>
      <c r="L492" s="60"/>
      <c r="M492" s="60"/>
      <c r="N492" s="60"/>
      <c r="O492" s="60"/>
      <c r="P492" s="60"/>
      <c r="Q492" s="60"/>
      <c r="R492" s="60"/>
      <c r="S492" s="60"/>
      <c r="T492" s="60"/>
      <c r="U492" s="60"/>
      <c r="V492" s="60"/>
      <c r="W492" s="60"/>
      <c r="X492" s="60"/>
      <c r="Y492" s="60"/>
    </row>
    <row r="493" spans="1:25" x14ac:dyDescent="0.35">
      <c r="A493" s="60"/>
      <c r="B493" s="60"/>
      <c r="C493" s="60"/>
      <c r="D493" s="60"/>
      <c r="E493" s="60"/>
      <c r="F493" s="60"/>
      <c r="G493" s="60"/>
      <c r="H493" s="60"/>
      <c r="I493" s="60"/>
      <c r="J493" s="60"/>
      <c r="K493" s="60"/>
      <c r="L493" s="60"/>
      <c r="M493" s="60"/>
      <c r="N493" s="60"/>
      <c r="O493" s="60"/>
      <c r="P493" s="60"/>
      <c r="Q493" s="60"/>
      <c r="R493" s="60"/>
      <c r="S493" s="60"/>
      <c r="T493" s="60"/>
      <c r="U493" s="60"/>
      <c r="V493" s="60"/>
      <c r="W493" s="60"/>
      <c r="X493" s="60"/>
      <c r="Y493" s="60"/>
    </row>
    <row r="494" spans="1:25" x14ac:dyDescent="0.35">
      <c r="A494" s="60"/>
      <c r="B494" s="60"/>
      <c r="C494" s="60"/>
      <c r="D494" s="60"/>
      <c r="E494" s="60"/>
      <c r="F494" s="60"/>
      <c r="G494" s="60"/>
      <c r="H494" s="60"/>
      <c r="I494" s="60"/>
      <c r="J494" s="60"/>
      <c r="K494" s="60"/>
      <c r="L494" s="60"/>
      <c r="M494" s="60"/>
      <c r="N494" s="60"/>
      <c r="O494" s="60"/>
      <c r="P494" s="60"/>
      <c r="Q494" s="60"/>
      <c r="R494" s="60"/>
      <c r="S494" s="60"/>
      <c r="T494" s="60"/>
      <c r="U494" s="60"/>
      <c r="V494" s="60"/>
      <c r="W494" s="60"/>
      <c r="X494" s="60"/>
      <c r="Y494" s="60"/>
    </row>
    <row r="495" spans="1:25" x14ac:dyDescent="0.35">
      <c r="A495" s="60"/>
      <c r="B495" s="60"/>
      <c r="C495" s="60"/>
      <c r="D495" s="60"/>
      <c r="E495" s="60"/>
      <c r="F495" s="60"/>
      <c r="G495" s="60"/>
      <c r="H495" s="60"/>
      <c r="I495" s="60"/>
      <c r="J495" s="60"/>
      <c r="K495" s="60"/>
      <c r="L495" s="60"/>
      <c r="M495" s="60"/>
      <c r="N495" s="60"/>
      <c r="O495" s="60"/>
      <c r="P495" s="60"/>
      <c r="Q495" s="60"/>
      <c r="R495" s="60"/>
      <c r="S495" s="60"/>
      <c r="T495" s="60"/>
      <c r="U495" s="60"/>
      <c r="V495" s="60"/>
      <c r="W495" s="60"/>
      <c r="X495" s="60"/>
      <c r="Y495" s="60"/>
    </row>
    <row r="496" spans="1:25" x14ac:dyDescent="0.35">
      <c r="A496" s="60"/>
      <c r="B496" s="60"/>
      <c r="C496" s="60"/>
      <c r="D496" s="60"/>
      <c r="E496" s="60"/>
      <c r="F496" s="60"/>
      <c r="G496" s="60"/>
      <c r="H496" s="60"/>
      <c r="I496" s="60"/>
      <c r="J496" s="60"/>
      <c r="K496" s="60"/>
      <c r="L496" s="60"/>
      <c r="M496" s="60"/>
      <c r="N496" s="60"/>
      <c r="O496" s="60"/>
      <c r="P496" s="60"/>
      <c r="Q496" s="60"/>
      <c r="R496" s="60"/>
      <c r="S496" s="60"/>
      <c r="T496" s="60"/>
      <c r="U496" s="60"/>
      <c r="V496" s="60"/>
      <c r="W496" s="60"/>
      <c r="X496" s="60"/>
      <c r="Y496" s="60"/>
    </row>
    <row r="497" spans="1:25" x14ac:dyDescent="0.35">
      <c r="A497" s="60"/>
      <c r="B497" s="60"/>
      <c r="C497" s="60"/>
      <c r="D497" s="60"/>
      <c r="E497" s="60"/>
      <c r="F497" s="60"/>
      <c r="G497" s="60"/>
      <c r="H497" s="60"/>
      <c r="I497" s="60"/>
      <c r="J497" s="60"/>
      <c r="K497" s="60"/>
      <c r="L497" s="60"/>
      <c r="M497" s="60"/>
      <c r="N497" s="60"/>
      <c r="O497" s="60"/>
      <c r="P497" s="60"/>
      <c r="Q497" s="60"/>
      <c r="R497" s="60"/>
      <c r="S497" s="60"/>
      <c r="T497" s="60"/>
      <c r="U497" s="60"/>
      <c r="V497" s="60"/>
      <c r="W497" s="60"/>
      <c r="X497" s="60"/>
      <c r="Y497" s="60"/>
    </row>
    <row r="498" spans="1:25" x14ac:dyDescent="0.35">
      <c r="A498" s="60"/>
      <c r="B498" s="60"/>
      <c r="C498" s="60"/>
      <c r="D498" s="60"/>
      <c r="E498" s="60"/>
      <c r="F498" s="60"/>
      <c r="G498" s="60"/>
      <c r="H498" s="60"/>
      <c r="I498" s="60"/>
      <c r="J498" s="60"/>
      <c r="K498" s="60"/>
      <c r="L498" s="60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</row>
    <row r="499" spans="1:25" x14ac:dyDescent="0.35">
      <c r="A499" s="60"/>
      <c r="B499" s="60"/>
      <c r="C499" s="60"/>
      <c r="D499" s="60"/>
      <c r="E499" s="60"/>
      <c r="F499" s="60"/>
      <c r="G499" s="60"/>
      <c r="H499" s="60"/>
      <c r="I499" s="60"/>
      <c r="J499" s="60"/>
      <c r="K499" s="60"/>
      <c r="L499" s="60"/>
      <c r="M499" s="60"/>
      <c r="N499" s="60"/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</row>
    <row r="500" spans="1:25" x14ac:dyDescent="0.35">
      <c r="A500" s="60"/>
      <c r="B500" s="60"/>
      <c r="C500" s="60"/>
      <c r="D500" s="60"/>
      <c r="E500" s="60"/>
      <c r="F500" s="60"/>
      <c r="G500" s="60"/>
      <c r="H500" s="60"/>
      <c r="I500" s="60"/>
      <c r="J500" s="60"/>
      <c r="K500" s="60"/>
      <c r="L500" s="60"/>
      <c r="M500" s="60"/>
      <c r="N500" s="60"/>
      <c r="O500" s="60"/>
      <c r="P500" s="60"/>
      <c r="Q500" s="60"/>
      <c r="R500" s="60"/>
      <c r="S500" s="60"/>
      <c r="T500" s="60"/>
      <c r="U500" s="60"/>
      <c r="V500" s="60"/>
      <c r="W500" s="60"/>
      <c r="X500" s="60"/>
      <c r="Y500" s="60"/>
    </row>
    <row r="501" spans="1:25" x14ac:dyDescent="0.35">
      <c r="A501" s="60"/>
      <c r="B501" s="60"/>
      <c r="C501" s="60"/>
      <c r="D501" s="60"/>
      <c r="E501" s="60"/>
      <c r="F501" s="60"/>
      <c r="G501" s="60"/>
      <c r="H501" s="60"/>
      <c r="I501" s="60"/>
      <c r="J501" s="60"/>
      <c r="K501" s="60"/>
      <c r="L501" s="60"/>
      <c r="M501" s="60"/>
      <c r="N501" s="60"/>
      <c r="O501" s="60"/>
      <c r="P501" s="60"/>
      <c r="Q501" s="60"/>
      <c r="R501" s="60"/>
      <c r="S501" s="60"/>
      <c r="T501" s="60"/>
      <c r="U501" s="60"/>
      <c r="V501" s="60"/>
      <c r="W501" s="60"/>
      <c r="X501" s="60"/>
      <c r="Y501" s="60"/>
    </row>
    <row r="502" spans="1:25" x14ac:dyDescent="0.35">
      <c r="A502" s="60"/>
      <c r="B502" s="60"/>
      <c r="C502" s="60"/>
      <c r="D502" s="60"/>
      <c r="E502" s="60"/>
      <c r="F502" s="60"/>
      <c r="G502" s="60"/>
      <c r="H502" s="60"/>
      <c r="I502" s="60"/>
      <c r="J502" s="60"/>
      <c r="K502" s="60"/>
      <c r="L502" s="60"/>
      <c r="M502" s="60"/>
      <c r="N502" s="60"/>
      <c r="O502" s="60"/>
      <c r="P502" s="60"/>
      <c r="Q502" s="60"/>
      <c r="R502" s="60"/>
      <c r="S502" s="60"/>
      <c r="T502" s="60"/>
      <c r="U502" s="60"/>
      <c r="V502" s="60"/>
      <c r="W502" s="60"/>
      <c r="X502" s="60"/>
      <c r="Y502" s="60"/>
    </row>
    <row r="503" spans="1:25" x14ac:dyDescent="0.35">
      <c r="A503" s="60"/>
      <c r="B503" s="60"/>
      <c r="C503" s="60"/>
      <c r="D503" s="60"/>
      <c r="E503" s="60"/>
      <c r="F503" s="60"/>
      <c r="G503" s="60"/>
      <c r="H503" s="60"/>
      <c r="I503" s="60"/>
      <c r="J503" s="60"/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0"/>
      <c r="V503" s="60"/>
      <c r="W503" s="60"/>
      <c r="X503" s="60"/>
      <c r="Y503" s="60"/>
    </row>
    <row r="504" spans="1:25" x14ac:dyDescent="0.35">
      <c r="A504" s="60"/>
      <c r="B504" s="60"/>
      <c r="C504" s="60"/>
      <c r="D504" s="60"/>
      <c r="E504" s="60"/>
      <c r="F504" s="60"/>
      <c r="G504" s="60"/>
      <c r="H504" s="60"/>
      <c r="I504" s="60"/>
      <c r="J504" s="60"/>
      <c r="K504" s="60"/>
      <c r="L504" s="60"/>
      <c r="M504" s="60"/>
      <c r="N504" s="60"/>
      <c r="O504" s="60"/>
      <c r="P504" s="60"/>
      <c r="Q504" s="60"/>
      <c r="R504" s="60"/>
      <c r="S504" s="60"/>
      <c r="T504" s="60"/>
      <c r="U504" s="60"/>
      <c r="V504" s="60"/>
      <c r="W504" s="60"/>
      <c r="X504" s="60"/>
      <c r="Y504" s="60"/>
    </row>
    <row r="505" spans="1:25" x14ac:dyDescent="0.35">
      <c r="A505" s="60"/>
      <c r="B505" s="60"/>
      <c r="C505" s="60"/>
      <c r="D505" s="60"/>
      <c r="E505" s="60"/>
      <c r="F505" s="60"/>
      <c r="G505" s="60"/>
      <c r="H505" s="60"/>
      <c r="I505" s="60"/>
      <c r="J505" s="60"/>
      <c r="K505" s="60"/>
      <c r="L505" s="60"/>
      <c r="M505" s="60"/>
      <c r="N505" s="60"/>
      <c r="O505" s="60"/>
      <c r="P505" s="60"/>
      <c r="Q505" s="60"/>
      <c r="R505" s="60"/>
      <c r="S505" s="60"/>
      <c r="T505" s="60"/>
      <c r="U505" s="60"/>
      <c r="V505" s="60"/>
      <c r="W505" s="60"/>
      <c r="X505" s="60"/>
      <c r="Y505" s="60"/>
    </row>
    <row r="506" spans="1:25" x14ac:dyDescent="0.35">
      <c r="A506" s="60"/>
      <c r="B506" s="60"/>
      <c r="C506" s="60"/>
      <c r="D506" s="60"/>
      <c r="E506" s="60"/>
      <c r="F506" s="60"/>
      <c r="G506" s="60"/>
      <c r="H506" s="60"/>
      <c r="I506" s="60"/>
      <c r="J506" s="60"/>
      <c r="K506" s="60"/>
      <c r="L506" s="60"/>
      <c r="M506" s="60"/>
      <c r="N506" s="60"/>
      <c r="O506" s="60"/>
      <c r="P506" s="60"/>
      <c r="Q506" s="60"/>
      <c r="R506" s="60"/>
      <c r="S506" s="60"/>
      <c r="T506" s="60"/>
      <c r="U506" s="60"/>
      <c r="V506" s="60"/>
      <c r="W506" s="60"/>
      <c r="X506" s="60"/>
      <c r="Y506" s="60"/>
    </row>
    <row r="507" spans="1:25" x14ac:dyDescent="0.35">
      <c r="A507" s="60"/>
      <c r="B507" s="60"/>
      <c r="C507" s="60"/>
      <c r="D507" s="60"/>
      <c r="E507" s="60"/>
      <c r="F507" s="60"/>
      <c r="G507" s="60"/>
      <c r="H507" s="60"/>
      <c r="I507" s="60"/>
      <c r="J507" s="60"/>
      <c r="K507" s="60"/>
      <c r="L507" s="60"/>
      <c r="M507" s="60"/>
      <c r="N507" s="60"/>
      <c r="O507" s="60"/>
      <c r="P507" s="60"/>
      <c r="Q507" s="60"/>
      <c r="R507" s="60"/>
      <c r="S507" s="60"/>
      <c r="T507" s="60"/>
      <c r="U507" s="60"/>
      <c r="V507" s="60"/>
      <c r="W507" s="60"/>
      <c r="X507" s="60"/>
      <c r="Y507" s="60"/>
    </row>
    <row r="508" spans="1:25" x14ac:dyDescent="0.35">
      <c r="A508" s="60"/>
      <c r="B508" s="60"/>
      <c r="C508" s="60"/>
      <c r="D508" s="60"/>
      <c r="E508" s="60"/>
      <c r="F508" s="60"/>
      <c r="G508" s="60"/>
      <c r="H508" s="60"/>
      <c r="I508" s="60"/>
      <c r="J508" s="60"/>
      <c r="K508" s="60"/>
      <c r="L508" s="60"/>
      <c r="M508" s="60"/>
      <c r="N508" s="60"/>
      <c r="O508" s="60"/>
      <c r="P508" s="60"/>
      <c r="Q508" s="60"/>
      <c r="R508" s="60"/>
      <c r="S508" s="60"/>
      <c r="T508" s="60"/>
      <c r="U508" s="60"/>
      <c r="V508" s="60"/>
      <c r="W508" s="60"/>
      <c r="X508" s="60"/>
      <c r="Y508" s="60"/>
    </row>
    <row r="509" spans="1:25" x14ac:dyDescent="0.35">
      <c r="A509" s="60"/>
      <c r="B509" s="60"/>
      <c r="C509" s="60"/>
      <c r="D509" s="60"/>
      <c r="E509" s="60"/>
      <c r="F509" s="60"/>
      <c r="G509" s="60"/>
      <c r="H509" s="60"/>
      <c r="I509" s="60"/>
      <c r="J509" s="60"/>
      <c r="K509" s="60"/>
      <c r="L509" s="60"/>
      <c r="M509" s="60"/>
      <c r="N509" s="60"/>
      <c r="O509" s="60"/>
      <c r="P509" s="60"/>
      <c r="Q509" s="60"/>
      <c r="R509" s="60"/>
      <c r="S509" s="60"/>
      <c r="T509" s="60"/>
      <c r="U509" s="60"/>
      <c r="V509" s="60"/>
      <c r="W509" s="60"/>
      <c r="X509" s="60"/>
      <c r="Y509" s="60"/>
    </row>
    <row r="510" spans="1:25" x14ac:dyDescent="0.35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</row>
    <row r="511" spans="1:25" x14ac:dyDescent="0.35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</row>
    <row r="512" spans="1:25" x14ac:dyDescent="0.35">
      <c r="P512" s="41"/>
      <c r="Q512" s="41"/>
      <c r="R512" s="40"/>
      <c r="S512" s="40"/>
      <c r="T512" s="40"/>
      <c r="U512" s="41"/>
    </row>
    <row r="513" spans="1:24" x14ac:dyDescent="0.35">
      <c r="A513" s="54" t="s">
        <v>179</v>
      </c>
      <c r="B513" s="42"/>
      <c r="C513" s="42"/>
      <c r="D513" s="42"/>
      <c r="E513" s="42"/>
      <c r="F513" s="42"/>
      <c r="G513" s="42"/>
      <c r="H513" s="42"/>
      <c r="I513" s="42"/>
      <c r="N513" s="41"/>
      <c r="O513" s="41"/>
      <c r="P513" s="43"/>
      <c r="Q513" s="43"/>
      <c r="R513" s="40"/>
      <c r="S513" s="40"/>
      <c r="T513" s="40"/>
    </row>
    <row r="514" spans="1:24" x14ac:dyDescent="0.35">
      <c r="M514" s="44"/>
      <c r="N514" s="44"/>
      <c r="R514" s="40"/>
      <c r="S514" s="40"/>
      <c r="T514" s="40"/>
    </row>
    <row r="515" spans="1:24" x14ac:dyDescent="0.35">
      <c r="R515" s="40"/>
      <c r="S515" s="40"/>
      <c r="T515" s="40"/>
    </row>
    <row r="516" spans="1:24" x14ac:dyDescent="0.35">
      <c r="D516" s="7"/>
      <c r="E516" s="7"/>
      <c r="P516" s="44"/>
      <c r="Q516" s="44"/>
      <c r="R516" s="40"/>
      <c r="S516" s="40"/>
      <c r="T516" s="40"/>
      <c r="U516" s="44"/>
    </row>
    <row r="517" spans="1:24" x14ac:dyDescent="0.35">
      <c r="A517" s="45"/>
      <c r="B517" s="45"/>
      <c r="C517" s="45"/>
      <c r="D517" s="46"/>
      <c r="E517" s="46"/>
      <c r="F517" s="44"/>
      <c r="G517" s="44"/>
      <c r="H517" s="44"/>
      <c r="I517" s="44"/>
      <c r="J517" s="44"/>
      <c r="K517" s="44"/>
      <c r="L517" s="44"/>
      <c r="M517" s="44"/>
      <c r="N517" s="44"/>
      <c r="O517" s="44"/>
      <c r="P517" s="44"/>
      <c r="Q517" s="44"/>
      <c r="U517" s="44"/>
    </row>
    <row r="518" spans="1:24" ht="17.25" customHeight="1" x14ac:dyDescent="0.35">
      <c r="A518" s="117"/>
      <c r="B518" s="117"/>
      <c r="C518" s="117"/>
      <c r="D518" s="46"/>
      <c r="E518" s="46"/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0"/>
      <c r="Q518" s="40"/>
      <c r="R518" s="47"/>
      <c r="U518" s="40"/>
    </row>
    <row r="519" spans="1:24" ht="120.75" customHeight="1" x14ac:dyDescent="0.35">
      <c r="A519" s="302"/>
      <c r="B519" s="302"/>
      <c r="C519" s="302"/>
      <c r="D519" s="302"/>
      <c r="E519" s="302"/>
      <c r="F519" s="302"/>
      <c r="G519" s="302"/>
      <c r="H519" s="302"/>
      <c r="I519" s="302"/>
      <c r="J519" s="302"/>
      <c r="K519" s="302"/>
      <c r="L519" s="302"/>
      <c r="M519" s="302"/>
      <c r="N519" s="302"/>
      <c r="O519" s="302"/>
      <c r="P519" s="302"/>
      <c r="Q519" s="302"/>
      <c r="R519" s="302"/>
      <c r="S519" s="302"/>
      <c r="T519" s="302"/>
      <c r="U519" s="302"/>
      <c r="V519" s="302"/>
      <c r="W519" s="302"/>
      <c r="X519" s="302"/>
    </row>
    <row r="520" spans="1:24" x14ac:dyDescent="0.35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U520" s="40"/>
    </row>
    <row r="521" spans="1:24" x14ac:dyDescent="0.35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U521" s="40"/>
    </row>
  </sheetData>
  <sheetProtection formatCells="0" insertColumns="0" insertRows="0" deleteColumns="0" deleteRows="0"/>
  <mergeCells count="628">
    <mergeCell ref="A519:X519"/>
    <mergeCell ref="Q50:R50"/>
    <mergeCell ref="Q51:R51"/>
    <mergeCell ref="Q52:R52"/>
    <mergeCell ref="Q85:R85"/>
    <mergeCell ref="Q86:R86"/>
    <mergeCell ref="Q87:R87"/>
    <mergeCell ref="Q88:R88"/>
    <mergeCell ref="Q82:R83"/>
    <mergeCell ref="Q84:R84"/>
    <mergeCell ref="L131:V131"/>
    <mergeCell ref="O88:P88"/>
    <mergeCell ref="G82:N83"/>
    <mergeCell ref="O82:P83"/>
    <mergeCell ref="G84:N84"/>
    <mergeCell ref="O84:P84"/>
    <mergeCell ref="G85:N85"/>
    <mergeCell ref="O85:P85"/>
    <mergeCell ref="G86:N86"/>
    <mergeCell ref="O86:P86"/>
    <mergeCell ref="G54:J55"/>
    <mergeCell ref="K54:L55"/>
    <mergeCell ref="M54:R54"/>
    <mergeCell ref="M55:N55"/>
    <mergeCell ref="O294:P294"/>
    <mergeCell ref="M294:N294"/>
    <mergeCell ref="S424:U424"/>
    <mergeCell ref="P407:R407"/>
    <mergeCell ref="G26:J26"/>
    <mergeCell ref="O51:P51"/>
    <mergeCell ref="O52:P52"/>
    <mergeCell ref="G50:N50"/>
    <mergeCell ref="G51:N51"/>
    <mergeCell ref="G49:N49"/>
    <mergeCell ref="G52:N52"/>
    <mergeCell ref="O48:P48"/>
    <mergeCell ref="O49:P49"/>
    <mergeCell ref="O50:P50"/>
    <mergeCell ref="G48:N48"/>
    <mergeCell ref="Q46:R47"/>
    <mergeCell ref="Q48:R48"/>
    <mergeCell ref="Q49:R49"/>
    <mergeCell ref="M424:O424"/>
    <mergeCell ref="O55:P55"/>
    <mergeCell ref="Q55:R55"/>
    <mergeCell ref="G46:N47"/>
    <mergeCell ref="O46:P47"/>
    <mergeCell ref="G419:I419"/>
    <mergeCell ref="I293:J293"/>
    <mergeCell ref="G293:H293"/>
    <mergeCell ref="P419:R419"/>
    <mergeCell ref="S419:U419"/>
    <mergeCell ref="S421:U421"/>
    <mergeCell ref="P423:R423"/>
    <mergeCell ref="M422:O422"/>
    <mergeCell ref="M56:N56"/>
    <mergeCell ref="O56:P56"/>
    <mergeCell ref="Q56:R56"/>
    <mergeCell ref="U289:V289"/>
    <mergeCell ref="S289:T289"/>
    <mergeCell ref="S288:V288"/>
    <mergeCell ref="U292:V292"/>
    <mergeCell ref="S292:T292"/>
    <mergeCell ref="Q292:R292"/>
    <mergeCell ref="O292:P292"/>
    <mergeCell ref="M292:N292"/>
    <mergeCell ref="R380:S380"/>
    <mergeCell ref="M381:O381"/>
    <mergeCell ref="P381:Q381"/>
    <mergeCell ref="U294:V294"/>
    <mergeCell ref="S294:T294"/>
    <mergeCell ref="Q294:R294"/>
    <mergeCell ref="B448:I448"/>
    <mergeCell ref="B447:I447"/>
    <mergeCell ref="O326:P326"/>
    <mergeCell ref="M326:N326"/>
    <mergeCell ref="U328:V328"/>
    <mergeCell ref="S412:U412"/>
    <mergeCell ref="S409:U409"/>
    <mergeCell ref="R383:S383"/>
    <mergeCell ref="P384:Q384"/>
    <mergeCell ref="R384:S384"/>
    <mergeCell ref="A387:Y395"/>
    <mergeCell ref="S411:U411"/>
    <mergeCell ref="A381:C381"/>
    <mergeCell ref="A404:U404"/>
    <mergeCell ref="T384:U384"/>
    <mergeCell ref="M380:O380"/>
    <mergeCell ref="P380:Q380"/>
    <mergeCell ref="C409:F409"/>
    <mergeCell ref="J411:L411"/>
    <mergeCell ref="G420:I420"/>
    <mergeCell ref="J420:L420"/>
    <mergeCell ref="J419:L419"/>
    <mergeCell ref="M419:O419"/>
    <mergeCell ref="P422:R422"/>
    <mergeCell ref="D257:F257"/>
    <mergeCell ref="G257:I257"/>
    <mergeCell ref="J257:L257"/>
    <mergeCell ref="M257:O257"/>
    <mergeCell ref="P257:R257"/>
    <mergeCell ref="C291:F291"/>
    <mergeCell ref="C292:F292"/>
    <mergeCell ref="J269:L269"/>
    <mergeCell ref="G264:R264"/>
    <mergeCell ref="D266:F266"/>
    <mergeCell ref="G266:I266"/>
    <mergeCell ref="J266:L266"/>
    <mergeCell ref="M266:O266"/>
    <mergeCell ref="P266:R266"/>
    <mergeCell ref="M265:O265"/>
    <mergeCell ref="D259:F259"/>
    <mergeCell ref="G259:I259"/>
    <mergeCell ref="J259:L259"/>
    <mergeCell ref="M259:O259"/>
    <mergeCell ref="K292:L292"/>
    <mergeCell ref="I292:J292"/>
    <mergeCell ref="G292:H292"/>
    <mergeCell ref="G288:J288"/>
    <mergeCell ref="G287:V287"/>
    <mergeCell ref="P256:R256"/>
    <mergeCell ref="G256:I256"/>
    <mergeCell ref="J256:L256"/>
    <mergeCell ref="M256:O256"/>
    <mergeCell ref="G269:I269"/>
    <mergeCell ref="U293:V293"/>
    <mergeCell ref="S293:T293"/>
    <mergeCell ref="Q293:R293"/>
    <mergeCell ref="O293:P293"/>
    <mergeCell ref="M293:N293"/>
    <mergeCell ref="U291:V291"/>
    <mergeCell ref="S291:T291"/>
    <mergeCell ref="Q291:R291"/>
    <mergeCell ref="O291:P291"/>
    <mergeCell ref="M291:N291"/>
    <mergeCell ref="K291:L291"/>
    <mergeCell ref="I291:J291"/>
    <mergeCell ref="G291:H291"/>
    <mergeCell ref="U290:V290"/>
    <mergeCell ref="S290:T290"/>
    <mergeCell ref="Q290:R290"/>
    <mergeCell ref="O290:P290"/>
    <mergeCell ref="M290:N290"/>
    <mergeCell ref="K290:L290"/>
    <mergeCell ref="C287:F289"/>
    <mergeCell ref="C290:F290"/>
    <mergeCell ref="O288:R288"/>
    <mergeCell ref="M289:N289"/>
    <mergeCell ref="O289:P289"/>
    <mergeCell ref="Q289:R289"/>
    <mergeCell ref="P265:R265"/>
    <mergeCell ref="P269:R269"/>
    <mergeCell ref="D267:F267"/>
    <mergeCell ref="G267:I267"/>
    <mergeCell ref="J267:L267"/>
    <mergeCell ref="M269:O269"/>
    <mergeCell ref="M267:O267"/>
    <mergeCell ref="M268:O268"/>
    <mergeCell ref="P267:R267"/>
    <mergeCell ref="P268:R268"/>
    <mergeCell ref="D269:F269"/>
    <mergeCell ref="G290:H290"/>
    <mergeCell ref="C296:F296"/>
    <mergeCell ref="C293:F293"/>
    <mergeCell ref="C295:F295"/>
    <mergeCell ref="K206:L206"/>
    <mergeCell ref="C138:K138"/>
    <mergeCell ref="C139:K139"/>
    <mergeCell ref="C140:K140"/>
    <mergeCell ref="C141:K141"/>
    <mergeCell ref="C142:K142"/>
    <mergeCell ref="C143:K143"/>
    <mergeCell ref="C144:K144"/>
    <mergeCell ref="I296:J296"/>
    <mergeCell ref="G289:H289"/>
    <mergeCell ref="I289:J289"/>
    <mergeCell ref="K289:L289"/>
    <mergeCell ref="D218:G218"/>
    <mergeCell ref="K218:M218"/>
    <mergeCell ref="D219:G219"/>
    <mergeCell ref="K219:M219"/>
    <mergeCell ref="D220:G220"/>
    <mergeCell ref="K220:M220"/>
    <mergeCell ref="H220:J220"/>
    <mergeCell ref="H219:J219"/>
    <mergeCell ref="D256:F256"/>
    <mergeCell ref="M420:O420"/>
    <mergeCell ref="P420:R420"/>
    <mergeCell ref="B449:I449"/>
    <mergeCell ref="B450:I450"/>
    <mergeCell ref="C422:F422"/>
    <mergeCell ref="G422:I422"/>
    <mergeCell ref="J422:L422"/>
    <mergeCell ref="M448:O448"/>
    <mergeCell ref="P448:R448"/>
    <mergeCell ref="A444:Y445"/>
    <mergeCell ref="J424:L424"/>
    <mergeCell ref="J423:L423"/>
    <mergeCell ref="P421:R421"/>
    <mergeCell ref="G421:I421"/>
    <mergeCell ref="J421:L421"/>
    <mergeCell ref="M421:O421"/>
    <mergeCell ref="C424:F424"/>
    <mergeCell ref="C420:F420"/>
    <mergeCell ref="S422:U422"/>
    <mergeCell ref="S423:U423"/>
    <mergeCell ref="S449:U449"/>
    <mergeCell ref="C421:F421"/>
    <mergeCell ref="P424:R424"/>
    <mergeCell ref="M423:O423"/>
    <mergeCell ref="C408:F408"/>
    <mergeCell ref="F382:G382"/>
    <mergeCell ref="A379:C379"/>
    <mergeCell ref="C406:F407"/>
    <mergeCell ref="D377:E378"/>
    <mergeCell ref="K295:L295"/>
    <mergeCell ref="D345:E345"/>
    <mergeCell ref="F377:G378"/>
    <mergeCell ref="A380:C380"/>
    <mergeCell ref="K296:L296"/>
    <mergeCell ref="C322:F322"/>
    <mergeCell ref="C323:F323"/>
    <mergeCell ref="C324:F324"/>
    <mergeCell ref="C325:F325"/>
    <mergeCell ref="C326:F326"/>
    <mergeCell ref="C327:F327"/>
    <mergeCell ref="C328:F328"/>
    <mergeCell ref="A330:Y330"/>
    <mergeCell ref="A397:Y397"/>
    <mergeCell ref="R381:S381"/>
    <mergeCell ref="T381:U381"/>
    <mergeCell ref="T382:U382"/>
    <mergeCell ref="T383:U383"/>
    <mergeCell ref="J407:L407"/>
    <mergeCell ref="P409:R409"/>
    <mergeCell ref="M418:O418"/>
    <mergeCell ref="J418:L418"/>
    <mergeCell ref="S418:U418"/>
    <mergeCell ref="C410:F410"/>
    <mergeCell ref="G410:I410"/>
    <mergeCell ref="P417:R417"/>
    <mergeCell ref="C412:F412"/>
    <mergeCell ref="C413:F413"/>
    <mergeCell ref="G413:I413"/>
    <mergeCell ref="G409:I409"/>
    <mergeCell ref="M411:O411"/>
    <mergeCell ref="M409:O409"/>
    <mergeCell ref="J412:L412"/>
    <mergeCell ref="M412:O412"/>
    <mergeCell ref="P418:R418"/>
    <mergeCell ref="P413:R413"/>
    <mergeCell ref="P412:R412"/>
    <mergeCell ref="P411:R411"/>
    <mergeCell ref="G418:I418"/>
    <mergeCell ref="T380:U380"/>
    <mergeCell ref="S407:U407"/>
    <mergeCell ref="S410:U410"/>
    <mergeCell ref="S414:U414"/>
    <mergeCell ref="J408:L408"/>
    <mergeCell ref="S413:U413"/>
    <mergeCell ref="P410:R410"/>
    <mergeCell ref="P383:Q383"/>
    <mergeCell ref="P379:Q379"/>
    <mergeCell ref="M379:O379"/>
    <mergeCell ref="T379:U379"/>
    <mergeCell ref="P385:Q385"/>
    <mergeCell ref="R385:S385"/>
    <mergeCell ref="T385:U385"/>
    <mergeCell ref="R379:S379"/>
    <mergeCell ref="G406:U406"/>
    <mergeCell ref="M408:O408"/>
    <mergeCell ref="P408:R408"/>
    <mergeCell ref="S408:U408"/>
    <mergeCell ref="G407:I407"/>
    <mergeCell ref="P382:Q382"/>
    <mergeCell ref="R382:S382"/>
    <mergeCell ref="M407:O407"/>
    <mergeCell ref="P414:R414"/>
    <mergeCell ref="C419:F419"/>
    <mergeCell ref="M383:O383"/>
    <mergeCell ref="M382:O382"/>
    <mergeCell ref="A384:C384"/>
    <mergeCell ref="A383:C383"/>
    <mergeCell ref="A382:C382"/>
    <mergeCell ref="A385:C385"/>
    <mergeCell ref="G408:I408"/>
    <mergeCell ref="G412:I412"/>
    <mergeCell ref="J409:L409"/>
    <mergeCell ref="M410:O410"/>
    <mergeCell ref="G414:I414"/>
    <mergeCell ref="J414:L414"/>
    <mergeCell ref="M414:O414"/>
    <mergeCell ref="G411:I411"/>
    <mergeCell ref="M384:O384"/>
    <mergeCell ref="C418:F418"/>
    <mergeCell ref="G416:U416"/>
    <mergeCell ref="G417:I417"/>
    <mergeCell ref="J417:L417"/>
    <mergeCell ref="M417:O417"/>
    <mergeCell ref="J410:L410"/>
    <mergeCell ref="C411:F411"/>
    <mergeCell ref="S417:U417"/>
    <mergeCell ref="F384:G384"/>
    <mergeCell ref="D381:E381"/>
    <mergeCell ref="G195:J195"/>
    <mergeCell ref="O26:P26"/>
    <mergeCell ref="Q26:R26"/>
    <mergeCell ref="K26:L26"/>
    <mergeCell ref="A18:U20"/>
    <mergeCell ref="G56:J56"/>
    <mergeCell ref="K56:L56"/>
    <mergeCell ref="G88:N88"/>
    <mergeCell ref="G201:J201"/>
    <mergeCell ref="K201:L201"/>
    <mergeCell ref="G87:N87"/>
    <mergeCell ref="O87:P87"/>
    <mergeCell ref="C132:K132"/>
    <mergeCell ref="C133:K133"/>
    <mergeCell ref="C134:K134"/>
    <mergeCell ref="C135:K135"/>
    <mergeCell ref="C136:K136"/>
    <mergeCell ref="C137:K137"/>
    <mergeCell ref="N169:P169"/>
    <mergeCell ref="L170:M170"/>
    <mergeCell ref="N170:P170"/>
    <mergeCell ref="D170:K170"/>
    <mergeCell ref="O321:P321"/>
    <mergeCell ref="Q321:R321"/>
    <mergeCell ref="M377:O378"/>
    <mergeCell ref="D385:E385"/>
    <mergeCell ref="F385:G385"/>
    <mergeCell ref="H385:I385"/>
    <mergeCell ref="M385:O385"/>
    <mergeCell ref="A377:C378"/>
    <mergeCell ref="G294:H294"/>
    <mergeCell ref="I294:J294"/>
    <mergeCell ref="K294:L294"/>
    <mergeCell ref="H380:I380"/>
    <mergeCell ref="H381:I381"/>
    <mergeCell ref="H382:I382"/>
    <mergeCell ref="H383:I383"/>
    <mergeCell ref="H384:I384"/>
    <mergeCell ref="A376:I376"/>
    <mergeCell ref="D382:E382"/>
    <mergeCell ref="D380:E380"/>
    <mergeCell ref="F380:G380"/>
    <mergeCell ref="D383:E383"/>
    <mergeCell ref="F383:G383"/>
    <mergeCell ref="F381:G381"/>
    <mergeCell ref="D384:E384"/>
    <mergeCell ref="C319:F321"/>
    <mergeCell ref="I290:J290"/>
    <mergeCell ref="K293:L293"/>
    <mergeCell ref="A372:U372"/>
    <mergeCell ref="G320:J320"/>
    <mergeCell ref="K320:N320"/>
    <mergeCell ref="I327:J327"/>
    <mergeCell ref="K321:L321"/>
    <mergeCell ref="K322:L322"/>
    <mergeCell ref="K323:L323"/>
    <mergeCell ref="K325:L325"/>
    <mergeCell ref="I321:J321"/>
    <mergeCell ref="I323:J323"/>
    <mergeCell ref="S322:T322"/>
    <mergeCell ref="U322:V322"/>
    <mergeCell ref="I325:J325"/>
    <mergeCell ref="G321:H321"/>
    <mergeCell ref="G322:H322"/>
    <mergeCell ref="K326:L326"/>
    <mergeCell ref="S328:T328"/>
    <mergeCell ref="S323:T323"/>
    <mergeCell ref="A357:Y367"/>
    <mergeCell ref="M323:N323"/>
    <mergeCell ref="M324:N324"/>
    <mergeCell ref="O320:R320"/>
    <mergeCell ref="O322:P322"/>
    <mergeCell ref="Q322:R322"/>
    <mergeCell ref="K327:L327"/>
    <mergeCell ref="A284:U284"/>
    <mergeCell ref="M327:N327"/>
    <mergeCell ref="G319:V319"/>
    <mergeCell ref="S320:V320"/>
    <mergeCell ref="S321:T321"/>
    <mergeCell ref="U321:V321"/>
    <mergeCell ref="K288:N288"/>
    <mergeCell ref="M321:N321"/>
    <mergeCell ref="U296:V296"/>
    <mergeCell ref="S296:T296"/>
    <mergeCell ref="D308:E308"/>
    <mergeCell ref="G296:H296"/>
    <mergeCell ref="M296:N296"/>
    <mergeCell ref="G326:H326"/>
    <mergeCell ref="I326:J326"/>
    <mergeCell ref="I322:J322"/>
    <mergeCell ref="I324:J324"/>
    <mergeCell ref="U295:V295"/>
    <mergeCell ref="S295:T295"/>
    <mergeCell ref="G295:H295"/>
    <mergeCell ref="U323:V323"/>
    <mergeCell ref="S324:T324"/>
    <mergeCell ref="U324:V324"/>
    <mergeCell ref="U326:V326"/>
    <mergeCell ref="S326:T326"/>
    <mergeCell ref="U325:V325"/>
    <mergeCell ref="S325:T325"/>
    <mergeCell ref="V451:X451"/>
    <mergeCell ref="B451:I451"/>
    <mergeCell ref="S420:U420"/>
    <mergeCell ref="S448:U448"/>
    <mergeCell ref="U327:V327"/>
    <mergeCell ref="S327:T327"/>
    <mergeCell ref="Q328:R328"/>
    <mergeCell ref="G328:H328"/>
    <mergeCell ref="M376:U376"/>
    <mergeCell ref="T377:U378"/>
    <mergeCell ref="P377:Q378"/>
    <mergeCell ref="R377:S378"/>
    <mergeCell ref="D379:E379"/>
    <mergeCell ref="F379:G379"/>
    <mergeCell ref="H377:I378"/>
    <mergeCell ref="H379:I379"/>
    <mergeCell ref="G323:H323"/>
    <mergeCell ref="M452:O452"/>
    <mergeCell ref="P452:R452"/>
    <mergeCell ref="J447:L447"/>
    <mergeCell ref="V449:X449"/>
    <mergeCell ref="J450:L450"/>
    <mergeCell ref="S450:U450"/>
    <mergeCell ref="V452:X452"/>
    <mergeCell ref="J451:L451"/>
    <mergeCell ref="M451:O451"/>
    <mergeCell ref="P451:R451"/>
    <mergeCell ref="S451:U451"/>
    <mergeCell ref="M447:O447"/>
    <mergeCell ref="P449:R449"/>
    <mergeCell ref="M450:O450"/>
    <mergeCell ref="P450:R450"/>
    <mergeCell ref="V450:X450"/>
    <mergeCell ref="V447:X447"/>
    <mergeCell ref="J448:L448"/>
    <mergeCell ref="S447:U447"/>
    <mergeCell ref="V448:X448"/>
    <mergeCell ref="S452:U452"/>
    <mergeCell ref="J452:L452"/>
    <mergeCell ref="J453:L453"/>
    <mergeCell ref="M453:O453"/>
    <mergeCell ref="S453:U453"/>
    <mergeCell ref="B453:I453"/>
    <mergeCell ref="M22:R22"/>
    <mergeCell ref="M23:N23"/>
    <mergeCell ref="K25:L25"/>
    <mergeCell ref="G25:J25"/>
    <mergeCell ref="G24:J24"/>
    <mergeCell ref="G22:J23"/>
    <mergeCell ref="K59:L59"/>
    <mergeCell ref="O59:P59"/>
    <mergeCell ref="Q59:R59"/>
    <mergeCell ref="M59:N59"/>
    <mergeCell ref="G57:J57"/>
    <mergeCell ref="K57:L57"/>
    <mergeCell ref="M57:N57"/>
    <mergeCell ref="O57:P57"/>
    <mergeCell ref="Q57:R57"/>
    <mergeCell ref="G58:J58"/>
    <mergeCell ref="K58:L58"/>
    <mergeCell ref="M58:N58"/>
    <mergeCell ref="Q58:R58"/>
    <mergeCell ref="O58:P58"/>
    <mergeCell ref="O296:P296"/>
    <mergeCell ref="Q296:R296"/>
    <mergeCell ref="I295:J295"/>
    <mergeCell ref="M295:N295"/>
    <mergeCell ref="O295:P295"/>
    <mergeCell ref="Q295:R295"/>
    <mergeCell ref="L141:M141"/>
    <mergeCell ref="L142:M142"/>
    <mergeCell ref="L143:M143"/>
    <mergeCell ref="L144:M144"/>
    <mergeCell ref="L145:M145"/>
    <mergeCell ref="L146:M146"/>
    <mergeCell ref="L147:M147"/>
    <mergeCell ref="K204:L204"/>
    <mergeCell ref="G205:J205"/>
    <mergeCell ref="K205:L205"/>
    <mergeCell ref="A193:U193"/>
    <mergeCell ref="K196:L196"/>
    <mergeCell ref="K197:L197"/>
    <mergeCell ref="D169:K169"/>
    <mergeCell ref="K200:L200"/>
    <mergeCell ref="K199:L199"/>
    <mergeCell ref="L148:M148"/>
    <mergeCell ref="C294:F294"/>
    <mergeCell ref="K324:L324"/>
    <mergeCell ref="I328:J328"/>
    <mergeCell ref="K328:L328"/>
    <mergeCell ref="M328:N328"/>
    <mergeCell ref="O328:P328"/>
    <mergeCell ref="Q326:R326"/>
    <mergeCell ref="M322:N322"/>
    <mergeCell ref="G324:H324"/>
    <mergeCell ref="G325:H325"/>
    <mergeCell ref="G327:H327"/>
    <mergeCell ref="Q323:R323"/>
    <mergeCell ref="O324:P324"/>
    <mergeCell ref="Q324:R324"/>
    <mergeCell ref="O325:P325"/>
    <mergeCell ref="Q325:R325"/>
    <mergeCell ref="O327:P327"/>
    <mergeCell ref="Q327:R327"/>
    <mergeCell ref="O323:P323"/>
    <mergeCell ref="M325:N325"/>
    <mergeCell ref="A518:C518"/>
    <mergeCell ref="D268:F268"/>
    <mergeCell ref="G268:I268"/>
    <mergeCell ref="J268:L268"/>
    <mergeCell ref="D258:F258"/>
    <mergeCell ref="G258:I258"/>
    <mergeCell ref="J258:L258"/>
    <mergeCell ref="A272:Y279"/>
    <mergeCell ref="A485:Y509"/>
    <mergeCell ref="V453:X453"/>
    <mergeCell ref="P453:R453"/>
    <mergeCell ref="J449:L449"/>
    <mergeCell ref="M449:O449"/>
    <mergeCell ref="J413:L413"/>
    <mergeCell ref="M413:O413"/>
    <mergeCell ref="C423:F423"/>
    <mergeCell ref="G423:I423"/>
    <mergeCell ref="G424:I424"/>
    <mergeCell ref="C414:F414"/>
    <mergeCell ref="C416:F417"/>
    <mergeCell ref="P447:R447"/>
    <mergeCell ref="B452:I452"/>
    <mergeCell ref="M258:O258"/>
    <mergeCell ref="P258:R258"/>
    <mergeCell ref="K198:L198"/>
    <mergeCell ref="K195:L195"/>
    <mergeCell ref="C148:K148"/>
    <mergeCell ref="L169:M169"/>
    <mergeCell ref="Q170:S170"/>
    <mergeCell ref="G203:J203"/>
    <mergeCell ref="G202:J202"/>
    <mergeCell ref="G200:J200"/>
    <mergeCell ref="G199:J199"/>
    <mergeCell ref="G198:J198"/>
    <mergeCell ref="G197:J197"/>
    <mergeCell ref="K208:L208"/>
    <mergeCell ref="G204:J204"/>
    <mergeCell ref="V146:W146"/>
    <mergeCell ref="V147:W147"/>
    <mergeCell ref="P259:R259"/>
    <mergeCell ref="D264:F265"/>
    <mergeCell ref="G265:I265"/>
    <mergeCell ref="J265:L265"/>
    <mergeCell ref="H218:J218"/>
    <mergeCell ref="G206:J206"/>
    <mergeCell ref="D222:G222"/>
    <mergeCell ref="K222:M222"/>
    <mergeCell ref="H221:J221"/>
    <mergeCell ref="H222:J222"/>
    <mergeCell ref="D254:F255"/>
    <mergeCell ref="G254:R254"/>
    <mergeCell ref="G255:I255"/>
    <mergeCell ref="J255:L255"/>
    <mergeCell ref="M255:O255"/>
    <mergeCell ref="P255:R255"/>
    <mergeCell ref="D221:G221"/>
    <mergeCell ref="K221:M221"/>
    <mergeCell ref="A241:Y248"/>
    <mergeCell ref="G196:J196"/>
    <mergeCell ref="L140:M140"/>
    <mergeCell ref="L134:M134"/>
    <mergeCell ref="K27:L27"/>
    <mergeCell ref="M27:N27"/>
    <mergeCell ref="O27:P27"/>
    <mergeCell ref="Q27:R27"/>
    <mergeCell ref="G27:J27"/>
    <mergeCell ref="L137:M137"/>
    <mergeCell ref="L138:M138"/>
    <mergeCell ref="L139:M139"/>
    <mergeCell ref="A210:Y213"/>
    <mergeCell ref="G208:J208"/>
    <mergeCell ref="M24:N24"/>
    <mergeCell ref="O24:P24"/>
    <mergeCell ref="Q24:R24"/>
    <mergeCell ref="Q25:R25"/>
    <mergeCell ref="E5:Q8"/>
    <mergeCell ref="E9:Q9"/>
    <mergeCell ref="Q23:R23"/>
    <mergeCell ref="K22:L23"/>
    <mergeCell ref="K24:L24"/>
    <mergeCell ref="O23:P23"/>
    <mergeCell ref="M26:N26"/>
    <mergeCell ref="M25:N25"/>
    <mergeCell ref="O25:P25"/>
    <mergeCell ref="G59:J59"/>
    <mergeCell ref="V140:W140"/>
    <mergeCell ref="V133:W133"/>
    <mergeCell ref="V134:W134"/>
    <mergeCell ref="V135:W135"/>
    <mergeCell ref="V136:W136"/>
    <mergeCell ref="V137:W137"/>
    <mergeCell ref="V138:W138"/>
    <mergeCell ref="V139:W139"/>
    <mergeCell ref="G207:J207"/>
    <mergeCell ref="K207:L207"/>
    <mergeCell ref="A427:Y441"/>
    <mergeCell ref="A469:Y479"/>
    <mergeCell ref="A93:Y112"/>
    <mergeCell ref="A172:Y190"/>
    <mergeCell ref="C147:K147"/>
    <mergeCell ref="L135:M135"/>
    <mergeCell ref="L136:M136"/>
    <mergeCell ref="V132:W132"/>
    <mergeCell ref="L132:M132"/>
    <mergeCell ref="L133:M133"/>
    <mergeCell ref="A129:U130"/>
    <mergeCell ref="V141:W141"/>
    <mergeCell ref="V142:W142"/>
    <mergeCell ref="V143:W143"/>
    <mergeCell ref="V144:W144"/>
    <mergeCell ref="C146:K146"/>
    <mergeCell ref="Q169:S169"/>
    <mergeCell ref="K203:L203"/>
    <mergeCell ref="K202:L202"/>
    <mergeCell ref="C145:K145"/>
    <mergeCell ref="V148:W148"/>
    <mergeCell ref="V145:W145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4.5" x14ac:dyDescent="0.35"/>
  <cols>
    <col min="1" max="1" width="8.54296875" bestFit="1" customWidth="1"/>
    <col min="2" max="2" width="11.54296875" bestFit="1" customWidth="1"/>
    <col min="3" max="3" width="24.54296875" bestFit="1" customWidth="1"/>
    <col min="4" max="4" width="5.26953125" bestFit="1" customWidth="1"/>
  </cols>
  <sheetData>
    <row r="1" spans="1:4" x14ac:dyDescent="0.35">
      <c r="A1" t="s">
        <v>100</v>
      </c>
      <c r="B1" t="s">
        <v>118</v>
      </c>
      <c r="C1" t="s">
        <v>110</v>
      </c>
      <c r="D1" t="s">
        <v>95</v>
      </c>
    </row>
    <row r="2" spans="1:4" x14ac:dyDescent="0.35">
      <c r="A2">
        <v>0</v>
      </c>
      <c r="B2" t="s">
        <v>88</v>
      </c>
      <c r="C2" t="s">
        <v>65</v>
      </c>
      <c r="D2">
        <v>1</v>
      </c>
    </row>
    <row r="3" spans="1:4" x14ac:dyDescent="0.35">
      <c r="A3">
        <v>0</v>
      </c>
      <c r="B3" t="s">
        <v>88</v>
      </c>
      <c r="C3" t="s">
        <v>90</v>
      </c>
      <c r="D3">
        <v>2</v>
      </c>
    </row>
    <row r="4" spans="1:4" x14ac:dyDescent="0.35">
      <c r="A4">
        <v>0</v>
      </c>
      <c r="B4" t="s">
        <v>88</v>
      </c>
      <c r="C4" t="s">
        <v>64</v>
      </c>
      <c r="D4">
        <v>3</v>
      </c>
    </row>
    <row r="5" spans="1:4" x14ac:dyDescent="0.35">
      <c r="A5">
        <v>0</v>
      </c>
      <c r="B5" t="s">
        <v>88</v>
      </c>
      <c r="C5" t="s">
        <v>89</v>
      </c>
      <c r="D5">
        <v>4</v>
      </c>
    </row>
    <row r="6" spans="1:4" x14ac:dyDescent="0.35">
      <c r="A6">
        <v>2787</v>
      </c>
      <c r="B6" t="s">
        <v>51</v>
      </c>
      <c r="C6" t="s">
        <v>65</v>
      </c>
      <c r="D6">
        <v>1</v>
      </c>
    </row>
    <row r="7" spans="1:4" x14ac:dyDescent="0.35">
      <c r="A7">
        <v>19</v>
      </c>
      <c r="B7" t="s">
        <v>51</v>
      </c>
      <c r="C7" t="s">
        <v>90</v>
      </c>
      <c r="D7">
        <v>2</v>
      </c>
    </row>
    <row r="8" spans="1:4" x14ac:dyDescent="0.35">
      <c r="A8">
        <v>0</v>
      </c>
      <c r="B8" t="s">
        <v>51</v>
      </c>
      <c r="C8" t="s">
        <v>64</v>
      </c>
      <c r="D8">
        <v>3</v>
      </c>
    </row>
    <row r="9" spans="1:4" x14ac:dyDescent="0.35">
      <c r="A9">
        <v>9</v>
      </c>
      <c r="B9" t="s">
        <v>51</v>
      </c>
      <c r="C9" t="s">
        <v>89</v>
      </c>
      <c r="D9">
        <v>4</v>
      </c>
    </row>
    <row r="10" spans="1:4" x14ac:dyDescent="0.35">
      <c r="A10">
        <v>945</v>
      </c>
      <c r="B10" t="s">
        <v>52</v>
      </c>
      <c r="C10" t="s">
        <v>65</v>
      </c>
      <c r="D10">
        <v>1</v>
      </c>
    </row>
    <row r="11" spans="1:4" x14ac:dyDescent="0.35">
      <c r="A11">
        <v>4</v>
      </c>
      <c r="B11" t="s">
        <v>52</v>
      </c>
      <c r="C11" t="s">
        <v>90</v>
      </c>
      <c r="D11">
        <v>2</v>
      </c>
    </row>
    <row r="12" spans="1:4" x14ac:dyDescent="0.35">
      <c r="A12">
        <v>15</v>
      </c>
      <c r="B12" t="s">
        <v>52</v>
      </c>
      <c r="C12" t="s">
        <v>64</v>
      </c>
      <c r="D12">
        <v>3</v>
      </c>
    </row>
    <row r="13" spans="1:4" x14ac:dyDescent="0.35">
      <c r="A13">
        <v>13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4.5" x14ac:dyDescent="0.35"/>
  <cols>
    <col min="1" max="1" width="5.26953125" bestFit="1" customWidth="1"/>
    <col min="2" max="2" width="14.54296875" bestFit="1" customWidth="1"/>
    <col min="3" max="3" width="17.453125" bestFit="1" customWidth="1"/>
    <col min="4" max="4" width="23.7265625" bestFit="1" customWidth="1"/>
    <col min="5" max="5" width="19.1796875" bestFit="1" customWidth="1"/>
    <col min="6" max="6" width="13.26953125" bestFit="1" customWidth="1"/>
    <col min="7" max="7" width="13.1796875" bestFit="1" customWidth="1"/>
  </cols>
  <sheetData>
    <row r="1" spans="1:7" x14ac:dyDescent="0.3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35">
      <c r="A2">
        <v>1</v>
      </c>
      <c r="B2" t="s">
        <v>123</v>
      </c>
      <c r="C2">
        <v>1</v>
      </c>
      <c r="D2">
        <v>4</v>
      </c>
      <c r="E2">
        <v>1</v>
      </c>
      <c r="F2">
        <v>154</v>
      </c>
      <c r="G2">
        <v>27</v>
      </c>
    </row>
    <row r="3" spans="1:7" x14ac:dyDescent="0.35">
      <c r="A3">
        <v>2</v>
      </c>
      <c r="B3" t="s">
        <v>122</v>
      </c>
      <c r="C3">
        <v>1</v>
      </c>
      <c r="D3">
        <v>4</v>
      </c>
      <c r="E3">
        <v>0</v>
      </c>
      <c r="F3">
        <v>25</v>
      </c>
      <c r="G3">
        <v>1</v>
      </c>
    </row>
    <row r="4" spans="1:7" x14ac:dyDescent="0.35">
      <c r="A4">
        <v>3</v>
      </c>
      <c r="B4" t="s">
        <v>135</v>
      </c>
      <c r="C4">
        <v>0</v>
      </c>
      <c r="D4">
        <v>0</v>
      </c>
      <c r="E4">
        <v>0</v>
      </c>
      <c r="F4">
        <v>2</v>
      </c>
      <c r="G4">
        <v>7</v>
      </c>
    </row>
    <row r="5" spans="1:7" x14ac:dyDescent="0.35">
      <c r="A5">
        <v>4</v>
      </c>
      <c r="B5" t="s">
        <v>166</v>
      </c>
      <c r="C5">
        <v>0</v>
      </c>
      <c r="D5">
        <v>1</v>
      </c>
      <c r="E5">
        <v>0</v>
      </c>
      <c r="F5">
        <v>0</v>
      </c>
      <c r="G5">
        <v>6</v>
      </c>
    </row>
    <row r="6" spans="1:7" x14ac:dyDescent="0.35">
      <c r="A6">
        <v>5</v>
      </c>
      <c r="B6" t="s">
        <v>134</v>
      </c>
      <c r="C6">
        <v>0</v>
      </c>
      <c r="D6">
        <v>0</v>
      </c>
      <c r="E6">
        <v>0</v>
      </c>
      <c r="F6">
        <v>6</v>
      </c>
      <c r="G6">
        <v>0</v>
      </c>
    </row>
    <row r="7" spans="1:7" x14ac:dyDescent="0.35">
      <c r="A7">
        <v>6</v>
      </c>
      <c r="B7" t="s">
        <v>102</v>
      </c>
      <c r="C7">
        <v>8</v>
      </c>
      <c r="D7">
        <v>1</v>
      </c>
      <c r="E7">
        <v>5</v>
      </c>
      <c r="F7">
        <v>11</v>
      </c>
      <c r="G7">
        <v>13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4.5" x14ac:dyDescent="0.35"/>
  <cols>
    <col min="1" max="1" width="5.26953125" bestFit="1" customWidth="1"/>
    <col min="2" max="2" width="14.54296875" bestFit="1" customWidth="1"/>
    <col min="3" max="3" width="17.453125" bestFit="1" customWidth="1"/>
    <col min="4" max="4" width="23.7265625" bestFit="1" customWidth="1"/>
    <col min="5" max="5" width="19.1796875" bestFit="1" customWidth="1"/>
    <col min="6" max="6" width="13.26953125" bestFit="1" customWidth="1"/>
    <col min="7" max="7" width="13.1796875" bestFit="1" customWidth="1"/>
  </cols>
  <sheetData>
    <row r="1" spans="1:7" x14ac:dyDescent="0.3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35">
      <c r="A2">
        <v>1</v>
      </c>
      <c r="B2" t="s">
        <v>123</v>
      </c>
      <c r="C2">
        <v>15</v>
      </c>
      <c r="D2">
        <v>31</v>
      </c>
      <c r="E2">
        <v>3</v>
      </c>
      <c r="F2">
        <v>900</v>
      </c>
      <c r="G2">
        <v>651</v>
      </c>
    </row>
    <row r="3" spans="1:7" x14ac:dyDescent="0.35">
      <c r="A3">
        <v>2</v>
      </c>
      <c r="B3" t="s">
        <v>122</v>
      </c>
      <c r="C3">
        <v>3</v>
      </c>
      <c r="D3">
        <v>13</v>
      </c>
      <c r="E3">
        <v>0</v>
      </c>
      <c r="F3">
        <v>222</v>
      </c>
      <c r="G3">
        <v>27</v>
      </c>
    </row>
    <row r="4" spans="1:7" x14ac:dyDescent="0.35">
      <c r="A4">
        <v>3</v>
      </c>
      <c r="B4" t="s">
        <v>135</v>
      </c>
      <c r="C4">
        <v>1</v>
      </c>
      <c r="D4">
        <v>20</v>
      </c>
      <c r="E4">
        <v>0</v>
      </c>
      <c r="F4">
        <v>46</v>
      </c>
      <c r="G4">
        <v>25</v>
      </c>
    </row>
    <row r="5" spans="1:7" x14ac:dyDescent="0.35">
      <c r="A5">
        <v>4</v>
      </c>
      <c r="B5" t="s">
        <v>153</v>
      </c>
      <c r="C5">
        <v>57</v>
      </c>
      <c r="D5">
        <v>0</v>
      </c>
      <c r="E5">
        <v>0</v>
      </c>
      <c r="F5">
        <v>17</v>
      </c>
      <c r="G5">
        <v>10</v>
      </c>
    </row>
    <row r="6" spans="1:7" x14ac:dyDescent="0.35">
      <c r="A6">
        <v>5</v>
      </c>
      <c r="B6" t="s">
        <v>134</v>
      </c>
      <c r="C6">
        <v>0</v>
      </c>
      <c r="D6">
        <v>0</v>
      </c>
      <c r="E6">
        <v>0</v>
      </c>
      <c r="F6">
        <v>47</v>
      </c>
      <c r="G6">
        <v>19</v>
      </c>
    </row>
    <row r="7" spans="1:7" x14ac:dyDescent="0.35">
      <c r="A7">
        <v>6</v>
      </c>
      <c r="B7" t="s">
        <v>102</v>
      </c>
      <c r="C7">
        <v>37</v>
      </c>
      <c r="D7">
        <v>38</v>
      </c>
      <c r="E7">
        <v>5</v>
      </c>
      <c r="F7">
        <v>206</v>
      </c>
      <c r="G7">
        <v>119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4.5" x14ac:dyDescent="0.35"/>
  <cols>
    <col min="1" max="1" width="7.26953125" bestFit="1" customWidth="1"/>
    <col min="2" max="2" width="26.7265625" bestFit="1" customWidth="1"/>
    <col min="3" max="3" width="21.1796875" bestFit="1" customWidth="1"/>
  </cols>
  <sheetData>
    <row r="1" spans="1:3" x14ac:dyDescent="0.35">
      <c r="A1" t="s">
        <v>106</v>
      </c>
      <c r="B1" t="s">
        <v>9</v>
      </c>
      <c r="C1" t="s">
        <v>107</v>
      </c>
    </row>
    <row r="2" spans="1:3" x14ac:dyDescent="0.35">
      <c r="A2">
        <v>841</v>
      </c>
      <c r="B2" t="s">
        <v>108</v>
      </c>
      <c r="C2" t="s">
        <v>157</v>
      </c>
    </row>
    <row r="3" spans="1:3" x14ac:dyDescent="0.35">
      <c r="A3">
        <v>852</v>
      </c>
      <c r="B3" t="s">
        <v>108</v>
      </c>
      <c r="C3" t="s">
        <v>158</v>
      </c>
    </row>
    <row r="4" spans="1:3" x14ac:dyDescent="0.35">
      <c r="A4">
        <v>890</v>
      </c>
      <c r="B4" t="s">
        <v>108</v>
      </c>
      <c r="C4" t="s">
        <v>159</v>
      </c>
    </row>
    <row r="5" spans="1:3" x14ac:dyDescent="0.35">
      <c r="A5">
        <v>947</v>
      </c>
      <c r="B5" t="s">
        <v>108</v>
      </c>
      <c r="C5" t="s">
        <v>160</v>
      </c>
    </row>
    <row r="6" spans="1:3" x14ac:dyDescent="0.35">
      <c r="A6">
        <v>969</v>
      </c>
      <c r="B6" t="s">
        <v>108</v>
      </c>
      <c r="C6" t="s">
        <v>167</v>
      </c>
    </row>
    <row r="7" spans="1:3" x14ac:dyDescent="0.35">
      <c r="A7">
        <v>2107</v>
      </c>
      <c r="B7" t="s">
        <v>5</v>
      </c>
      <c r="C7" t="s">
        <v>157</v>
      </c>
    </row>
    <row r="8" spans="1:3" x14ac:dyDescent="0.35">
      <c r="A8">
        <v>2093</v>
      </c>
      <c r="B8" t="s">
        <v>5</v>
      </c>
      <c r="C8" t="s">
        <v>158</v>
      </c>
    </row>
    <row r="9" spans="1:3" x14ac:dyDescent="0.35">
      <c r="A9">
        <v>2080</v>
      </c>
      <c r="B9" t="s">
        <v>5</v>
      </c>
      <c r="C9" t="s">
        <v>159</v>
      </c>
    </row>
    <row r="10" spans="1:3" x14ac:dyDescent="0.35">
      <c r="A10">
        <v>2077</v>
      </c>
      <c r="B10" t="s">
        <v>5</v>
      </c>
      <c r="C10" t="s">
        <v>160</v>
      </c>
    </row>
    <row r="11" spans="1:3" x14ac:dyDescent="0.35">
      <c r="A11">
        <v>2075</v>
      </c>
      <c r="B11" t="s">
        <v>5</v>
      </c>
      <c r="C11" t="s">
        <v>167</v>
      </c>
    </row>
    <row r="12" spans="1:3" x14ac:dyDescent="0.35">
      <c r="A12">
        <v>18</v>
      </c>
      <c r="B12" t="s">
        <v>6</v>
      </c>
      <c r="C12" t="s">
        <v>157</v>
      </c>
    </row>
    <row r="13" spans="1:3" x14ac:dyDescent="0.35">
      <c r="A13">
        <v>54</v>
      </c>
      <c r="B13" t="s">
        <v>6</v>
      </c>
      <c r="C13" t="s">
        <v>158</v>
      </c>
    </row>
    <row r="14" spans="1:3" x14ac:dyDescent="0.35">
      <c r="A14">
        <v>40</v>
      </c>
      <c r="B14" t="s">
        <v>6</v>
      </c>
      <c r="C14" t="s">
        <v>159</v>
      </c>
    </row>
    <row r="15" spans="1:3" x14ac:dyDescent="0.35">
      <c r="A15">
        <v>56</v>
      </c>
      <c r="B15" t="s">
        <v>6</v>
      </c>
      <c r="C15" t="s">
        <v>160</v>
      </c>
    </row>
    <row r="16" spans="1:3" x14ac:dyDescent="0.35">
      <c r="A16">
        <v>10</v>
      </c>
      <c r="B16" t="s">
        <v>6</v>
      </c>
      <c r="C16" t="s">
        <v>167</v>
      </c>
    </row>
    <row r="17" spans="1:3" x14ac:dyDescent="0.35">
      <c r="A17">
        <v>30</v>
      </c>
      <c r="B17" t="s">
        <v>7</v>
      </c>
      <c r="C17" t="s">
        <v>157</v>
      </c>
    </row>
    <row r="18" spans="1:3" x14ac:dyDescent="0.35">
      <c r="A18">
        <v>20</v>
      </c>
      <c r="B18" t="s">
        <v>7</v>
      </c>
      <c r="C18" t="s">
        <v>158</v>
      </c>
    </row>
    <row r="19" spans="1:3" x14ac:dyDescent="0.35">
      <c r="A19">
        <v>8</v>
      </c>
      <c r="B19" t="s">
        <v>7</v>
      </c>
      <c r="C19" t="s">
        <v>159</v>
      </c>
    </row>
    <row r="20" spans="1:3" x14ac:dyDescent="0.35">
      <c r="A20">
        <v>15</v>
      </c>
      <c r="B20" t="s">
        <v>7</v>
      </c>
      <c r="C20" t="s">
        <v>160</v>
      </c>
    </row>
    <row r="21" spans="1:3" x14ac:dyDescent="0.35">
      <c r="A21" s="2">
        <v>13</v>
      </c>
      <c r="B21" s="2" t="s">
        <v>7</v>
      </c>
      <c r="C21" s="2" t="s">
        <v>167</v>
      </c>
    </row>
    <row r="22" spans="1:3" x14ac:dyDescent="0.35">
      <c r="A22" s="2">
        <v>1</v>
      </c>
      <c r="B22" s="2" t="s">
        <v>132</v>
      </c>
      <c r="C22" s="2" t="s">
        <v>157</v>
      </c>
    </row>
    <row r="23" spans="1:3" x14ac:dyDescent="0.35">
      <c r="A23" s="2">
        <v>1</v>
      </c>
      <c r="B23" s="2" t="s">
        <v>132</v>
      </c>
      <c r="C23" s="2" t="s">
        <v>158</v>
      </c>
    </row>
    <row r="24" spans="1:3" x14ac:dyDescent="0.35">
      <c r="A24" s="2">
        <v>1</v>
      </c>
      <c r="B24" s="2" t="s">
        <v>132</v>
      </c>
      <c r="C24" s="2" t="s">
        <v>159</v>
      </c>
    </row>
    <row r="25" spans="1:3" x14ac:dyDescent="0.35">
      <c r="A25" s="2">
        <v>1</v>
      </c>
      <c r="B25" s="2" t="s">
        <v>132</v>
      </c>
      <c r="C25" s="2" t="s">
        <v>160</v>
      </c>
    </row>
    <row r="26" spans="1:3" x14ac:dyDescent="0.35">
      <c r="A26" s="2">
        <v>1</v>
      </c>
      <c r="B26" s="2" t="s">
        <v>132</v>
      </c>
      <c r="C26" s="2" t="s">
        <v>167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4.5" x14ac:dyDescent="0.35"/>
  <cols>
    <col min="1" max="1" width="21.7265625" bestFit="1" customWidth="1"/>
    <col min="2" max="2" width="8.54296875" bestFit="1" customWidth="1"/>
    <col min="3" max="3" width="14.81640625" bestFit="1" customWidth="1"/>
  </cols>
  <sheetData>
    <row r="1" spans="1:3" x14ac:dyDescent="0.35">
      <c r="A1" t="s">
        <v>109</v>
      </c>
      <c r="B1" t="s">
        <v>100</v>
      </c>
      <c r="C1" t="s">
        <v>110</v>
      </c>
    </row>
    <row r="2" spans="1:3" x14ac:dyDescent="0.35">
      <c r="A2" t="s">
        <v>111</v>
      </c>
      <c r="B2">
        <v>2907</v>
      </c>
      <c r="C2" t="s">
        <v>34</v>
      </c>
    </row>
    <row r="3" spans="1:3" x14ac:dyDescent="0.35">
      <c r="A3" t="s">
        <v>112</v>
      </c>
      <c r="B3">
        <v>8410</v>
      </c>
      <c r="C3" t="s">
        <v>34</v>
      </c>
    </row>
    <row r="4" spans="1:3" x14ac:dyDescent="0.35">
      <c r="A4" t="s">
        <v>113</v>
      </c>
      <c r="B4">
        <v>726</v>
      </c>
      <c r="C4" t="s">
        <v>34</v>
      </c>
    </row>
    <row r="5" spans="1:3" x14ac:dyDescent="0.35">
      <c r="A5" t="s">
        <v>30</v>
      </c>
      <c r="B5">
        <v>17515</v>
      </c>
      <c r="C5" t="s">
        <v>34</v>
      </c>
    </row>
    <row r="6" spans="1:3" x14ac:dyDescent="0.35">
      <c r="A6" t="s">
        <v>111</v>
      </c>
      <c r="B6">
        <v>18</v>
      </c>
      <c r="C6" t="s">
        <v>24</v>
      </c>
    </row>
    <row r="7" spans="1:3" x14ac:dyDescent="0.35">
      <c r="A7" t="s">
        <v>112</v>
      </c>
      <c r="B7">
        <v>186</v>
      </c>
      <c r="C7" t="s">
        <v>24</v>
      </c>
    </row>
    <row r="8" spans="1:3" x14ac:dyDescent="0.35">
      <c r="A8" t="s">
        <v>113</v>
      </c>
      <c r="B8">
        <v>36</v>
      </c>
      <c r="C8" t="s">
        <v>24</v>
      </c>
    </row>
    <row r="9" spans="1:3" x14ac:dyDescent="0.35">
      <c r="A9" t="s">
        <v>30</v>
      </c>
      <c r="B9">
        <v>553</v>
      </c>
      <c r="C9" t="s">
        <v>24</v>
      </c>
    </row>
    <row r="10" spans="1:3" x14ac:dyDescent="0.35">
      <c r="A10" t="s">
        <v>111</v>
      </c>
      <c r="B10">
        <v>58</v>
      </c>
      <c r="C10" t="s">
        <v>35</v>
      </c>
    </row>
    <row r="11" spans="1:3" x14ac:dyDescent="0.35">
      <c r="A11" t="s">
        <v>112</v>
      </c>
      <c r="B11">
        <v>496</v>
      </c>
      <c r="C11" t="s">
        <v>35</v>
      </c>
    </row>
    <row r="12" spans="1:3" x14ac:dyDescent="0.35">
      <c r="A12" t="s">
        <v>113</v>
      </c>
      <c r="B12">
        <v>45</v>
      </c>
      <c r="C12" t="s">
        <v>35</v>
      </c>
    </row>
    <row r="13" spans="1:3" x14ac:dyDescent="0.35">
      <c r="A13" t="s">
        <v>30</v>
      </c>
      <c r="B13">
        <v>1195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4.5" x14ac:dyDescent="0.35"/>
  <cols>
    <col min="1" max="1" width="8.54296875" bestFit="1" customWidth="1"/>
    <col min="2" max="2" width="76.453125" bestFit="1" customWidth="1"/>
    <col min="3" max="3" width="18.81640625" bestFit="1" customWidth="1"/>
    <col min="4" max="4" width="5.26953125" bestFit="1" customWidth="1"/>
  </cols>
  <sheetData>
    <row r="1" spans="1:4" x14ac:dyDescent="0.35">
      <c r="A1" t="s">
        <v>100</v>
      </c>
      <c r="B1" t="s">
        <v>110</v>
      </c>
      <c r="C1" t="s">
        <v>98</v>
      </c>
      <c r="D1" t="s">
        <v>95</v>
      </c>
    </row>
    <row r="2" spans="1:4" x14ac:dyDescent="0.35">
      <c r="A2">
        <v>478</v>
      </c>
      <c r="B2" t="s">
        <v>133</v>
      </c>
      <c r="C2" t="s">
        <v>3</v>
      </c>
      <c r="D2">
        <v>1</v>
      </c>
    </row>
    <row r="3" spans="1:4" x14ac:dyDescent="0.35">
      <c r="A3">
        <v>454</v>
      </c>
      <c r="B3" t="s">
        <v>133</v>
      </c>
      <c r="C3" t="s">
        <v>77</v>
      </c>
      <c r="D3">
        <v>1</v>
      </c>
    </row>
    <row r="4" spans="1:4" x14ac:dyDescent="0.35">
      <c r="A4">
        <v>48</v>
      </c>
      <c r="B4" t="s">
        <v>161</v>
      </c>
      <c r="C4" t="s">
        <v>3</v>
      </c>
      <c r="D4">
        <v>2</v>
      </c>
    </row>
    <row r="5" spans="1:4" x14ac:dyDescent="0.35">
      <c r="A5">
        <v>138</v>
      </c>
      <c r="B5" t="s">
        <v>161</v>
      </c>
      <c r="C5" t="s">
        <v>77</v>
      </c>
      <c r="D5">
        <v>2</v>
      </c>
    </row>
    <row r="6" spans="1:4" x14ac:dyDescent="0.35">
      <c r="A6">
        <v>39</v>
      </c>
      <c r="B6" t="s">
        <v>162</v>
      </c>
      <c r="C6" t="s">
        <v>3</v>
      </c>
      <c r="D6">
        <v>3</v>
      </c>
    </row>
    <row r="7" spans="1:4" x14ac:dyDescent="0.35">
      <c r="A7">
        <v>27</v>
      </c>
      <c r="B7" t="s">
        <v>162</v>
      </c>
      <c r="C7" t="s">
        <v>77</v>
      </c>
      <c r="D7">
        <v>3</v>
      </c>
    </row>
    <row r="8" spans="1:4" x14ac:dyDescent="0.35">
      <c r="A8">
        <v>3</v>
      </c>
      <c r="B8" t="s">
        <v>163</v>
      </c>
      <c r="C8" t="s">
        <v>3</v>
      </c>
      <c r="D8">
        <v>4</v>
      </c>
    </row>
    <row r="9" spans="1:4" x14ac:dyDescent="0.35">
      <c r="A9">
        <v>2</v>
      </c>
      <c r="B9" t="s">
        <v>163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4.5" x14ac:dyDescent="0.35"/>
  <cols>
    <col min="1" max="1" width="21.7265625" bestFit="1" customWidth="1"/>
    <col min="2" max="2" width="8.54296875" bestFit="1" customWidth="1"/>
    <col min="3" max="3" width="14.81640625" bestFit="1" customWidth="1"/>
  </cols>
  <sheetData>
    <row r="1" spans="1:3" x14ac:dyDescent="0.35">
      <c r="A1" t="s">
        <v>109</v>
      </c>
      <c r="B1" t="s">
        <v>100</v>
      </c>
      <c r="C1" t="s">
        <v>110</v>
      </c>
    </row>
    <row r="2" spans="1:3" x14ac:dyDescent="0.35">
      <c r="A2" t="s">
        <v>111</v>
      </c>
      <c r="B2">
        <v>25450</v>
      </c>
      <c r="C2" t="s">
        <v>34</v>
      </c>
    </row>
    <row r="3" spans="1:3" x14ac:dyDescent="0.35">
      <c r="A3" t="s">
        <v>112</v>
      </c>
      <c r="B3">
        <v>96743</v>
      </c>
      <c r="C3" t="s">
        <v>34</v>
      </c>
    </row>
    <row r="4" spans="1:3" x14ac:dyDescent="0.35">
      <c r="A4" t="s">
        <v>113</v>
      </c>
      <c r="B4">
        <v>5960</v>
      </c>
      <c r="C4" t="s">
        <v>34</v>
      </c>
    </row>
    <row r="5" spans="1:3" x14ac:dyDescent="0.35">
      <c r="A5" t="s">
        <v>30</v>
      </c>
      <c r="B5">
        <v>158899</v>
      </c>
      <c r="C5" t="s">
        <v>34</v>
      </c>
    </row>
    <row r="6" spans="1:3" x14ac:dyDescent="0.35">
      <c r="A6" t="s">
        <v>111</v>
      </c>
      <c r="B6">
        <v>291</v>
      </c>
      <c r="C6" t="s">
        <v>24</v>
      </c>
    </row>
    <row r="7" spans="1:3" x14ac:dyDescent="0.35">
      <c r="A7" t="s">
        <v>112</v>
      </c>
      <c r="B7">
        <v>1295</v>
      </c>
      <c r="C7" t="s">
        <v>24</v>
      </c>
    </row>
    <row r="8" spans="1:3" x14ac:dyDescent="0.35">
      <c r="A8" t="s">
        <v>113</v>
      </c>
      <c r="B8">
        <v>261</v>
      </c>
      <c r="C8" t="s">
        <v>24</v>
      </c>
    </row>
    <row r="9" spans="1:3" x14ac:dyDescent="0.35">
      <c r="A9" t="s">
        <v>30</v>
      </c>
      <c r="B9">
        <v>3249</v>
      </c>
      <c r="C9" t="s">
        <v>24</v>
      </c>
    </row>
    <row r="10" spans="1:3" x14ac:dyDescent="0.35">
      <c r="A10" t="s">
        <v>111</v>
      </c>
      <c r="B10">
        <v>1157</v>
      </c>
      <c r="C10" t="s">
        <v>35</v>
      </c>
    </row>
    <row r="11" spans="1:3" x14ac:dyDescent="0.35">
      <c r="A11" t="s">
        <v>112</v>
      </c>
      <c r="B11">
        <v>6650</v>
      </c>
      <c r="C11" t="s">
        <v>35</v>
      </c>
    </row>
    <row r="12" spans="1:3" x14ac:dyDescent="0.35">
      <c r="A12" t="s">
        <v>113</v>
      </c>
      <c r="B12">
        <v>456</v>
      </c>
      <c r="C12" t="s">
        <v>35</v>
      </c>
    </row>
    <row r="13" spans="1:3" x14ac:dyDescent="0.35">
      <c r="A13" t="s">
        <v>30</v>
      </c>
      <c r="B13">
        <v>8841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4.5" x14ac:dyDescent="0.35"/>
  <cols>
    <col min="1" max="1" width="8.54296875" bestFit="1" customWidth="1"/>
    <col min="2" max="2" width="76.453125" bestFit="1" customWidth="1"/>
    <col min="3" max="3" width="18.81640625" bestFit="1" customWidth="1"/>
    <col min="4" max="4" width="5.26953125" bestFit="1" customWidth="1"/>
  </cols>
  <sheetData>
    <row r="1" spans="1:4" x14ac:dyDescent="0.35">
      <c r="A1" t="s">
        <v>100</v>
      </c>
      <c r="B1" t="s">
        <v>110</v>
      </c>
      <c r="C1" t="s">
        <v>98</v>
      </c>
      <c r="D1" t="s">
        <v>95</v>
      </c>
    </row>
    <row r="2" spans="1:4" x14ac:dyDescent="0.35">
      <c r="A2">
        <v>3082</v>
      </c>
      <c r="B2" t="s">
        <v>133</v>
      </c>
      <c r="C2" t="s">
        <v>3</v>
      </c>
      <c r="D2">
        <v>1</v>
      </c>
    </row>
    <row r="3" spans="1:4" x14ac:dyDescent="0.35">
      <c r="A3">
        <v>3066</v>
      </c>
      <c r="B3" t="s">
        <v>133</v>
      </c>
      <c r="C3" t="s">
        <v>77</v>
      </c>
      <c r="D3">
        <v>1</v>
      </c>
    </row>
    <row r="4" spans="1:4" x14ac:dyDescent="0.35">
      <c r="A4">
        <v>406</v>
      </c>
      <c r="B4" t="s">
        <v>161</v>
      </c>
      <c r="C4" t="s">
        <v>3</v>
      </c>
      <c r="D4">
        <v>2</v>
      </c>
    </row>
    <row r="5" spans="1:4" x14ac:dyDescent="0.35">
      <c r="A5">
        <v>872</v>
      </c>
      <c r="B5" t="s">
        <v>161</v>
      </c>
      <c r="C5" t="s">
        <v>77</v>
      </c>
      <c r="D5">
        <v>2</v>
      </c>
    </row>
    <row r="6" spans="1:4" x14ac:dyDescent="0.35">
      <c r="A6">
        <v>194</v>
      </c>
      <c r="B6" t="s">
        <v>162</v>
      </c>
      <c r="C6" t="s">
        <v>3</v>
      </c>
      <c r="D6">
        <v>3</v>
      </c>
    </row>
    <row r="7" spans="1:4" x14ac:dyDescent="0.35">
      <c r="A7">
        <v>226</v>
      </c>
      <c r="B7" t="s">
        <v>162</v>
      </c>
      <c r="C7" t="s">
        <v>77</v>
      </c>
      <c r="D7">
        <v>3</v>
      </c>
    </row>
    <row r="8" spans="1:4" x14ac:dyDescent="0.35">
      <c r="A8">
        <v>16</v>
      </c>
      <c r="B8" t="s">
        <v>163</v>
      </c>
      <c r="C8" t="s">
        <v>3</v>
      </c>
      <c r="D8">
        <v>4</v>
      </c>
    </row>
    <row r="9" spans="1:4" x14ac:dyDescent="0.35">
      <c r="A9">
        <v>13</v>
      </c>
      <c r="B9" t="s">
        <v>163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4.5" x14ac:dyDescent="0.35"/>
  <cols>
    <col min="1" max="1" width="5.26953125" bestFit="1" customWidth="1"/>
    <col min="2" max="2" width="41.1796875" bestFit="1" customWidth="1"/>
    <col min="3" max="3" width="8.54296875" bestFit="1" customWidth="1"/>
    <col min="4" max="4" width="41.26953125" bestFit="1" customWidth="1"/>
    <col min="5" max="5" width="10" bestFit="1" customWidth="1"/>
  </cols>
  <sheetData>
    <row r="1" spans="1:5" x14ac:dyDescent="0.35">
      <c r="A1" t="s">
        <v>95</v>
      </c>
      <c r="B1" t="s">
        <v>2</v>
      </c>
      <c r="C1" t="s">
        <v>100</v>
      </c>
      <c r="D1" t="s">
        <v>110</v>
      </c>
      <c r="E1" t="s">
        <v>114</v>
      </c>
    </row>
    <row r="2" spans="1:5" x14ac:dyDescent="0.35">
      <c r="A2">
        <v>1</v>
      </c>
      <c r="B2" t="s">
        <v>34</v>
      </c>
      <c r="C2">
        <v>12601</v>
      </c>
      <c r="D2" t="s">
        <v>115</v>
      </c>
      <c r="E2">
        <v>1</v>
      </c>
    </row>
    <row r="3" spans="1:5" x14ac:dyDescent="0.35">
      <c r="A3">
        <v>2</v>
      </c>
      <c r="B3" t="s">
        <v>35</v>
      </c>
      <c r="C3">
        <v>435</v>
      </c>
      <c r="D3" t="s">
        <v>115</v>
      </c>
      <c r="E3">
        <v>1</v>
      </c>
    </row>
    <row r="4" spans="1:5" x14ac:dyDescent="0.35">
      <c r="A4">
        <v>3</v>
      </c>
      <c r="B4" t="s">
        <v>36</v>
      </c>
      <c r="C4">
        <v>144</v>
      </c>
      <c r="D4" t="s">
        <v>115</v>
      </c>
      <c r="E4">
        <v>1</v>
      </c>
    </row>
    <row r="5" spans="1:5" x14ac:dyDescent="0.35">
      <c r="A5">
        <v>4</v>
      </c>
      <c r="B5" t="s">
        <v>37</v>
      </c>
      <c r="C5">
        <v>10</v>
      </c>
      <c r="D5" t="s">
        <v>115</v>
      </c>
      <c r="E5">
        <v>1</v>
      </c>
    </row>
    <row r="6" spans="1:5" x14ac:dyDescent="0.35">
      <c r="A6">
        <v>5</v>
      </c>
      <c r="B6" t="s">
        <v>38</v>
      </c>
      <c r="C6">
        <v>1</v>
      </c>
      <c r="D6" t="s">
        <v>115</v>
      </c>
      <c r="E6">
        <v>1</v>
      </c>
    </row>
    <row r="7" spans="1:5" x14ac:dyDescent="0.35">
      <c r="A7">
        <v>6</v>
      </c>
      <c r="B7" t="s">
        <v>46</v>
      </c>
      <c r="C7">
        <v>1</v>
      </c>
      <c r="D7" t="s">
        <v>115</v>
      </c>
      <c r="E7">
        <v>1</v>
      </c>
    </row>
    <row r="8" spans="1:5" x14ac:dyDescent="0.35">
      <c r="A8">
        <v>7</v>
      </c>
      <c r="B8" t="s">
        <v>116</v>
      </c>
      <c r="C8">
        <v>0</v>
      </c>
      <c r="D8" t="s">
        <v>115</v>
      </c>
      <c r="E8">
        <v>1</v>
      </c>
    </row>
    <row r="9" spans="1:5" x14ac:dyDescent="0.35">
      <c r="A9">
        <v>8</v>
      </c>
      <c r="B9" t="s">
        <v>4</v>
      </c>
      <c r="C9">
        <v>0</v>
      </c>
      <c r="D9" t="s">
        <v>115</v>
      </c>
      <c r="E9">
        <v>1</v>
      </c>
    </row>
    <row r="10" spans="1:5" x14ac:dyDescent="0.35">
      <c r="A10">
        <v>9</v>
      </c>
      <c r="B10" t="s">
        <v>39</v>
      </c>
      <c r="C10">
        <v>0</v>
      </c>
      <c r="D10" t="s">
        <v>115</v>
      </c>
      <c r="E10">
        <v>1</v>
      </c>
    </row>
    <row r="11" spans="1:5" x14ac:dyDescent="0.35">
      <c r="A11">
        <v>10</v>
      </c>
      <c r="B11" t="s">
        <v>40</v>
      </c>
      <c r="C11">
        <v>0</v>
      </c>
      <c r="D11" t="s">
        <v>115</v>
      </c>
      <c r="E11">
        <v>1</v>
      </c>
    </row>
    <row r="12" spans="1:5" x14ac:dyDescent="0.35">
      <c r="A12">
        <v>11</v>
      </c>
      <c r="B12" t="s">
        <v>41</v>
      </c>
      <c r="C12">
        <v>899</v>
      </c>
      <c r="D12" t="s">
        <v>115</v>
      </c>
      <c r="E12">
        <v>1</v>
      </c>
    </row>
    <row r="13" spans="1:5" x14ac:dyDescent="0.35">
      <c r="A13">
        <v>12</v>
      </c>
      <c r="B13" t="s">
        <v>42</v>
      </c>
      <c r="C13">
        <v>0</v>
      </c>
      <c r="D13" t="s">
        <v>115</v>
      </c>
      <c r="E13">
        <v>1</v>
      </c>
    </row>
    <row r="14" spans="1:5" x14ac:dyDescent="0.35">
      <c r="A14">
        <v>13</v>
      </c>
      <c r="B14" t="s">
        <v>11</v>
      </c>
      <c r="C14">
        <v>1</v>
      </c>
      <c r="D14" t="s">
        <v>115</v>
      </c>
      <c r="E14">
        <v>1</v>
      </c>
    </row>
    <row r="15" spans="1:5" x14ac:dyDescent="0.35">
      <c r="A15">
        <v>14</v>
      </c>
      <c r="B15" t="s">
        <v>43</v>
      </c>
      <c r="C15">
        <v>5</v>
      </c>
      <c r="D15" t="s">
        <v>115</v>
      </c>
      <c r="E15">
        <v>1</v>
      </c>
    </row>
    <row r="16" spans="1:5" x14ac:dyDescent="0.35">
      <c r="A16">
        <v>15</v>
      </c>
      <c r="B16" t="s">
        <v>44</v>
      </c>
      <c r="C16">
        <v>0</v>
      </c>
      <c r="D16" t="s">
        <v>115</v>
      </c>
      <c r="E16">
        <v>1</v>
      </c>
    </row>
    <row r="17" spans="1:5" x14ac:dyDescent="0.35">
      <c r="A17">
        <v>16</v>
      </c>
      <c r="B17" t="s">
        <v>45</v>
      </c>
      <c r="C17">
        <v>0</v>
      </c>
      <c r="D17" t="s">
        <v>115</v>
      </c>
      <c r="E17">
        <v>1</v>
      </c>
    </row>
    <row r="18" spans="1:5" x14ac:dyDescent="0.35">
      <c r="A18">
        <v>1</v>
      </c>
      <c r="B18" t="s">
        <v>34</v>
      </c>
      <c r="C18">
        <v>1910</v>
      </c>
      <c r="D18" t="s">
        <v>12</v>
      </c>
      <c r="E18">
        <v>2</v>
      </c>
    </row>
    <row r="19" spans="1:5" x14ac:dyDescent="0.35">
      <c r="A19">
        <v>2</v>
      </c>
      <c r="B19" t="s">
        <v>35</v>
      </c>
      <c r="C19">
        <v>108</v>
      </c>
      <c r="D19" t="s">
        <v>12</v>
      </c>
      <c r="E19">
        <v>2</v>
      </c>
    </row>
    <row r="20" spans="1:5" x14ac:dyDescent="0.35">
      <c r="A20">
        <v>3</v>
      </c>
      <c r="B20" t="s">
        <v>36</v>
      </c>
      <c r="C20">
        <v>29</v>
      </c>
      <c r="D20" t="s">
        <v>12</v>
      </c>
      <c r="E20">
        <v>2</v>
      </c>
    </row>
    <row r="21" spans="1:5" x14ac:dyDescent="0.35">
      <c r="A21">
        <v>4</v>
      </c>
      <c r="B21" t="s">
        <v>37</v>
      </c>
      <c r="C21">
        <v>0</v>
      </c>
      <c r="D21" t="s">
        <v>12</v>
      </c>
      <c r="E21">
        <v>2</v>
      </c>
    </row>
    <row r="22" spans="1:5" x14ac:dyDescent="0.35">
      <c r="A22">
        <v>5</v>
      </c>
      <c r="B22" t="s">
        <v>38</v>
      </c>
      <c r="C22">
        <v>1</v>
      </c>
      <c r="D22" t="s">
        <v>12</v>
      </c>
      <c r="E22">
        <v>2</v>
      </c>
    </row>
    <row r="23" spans="1:5" x14ac:dyDescent="0.35">
      <c r="A23">
        <v>6</v>
      </c>
      <c r="B23" t="s">
        <v>46</v>
      </c>
      <c r="C23">
        <v>0</v>
      </c>
      <c r="D23" t="s">
        <v>12</v>
      </c>
      <c r="E23">
        <v>2</v>
      </c>
    </row>
    <row r="24" spans="1:5" x14ac:dyDescent="0.35">
      <c r="A24">
        <v>7</v>
      </c>
      <c r="B24" t="s">
        <v>116</v>
      </c>
      <c r="C24">
        <v>0</v>
      </c>
      <c r="D24" t="s">
        <v>12</v>
      </c>
      <c r="E24">
        <v>2</v>
      </c>
    </row>
    <row r="25" spans="1:5" x14ac:dyDescent="0.35">
      <c r="A25">
        <v>8</v>
      </c>
      <c r="B25" t="s">
        <v>4</v>
      </c>
      <c r="C25">
        <v>0</v>
      </c>
      <c r="D25" t="s">
        <v>12</v>
      </c>
      <c r="E25">
        <v>2</v>
      </c>
    </row>
    <row r="26" spans="1:5" x14ac:dyDescent="0.35">
      <c r="A26">
        <v>9</v>
      </c>
      <c r="B26" t="s">
        <v>39</v>
      </c>
      <c r="C26">
        <v>2</v>
      </c>
      <c r="D26" t="s">
        <v>12</v>
      </c>
      <c r="E26">
        <v>2</v>
      </c>
    </row>
    <row r="27" spans="1:5" x14ac:dyDescent="0.35">
      <c r="A27">
        <v>10</v>
      </c>
      <c r="B27" t="s">
        <v>40</v>
      </c>
      <c r="C27">
        <v>0</v>
      </c>
      <c r="D27" t="s">
        <v>12</v>
      </c>
      <c r="E27">
        <v>2</v>
      </c>
    </row>
    <row r="28" spans="1:5" x14ac:dyDescent="0.35">
      <c r="A28">
        <v>11</v>
      </c>
      <c r="B28" t="s">
        <v>41</v>
      </c>
      <c r="C28">
        <v>484</v>
      </c>
      <c r="D28" t="s">
        <v>12</v>
      </c>
      <c r="E28">
        <v>2</v>
      </c>
    </row>
    <row r="29" spans="1:5" x14ac:dyDescent="0.35">
      <c r="A29">
        <v>12</v>
      </c>
      <c r="B29" t="s">
        <v>42</v>
      </c>
      <c r="C29">
        <v>0</v>
      </c>
      <c r="D29" t="s">
        <v>12</v>
      </c>
      <c r="E29">
        <v>2</v>
      </c>
    </row>
    <row r="30" spans="1:5" x14ac:dyDescent="0.35">
      <c r="A30">
        <v>13</v>
      </c>
      <c r="B30" t="s">
        <v>11</v>
      </c>
      <c r="C30">
        <v>0</v>
      </c>
      <c r="D30" t="s">
        <v>12</v>
      </c>
      <c r="E30">
        <v>2</v>
      </c>
    </row>
    <row r="31" spans="1:5" x14ac:dyDescent="0.35">
      <c r="A31">
        <v>14</v>
      </c>
      <c r="B31" t="s">
        <v>43</v>
      </c>
      <c r="C31">
        <v>2</v>
      </c>
      <c r="D31" t="s">
        <v>12</v>
      </c>
      <c r="E31">
        <v>2</v>
      </c>
    </row>
    <row r="32" spans="1:5" x14ac:dyDescent="0.35">
      <c r="A32">
        <v>15</v>
      </c>
      <c r="B32" t="s">
        <v>44</v>
      </c>
      <c r="C32">
        <v>0</v>
      </c>
      <c r="D32" t="s">
        <v>12</v>
      </c>
      <c r="E32">
        <v>2</v>
      </c>
    </row>
    <row r="33" spans="1:5" x14ac:dyDescent="0.35">
      <c r="A33">
        <v>16</v>
      </c>
      <c r="B33" t="s">
        <v>45</v>
      </c>
      <c r="C33">
        <v>0</v>
      </c>
      <c r="D33" t="s">
        <v>12</v>
      </c>
      <c r="E33">
        <v>2</v>
      </c>
    </row>
    <row r="34" spans="1:5" x14ac:dyDescent="0.35">
      <c r="A34">
        <v>1</v>
      </c>
      <c r="B34" t="s">
        <v>34</v>
      </c>
      <c r="C34">
        <v>1616</v>
      </c>
      <c r="D34" t="s">
        <v>94</v>
      </c>
      <c r="E34">
        <v>3</v>
      </c>
    </row>
    <row r="35" spans="1:5" x14ac:dyDescent="0.35">
      <c r="A35">
        <v>2</v>
      </c>
      <c r="B35" t="s">
        <v>35</v>
      </c>
      <c r="C35">
        <v>48</v>
      </c>
      <c r="D35" t="s">
        <v>94</v>
      </c>
      <c r="E35">
        <v>3</v>
      </c>
    </row>
    <row r="36" spans="1:5" x14ac:dyDescent="0.35">
      <c r="A36">
        <v>3</v>
      </c>
      <c r="B36" t="s">
        <v>36</v>
      </c>
      <c r="C36">
        <v>52</v>
      </c>
      <c r="D36" t="s">
        <v>94</v>
      </c>
      <c r="E36">
        <v>3</v>
      </c>
    </row>
    <row r="37" spans="1:5" x14ac:dyDescent="0.35">
      <c r="A37">
        <v>4</v>
      </c>
      <c r="B37" t="s">
        <v>37</v>
      </c>
      <c r="C37">
        <v>0</v>
      </c>
      <c r="D37" t="s">
        <v>94</v>
      </c>
      <c r="E37">
        <v>3</v>
      </c>
    </row>
    <row r="38" spans="1:5" x14ac:dyDescent="0.35">
      <c r="A38">
        <v>5</v>
      </c>
      <c r="B38" t="s">
        <v>38</v>
      </c>
      <c r="C38">
        <v>0</v>
      </c>
      <c r="D38" t="s">
        <v>94</v>
      </c>
      <c r="E38">
        <v>3</v>
      </c>
    </row>
    <row r="39" spans="1:5" x14ac:dyDescent="0.35">
      <c r="A39">
        <v>6</v>
      </c>
      <c r="B39" t="s">
        <v>46</v>
      </c>
      <c r="C39">
        <v>0</v>
      </c>
      <c r="D39" t="s">
        <v>94</v>
      </c>
      <c r="E39">
        <v>3</v>
      </c>
    </row>
    <row r="40" spans="1:5" x14ac:dyDescent="0.35">
      <c r="A40">
        <v>7</v>
      </c>
      <c r="B40" t="s">
        <v>116</v>
      </c>
      <c r="C40">
        <v>0</v>
      </c>
      <c r="D40" t="s">
        <v>94</v>
      </c>
      <c r="E40">
        <v>3</v>
      </c>
    </row>
    <row r="41" spans="1:5" x14ac:dyDescent="0.35">
      <c r="A41">
        <v>8</v>
      </c>
      <c r="B41" t="s">
        <v>4</v>
      </c>
      <c r="C41">
        <v>0</v>
      </c>
      <c r="D41" t="s">
        <v>94</v>
      </c>
      <c r="E41">
        <v>3</v>
      </c>
    </row>
    <row r="42" spans="1:5" x14ac:dyDescent="0.35">
      <c r="A42">
        <v>9</v>
      </c>
      <c r="B42" t="s">
        <v>39</v>
      </c>
      <c r="C42">
        <v>0</v>
      </c>
      <c r="D42" t="s">
        <v>94</v>
      </c>
      <c r="E42">
        <v>3</v>
      </c>
    </row>
    <row r="43" spans="1:5" x14ac:dyDescent="0.35">
      <c r="A43">
        <v>10</v>
      </c>
      <c r="B43" t="s">
        <v>40</v>
      </c>
      <c r="C43">
        <v>0</v>
      </c>
      <c r="D43" t="s">
        <v>94</v>
      </c>
      <c r="E43">
        <v>3</v>
      </c>
    </row>
    <row r="44" spans="1:5" x14ac:dyDescent="0.35">
      <c r="A44">
        <v>11</v>
      </c>
      <c r="B44" t="s">
        <v>41</v>
      </c>
      <c r="C44">
        <v>14</v>
      </c>
      <c r="D44" t="s">
        <v>94</v>
      </c>
      <c r="E44">
        <v>3</v>
      </c>
    </row>
    <row r="45" spans="1:5" x14ac:dyDescent="0.35">
      <c r="A45">
        <v>12</v>
      </c>
      <c r="B45" t="s">
        <v>42</v>
      </c>
      <c r="C45">
        <v>0</v>
      </c>
      <c r="D45" t="s">
        <v>94</v>
      </c>
      <c r="E45">
        <v>3</v>
      </c>
    </row>
    <row r="46" spans="1:5" x14ac:dyDescent="0.35">
      <c r="A46">
        <v>13</v>
      </c>
      <c r="B46" t="s">
        <v>11</v>
      </c>
      <c r="C46">
        <v>0</v>
      </c>
      <c r="D46" t="s">
        <v>94</v>
      </c>
      <c r="E46">
        <v>3</v>
      </c>
    </row>
    <row r="47" spans="1:5" x14ac:dyDescent="0.35">
      <c r="A47">
        <v>14</v>
      </c>
      <c r="B47" t="s">
        <v>43</v>
      </c>
      <c r="C47">
        <v>0</v>
      </c>
      <c r="D47" t="s">
        <v>94</v>
      </c>
      <c r="E47">
        <v>3</v>
      </c>
    </row>
    <row r="48" spans="1:5" x14ac:dyDescent="0.35">
      <c r="A48">
        <v>15</v>
      </c>
      <c r="B48" t="s">
        <v>44</v>
      </c>
      <c r="C48">
        <v>0</v>
      </c>
      <c r="D48" t="s">
        <v>94</v>
      </c>
      <c r="E48">
        <v>3</v>
      </c>
    </row>
    <row r="49" spans="1:5" x14ac:dyDescent="0.35">
      <c r="A49">
        <v>16</v>
      </c>
      <c r="B49" t="s">
        <v>45</v>
      </c>
      <c r="C49">
        <v>0</v>
      </c>
      <c r="D49" t="s">
        <v>94</v>
      </c>
      <c r="E49">
        <v>3</v>
      </c>
    </row>
    <row r="50" spans="1:5" x14ac:dyDescent="0.35">
      <c r="A50">
        <v>1</v>
      </c>
      <c r="B50" t="s">
        <v>34</v>
      </c>
      <c r="C50">
        <v>1478</v>
      </c>
      <c r="D50" t="s">
        <v>84</v>
      </c>
      <c r="E50">
        <v>4</v>
      </c>
    </row>
    <row r="51" spans="1:5" x14ac:dyDescent="0.35">
      <c r="A51">
        <v>2</v>
      </c>
      <c r="B51" t="s">
        <v>35</v>
      </c>
      <c r="C51">
        <v>73</v>
      </c>
      <c r="D51" t="s">
        <v>84</v>
      </c>
      <c r="E51">
        <v>4</v>
      </c>
    </row>
    <row r="52" spans="1:5" x14ac:dyDescent="0.35">
      <c r="A52">
        <v>3</v>
      </c>
      <c r="B52" t="s">
        <v>36</v>
      </c>
      <c r="C52">
        <v>20</v>
      </c>
      <c r="D52" t="s">
        <v>84</v>
      </c>
      <c r="E52">
        <v>4</v>
      </c>
    </row>
    <row r="53" spans="1:5" x14ac:dyDescent="0.35">
      <c r="A53">
        <v>4</v>
      </c>
      <c r="B53" t="s">
        <v>37</v>
      </c>
      <c r="C53">
        <v>0</v>
      </c>
      <c r="D53" t="s">
        <v>84</v>
      </c>
      <c r="E53">
        <v>4</v>
      </c>
    </row>
    <row r="54" spans="1:5" x14ac:dyDescent="0.35">
      <c r="A54">
        <v>5</v>
      </c>
      <c r="B54" t="s">
        <v>38</v>
      </c>
      <c r="C54">
        <v>0</v>
      </c>
      <c r="D54" t="s">
        <v>84</v>
      </c>
      <c r="E54">
        <v>4</v>
      </c>
    </row>
    <row r="55" spans="1:5" x14ac:dyDescent="0.35">
      <c r="A55">
        <v>6</v>
      </c>
      <c r="B55" t="s">
        <v>46</v>
      </c>
      <c r="C55">
        <v>0</v>
      </c>
      <c r="D55" t="s">
        <v>84</v>
      </c>
      <c r="E55">
        <v>4</v>
      </c>
    </row>
    <row r="56" spans="1:5" x14ac:dyDescent="0.35">
      <c r="A56">
        <v>7</v>
      </c>
      <c r="B56" t="s">
        <v>116</v>
      </c>
      <c r="C56">
        <v>0</v>
      </c>
      <c r="D56" t="s">
        <v>84</v>
      </c>
      <c r="E56">
        <v>4</v>
      </c>
    </row>
    <row r="57" spans="1:5" x14ac:dyDescent="0.35">
      <c r="A57">
        <v>8</v>
      </c>
      <c r="B57" t="s">
        <v>4</v>
      </c>
      <c r="C57">
        <v>0</v>
      </c>
      <c r="D57" t="s">
        <v>84</v>
      </c>
      <c r="E57">
        <v>4</v>
      </c>
    </row>
    <row r="58" spans="1:5" x14ac:dyDescent="0.35">
      <c r="A58">
        <v>9</v>
      </c>
      <c r="B58" t="s">
        <v>39</v>
      </c>
      <c r="C58">
        <v>4</v>
      </c>
      <c r="D58" t="s">
        <v>84</v>
      </c>
      <c r="E58">
        <v>4</v>
      </c>
    </row>
    <row r="59" spans="1:5" x14ac:dyDescent="0.35">
      <c r="A59">
        <v>10</v>
      </c>
      <c r="B59" t="s">
        <v>40</v>
      </c>
      <c r="C59">
        <v>0</v>
      </c>
      <c r="D59" t="s">
        <v>84</v>
      </c>
      <c r="E59">
        <v>4</v>
      </c>
    </row>
    <row r="60" spans="1:5" x14ac:dyDescent="0.35">
      <c r="A60">
        <v>11</v>
      </c>
      <c r="B60" t="s">
        <v>41</v>
      </c>
      <c r="C60">
        <v>27</v>
      </c>
      <c r="D60" t="s">
        <v>84</v>
      </c>
      <c r="E60">
        <v>4</v>
      </c>
    </row>
    <row r="61" spans="1:5" x14ac:dyDescent="0.35">
      <c r="A61">
        <v>12</v>
      </c>
      <c r="B61" t="s">
        <v>42</v>
      </c>
      <c r="C61">
        <v>0</v>
      </c>
      <c r="D61" t="s">
        <v>84</v>
      </c>
      <c r="E61">
        <v>4</v>
      </c>
    </row>
    <row r="62" spans="1:5" x14ac:dyDescent="0.35">
      <c r="A62">
        <v>13</v>
      </c>
      <c r="B62" t="s">
        <v>11</v>
      </c>
      <c r="C62">
        <v>0</v>
      </c>
      <c r="D62" t="s">
        <v>84</v>
      </c>
      <c r="E62">
        <v>4</v>
      </c>
    </row>
    <row r="63" spans="1:5" x14ac:dyDescent="0.35">
      <c r="A63">
        <v>14</v>
      </c>
      <c r="B63" t="s">
        <v>43</v>
      </c>
      <c r="C63">
        <v>0</v>
      </c>
      <c r="D63" t="s">
        <v>84</v>
      </c>
      <c r="E63">
        <v>4</v>
      </c>
    </row>
    <row r="64" spans="1:5" x14ac:dyDescent="0.35">
      <c r="A64">
        <v>15</v>
      </c>
      <c r="B64" t="s">
        <v>44</v>
      </c>
      <c r="C64">
        <v>0</v>
      </c>
      <c r="D64" t="s">
        <v>84</v>
      </c>
      <c r="E64">
        <v>4</v>
      </c>
    </row>
    <row r="65" spans="1:5" x14ac:dyDescent="0.35">
      <c r="A65">
        <v>16</v>
      </c>
      <c r="B65" t="s">
        <v>45</v>
      </c>
      <c r="C65">
        <v>0</v>
      </c>
      <c r="D65" t="s">
        <v>84</v>
      </c>
      <c r="E65">
        <v>4</v>
      </c>
    </row>
    <row r="66" spans="1:5" x14ac:dyDescent="0.35">
      <c r="A66">
        <v>1</v>
      </c>
      <c r="B66" t="s">
        <v>34</v>
      </c>
      <c r="C66">
        <v>498</v>
      </c>
      <c r="D66" t="s">
        <v>117</v>
      </c>
      <c r="E66">
        <v>5</v>
      </c>
    </row>
    <row r="67" spans="1:5" x14ac:dyDescent="0.35">
      <c r="A67">
        <v>2</v>
      </c>
      <c r="B67" t="s">
        <v>35</v>
      </c>
      <c r="C67">
        <v>25</v>
      </c>
      <c r="D67" t="s">
        <v>117</v>
      </c>
      <c r="E67">
        <v>5</v>
      </c>
    </row>
    <row r="68" spans="1:5" x14ac:dyDescent="0.35">
      <c r="A68">
        <v>3</v>
      </c>
      <c r="B68" t="s">
        <v>36</v>
      </c>
      <c r="C68">
        <v>13</v>
      </c>
      <c r="D68" t="s">
        <v>117</v>
      </c>
      <c r="E68">
        <v>5</v>
      </c>
    </row>
    <row r="69" spans="1:5" x14ac:dyDescent="0.35">
      <c r="A69">
        <v>4</v>
      </c>
      <c r="B69" t="s">
        <v>37</v>
      </c>
      <c r="C69">
        <v>0</v>
      </c>
      <c r="D69" t="s">
        <v>117</v>
      </c>
      <c r="E69">
        <v>5</v>
      </c>
    </row>
    <row r="70" spans="1:5" x14ac:dyDescent="0.35">
      <c r="A70">
        <v>5</v>
      </c>
      <c r="B70" t="s">
        <v>38</v>
      </c>
      <c r="C70">
        <v>0</v>
      </c>
      <c r="D70" t="s">
        <v>117</v>
      </c>
      <c r="E70">
        <v>5</v>
      </c>
    </row>
    <row r="71" spans="1:5" x14ac:dyDescent="0.35">
      <c r="A71">
        <v>6</v>
      </c>
      <c r="B71" t="s">
        <v>46</v>
      </c>
      <c r="C71">
        <v>0</v>
      </c>
      <c r="D71" t="s">
        <v>117</v>
      </c>
      <c r="E71">
        <v>5</v>
      </c>
    </row>
    <row r="72" spans="1:5" x14ac:dyDescent="0.35">
      <c r="A72">
        <v>7</v>
      </c>
      <c r="B72" t="s">
        <v>116</v>
      </c>
      <c r="C72">
        <v>0</v>
      </c>
      <c r="D72" t="s">
        <v>117</v>
      </c>
      <c r="E72">
        <v>5</v>
      </c>
    </row>
    <row r="73" spans="1:5" x14ac:dyDescent="0.35">
      <c r="A73">
        <v>8</v>
      </c>
      <c r="B73" t="s">
        <v>4</v>
      </c>
      <c r="C73">
        <v>0</v>
      </c>
      <c r="D73" t="s">
        <v>117</v>
      </c>
      <c r="E73">
        <v>5</v>
      </c>
    </row>
    <row r="74" spans="1:5" x14ac:dyDescent="0.35">
      <c r="A74">
        <v>9</v>
      </c>
      <c r="B74" t="s">
        <v>39</v>
      </c>
      <c r="C74">
        <v>0</v>
      </c>
      <c r="D74" t="s">
        <v>117</v>
      </c>
      <c r="E74">
        <v>5</v>
      </c>
    </row>
    <row r="75" spans="1:5" x14ac:dyDescent="0.35">
      <c r="A75">
        <v>10</v>
      </c>
      <c r="B75" t="s">
        <v>40</v>
      </c>
      <c r="C75">
        <v>0</v>
      </c>
      <c r="D75" t="s">
        <v>117</v>
      </c>
      <c r="E75">
        <v>5</v>
      </c>
    </row>
    <row r="76" spans="1:5" x14ac:dyDescent="0.35">
      <c r="A76">
        <v>11</v>
      </c>
      <c r="B76" t="s">
        <v>41</v>
      </c>
      <c r="C76">
        <v>135</v>
      </c>
      <c r="D76" t="s">
        <v>117</v>
      </c>
      <c r="E76">
        <v>5</v>
      </c>
    </row>
    <row r="77" spans="1:5" x14ac:dyDescent="0.35">
      <c r="A77">
        <v>12</v>
      </c>
      <c r="B77" t="s">
        <v>42</v>
      </c>
      <c r="C77">
        <v>0</v>
      </c>
      <c r="D77" t="s">
        <v>117</v>
      </c>
      <c r="E77">
        <v>5</v>
      </c>
    </row>
    <row r="78" spans="1:5" x14ac:dyDescent="0.35">
      <c r="A78">
        <v>13</v>
      </c>
      <c r="B78" t="s">
        <v>11</v>
      </c>
      <c r="C78">
        <v>0</v>
      </c>
      <c r="D78" t="s">
        <v>117</v>
      </c>
      <c r="E78">
        <v>5</v>
      </c>
    </row>
    <row r="79" spans="1:5" x14ac:dyDescent="0.35">
      <c r="A79">
        <v>14</v>
      </c>
      <c r="B79" t="s">
        <v>43</v>
      </c>
      <c r="C79">
        <v>0</v>
      </c>
      <c r="D79" t="s">
        <v>117</v>
      </c>
      <c r="E79">
        <v>5</v>
      </c>
    </row>
    <row r="80" spans="1:5" x14ac:dyDescent="0.35">
      <c r="A80">
        <v>15</v>
      </c>
      <c r="B80" t="s">
        <v>44</v>
      </c>
      <c r="C80">
        <v>0</v>
      </c>
      <c r="D80" t="s">
        <v>117</v>
      </c>
      <c r="E80">
        <v>5</v>
      </c>
    </row>
    <row r="81" spans="1:5" x14ac:dyDescent="0.35">
      <c r="A81">
        <v>16</v>
      </c>
      <c r="B81" t="s">
        <v>45</v>
      </c>
      <c r="C81">
        <v>0</v>
      </c>
      <c r="D81" t="s">
        <v>117</v>
      </c>
      <c r="E81">
        <v>5</v>
      </c>
    </row>
    <row r="82" spans="1:5" x14ac:dyDescent="0.35">
      <c r="A82">
        <v>1</v>
      </c>
      <c r="B82" t="s">
        <v>34</v>
      </c>
      <c r="C82">
        <v>0</v>
      </c>
      <c r="D82" t="s">
        <v>39</v>
      </c>
      <c r="E82">
        <v>6</v>
      </c>
    </row>
    <row r="83" spans="1:5" x14ac:dyDescent="0.35">
      <c r="A83">
        <v>2</v>
      </c>
      <c r="B83" t="s">
        <v>35</v>
      </c>
      <c r="C83">
        <v>0</v>
      </c>
      <c r="D83" t="s">
        <v>39</v>
      </c>
      <c r="E83">
        <v>6</v>
      </c>
    </row>
    <row r="84" spans="1:5" x14ac:dyDescent="0.35">
      <c r="A84">
        <v>3</v>
      </c>
      <c r="B84" t="s">
        <v>36</v>
      </c>
      <c r="C84">
        <v>0</v>
      </c>
      <c r="D84" t="s">
        <v>39</v>
      </c>
      <c r="E84">
        <v>6</v>
      </c>
    </row>
    <row r="85" spans="1:5" x14ac:dyDescent="0.35">
      <c r="A85">
        <v>4</v>
      </c>
      <c r="B85" t="s">
        <v>37</v>
      </c>
      <c r="C85">
        <v>0</v>
      </c>
      <c r="D85" t="s">
        <v>39</v>
      </c>
      <c r="E85">
        <v>6</v>
      </c>
    </row>
    <row r="86" spans="1:5" x14ac:dyDescent="0.35">
      <c r="A86">
        <v>5</v>
      </c>
      <c r="B86" t="s">
        <v>38</v>
      </c>
      <c r="C86">
        <v>0</v>
      </c>
      <c r="D86" t="s">
        <v>39</v>
      </c>
      <c r="E86">
        <v>6</v>
      </c>
    </row>
    <row r="87" spans="1:5" x14ac:dyDescent="0.35">
      <c r="A87">
        <v>6</v>
      </c>
      <c r="B87" t="s">
        <v>46</v>
      </c>
      <c r="C87">
        <v>0</v>
      </c>
      <c r="D87" t="s">
        <v>39</v>
      </c>
      <c r="E87">
        <v>6</v>
      </c>
    </row>
    <row r="88" spans="1:5" x14ac:dyDescent="0.35">
      <c r="A88">
        <v>7</v>
      </c>
      <c r="B88" t="s">
        <v>116</v>
      </c>
      <c r="C88">
        <v>0</v>
      </c>
      <c r="D88" t="s">
        <v>39</v>
      </c>
      <c r="E88">
        <v>6</v>
      </c>
    </row>
    <row r="89" spans="1:5" x14ac:dyDescent="0.35">
      <c r="A89">
        <v>8</v>
      </c>
      <c r="B89" t="s">
        <v>4</v>
      </c>
      <c r="C89">
        <v>0</v>
      </c>
      <c r="D89" t="s">
        <v>39</v>
      </c>
      <c r="E89">
        <v>6</v>
      </c>
    </row>
    <row r="90" spans="1:5" x14ac:dyDescent="0.35">
      <c r="A90">
        <v>9</v>
      </c>
      <c r="B90" t="s">
        <v>39</v>
      </c>
      <c r="C90">
        <v>0</v>
      </c>
      <c r="D90" t="s">
        <v>39</v>
      </c>
      <c r="E90">
        <v>6</v>
      </c>
    </row>
    <row r="91" spans="1:5" x14ac:dyDescent="0.35">
      <c r="A91">
        <v>10</v>
      </c>
      <c r="B91" t="s">
        <v>40</v>
      </c>
      <c r="C91">
        <v>0</v>
      </c>
      <c r="D91" t="s">
        <v>39</v>
      </c>
      <c r="E91">
        <v>6</v>
      </c>
    </row>
    <row r="92" spans="1:5" x14ac:dyDescent="0.35">
      <c r="A92">
        <v>11</v>
      </c>
      <c r="B92" t="s">
        <v>41</v>
      </c>
      <c r="C92">
        <v>48</v>
      </c>
      <c r="D92" t="s">
        <v>39</v>
      </c>
      <c r="E92">
        <v>6</v>
      </c>
    </row>
    <row r="93" spans="1:5" x14ac:dyDescent="0.35">
      <c r="A93">
        <v>12</v>
      </c>
      <c r="B93" t="s">
        <v>42</v>
      </c>
      <c r="C93">
        <v>0</v>
      </c>
      <c r="D93" t="s">
        <v>39</v>
      </c>
      <c r="E93">
        <v>6</v>
      </c>
    </row>
    <row r="94" spans="1:5" x14ac:dyDescent="0.35">
      <c r="A94">
        <v>13</v>
      </c>
      <c r="B94" t="s">
        <v>11</v>
      </c>
      <c r="C94">
        <v>0</v>
      </c>
      <c r="D94" t="s">
        <v>39</v>
      </c>
      <c r="E94">
        <v>6</v>
      </c>
    </row>
    <row r="95" spans="1:5" x14ac:dyDescent="0.35">
      <c r="A95">
        <v>14</v>
      </c>
      <c r="B95" t="s">
        <v>43</v>
      </c>
      <c r="C95">
        <v>0</v>
      </c>
      <c r="D95" t="s">
        <v>39</v>
      </c>
      <c r="E95">
        <v>6</v>
      </c>
    </row>
    <row r="96" spans="1:5" x14ac:dyDescent="0.35">
      <c r="A96">
        <v>15</v>
      </c>
      <c r="B96" t="s">
        <v>44</v>
      </c>
      <c r="C96">
        <v>0</v>
      </c>
      <c r="D96" t="s">
        <v>39</v>
      </c>
      <c r="E96">
        <v>6</v>
      </c>
    </row>
    <row r="97" spans="1:5" x14ac:dyDescent="0.35">
      <c r="A97">
        <v>16</v>
      </c>
      <c r="B97" t="s">
        <v>45</v>
      </c>
      <c r="C97">
        <v>0</v>
      </c>
      <c r="D97" t="s">
        <v>39</v>
      </c>
      <c r="E97">
        <v>6</v>
      </c>
    </row>
    <row r="98" spans="1:5" x14ac:dyDescent="0.35">
      <c r="A98">
        <v>1</v>
      </c>
      <c r="B98" t="s">
        <v>34</v>
      </c>
      <c r="C98">
        <v>0</v>
      </c>
      <c r="D98" t="s">
        <v>4</v>
      </c>
      <c r="E98">
        <v>7</v>
      </c>
    </row>
    <row r="99" spans="1:5" x14ac:dyDescent="0.35">
      <c r="A99">
        <v>2</v>
      </c>
      <c r="B99" t="s">
        <v>35</v>
      </c>
      <c r="C99">
        <v>0</v>
      </c>
      <c r="D99" t="s">
        <v>4</v>
      </c>
      <c r="E99">
        <v>7</v>
      </c>
    </row>
    <row r="100" spans="1:5" x14ac:dyDescent="0.35">
      <c r="A100">
        <v>3</v>
      </c>
      <c r="B100" t="s">
        <v>36</v>
      </c>
      <c r="C100">
        <v>0</v>
      </c>
      <c r="D100" t="s">
        <v>4</v>
      </c>
      <c r="E100">
        <v>7</v>
      </c>
    </row>
    <row r="101" spans="1:5" x14ac:dyDescent="0.35">
      <c r="A101">
        <v>4</v>
      </c>
      <c r="B101" t="s">
        <v>37</v>
      </c>
      <c r="C101">
        <v>0</v>
      </c>
      <c r="D101" t="s">
        <v>4</v>
      </c>
      <c r="E101">
        <v>7</v>
      </c>
    </row>
    <row r="102" spans="1:5" x14ac:dyDescent="0.35">
      <c r="A102">
        <v>5</v>
      </c>
      <c r="B102" t="s">
        <v>38</v>
      </c>
      <c r="C102">
        <v>0</v>
      </c>
      <c r="D102" t="s">
        <v>4</v>
      </c>
      <c r="E102">
        <v>7</v>
      </c>
    </row>
    <row r="103" spans="1:5" x14ac:dyDescent="0.35">
      <c r="A103">
        <v>6</v>
      </c>
      <c r="B103" t="s">
        <v>46</v>
      </c>
      <c r="C103">
        <v>0</v>
      </c>
      <c r="D103" t="s">
        <v>4</v>
      </c>
      <c r="E103">
        <v>7</v>
      </c>
    </row>
    <row r="104" spans="1:5" x14ac:dyDescent="0.35">
      <c r="A104">
        <v>7</v>
      </c>
      <c r="B104" t="s">
        <v>116</v>
      </c>
      <c r="C104">
        <v>0</v>
      </c>
      <c r="D104" t="s">
        <v>4</v>
      </c>
      <c r="E104">
        <v>7</v>
      </c>
    </row>
    <row r="105" spans="1:5" x14ac:dyDescent="0.3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35">
      <c r="A106">
        <v>9</v>
      </c>
      <c r="B106" t="s">
        <v>39</v>
      </c>
      <c r="C106">
        <v>0</v>
      </c>
      <c r="D106" t="s">
        <v>4</v>
      </c>
      <c r="E106">
        <v>7</v>
      </c>
    </row>
    <row r="107" spans="1:5" x14ac:dyDescent="0.35">
      <c r="A107">
        <v>10</v>
      </c>
      <c r="B107" t="s">
        <v>40</v>
      </c>
      <c r="C107">
        <v>0</v>
      </c>
      <c r="D107" t="s">
        <v>4</v>
      </c>
      <c r="E107">
        <v>7</v>
      </c>
    </row>
    <row r="108" spans="1:5" x14ac:dyDescent="0.35">
      <c r="A108">
        <v>11</v>
      </c>
      <c r="B108" t="s">
        <v>41</v>
      </c>
      <c r="C108">
        <v>0</v>
      </c>
      <c r="D108" t="s">
        <v>4</v>
      </c>
      <c r="E108">
        <v>7</v>
      </c>
    </row>
    <row r="109" spans="1:5" x14ac:dyDescent="0.35">
      <c r="A109">
        <v>12</v>
      </c>
      <c r="B109" t="s">
        <v>42</v>
      </c>
      <c r="C109">
        <v>0</v>
      </c>
      <c r="D109" t="s">
        <v>4</v>
      </c>
      <c r="E109">
        <v>7</v>
      </c>
    </row>
    <row r="110" spans="1:5" x14ac:dyDescent="0.3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35">
      <c r="A111">
        <v>14</v>
      </c>
      <c r="B111" t="s">
        <v>43</v>
      </c>
      <c r="C111">
        <v>0</v>
      </c>
      <c r="D111" t="s">
        <v>4</v>
      </c>
      <c r="E111">
        <v>7</v>
      </c>
    </row>
    <row r="112" spans="1:5" x14ac:dyDescent="0.35">
      <c r="A112">
        <v>15</v>
      </c>
      <c r="B112" t="s">
        <v>44</v>
      </c>
      <c r="C112">
        <v>0</v>
      </c>
      <c r="D112" t="s">
        <v>4</v>
      </c>
      <c r="E112">
        <v>7</v>
      </c>
    </row>
    <row r="113" spans="1:5" x14ac:dyDescent="0.35">
      <c r="A113">
        <v>16</v>
      </c>
      <c r="B113" t="s">
        <v>45</v>
      </c>
      <c r="C113">
        <v>0</v>
      </c>
      <c r="D113" t="s">
        <v>4</v>
      </c>
      <c r="E113">
        <v>7</v>
      </c>
    </row>
    <row r="114" spans="1:5" x14ac:dyDescent="0.35">
      <c r="A114">
        <v>1</v>
      </c>
      <c r="B114" t="s">
        <v>34</v>
      </c>
      <c r="C114" s="2">
        <v>0</v>
      </c>
      <c r="D114" t="s">
        <v>42</v>
      </c>
      <c r="E114">
        <v>8</v>
      </c>
    </row>
    <row r="115" spans="1:5" x14ac:dyDescent="0.35">
      <c r="A115">
        <v>2</v>
      </c>
      <c r="B115" t="s">
        <v>35</v>
      </c>
      <c r="C115" s="2">
        <v>0</v>
      </c>
      <c r="D115" s="2" t="s">
        <v>42</v>
      </c>
      <c r="E115">
        <v>8</v>
      </c>
    </row>
    <row r="116" spans="1:5" x14ac:dyDescent="0.35">
      <c r="A116">
        <v>3</v>
      </c>
      <c r="B116" t="s">
        <v>36</v>
      </c>
      <c r="C116" s="2">
        <v>0</v>
      </c>
      <c r="D116" s="2" t="s">
        <v>42</v>
      </c>
      <c r="E116">
        <v>8</v>
      </c>
    </row>
    <row r="117" spans="1:5" x14ac:dyDescent="0.35">
      <c r="A117">
        <v>4</v>
      </c>
      <c r="B117" t="s">
        <v>37</v>
      </c>
      <c r="C117" s="2">
        <v>0</v>
      </c>
      <c r="D117" s="2" t="s">
        <v>42</v>
      </c>
      <c r="E117">
        <v>8</v>
      </c>
    </row>
    <row r="118" spans="1:5" x14ac:dyDescent="0.35">
      <c r="A118">
        <v>5</v>
      </c>
      <c r="B118" t="s">
        <v>38</v>
      </c>
      <c r="C118" s="2">
        <v>0</v>
      </c>
      <c r="D118" s="2" t="s">
        <v>42</v>
      </c>
      <c r="E118">
        <v>8</v>
      </c>
    </row>
    <row r="119" spans="1:5" x14ac:dyDescent="0.35">
      <c r="A119">
        <v>6</v>
      </c>
      <c r="B119" t="s">
        <v>46</v>
      </c>
      <c r="C119" s="2">
        <v>0</v>
      </c>
      <c r="D119" s="2" t="s">
        <v>42</v>
      </c>
      <c r="E119">
        <v>8</v>
      </c>
    </row>
    <row r="120" spans="1:5" x14ac:dyDescent="0.35">
      <c r="A120">
        <v>7</v>
      </c>
      <c r="B120" t="s">
        <v>116</v>
      </c>
      <c r="C120" s="2">
        <v>0</v>
      </c>
      <c r="D120" s="2" t="s">
        <v>42</v>
      </c>
      <c r="E120">
        <v>8</v>
      </c>
    </row>
    <row r="121" spans="1:5" x14ac:dyDescent="0.35">
      <c r="A121" s="2">
        <v>8</v>
      </c>
      <c r="B121" s="2" t="s">
        <v>4</v>
      </c>
      <c r="C121" s="2">
        <v>0</v>
      </c>
      <c r="D121" s="2" t="s">
        <v>42</v>
      </c>
      <c r="E121" s="2">
        <v>8</v>
      </c>
    </row>
    <row r="122" spans="1:5" x14ac:dyDescent="0.35">
      <c r="A122" s="2">
        <v>9</v>
      </c>
      <c r="B122" s="2" t="s">
        <v>39</v>
      </c>
      <c r="C122" s="2">
        <v>0</v>
      </c>
      <c r="D122" s="2" t="s">
        <v>42</v>
      </c>
      <c r="E122" s="2">
        <v>8</v>
      </c>
    </row>
    <row r="123" spans="1:5" x14ac:dyDescent="0.35">
      <c r="A123" s="2">
        <v>10</v>
      </c>
      <c r="B123" s="2" t="s">
        <v>40</v>
      </c>
      <c r="C123" s="2">
        <v>0</v>
      </c>
      <c r="D123" s="2" t="s">
        <v>42</v>
      </c>
      <c r="E123" s="2">
        <v>8</v>
      </c>
    </row>
    <row r="124" spans="1:5" x14ac:dyDescent="0.35">
      <c r="A124" s="2">
        <v>11</v>
      </c>
      <c r="B124" s="2" t="s">
        <v>41</v>
      </c>
      <c r="C124" s="2">
        <v>87</v>
      </c>
      <c r="D124" s="2" t="s">
        <v>42</v>
      </c>
      <c r="E124" s="2">
        <v>8</v>
      </c>
    </row>
    <row r="125" spans="1:5" x14ac:dyDescent="0.35">
      <c r="A125" s="2">
        <v>12</v>
      </c>
      <c r="B125" s="2" t="s">
        <v>42</v>
      </c>
      <c r="C125" s="2">
        <v>0</v>
      </c>
      <c r="D125" s="2" t="s">
        <v>42</v>
      </c>
      <c r="E125" s="2">
        <v>8</v>
      </c>
    </row>
    <row r="126" spans="1:5" x14ac:dyDescent="0.35">
      <c r="A126" s="2">
        <v>13</v>
      </c>
      <c r="B126" s="2" t="s">
        <v>11</v>
      </c>
      <c r="C126" s="2">
        <v>0</v>
      </c>
      <c r="D126" s="2" t="s">
        <v>42</v>
      </c>
      <c r="E126" s="2">
        <v>8</v>
      </c>
    </row>
    <row r="127" spans="1:5" x14ac:dyDescent="0.35">
      <c r="A127" s="2">
        <v>14</v>
      </c>
      <c r="B127" s="2" t="s">
        <v>43</v>
      </c>
      <c r="C127" s="2">
        <v>0</v>
      </c>
      <c r="D127" s="2" t="s">
        <v>42</v>
      </c>
      <c r="E127" s="2">
        <v>8</v>
      </c>
    </row>
    <row r="128" spans="1:5" x14ac:dyDescent="0.35">
      <c r="A128" s="2">
        <v>15</v>
      </c>
      <c r="B128" s="2" t="s">
        <v>44</v>
      </c>
      <c r="C128" s="2">
        <v>0</v>
      </c>
      <c r="D128" s="2" t="s">
        <v>42</v>
      </c>
      <c r="E128" s="2">
        <v>8</v>
      </c>
    </row>
    <row r="129" spans="1:5" x14ac:dyDescent="0.35">
      <c r="A129" s="2">
        <v>16</v>
      </c>
      <c r="B129" s="2" t="s">
        <v>45</v>
      </c>
      <c r="C129" s="2">
        <v>0</v>
      </c>
      <c r="D129" s="2" t="s">
        <v>42</v>
      </c>
      <c r="E129" s="2">
        <v>8</v>
      </c>
    </row>
    <row r="130" spans="1:5" x14ac:dyDescent="0.35">
      <c r="A130" s="2">
        <v>1</v>
      </c>
      <c r="B130" s="2" t="s">
        <v>34</v>
      </c>
      <c r="C130" s="2">
        <v>12648</v>
      </c>
      <c r="D130" s="2" t="s">
        <v>83</v>
      </c>
      <c r="E130" s="2">
        <v>9</v>
      </c>
    </row>
    <row r="131" spans="1:5" x14ac:dyDescent="0.35">
      <c r="A131" s="2">
        <v>2</v>
      </c>
      <c r="B131" s="2" t="s">
        <v>35</v>
      </c>
      <c r="C131" s="2">
        <v>406</v>
      </c>
      <c r="D131" s="2" t="s">
        <v>83</v>
      </c>
      <c r="E131" s="2">
        <v>9</v>
      </c>
    </row>
    <row r="132" spans="1:5" x14ac:dyDescent="0.35">
      <c r="A132" s="2">
        <v>3</v>
      </c>
      <c r="B132" s="2" t="s">
        <v>36</v>
      </c>
      <c r="C132" s="2">
        <v>209</v>
      </c>
      <c r="D132" s="2" t="s">
        <v>83</v>
      </c>
      <c r="E132" s="2">
        <v>9</v>
      </c>
    </row>
    <row r="133" spans="1:5" x14ac:dyDescent="0.35">
      <c r="A133" s="2">
        <v>4</v>
      </c>
      <c r="B133" s="2" t="s">
        <v>37</v>
      </c>
      <c r="C133" s="2">
        <v>3</v>
      </c>
      <c r="D133" s="2" t="s">
        <v>83</v>
      </c>
      <c r="E133" s="2">
        <v>9</v>
      </c>
    </row>
    <row r="134" spans="1:5" x14ac:dyDescent="0.35">
      <c r="A134" s="2">
        <v>5</v>
      </c>
      <c r="B134" s="2" t="s">
        <v>38</v>
      </c>
      <c r="C134" s="2">
        <v>2</v>
      </c>
      <c r="D134" s="2" t="s">
        <v>83</v>
      </c>
      <c r="E134" s="2">
        <v>9</v>
      </c>
    </row>
    <row r="135" spans="1:5" x14ac:dyDescent="0.35">
      <c r="A135" s="2">
        <v>6</v>
      </c>
      <c r="B135" s="2" t="s">
        <v>46</v>
      </c>
      <c r="C135" s="2">
        <v>0</v>
      </c>
      <c r="D135" s="2" t="s">
        <v>83</v>
      </c>
      <c r="E135" s="2">
        <v>9</v>
      </c>
    </row>
    <row r="136" spans="1:5" x14ac:dyDescent="0.35">
      <c r="A136" s="2">
        <v>7</v>
      </c>
      <c r="B136" s="2" t="s">
        <v>116</v>
      </c>
      <c r="C136" s="2">
        <v>0</v>
      </c>
      <c r="D136" s="2" t="s">
        <v>83</v>
      </c>
      <c r="E136" s="2">
        <v>9</v>
      </c>
    </row>
    <row r="137" spans="1:5" x14ac:dyDescent="0.35">
      <c r="A137" s="2">
        <v>8</v>
      </c>
      <c r="B137" s="2" t="s">
        <v>4</v>
      </c>
      <c r="C137" s="2">
        <v>0</v>
      </c>
      <c r="D137" s="2" t="s">
        <v>83</v>
      </c>
      <c r="E137" s="2">
        <v>9</v>
      </c>
    </row>
    <row r="138" spans="1:5" x14ac:dyDescent="0.35">
      <c r="A138" s="2">
        <v>9</v>
      </c>
      <c r="B138" s="2" t="s">
        <v>39</v>
      </c>
      <c r="C138" s="2">
        <v>6</v>
      </c>
      <c r="D138" s="2" t="s">
        <v>83</v>
      </c>
      <c r="E138" s="2">
        <v>9</v>
      </c>
    </row>
    <row r="139" spans="1:5" x14ac:dyDescent="0.35">
      <c r="A139" s="2">
        <v>10</v>
      </c>
      <c r="B139" s="2" t="s">
        <v>40</v>
      </c>
      <c r="C139" s="2">
        <v>0</v>
      </c>
      <c r="D139" s="2" t="s">
        <v>83</v>
      </c>
      <c r="E139" s="2">
        <v>9</v>
      </c>
    </row>
    <row r="140" spans="1:5" x14ac:dyDescent="0.35">
      <c r="A140" s="2">
        <v>11</v>
      </c>
      <c r="B140" s="2" t="s">
        <v>41</v>
      </c>
      <c r="C140" s="2">
        <v>992</v>
      </c>
      <c r="D140" s="2" t="s">
        <v>83</v>
      </c>
      <c r="E140" s="2">
        <v>9</v>
      </c>
    </row>
    <row r="141" spans="1:5" x14ac:dyDescent="0.35">
      <c r="A141" s="2">
        <v>12</v>
      </c>
      <c r="B141" s="2" t="s">
        <v>42</v>
      </c>
      <c r="C141" s="2">
        <v>0</v>
      </c>
      <c r="D141" s="2" t="s">
        <v>83</v>
      </c>
      <c r="E141" s="2">
        <v>9</v>
      </c>
    </row>
    <row r="142" spans="1:5" x14ac:dyDescent="0.35">
      <c r="A142" s="2">
        <v>13</v>
      </c>
      <c r="B142" s="2" t="s">
        <v>11</v>
      </c>
      <c r="C142" s="2">
        <v>2</v>
      </c>
      <c r="D142" s="2" t="s">
        <v>83</v>
      </c>
      <c r="E142" s="2">
        <v>9</v>
      </c>
    </row>
    <row r="143" spans="1:5" x14ac:dyDescent="0.35">
      <c r="A143" s="2">
        <v>14</v>
      </c>
      <c r="B143" s="2" t="s">
        <v>43</v>
      </c>
      <c r="C143" s="2">
        <v>2</v>
      </c>
      <c r="D143" s="2" t="s">
        <v>83</v>
      </c>
      <c r="E143" s="2">
        <v>9</v>
      </c>
    </row>
    <row r="144" spans="1:5" x14ac:dyDescent="0.35">
      <c r="A144" s="2">
        <v>15</v>
      </c>
      <c r="B144" s="2" t="s">
        <v>44</v>
      </c>
      <c r="C144" s="2">
        <v>0</v>
      </c>
      <c r="D144" s="2" t="s">
        <v>83</v>
      </c>
      <c r="E144" s="2">
        <v>9</v>
      </c>
    </row>
    <row r="145" spans="1:5" x14ac:dyDescent="0.35">
      <c r="A145" s="2">
        <v>16</v>
      </c>
      <c r="B145" s="2" t="s">
        <v>45</v>
      </c>
      <c r="C145" s="2">
        <v>2</v>
      </c>
      <c r="D145" s="2" t="s">
        <v>83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4.5" x14ac:dyDescent="0.35"/>
  <cols>
    <col min="1" max="1" width="5.26953125" bestFit="1" customWidth="1"/>
    <col min="2" max="2" width="8.54296875" bestFit="1" customWidth="1"/>
    <col min="3" max="3" width="38.7265625" bestFit="1" customWidth="1"/>
    <col min="4" max="4" width="18.7265625" bestFit="1" customWidth="1"/>
  </cols>
  <sheetData>
    <row r="1" spans="1:4" x14ac:dyDescent="0.35">
      <c r="A1" t="s">
        <v>95</v>
      </c>
      <c r="B1" t="s">
        <v>100</v>
      </c>
      <c r="C1" t="s">
        <v>2</v>
      </c>
      <c r="D1" t="s">
        <v>110</v>
      </c>
    </row>
    <row r="2" spans="1:4" x14ac:dyDescent="0.35">
      <c r="A2">
        <v>1</v>
      </c>
      <c r="B2">
        <v>8</v>
      </c>
      <c r="C2" t="s">
        <v>85</v>
      </c>
      <c r="D2" t="s">
        <v>3</v>
      </c>
    </row>
    <row r="3" spans="1:4" x14ac:dyDescent="0.35">
      <c r="A3">
        <v>2</v>
      </c>
      <c r="B3">
        <v>13</v>
      </c>
      <c r="C3" t="s">
        <v>85</v>
      </c>
      <c r="D3" t="s">
        <v>86</v>
      </c>
    </row>
    <row r="4" spans="1:4" x14ac:dyDescent="0.35">
      <c r="A4">
        <v>3</v>
      </c>
      <c r="B4">
        <v>0</v>
      </c>
      <c r="C4" t="s">
        <v>85</v>
      </c>
      <c r="D4" t="s">
        <v>87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4.5" x14ac:dyDescent="0.35"/>
  <cols>
    <col min="1" max="1" width="5.26953125" bestFit="1" customWidth="1"/>
    <col min="2" max="2" width="19.453125" bestFit="1" customWidth="1"/>
    <col min="3" max="3" width="8.54296875" bestFit="1" customWidth="1"/>
  </cols>
  <sheetData>
    <row r="1" spans="1:3" x14ac:dyDescent="0.35">
      <c r="A1" t="s">
        <v>95</v>
      </c>
      <c r="B1" t="s">
        <v>130</v>
      </c>
      <c r="C1" t="s">
        <v>100</v>
      </c>
    </row>
    <row r="2" spans="1:3" x14ac:dyDescent="0.35">
      <c r="A2">
        <v>1</v>
      </c>
      <c r="B2" t="s">
        <v>13</v>
      </c>
      <c r="C2">
        <v>243</v>
      </c>
    </row>
    <row r="3" spans="1:3" x14ac:dyDescent="0.35">
      <c r="A3">
        <v>2</v>
      </c>
      <c r="B3" t="s">
        <v>14</v>
      </c>
      <c r="C3">
        <v>52</v>
      </c>
    </row>
    <row r="4" spans="1:3" x14ac:dyDescent="0.35">
      <c r="A4">
        <v>3</v>
      </c>
      <c r="B4" t="s">
        <v>15</v>
      </c>
      <c r="C4">
        <v>26</v>
      </c>
    </row>
    <row r="5" spans="1:3" x14ac:dyDescent="0.35">
      <c r="A5">
        <v>4</v>
      </c>
      <c r="B5" t="s">
        <v>80</v>
      </c>
      <c r="C5">
        <v>97</v>
      </c>
    </row>
    <row r="6" spans="1:3" x14ac:dyDescent="0.35">
      <c r="A6">
        <v>5</v>
      </c>
      <c r="B6" t="s">
        <v>81</v>
      </c>
      <c r="C6">
        <v>0</v>
      </c>
    </row>
    <row r="7" spans="1:3" x14ac:dyDescent="0.35">
      <c r="A7">
        <v>6</v>
      </c>
      <c r="B7" t="s">
        <v>131</v>
      </c>
      <c r="C7">
        <v>0</v>
      </c>
    </row>
    <row r="8" spans="1:3" x14ac:dyDescent="0.35">
      <c r="A8">
        <v>7</v>
      </c>
      <c r="B8" t="s">
        <v>16</v>
      </c>
      <c r="C8">
        <v>0</v>
      </c>
    </row>
    <row r="9" spans="1:3" x14ac:dyDescent="0.35">
      <c r="A9">
        <v>8</v>
      </c>
      <c r="B9" t="s">
        <v>17</v>
      </c>
      <c r="C9">
        <v>0</v>
      </c>
    </row>
    <row r="10" spans="1:3" x14ac:dyDescent="0.35">
      <c r="A10">
        <v>9</v>
      </c>
      <c r="B10" t="s">
        <v>18</v>
      </c>
      <c r="C10">
        <v>0</v>
      </c>
    </row>
    <row r="11" spans="1:3" x14ac:dyDescent="0.35">
      <c r="A11">
        <v>10</v>
      </c>
      <c r="B11" t="s">
        <v>19</v>
      </c>
      <c r="C11">
        <v>0</v>
      </c>
    </row>
    <row r="12" spans="1:3" x14ac:dyDescent="0.35">
      <c r="A12">
        <v>11</v>
      </c>
      <c r="B12" t="s">
        <v>82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4.5" x14ac:dyDescent="0.35"/>
  <cols>
    <col min="1" max="1" width="5.26953125" bestFit="1" customWidth="1"/>
    <col min="2" max="2" width="14.54296875" bestFit="1" customWidth="1"/>
    <col min="3" max="3" width="10.54296875" bestFit="1" customWidth="1"/>
    <col min="4" max="4" width="10.1796875" bestFit="1" customWidth="1"/>
  </cols>
  <sheetData>
    <row r="1" spans="1:4" x14ac:dyDescent="0.35">
      <c r="A1" t="s">
        <v>95</v>
      </c>
      <c r="B1" t="s">
        <v>126</v>
      </c>
      <c r="C1" t="s">
        <v>30</v>
      </c>
      <c r="D1" t="s">
        <v>127</v>
      </c>
    </row>
    <row r="2" spans="1:4" x14ac:dyDescent="0.35">
      <c r="A2">
        <v>1</v>
      </c>
      <c r="B2" t="s">
        <v>128</v>
      </c>
      <c r="C2">
        <v>0</v>
      </c>
      <c r="D2">
        <v>0</v>
      </c>
    </row>
    <row r="3" spans="1:4" x14ac:dyDescent="0.35">
      <c r="A3">
        <v>2</v>
      </c>
      <c r="B3" t="s">
        <v>129</v>
      </c>
      <c r="C3">
        <v>0</v>
      </c>
      <c r="D3">
        <v>0</v>
      </c>
    </row>
    <row r="4" spans="1:4" x14ac:dyDescent="0.3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4.5" x14ac:dyDescent="0.35"/>
  <cols>
    <col min="1" max="1" width="5.26953125" bestFit="1" customWidth="1"/>
    <col min="2" max="2" width="19" bestFit="1" customWidth="1"/>
    <col min="3" max="3" width="14.54296875" bestFit="1" customWidth="1"/>
    <col min="4" max="4" width="8.1796875" bestFit="1" customWidth="1"/>
    <col min="6" max="6" width="8.54296875" bestFit="1" customWidth="1"/>
    <col min="7" max="7" width="11.26953125" bestFit="1" customWidth="1"/>
  </cols>
  <sheetData>
    <row r="1" spans="1:7" x14ac:dyDescent="0.3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35">
      <c r="A2">
        <v>1</v>
      </c>
      <c r="B2" t="s">
        <v>123</v>
      </c>
      <c r="C2" t="s">
        <v>31</v>
      </c>
      <c r="D2" t="s">
        <v>30</v>
      </c>
      <c r="E2">
        <v>1</v>
      </c>
      <c r="F2">
        <v>6</v>
      </c>
      <c r="G2">
        <v>1</v>
      </c>
    </row>
    <row r="3" spans="1:7" x14ac:dyDescent="0.35">
      <c r="A3">
        <v>2</v>
      </c>
      <c r="B3" t="s">
        <v>152</v>
      </c>
      <c r="C3" t="s">
        <v>31</v>
      </c>
      <c r="D3" t="s">
        <v>30</v>
      </c>
      <c r="E3">
        <v>1</v>
      </c>
      <c r="F3">
        <v>33</v>
      </c>
      <c r="G3">
        <v>1</v>
      </c>
    </row>
    <row r="4" spans="1:7" x14ac:dyDescent="0.35">
      <c r="A4">
        <v>3</v>
      </c>
      <c r="B4" t="s">
        <v>122</v>
      </c>
      <c r="C4" t="s">
        <v>31</v>
      </c>
      <c r="D4" t="s">
        <v>30</v>
      </c>
      <c r="E4">
        <v>1</v>
      </c>
      <c r="F4">
        <v>5</v>
      </c>
      <c r="G4">
        <v>1</v>
      </c>
    </row>
    <row r="5" spans="1:7" x14ac:dyDescent="0.35">
      <c r="A5">
        <v>4</v>
      </c>
      <c r="B5" t="s">
        <v>135</v>
      </c>
      <c r="C5" t="s">
        <v>31</v>
      </c>
      <c r="D5" t="s">
        <v>30</v>
      </c>
      <c r="E5">
        <v>1</v>
      </c>
      <c r="F5">
        <v>6</v>
      </c>
      <c r="G5">
        <v>1</v>
      </c>
    </row>
    <row r="6" spans="1:7" x14ac:dyDescent="0.35">
      <c r="A6">
        <v>5</v>
      </c>
      <c r="B6" t="s">
        <v>153</v>
      </c>
      <c r="C6" t="s">
        <v>31</v>
      </c>
      <c r="D6" t="s">
        <v>30</v>
      </c>
      <c r="E6">
        <v>1</v>
      </c>
      <c r="F6">
        <v>6</v>
      </c>
      <c r="G6">
        <v>1</v>
      </c>
    </row>
    <row r="7" spans="1:7" x14ac:dyDescent="0.35">
      <c r="A7">
        <v>6</v>
      </c>
      <c r="B7" t="s">
        <v>102</v>
      </c>
      <c r="C7" t="s">
        <v>31</v>
      </c>
      <c r="D7" t="s">
        <v>30</v>
      </c>
      <c r="E7">
        <v>1</v>
      </c>
      <c r="F7">
        <v>14</v>
      </c>
      <c r="G7">
        <v>1</v>
      </c>
    </row>
    <row r="8" spans="1:7" x14ac:dyDescent="0.35">
      <c r="A8">
        <v>1</v>
      </c>
      <c r="B8" t="s">
        <v>123</v>
      </c>
      <c r="C8" t="s">
        <v>31</v>
      </c>
      <c r="D8" t="s">
        <v>10</v>
      </c>
      <c r="E8">
        <v>2</v>
      </c>
      <c r="F8">
        <v>10</v>
      </c>
      <c r="G8">
        <v>1</v>
      </c>
    </row>
    <row r="9" spans="1:7" x14ac:dyDescent="0.35">
      <c r="A9">
        <v>2</v>
      </c>
      <c r="B9" t="s">
        <v>152</v>
      </c>
      <c r="C9" t="s">
        <v>31</v>
      </c>
      <c r="D9" t="s">
        <v>10</v>
      </c>
      <c r="E9">
        <v>2</v>
      </c>
      <c r="F9">
        <v>40</v>
      </c>
      <c r="G9">
        <v>1</v>
      </c>
    </row>
    <row r="10" spans="1:7" x14ac:dyDescent="0.35">
      <c r="A10">
        <v>3</v>
      </c>
      <c r="B10" t="s">
        <v>122</v>
      </c>
      <c r="C10" t="s">
        <v>31</v>
      </c>
      <c r="D10" t="s">
        <v>10</v>
      </c>
      <c r="E10">
        <v>2</v>
      </c>
      <c r="F10">
        <v>5</v>
      </c>
      <c r="G10">
        <v>1</v>
      </c>
    </row>
    <row r="11" spans="1:7" x14ac:dyDescent="0.35">
      <c r="A11">
        <v>4</v>
      </c>
      <c r="B11" t="s">
        <v>135</v>
      </c>
      <c r="C11" t="s">
        <v>31</v>
      </c>
      <c r="D11" t="s">
        <v>10</v>
      </c>
      <c r="E11">
        <v>2</v>
      </c>
      <c r="F11">
        <v>10</v>
      </c>
      <c r="G11">
        <v>1</v>
      </c>
    </row>
    <row r="12" spans="1:7" x14ac:dyDescent="0.35">
      <c r="A12">
        <v>5</v>
      </c>
      <c r="B12" t="s">
        <v>153</v>
      </c>
      <c r="C12" t="s">
        <v>31</v>
      </c>
      <c r="D12" t="s">
        <v>10</v>
      </c>
      <c r="E12">
        <v>2</v>
      </c>
      <c r="F12">
        <v>6</v>
      </c>
      <c r="G12">
        <v>1</v>
      </c>
    </row>
    <row r="13" spans="1:7" x14ac:dyDescent="0.3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16</v>
      </c>
      <c r="G13">
        <v>1</v>
      </c>
    </row>
    <row r="14" spans="1:7" x14ac:dyDescent="0.35">
      <c r="A14">
        <v>1</v>
      </c>
      <c r="B14" t="s">
        <v>123</v>
      </c>
      <c r="C14" t="s">
        <v>55</v>
      </c>
      <c r="D14" t="s">
        <v>30</v>
      </c>
      <c r="E14">
        <v>1</v>
      </c>
      <c r="F14">
        <v>23</v>
      </c>
      <c r="G14">
        <v>2</v>
      </c>
    </row>
    <row r="15" spans="1:7" x14ac:dyDescent="0.35">
      <c r="A15">
        <v>2</v>
      </c>
      <c r="B15" t="s">
        <v>152</v>
      </c>
      <c r="C15" s="2" t="s">
        <v>55</v>
      </c>
      <c r="D15" t="s">
        <v>30</v>
      </c>
      <c r="E15">
        <v>1</v>
      </c>
      <c r="F15" s="2">
        <v>33</v>
      </c>
      <c r="G15">
        <v>2</v>
      </c>
    </row>
    <row r="16" spans="1:7" x14ac:dyDescent="0.35">
      <c r="A16">
        <v>3</v>
      </c>
      <c r="B16" t="s">
        <v>122</v>
      </c>
      <c r="C16" s="2" t="s">
        <v>55</v>
      </c>
      <c r="D16" t="s">
        <v>30</v>
      </c>
      <c r="E16">
        <v>1</v>
      </c>
      <c r="F16" s="2">
        <v>15</v>
      </c>
      <c r="G16">
        <v>2</v>
      </c>
    </row>
    <row r="17" spans="1:7" x14ac:dyDescent="0.35">
      <c r="A17">
        <v>4</v>
      </c>
      <c r="B17" t="s">
        <v>135</v>
      </c>
      <c r="C17" s="2" t="s">
        <v>55</v>
      </c>
      <c r="D17" t="s">
        <v>30</v>
      </c>
      <c r="E17">
        <v>1</v>
      </c>
      <c r="F17" s="2">
        <v>6</v>
      </c>
      <c r="G17">
        <v>2</v>
      </c>
    </row>
    <row r="18" spans="1:7" x14ac:dyDescent="0.35">
      <c r="A18">
        <v>5</v>
      </c>
      <c r="B18" t="s">
        <v>153</v>
      </c>
      <c r="C18" s="2" t="s">
        <v>55</v>
      </c>
      <c r="D18" t="s">
        <v>30</v>
      </c>
      <c r="E18">
        <v>1</v>
      </c>
      <c r="F18" s="2">
        <v>6</v>
      </c>
      <c r="G18">
        <v>2</v>
      </c>
    </row>
    <row r="19" spans="1:7" x14ac:dyDescent="0.3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24</v>
      </c>
      <c r="G19">
        <v>2</v>
      </c>
    </row>
    <row r="20" spans="1:7" x14ac:dyDescent="0.35">
      <c r="A20">
        <v>1</v>
      </c>
      <c r="B20" t="s">
        <v>123</v>
      </c>
      <c r="C20" s="2" t="s">
        <v>55</v>
      </c>
      <c r="D20" t="s">
        <v>10</v>
      </c>
      <c r="E20">
        <v>2</v>
      </c>
      <c r="F20" s="2">
        <v>57</v>
      </c>
      <c r="G20">
        <v>2</v>
      </c>
    </row>
    <row r="21" spans="1:7" x14ac:dyDescent="0.35">
      <c r="A21">
        <v>2</v>
      </c>
      <c r="B21" t="s">
        <v>152</v>
      </c>
      <c r="C21" s="2" t="s">
        <v>55</v>
      </c>
      <c r="D21" t="s">
        <v>10</v>
      </c>
      <c r="E21">
        <v>2</v>
      </c>
      <c r="F21" s="2">
        <v>40</v>
      </c>
      <c r="G21">
        <v>2</v>
      </c>
    </row>
    <row r="22" spans="1:7" x14ac:dyDescent="0.35">
      <c r="A22">
        <v>3</v>
      </c>
      <c r="B22" t="s">
        <v>122</v>
      </c>
      <c r="C22" s="2" t="s">
        <v>55</v>
      </c>
      <c r="D22" t="s">
        <v>10</v>
      </c>
      <c r="E22">
        <v>2</v>
      </c>
      <c r="F22" s="2">
        <v>28</v>
      </c>
      <c r="G22">
        <v>2</v>
      </c>
    </row>
    <row r="23" spans="1:7" x14ac:dyDescent="0.35">
      <c r="A23">
        <v>4</v>
      </c>
      <c r="B23" t="s">
        <v>135</v>
      </c>
      <c r="C23" s="2" t="s">
        <v>55</v>
      </c>
      <c r="D23" t="s">
        <v>10</v>
      </c>
      <c r="E23">
        <v>2</v>
      </c>
      <c r="F23" s="2">
        <v>10</v>
      </c>
      <c r="G23">
        <v>2</v>
      </c>
    </row>
    <row r="24" spans="1:7" x14ac:dyDescent="0.35">
      <c r="A24">
        <v>5</v>
      </c>
      <c r="B24" t="s">
        <v>153</v>
      </c>
      <c r="C24" s="2" t="s">
        <v>55</v>
      </c>
      <c r="D24" t="s">
        <v>10</v>
      </c>
      <c r="E24">
        <v>2</v>
      </c>
      <c r="F24" s="2">
        <v>6</v>
      </c>
      <c r="G24">
        <v>2</v>
      </c>
    </row>
    <row r="25" spans="1:7" x14ac:dyDescent="0.3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32</v>
      </c>
      <c r="G25">
        <v>2</v>
      </c>
    </row>
    <row r="26" spans="1:7" x14ac:dyDescent="0.35">
      <c r="A26">
        <v>1</v>
      </c>
      <c r="B26" t="s">
        <v>123</v>
      </c>
      <c r="C26" t="s">
        <v>103</v>
      </c>
      <c r="D26" t="s">
        <v>30</v>
      </c>
      <c r="E26">
        <v>1</v>
      </c>
      <c r="F26">
        <v>3</v>
      </c>
      <c r="G26">
        <v>3</v>
      </c>
    </row>
    <row r="27" spans="1:7" x14ac:dyDescent="0.35">
      <c r="A27">
        <v>2</v>
      </c>
      <c r="B27" t="s">
        <v>152</v>
      </c>
      <c r="C27" t="s">
        <v>103</v>
      </c>
      <c r="D27" t="s">
        <v>30</v>
      </c>
      <c r="E27">
        <v>1</v>
      </c>
      <c r="F27">
        <v>0</v>
      </c>
      <c r="G27">
        <v>3</v>
      </c>
    </row>
    <row r="28" spans="1:7" x14ac:dyDescent="0.35">
      <c r="A28">
        <v>3</v>
      </c>
      <c r="B28" t="s">
        <v>122</v>
      </c>
      <c r="C28" t="s">
        <v>103</v>
      </c>
      <c r="D28" t="s">
        <v>30</v>
      </c>
      <c r="E28">
        <v>1</v>
      </c>
      <c r="F28">
        <v>0</v>
      </c>
      <c r="G28">
        <v>3</v>
      </c>
    </row>
    <row r="29" spans="1:7" x14ac:dyDescent="0.35">
      <c r="A29">
        <v>4</v>
      </c>
      <c r="B29" t="s">
        <v>135</v>
      </c>
      <c r="C29" t="s">
        <v>103</v>
      </c>
      <c r="D29" t="s">
        <v>30</v>
      </c>
      <c r="E29">
        <v>1</v>
      </c>
      <c r="F29">
        <v>0</v>
      </c>
      <c r="G29">
        <v>3</v>
      </c>
    </row>
    <row r="30" spans="1:7" x14ac:dyDescent="0.35">
      <c r="A30">
        <v>5</v>
      </c>
      <c r="B30" t="s">
        <v>153</v>
      </c>
      <c r="C30" t="s">
        <v>103</v>
      </c>
      <c r="D30" t="s">
        <v>30</v>
      </c>
      <c r="E30">
        <v>1</v>
      </c>
      <c r="F30">
        <v>0</v>
      </c>
      <c r="G30">
        <v>3</v>
      </c>
    </row>
    <row r="31" spans="1:7" x14ac:dyDescent="0.3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2</v>
      </c>
      <c r="G31">
        <v>3</v>
      </c>
    </row>
    <row r="32" spans="1:7" x14ac:dyDescent="0.35">
      <c r="A32">
        <v>1</v>
      </c>
      <c r="B32" t="s">
        <v>123</v>
      </c>
      <c r="C32" t="s">
        <v>103</v>
      </c>
      <c r="D32" t="s">
        <v>10</v>
      </c>
      <c r="E32">
        <v>2</v>
      </c>
      <c r="F32">
        <v>8</v>
      </c>
      <c r="G32">
        <v>3</v>
      </c>
    </row>
    <row r="33" spans="1:7" x14ac:dyDescent="0.35">
      <c r="A33">
        <v>2</v>
      </c>
      <c r="B33" t="s">
        <v>152</v>
      </c>
      <c r="C33" t="s">
        <v>103</v>
      </c>
      <c r="D33" t="s">
        <v>10</v>
      </c>
      <c r="E33">
        <v>2</v>
      </c>
      <c r="F33">
        <v>0</v>
      </c>
      <c r="G33">
        <v>3</v>
      </c>
    </row>
    <row r="34" spans="1:7" x14ac:dyDescent="0.35">
      <c r="A34">
        <v>3</v>
      </c>
      <c r="B34" t="s">
        <v>122</v>
      </c>
      <c r="C34" t="s">
        <v>103</v>
      </c>
      <c r="D34" t="s">
        <v>10</v>
      </c>
      <c r="E34">
        <v>2</v>
      </c>
      <c r="F34">
        <v>0</v>
      </c>
      <c r="G34">
        <v>3</v>
      </c>
    </row>
    <row r="35" spans="1:7" x14ac:dyDescent="0.35">
      <c r="A35">
        <v>4</v>
      </c>
      <c r="B35" t="s">
        <v>135</v>
      </c>
      <c r="C35" t="s">
        <v>103</v>
      </c>
      <c r="D35" t="s">
        <v>10</v>
      </c>
      <c r="E35">
        <v>2</v>
      </c>
      <c r="F35">
        <v>0</v>
      </c>
      <c r="G35">
        <v>3</v>
      </c>
    </row>
    <row r="36" spans="1:7" x14ac:dyDescent="0.35">
      <c r="A36">
        <v>5</v>
      </c>
      <c r="B36" t="s">
        <v>153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3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2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4.5" x14ac:dyDescent="0.35"/>
  <cols>
    <col min="1" max="1" width="5.26953125" bestFit="1" customWidth="1"/>
    <col min="2" max="2" width="19" bestFit="1" customWidth="1"/>
    <col min="3" max="3" width="14.54296875" bestFit="1" customWidth="1"/>
    <col min="4" max="4" width="8.1796875" bestFit="1" customWidth="1"/>
    <col min="6" max="6" width="8.54296875" bestFit="1" customWidth="1"/>
    <col min="7" max="7" width="11.26953125" bestFit="1" customWidth="1"/>
  </cols>
  <sheetData>
    <row r="1" spans="1:7" x14ac:dyDescent="0.3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35">
      <c r="A2">
        <v>1</v>
      </c>
      <c r="B2" t="s">
        <v>123</v>
      </c>
      <c r="C2" t="s">
        <v>31</v>
      </c>
      <c r="D2" t="s">
        <v>30</v>
      </c>
      <c r="E2">
        <v>1</v>
      </c>
      <c r="F2">
        <v>151</v>
      </c>
      <c r="G2">
        <v>1</v>
      </c>
    </row>
    <row r="3" spans="1:7" x14ac:dyDescent="0.35">
      <c r="A3">
        <v>2</v>
      </c>
      <c r="B3" t="s">
        <v>122</v>
      </c>
      <c r="C3" t="s">
        <v>31</v>
      </c>
      <c r="D3" t="s">
        <v>30</v>
      </c>
      <c r="E3">
        <v>1</v>
      </c>
      <c r="F3">
        <v>56</v>
      </c>
      <c r="G3">
        <v>1</v>
      </c>
    </row>
    <row r="4" spans="1:7" x14ac:dyDescent="0.35">
      <c r="A4">
        <v>3</v>
      </c>
      <c r="B4" t="s">
        <v>135</v>
      </c>
      <c r="C4" t="s">
        <v>31</v>
      </c>
      <c r="D4" t="s">
        <v>30</v>
      </c>
      <c r="E4">
        <v>1</v>
      </c>
      <c r="F4">
        <v>16</v>
      </c>
      <c r="G4">
        <v>1</v>
      </c>
    </row>
    <row r="5" spans="1:7" x14ac:dyDescent="0.35">
      <c r="A5">
        <v>4</v>
      </c>
      <c r="B5" t="s">
        <v>152</v>
      </c>
      <c r="C5" t="s">
        <v>31</v>
      </c>
      <c r="D5" t="s">
        <v>30</v>
      </c>
      <c r="E5">
        <v>1</v>
      </c>
      <c r="F5">
        <v>45</v>
      </c>
      <c r="G5">
        <v>1</v>
      </c>
    </row>
    <row r="6" spans="1:7" x14ac:dyDescent="0.35">
      <c r="A6">
        <v>5</v>
      </c>
      <c r="B6" t="s">
        <v>153</v>
      </c>
      <c r="C6" t="s">
        <v>31</v>
      </c>
      <c r="D6" t="s">
        <v>30</v>
      </c>
      <c r="E6">
        <v>1</v>
      </c>
      <c r="F6">
        <v>29</v>
      </c>
      <c r="G6">
        <v>1</v>
      </c>
    </row>
    <row r="7" spans="1:7" x14ac:dyDescent="0.35">
      <c r="A7">
        <v>6</v>
      </c>
      <c r="B7" t="s">
        <v>102</v>
      </c>
      <c r="C7" t="s">
        <v>31</v>
      </c>
      <c r="D7" t="s">
        <v>30</v>
      </c>
      <c r="E7">
        <v>1</v>
      </c>
      <c r="F7">
        <v>163</v>
      </c>
      <c r="G7">
        <v>1</v>
      </c>
    </row>
    <row r="8" spans="1:7" x14ac:dyDescent="0.35">
      <c r="A8">
        <v>1</v>
      </c>
      <c r="B8" t="s">
        <v>123</v>
      </c>
      <c r="C8" t="s">
        <v>31</v>
      </c>
      <c r="D8" t="s">
        <v>10</v>
      </c>
      <c r="E8">
        <v>2</v>
      </c>
      <c r="F8">
        <v>410</v>
      </c>
      <c r="G8">
        <v>1</v>
      </c>
    </row>
    <row r="9" spans="1:7" x14ac:dyDescent="0.35">
      <c r="A9">
        <v>2</v>
      </c>
      <c r="B9" t="s">
        <v>122</v>
      </c>
      <c r="C9" t="s">
        <v>31</v>
      </c>
      <c r="D9" t="s">
        <v>10</v>
      </c>
      <c r="E9">
        <v>2</v>
      </c>
      <c r="F9">
        <v>62</v>
      </c>
      <c r="G9">
        <v>1</v>
      </c>
    </row>
    <row r="10" spans="1:7" x14ac:dyDescent="0.35">
      <c r="A10">
        <v>3</v>
      </c>
      <c r="B10" t="s">
        <v>135</v>
      </c>
      <c r="C10" t="s">
        <v>31</v>
      </c>
      <c r="D10" t="s">
        <v>10</v>
      </c>
      <c r="E10">
        <v>2</v>
      </c>
      <c r="F10">
        <v>40</v>
      </c>
      <c r="G10">
        <v>1</v>
      </c>
    </row>
    <row r="11" spans="1:7" x14ac:dyDescent="0.35">
      <c r="A11">
        <v>4</v>
      </c>
      <c r="B11" t="s">
        <v>152</v>
      </c>
      <c r="C11" t="s">
        <v>31</v>
      </c>
      <c r="D11" t="s">
        <v>10</v>
      </c>
      <c r="E11">
        <v>2</v>
      </c>
      <c r="F11">
        <v>58</v>
      </c>
      <c r="G11">
        <v>1</v>
      </c>
    </row>
    <row r="12" spans="1:7" x14ac:dyDescent="0.35">
      <c r="A12">
        <v>5</v>
      </c>
      <c r="B12" t="s">
        <v>153</v>
      </c>
      <c r="C12" t="s">
        <v>31</v>
      </c>
      <c r="D12" t="s">
        <v>10</v>
      </c>
      <c r="E12">
        <v>2</v>
      </c>
      <c r="F12">
        <v>41</v>
      </c>
      <c r="G12">
        <v>1</v>
      </c>
    </row>
    <row r="13" spans="1:7" x14ac:dyDescent="0.3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194</v>
      </c>
      <c r="G13">
        <v>1</v>
      </c>
    </row>
    <row r="14" spans="1:7" x14ac:dyDescent="0.35">
      <c r="A14">
        <v>1</v>
      </c>
      <c r="B14" t="s">
        <v>123</v>
      </c>
      <c r="C14" t="s">
        <v>55</v>
      </c>
      <c r="D14" t="s">
        <v>30</v>
      </c>
      <c r="E14">
        <v>1</v>
      </c>
      <c r="F14">
        <v>346</v>
      </c>
      <c r="G14">
        <v>2</v>
      </c>
    </row>
    <row r="15" spans="1:7" x14ac:dyDescent="0.35">
      <c r="A15">
        <v>2</v>
      </c>
      <c r="B15" t="s">
        <v>122</v>
      </c>
      <c r="C15" s="2" t="s">
        <v>55</v>
      </c>
      <c r="D15" t="s">
        <v>30</v>
      </c>
      <c r="E15">
        <v>1</v>
      </c>
      <c r="F15" s="2">
        <v>135</v>
      </c>
      <c r="G15">
        <v>2</v>
      </c>
    </row>
    <row r="16" spans="1:7" x14ac:dyDescent="0.35">
      <c r="A16">
        <v>3</v>
      </c>
      <c r="B16" t="s">
        <v>135</v>
      </c>
      <c r="C16" s="2" t="s">
        <v>55</v>
      </c>
      <c r="D16" t="s">
        <v>30</v>
      </c>
      <c r="E16">
        <v>1</v>
      </c>
      <c r="F16" s="2">
        <v>27</v>
      </c>
      <c r="G16">
        <v>2</v>
      </c>
    </row>
    <row r="17" spans="1:7" x14ac:dyDescent="0.35">
      <c r="A17">
        <v>4</v>
      </c>
      <c r="B17" t="s">
        <v>152</v>
      </c>
      <c r="C17" s="2" t="s">
        <v>55</v>
      </c>
      <c r="D17" t="s">
        <v>30</v>
      </c>
      <c r="E17">
        <v>1</v>
      </c>
      <c r="F17" s="2">
        <v>50</v>
      </c>
      <c r="G17">
        <v>2</v>
      </c>
    </row>
    <row r="18" spans="1:7" x14ac:dyDescent="0.35">
      <c r="A18">
        <v>5</v>
      </c>
      <c r="B18" t="s">
        <v>153</v>
      </c>
      <c r="C18" s="2" t="s">
        <v>55</v>
      </c>
      <c r="D18" t="s">
        <v>30</v>
      </c>
      <c r="E18">
        <v>1</v>
      </c>
      <c r="F18" s="2">
        <v>30</v>
      </c>
      <c r="G18">
        <v>2</v>
      </c>
    </row>
    <row r="19" spans="1:7" x14ac:dyDescent="0.3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234</v>
      </c>
      <c r="G19">
        <v>2</v>
      </c>
    </row>
    <row r="20" spans="1:7" x14ac:dyDescent="0.35">
      <c r="A20">
        <v>1</v>
      </c>
      <c r="B20" t="s">
        <v>123</v>
      </c>
      <c r="C20" s="2" t="s">
        <v>55</v>
      </c>
      <c r="D20" t="s">
        <v>10</v>
      </c>
      <c r="E20">
        <v>2</v>
      </c>
      <c r="F20" s="2">
        <v>929</v>
      </c>
      <c r="G20">
        <v>2</v>
      </c>
    </row>
    <row r="21" spans="1:7" x14ac:dyDescent="0.35">
      <c r="A21">
        <v>2</v>
      </c>
      <c r="B21" t="s">
        <v>122</v>
      </c>
      <c r="C21" s="2" t="s">
        <v>55</v>
      </c>
      <c r="D21" t="s">
        <v>10</v>
      </c>
      <c r="E21">
        <v>2</v>
      </c>
      <c r="F21" s="2">
        <v>196</v>
      </c>
      <c r="G21">
        <v>2</v>
      </c>
    </row>
    <row r="22" spans="1:7" x14ac:dyDescent="0.35">
      <c r="A22">
        <v>3</v>
      </c>
      <c r="B22" t="s">
        <v>135</v>
      </c>
      <c r="C22" s="2" t="s">
        <v>55</v>
      </c>
      <c r="D22" t="s">
        <v>10</v>
      </c>
      <c r="E22">
        <v>2</v>
      </c>
      <c r="F22" s="2">
        <v>72</v>
      </c>
      <c r="G22">
        <v>2</v>
      </c>
    </row>
    <row r="23" spans="1:7" x14ac:dyDescent="0.35">
      <c r="A23">
        <v>4</v>
      </c>
      <c r="B23" t="s">
        <v>152</v>
      </c>
      <c r="C23" s="2" t="s">
        <v>55</v>
      </c>
      <c r="D23" t="s">
        <v>10</v>
      </c>
      <c r="E23">
        <v>2</v>
      </c>
      <c r="F23" s="2">
        <v>69</v>
      </c>
      <c r="G23">
        <v>2</v>
      </c>
    </row>
    <row r="24" spans="1:7" x14ac:dyDescent="0.35">
      <c r="A24">
        <v>5</v>
      </c>
      <c r="B24" t="s">
        <v>153</v>
      </c>
      <c r="C24" s="2" t="s">
        <v>55</v>
      </c>
      <c r="D24" t="s">
        <v>10</v>
      </c>
      <c r="E24">
        <v>2</v>
      </c>
      <c r="F24" s="2">
        <v>45</v>
      </c>
      <c r="G24">
        <v>2</v>
      </c>
    </row>
    <row r="25" spans="1:7" x14ac:dyDescent="0.3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312</v>
      </c>
      <c r="G25">
        <v>2</v>
      </c>
    </row>
    <row r="26" spans="1:7" x14ac:dyDescent="0.35">
      <c r="A26">
        <v>1</v>
      </c>
      <c r="B26" t="s">
        <v>123</v>
      </c>
      <c r="C26" t="s">
        <v>103</v>
      </c>
      <c r="D26" t="s">
        <v>30</v>
      </c>
      <c r="E26">
        <v>1</v>
      </c>
      <c r="F26">
        <v>23</v>
      </c>
      <c r="G26">
        <v>3</v>
      </c>
    </row>
    <row r="27" spans="1:7" x14ac:dyDescent="0.35">
      <c r="A27">
        <v>2</v>
      </c>
      <c r="B27" t="s">
        <v>122</v>
      </c>
      <c r="C27" t="s">
        <v>103</v>
      </c>
      <c r="D27" t="s">
        <v>30</v>
      </c>
      <c r="E27">
        <v>1</v>
      </c>
      <c r="F27">
        <v>11</v>
      </c>
      <c r="G27">
        <v>3</v>
      </c>
    </row>
    <row r="28" spans="1:7" x14ac:dyDescent="0.35">
      <c r="A28">
        <v>3</v>
      </c>
      <c r="B28" t="s">
        <v>135</v>
      </c>
      <c r="C28" t="s">
        <v>103</v>
      </c>
      <c r="D28" t="s">
        <v>30</v>
      </c>
      <c r="E28">
        <v>1</v>
      </c>
      <c r="F28">
        <v>0</v>
      </c>
      <c r="G28">
        <v>3</v>
      </c>
    </row>
    <row r="29" spans="1:7" x14ac:dyDescent="0.35">
      <c r="A29">
        <v>4</v>
      </c>
      <c r="B29" t="s">
        <v>152</v>
      </c>
      <c r="C29" t="s">
        <v>103</v>
      </c>
      <c r="D29" t="s">
        <v>30</v>
      </c>
      <c r="E29">
        <v>1</v>
      </c>
      <c r="F29">
        <v>1</v>
      </c>
      <c r="G29">
        <v>3</v>
      </c>
    </row>
    <row r="30" spans="1:7" x14ac:dyDescent="0.35">
      <c r="A30">
        <v>5</v>
      </c>
      <c r="B30" t="s">
        <v>153</v>
      </c>
      <c r="C30" t="s">
        <v>103</v>
      </c>
      <c r="D30" t="s">
        <v>30</v>
      </c>
      <c r="E30">
        <v>1</v>
      </c>
      <c r="F30">
        <v>0</v>
      </c>
      <c r="G30">
        <v>3</v>
      </c>
    </row>
    <row r="31" spans="1:7" x14ac:dyDescent="0.3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14</v>
      </c>
      <c r="G31">
        <v>3</v>
      </c>
    </row>
    <row r="32" spans="1:7" x14ac:dyDescent="0.35">
      <c r="A32">
        <v>1</v>
      </c>
      <c r="B32" t="s">
        <v>123</v>
      </c>
      <c r="C32" t="s">
        <v>103</v>
      </c>
      <c r="D32" t="s">
        <v>10</v>
      </c>
      <c r="E32">
        <v>2</v>
      </c>
      <c r="F32">
        <v>53</v>
      </c>
      <c r="G32">
        <v>3</v>
      </c>
    </row>
    <row r="33" spans="1:7" x14ac:dyDescent="0.35">
      <c r="A33">
        <v>2</v>
      </c>
      <c r="B33" t="s">
        <v>122</v>
      </c>
      <c r="C33" t="s">
        <v>103</v>
      </c>
      <c r="D33" t="s">
        <v>10</v>
      </c>
      <c r="E33">
        <v>2</v>
      </c>
      <c r="F33">
        <v>11</v>
      </c>
      <c r="G33">
        <v>3</v>
      </c>
    </row>
    <row r="34" spans="1:7" x14ac:dyDescent="0.35">
      <c r="A34">
        <v>3</v>
      </c>
      <c r="B34" t="s">
        <v>135</v>
      </c>
      <c r="C34" t="s">
        <v>103</v>
      </c>
      <c r="D34" t="s">
        <v>10</v>
      </c>
      <c r="E34">
        <v>2</v>
      </c>
      <c r="F34">
        <v>0</v>
      </c>
      <c r="G34">
        <v>3</v>
      </c>
    </row>
    <row r="35" spans="1:7" x14ac:dyDescent="0.35">
      <c r="A35">
        <v>4</v>
      </c>
      <c r="B35" t="s">
        <v>152</v>
      </c>
      <c r="C35" t="s">
        <v>103</v>
      </c>
      <c r="D35" t="s">
        <v>10</v>
      </c>
      <c r="E35">
        <v>2</v>
      </c>
      <c r="F35">
        <v>1</v>
      </c>
      <c r="G35">
        <v>3</v>
      </c>
    </row>
    <row r="36" spans="1:7" x14ac:dyDescent="0.35">
      <c r="A36">
        <v>5</v>
      </c>
      <c r="B36" t="s">
        <v>153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3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17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4.5" x14ac:dyDescent="0.35"/>
  <cols>
    <col min="1" max="1" width="5.26953125" bestFit="1" customWidth="1"/>
    <col min="2" max="2" width="16.26953125" bestFit="1" customWidth="1"/>
    <col min="3" max="3" width="13.54296875" bestFit="1" customWidth="1"/>
    <col min="4" max="4" width="20.54296875" bestFit="1" customWidth="1"/>
    <col min="5" max="5" width="10.54296875" bestFit="1" customWidth="1"/>
  </cols>
  <sheetData>
    <row r="1" spans="1:5" x14ac:dyDescent="0.35">
      <c r="A1" t="s">
        <v>95</v>
      </c>
      <c r="B1" t="s">
        <v>0</v>
      </c>
      <c r="C1" t="s">
        <v>57</v>
      </c>
      <c r="D1" t="s">
        <v>104</v>
      </c>
      <c r="E1" t="s">
        <v>54</v>
      </c>
    </row>
    <row r="2" spans="1:5" x14ac:dyDescent="0.35">
      <c r="A2">
        <v>1</v>
      </c>
      <c r="B2" t="s">
        <v>124</v>
      </c>
      <c r="C2">
        <v>773</v>
      </c>
      <c r="D2">
        <v>680</v>
      </c>
      <c r="E2">
        <v>76</v>
      </c>
    </row>
    <row r="3" spans="1:5" x14ac:dyDescent="0.35">
      <c r="A3">
        <v>2</v>
      </c>
      <c r="B3" t="s">
        <v>125</v>
      </c>
      <c r="C3">
        <v>406</v>
      </c>
      <c r="D3">
        <v>309</v>
      </c>
      <c r="E3">
        <v>13</v>
      </c>
    </row>
    <row r="4" spans="1:5" x14ac:dyDescent="0.35">
      <c r="A4">
        <v>3</v>
      </c>
      <c r="B4" t="s">
        <v>137</v>
      </c>
      <c r="C4">
        <v>119</v>
      </c>
      <c r="D4">
        <v>93</v>
      </c>
      <c r="E4">
        <v>3</v>
      </c>
    </row>
    <row r="5" spans="1:5" x14ac:dyDescent="0.35">
      <c r="A5" s="2">
        <v>4</v>
      </c>
      <c r="B5" s="2" t="s">
        <v>138</v>
      </c>
      <c r="C5" s="2">
        <v>79</v>
      </c>
      <c r="D5" s="2">
        <v>56</v>
      </c>
      <c r="E5" s="2">
        <v>14</v>
      </c>
    </row>
    <row r="6" spans="1:5" x14ac:dyDescent="0.35">
      <c r="A6" s="2">
        <v>5</v>
      </c>
      <c r="B6" s="2" t="s">
        <v>154</v>
      </c>
      <c r="C6" s="2">
        <v>49</v>
      </c>
      <c r="D6" s="2">
        <v>43</v>
      </c>
      <c r="E6" s="2">
        <v>9</v>
      </c>
    </row>
    <row r="7" spans="1:5" x14ac:dyDescent="0.35">
      <c r="A7" s="2">
        <v>6</v>
      </c>
      <c r="B7" s="2" t="s">
        <v>102</v>
      </c>
      <c r="C7" s="2">
        <v>112</v>
      </c>
      <c r="D7" s="2">
        <v>74</v>
      </c>
      <c r="E7" s="2">
        <v>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4.5" x14ac:dyDescent="0.35"/>
  <cols>
    <col min="1" max="1" width="5.26953125" bestFit="1" customWidth="1"/>
    <col min="2" max="2" width="16.26953125" bestFit="1" customWidth="1"/>
    <col min="3" max="3" width="15.54296875" bestFit="1" customWidth="1"/>
    <col min="4" max="4" width="20.54296875" bestFit="1" customWidth="1"/>
    <col min="5" max="5" width="10.54296875" bestFit="1" customWidth="1"/>
  </cols>
  <sheetData>
    <row r="1" spans="1:5" x14ac:dyDescent="0.35">
      <c r="A1" t="s">
        <v>95</v>
      </c>
      <c r="B1" t="s">
        <v>0</v>
      </c>
      <c r="C1" t="s">
        <v>59</v>
      </c>
      <c r="D1" t="s">
        <v>104</v>
      </c>
      <c r="E1" t="s">
        <v>54</v>
      </c>
    </row>
    <row r="2" spans="1:5" x14ac:dyDescent="0.35">
      <c r="A2" s="2">
        <v>1</v>
      </c>
      <c r="B2" s="2" t="s">
        <v>124</v>
      </c>
      <c r="C2" s="2">
        <v>22</v>
      </c>
      <c r="D2" s="2">
        <v>25</v>
      </c>
      <c r="E2" s="2">
        <v>4</v>
      </c>
    </row>
    <row r="3" spans="1:5" x14ac:dyDescent="0.35">
      <c r="A3" s="2">
        <v>2</v>
      </c>
      <c r="B3" s="2" t="s">
        <v>155</v>
      </c>
      <c r="C3" s="2">
        <v>20</v>
      </c>
      <c r="D3" s="2">
        <v>0</v>
      </c>
      <c r="E3" s="2">
        <v>0</v>
      </c>
    </row>
    <row r="4" spans="1:5" x14ac:dyDescent="0.35">
      <c r="A4" s="2">
        <v>3</v>
      </c>
      <c r="B4" s="2" t="s">
        <v>156</v>
      </c>
      <c r="C4" s="2">
        <v>12</v>
      </c>
      <c r="D4" s="2">
        <v>1</v>
      </c>
      <c r="E4" s="2">
        <v>1</v>
      </c>
    </row>
    <row r="5" spans="1:5" x14ac:dyDescent="0.35">
      <c r="A5" s="2">
        <v>4</v>
      </c>
      <c r="B5" s="2" t="s">
        <v>125</v>
      </c>
      <c r="C5" s="2">
        <v>10</v>
      </c>
      <c r="D5" s="2">
        <v>8</v>
      </c>
      <c r="E5" s="2">
        <v>4</v>
      </c>
    </row>
    <row r="6" spans="1:5" x14ac:dyDescent="0.35">
      <c r="A6" s="2">
        <v>5</v>
      </c>
      <c r="B6" s="2" t="s">
        <v>139</v>
      </c>
      <c r="C6" s="2">
        <v>5</v>
      </c>
      <c r="D6" s="2">
        <v>3</v>
      </c>
      <c r="E6" s="2">
        <v>0</v>
      </c>
    </row>
    <row r="7" spans="1:5" x14ac:dyDescent="0.35">
      <c r="A7" s="2">
        <v>6</v>
      </c>
      <c r="B7" s="2" t="s">
        <v>102</v>
      </c>
      <c r="C7" s="2">
        <v>25</v>
      </c>
      <c r="D7" s="2">
        <v>20</v>
      </c>
      <c r="E7" s="2">
        <v>2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4.5" x14ac:dyDescent="0.35"/>
  <cols>
    <col min="1" max="3" width="12.1796875" bestFit="1" customWidth="1"/>
  </cols>
  <sheetData>
    <row r="1" spans="1:3" x14ac:dyDescent="0.35">
      <c r="A1" t="s">
        <v>119</v>
      </c>
      <c r="B1" t="s">
        <v>120</v>
      </c>
      <c r="C1" t="s">
        <v>121</v>
      </c>
    </row>
    <row r="2" spans="1:3" x14ac:dyDescent="0.35">
      <c r="A2" s="1" t="s">
        <v>164</v>
      </c>
      <c r="B2" s="1" t="s">
        <v>165</v>
      </c>
      <c r="C2" s="1" t="s">
        <v>151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4.5" x14ac:dyDescent="0.35"/>
  <cols>
    <col min="1" max="1" width="8.54296875" bestFit="1" customWidth="1"/>
    <col min="2" max="2" width="11.54296875" bestFit="1" customWidth="1"/>
    <col min="3" max="3" width="24.54296875" bestFit="1" customWidth="1"/>
    <col min="4" max="4" width="5.26953125" bestFit="1" customWidth="1"/>
  </cols>
  <sheetData>
    <row r="1" spans="1:4" x14ac:dyDescent="0.35">
      <c r="A1" t="s">
        <v>100</v>
      </c>
      <c r="B1" t="s">
        <v>118</v>
      </c>
      <c r="C1" t="s">
        <v>110</v>
      </c>
      <c r="D1" t="s">
        <v>95</v>
      </c>
    </row>
    <row r="2" spans="1:4" x14ac:dyDescent="0.35">
      <c r="A2">
        <v>0</v>
      </c>
      <c r="B2" t="s">
        <v>88</v>
      </c>
      <c r="C2" t="s">
        <v>65</v>
      </c>
      <c r="D2">
        <v>1</v>
      </c>
    </row>
    <row r="3" spans="1:4" x14ac:dyDescent="0.35">
      <c r="A3">
        <v>0</v>
      </c>
      <c r="B3" t="s">
        <v>88</v>
      </c>
      <c r="C3" t="s">
        <v>90</v>
      </c>
      <c r="D3">
        <v>2</v>
      </c>
    </row>
    <row r="4" spans="1:4" x14ac:dyDescent="0.35">
      <c r="A4">
        <v>0</v>
      </c>
      <c r="B4" t="s">
        <v>88</v>
      </c>
      <c r="C4" t="s">
        <v>64</v>
      </c>
      <c r="D4">
        <v>3</v>
      </c>
    </row>
    <row r="5" spans="1:4" x14ac:dyDescent="0.35">
      <c r="A5">
        <v>0</v>
      </c>
      <c r="B5" t="s">
        <v>88</v>
      </c>
      <c r="C5" t="s">
        <v>89</v>
      </c>
      <c r="D5">
        <v>4</v>
      </c>
    </row>
    <row r="6" spans="1:4" x14ac:dyDescent="0.35">
      <c r="A6">
        <v>114</v>
      </c>
      <c r="B6" t="s">
        <v>51</v>
      </c>
      <c r="C6" t="s">
        <v>65</v>
      </c>
      <c r="D6">
        <v>1</v>
      </c>
    </row>
    <row r="7" spans="1:4" x14ac:dyDescent="0.35">
      <c r="A7">
        <v>1</v>
      </c>
      <c r="B7" t="s">
        <v>51</v>
      </c>
      <c r="C7" t="s">
        <v>90</v>
      </c>
      <c r="D7">
        <v>2</v>
      </c>
    </row>
    <row r="8" spans="1:4" x14ac:dyDescent="0.35">
      <c r="A8">
        <v>0</v>
      </c>
      <c r="B8" t="s">
        <v>51</v>
      </c>
      <c r="C8" t="s">
        <v>64</v>
      </c>
      <c r="D8">
        <v>3</v>
      </c>
    </row>
    <row r="9" spans="1:4" x14ac:dyDescent="0.35">
      <c r="A9">
        <v>0</v>
      </c>
      <c r="B9" t="s">
        <v>51</v>
      </c>
      <c r="C9" t="s">
        <v>89</v>
      </c>
      <c r="D9">
        <v>4</v>
      </c>
    </row>
    <row r="10" spans="1:4" x14ac:dyDescent="0.35">
      <c r="A10">
        <v>0</v>
      </c>
      <c r="B10" t="s">
        <v>52</v>
      </c>
      <c r="C10" t="s">
        <v>65</v>
      </c>
      <c r="D10">
        <v>1</v>
      </c>
    </row>
    <row r="11" spans="1:4" x14ac:dyDescent="0.35">
      <c r="A11">
        <v>0</v>
      </c>
      <c r="B11" t="s">
        <v>52</v>
      </c>
      <c r="C11" t="s">
        <v>90</v>
      </c>
      <c r="D11">
        <v>2</v>
      </c>
    </row>
    <row r="12" spans="1:4" x14ac:dyDescent="0.35">
      <c r="A12">
        <v>0</v>
      </c>
      <c r="B12" t="s">
        <v>52</v>
      </c>
      <c r="C12" t="s">
        <v>64</v>
      </c>
      <c r="D12">
        <v>3</v>
      </c>
    </row>
    <row r="13" spans="1:4" x14ac:dyDescent="0.35">
      <c r="A13">
        <v>1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5FCF27-C05A-47F7-AB6B-3FBE333CBFD7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Jankowska Małgorzata</cp:lastModifiedBy>
  <cp:lastPrinted>2015-01-07T11:10:02Z</cp:lastPrinted>
  <dcterms:created xsi:type="dcterms:W3CDTF">2014-07-29T18:33:30Z</dcterms:created>
  <dcterms:modified xsi:type="dcterms:W3CDTF">2020-11-19T17:31:23Z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