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wodzynska\Downloads\"/>
    </mc:Choice>
  </mc:AlternateContent>
  <bookViews>
    <workbookView xWindow="0" yWindow="0" windowWidth="20490" windowHeight="7755" tabRatio="910"/>
  </bookViews>
  <sheets>
    <sheet name="NFZ" sheetId="23" r:id="rId1"/>
    <sheet name="Centrala" sheetId="21" r:id="rId2"/>
    <sheet name="Razem OW NFZ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 localSheetId="0">NFZ!___C</definedName>
    <definedName name="___C">NFZ!___C</definedName>
    <definedName name="__C" localSheetId="0">NFZ!__C</definedName>
    <definedName name="__C">NFZ!__C</definedName>
    <definedName name="_1_0_0kos" localSheetId="1">[1]plan!#REF!</definedName>
    <definedName name="_1_0_0kos" localSheetId="0">[1]plan!#REF!</definedName>
    <definedName name="_1_0_0kos" localSheetId="2">[1]plan!#REF!</definedName>
    <definedName name="_1_0_0kos">[1]plan!#REF!</definedName>
    <definedName name="_2_0_0ra" localSheetId="1">[1]plan!#REF!</definedName>
    <definedName name="_2_0_0ra" localSheetId="0">[1]plan!#REF!</definedName>
    <definedName name="_2_0_0ra" localSheetId="2">[1]plan!#REF!</definedName>
    <definedName name="_2_0_0ra">[1]plan!#REF!</definedName>
    <definedName name="_C" localSheetId="0">#N/A</definedName>
    <definedName name="_C" localSheetId="18">Zachodniopomorski!_C</definedName>
    <definedName name="_C">NFZ!_C</definedName>
    <definedName name="_xlnm._FilterDatabase" localSheetId="16" hidden="1">WarmińskoMazurski!$A$6:$C$62</definedName>
    <definedName name="A" localSheetId="0">#N/A</definedName>
    <definedName name="A" localSheetId="18">Zachodniopomorski!A</definedName>
    <definedName name="A">NFZ!A</definedName>
    <definedName name="A_2" localSheetId="0">NFZ!A_2</definedName>
    <definedName name="A_2">NFZ!A_2</definedName>
    <definedName name="aa" localSheetId="0">#N/A</definedName>
    <definedName name="aa" localSheetId="18">Zachodniopomorski!aa</definedName>
    <definedName name="aa">NFZ!aa</definedName>
    <definedName name="aa_2" localSheetId="0">NFZ!aa_2</definedName>
    <definedName name="aa_2">NFZ!aa_2</definedName>
    <definedName name="B" localSheetId="0">NFZ!B</definedName>
    <definedName name="B">NFZ!B</definedName>
    <definedName name="BILANS" localSheetId="1">[2]plan!#REF!</definedName>
    <definedName name="BILANS" localSheetId="0">[2]plan!#REF!</definedName>
    <definedName name="BILANS" localSheetId="2">[2]plan!#REF!</definedName>
    <definedName name="BILANS">[2]plan!#REF!</definedName>
    <definedName name="BILANSSPZ" localSheetId="1">[2]plan!#REF!</definedName>
    <definedName name="BILANSSPZ" localSheetId="0">[2]plan!#REF!</definedName>
    <definedName name="BILANSSPZ" localSheetId="2">[2]plan!#REF!</definedName>
    <definedName name="BILANSSPZ">[2]plan!#REF!</definedName>
    <definedName name="BV" localSheetId="0">#N/A</definedName>
    <definedName name="BV" localSheetId="18">Zachodniopomorski!BV</definedName>
    <definedName name="BV">NFZ!BV</definedName>
    <definedName name="cr" localSheetId="0">#N/A</definedName>
    <definedName name="cr" localSheetId="18">Zachodniopomorski!cr</definedName>
    <definedName name="cr">NFZ!cr</definedName>
    <definedName name="d" localSheetId="0">#N/A</definedName>
    <definedName name="d" localSheetId="18">Zachodniopomorski!d</definedName>
    <definedName name="d">NFZ!d</definedName>
    <definedName name="depozyty" localSheetId="1">#REF!</definedName>
    <definedName name="depozyty" localSheetId="0">#REF!</definedName>
    <definedName name="depozyty" localSheetId="2">#REF!</definedName>
    <definedName name="depozyty">#REF!</definedName>
    <definedName name="g" localSheetId="0">NFZ!g</definedName>
    <definedName name="g">NFZ!g</definedName>
    <definedName name="koszty" localSheetId="1">[1]plan!#REF!</definedName>
    <definedName name="koszty" localSheetId="0">[1]plan!#REF!</definedName>
    <definedName name="koszty" localSheetId="2">[1]plan!#REF!</definedName>
    <definedName name="koszty">[1]plan!#REF!</definedName>
    <definedName name="licznikn" localSheetId="1">#REF!</definedName>
    <definedName name="licznikn" localSheetId="0">#REF!</definedName>
    <definedName name="licznikn" localSheetId="2">#REF!</definedName>
    <definedName name="licznikn">#REF!</definedName>
    <definedName name="licznikr" localSheetId="1">#REF!</definedName>
    <definedName name="licznikr" localSheetId="0">#REF!</definedName>
    <definedName name="licznikr" localSheetId="2">#REF!</definedName>
    <definedName name="licznikr">#REF!</definedName>
    <definedName name="licznikz" localSheetId="1">#REF!</definedName>
    <definedName name="licznikz" localSheetId="0">#REF!</definedName>
    <definedName name="licznikz" localSheetId="2">#REF!</definedName>
    <definedName name="licznikz">#REF!</definedName>
    <definedName name="mn" localSheetId="0">#N/A</definedName>
    <definedName name="mn" localSheetId="18">Zachodniopomorski!mn</definedName>
    <definedName name="mn">NFZ!mn</definedName>
    <definedName name="mon" localSheetId="0">#N/A</definedName>
    <definedName name="mon" localSheetId="18">Zachodniopomorski!mon</definedName>
    <definedName name="mon">NFZ!mon</definedName>
    <definedName name="naleznosci" localSheetId="1">#REF!</definedName>
    <definedName name="naleznosci" localSheetId="0">#REF!</definedName>
    <definedName name="naleznosci" localSheetId="2">#REF!</definedName>
    <definedName name="naleznosci">#REF!</definedName>
    <definedName name="_xlnm.Print_Area" localSheetId="1">Centrala!$A$1:$C$63</definedName>
    <definedName name="_xlnm.Print_Area" localSheetId="3">Dolnośląski!$A$1:$C$63</definedName>
    <definedName name="_xlnm.Print_Area" localSheetId="4">KujawskoPomorski!$A$1:$C$63</definedName>
    <definedName name="_xlnm.Print_Area" localSheetId="5">Lubelski!$A$1:$C$63</definedName>
    <definedName name="_xlnm.Print_Area" localSheetId="6">Lubuski!$A$1:$C$63</definedName>
    <definedName name="_xlnm.Print_Area" localSheetId="7">Łódzki!$A$1:$C$63</definedName>
    <definedName name="_xlnm.Print_Area" localSheetId="8">Małopolski!$A$1:$C$63</definedName>
    <definedName name="_xlnm.Print_Area" localSheetId="9">Mazowiecki!$A$1:$C$63</definedName>
    <definedName name="_xlnm.Print_Area" localSheetId="0">NFZ!$A$1:$C$97</definedName>
    <definedName name="_xlnm.Print_Area" localSheetId="10">Opolski!$A$1:$C$63</definedName>
    <definedName name="_xlnm.Print_Area" localSheetId="11">Podkarpacki!$A$1:$C$63</definedName>
    <definedName name="_xlnm.Print_Area" localSheetId="12">Podlaski!$A$1:$C$63</definedName>
    <definedName name="_xlnm.Print_Area" localSheetId="13">Pomorski!$A$1:$C$63</definedName>
    <definedName name="_xlnm.Print_Area" localSheetId="2">'Razem OW NFZ'!$A$1:$C$63</definedName>
    <definedName name="_xlnm.Print_Area" localSheetId="14">Śląski!$A$1:$C$63</definedName>
    <definedName name="_xlnm.Print_Area" localSheetId="15">Świętokrzyski!$A$1:$C$63</definedName>
    <definedName name="_xlnm.Print_Area" localSheetId="16">WarmińskoMazurski!$A$1:$C$63</definedName>
    <definedName name="_xlnm.Print_Area" localSheetId="17">Wielkopolski!$A$1:$C$63</definedName>
    <definedName name="_xlnm.Print_Area" localSheetId="18">Zachodniopomorski!$A$1:$C$63</definedName>
    <definedName name="PETLA" localSheetId="1">[3]!PETLA</definedName>
    <definedName name="PETLA" localSheetId="2">[3]!PETLA</definedName>
    <definedName name="PETLA">[3]!PETLA</definedName>
    <definedName name="rach1" localSheetId="1">#REF!</definedName>
    <definedName name="rach1" localSheetId="0">#REF!</definedName>
    <definedName name="rach1" localSheetId="2">#REF!</definedName>
    <definedName name="rach1">#REF!</definedName>
    <definedName name="rach2" localSheetId="1">#REF!</definedName>
    <definedName name="rach2" localSheetId="0">#REF!</definedName>
    <definedName name="rach2" localSheetId="2">#REF!</definedName>
    <definedName name="rach2">#REF!</definedName>
    <definedName name="rach3" localSheetId="1">#REF!</definedName>
    <definedName name="rach3" localSheetId="0">#REF!</definedName>
    <definedName name="rach3" localSheetId="2">#REF!</definedName>
    <definedName name="rach3">#REF!</definedName>
    <definedName name="rgds" localSheetId="0">#N/A</definedName>
    <definedName name="rgds" localSheetId="18">Zachodniopomorski!rgds</definedName>
    <definedName name="rgds">NFZ!rgds</definedName>
    <definedName name="_xlnm.Print_Titles" localSheetId="0">NFZ!$1:$5</definedName>
    <definedName name="wybkosz1" localSheetId="1">#REF!</definedName>
    <definedName name="wybkosz1" localSheetId="0">#REF!</definedName>
    <definedName name="wybkosz1" localSheetId="2">#REF!</definedName>
    <definedName name="wybkosz1">#REF!</definedName>
    <definedName name="wybkosz2" localSheetId="1">#REF!</definedName>
    <definedName name="wybkosz2" localSheetId="0">#REF!</definedName>
    <definedName name="wybkosz2" localSheetId="2">#REF!</definedName>
    <definedName name="wybkosz2">#REF!</definedName>
    <definedName name="za" localSheetId="0">#N/A</definedName>
    <definedName name="za" localSheetId="18">Zachodniopomorski!za</definedName>
    <definedName name="za">NFZ!za</definedName>
  </definedNames>
  <calcPr calcId="152511" fullPrecision="0"/>
</workbook>
</file>

<file path=xl/calcChain.xml><?xml version="1.0" encoding="utf-8"?>
<calcChain xmlns="http://schemas.openxmlformats.org/spreadsheetml/2006/main">
  <c r="C16" i="23" l="1"/>
  <c r="C17" i="23"/>
  <c r="C50" i="9" l="1"/>
  <c r="C24" i="9"/>
  <c r="C24" i="12"/>
  <c r="C50" i="12" l="1"/>
  <c r="C24" i="21" l="1"/>
  <c r="C50" i="10" l="1"/>
  <c r="C50" i="5"/>
  <c r="C24" i="14"/>
  <c r="C50" i="13"/>
  <c r="C24" i="10"/>
  <c r="C50" i="8"/>
  <c r="C24" i="5"/>
  <c r="C50" i="3"/>
  <c r="C50" i="15"/>
  <c r="C50" i="11"/>
  <c r="C24" i="7"/>
  <c r="C50" i="6"/>
  <c r="C24" i="15"/>
  <c r="C50" i="14"/>
  <c r="C24" i="6"/>
  <c r="C24" i="13"/>
  <c r="C24" i="11"/>
  <c r="C24" i="8"/>
  <c r="C50" i="7"/>
  <c r="C24" i="3"/>
  <c r="C50" i="19"/>
  <c r="C24" i="19"/>
  <c r="C24" i="16" l="1"/>
  <c r="C50" i="16"/>
  <c r="C24" i="18"/>
  <c r="C24" i="17"/>
  <c r="C50" i="18"/>
  <c r="C50" i="17"/>
  <c r="C36" i="9"/>
  <c r="C37" i="9"/>
  <c r="C58" i="9"/>
  <c r="C36" i="13" l="1"/>
  <c r="C37" i="13"/>
  <c r="C58" i="13"/>
  <c r="C37" i="11"/>
  <c r="C36" i="8" l="1"/>
  <c r="C37" i="8"/>
  <c r="C58" i="8"/>
  <c r="C37" i="19"/>
  <c r="C36" i="11"/>
  <c r="C36" i="19"/>
  <c r="C58" i="19"/>
  <c r="C58" i="11"/>
  <c r="C36" i="10" l="1"/>
  <c r="C58" i="10"/>
  <c r="C37" i="10"/>
  <c r="C58" i="17"/>
  <c r="C37" i="17"/>
  <c r="C36" i="17"/>
  <c r="C36" i="16" l="1"/>
  <c r="C37" i="16"/>
  <c r="C58" i="16"/>
  <c r="C36" i="5"/>
  <c r="C36" i="15"/>
  <c r="C36" i="18"/>
  <c r="C36" i="7" l="1"/>
  <c r="C36" i="3"/>
  <c r="C37" i="15"/>
  <c r="C58" i="15"/>
  <c r="C58" i="18"/>
  <c r="C37" i="3"/>
  <c r="C58" i="3"/>
  <c r="C37" i="5"/>
  <c r="C58" i="5"/>
  <c r="C37" i="18"/>
  <c r="C37" i="7"/>
  <c r="C58" i="7"/>
  <c r="C36" i="12"/>
  <c r="C37" i="12"/>
  <c r="C58" i="12"/>
  <c r="C36" i="14"/>
  <c r="C37" i="14" l="1"/>
  <c r="C58" i="14"/>
  <c r="A1" i="20" l="1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1"/>
  <c r="C90" i="23"/>
  <c r="C85" i="23"/>
  <c r="C15" i="23"/>
  <c r="C12" i="23"/>
  <c r="C9" i="23"/>
  <c r="C6" i="23"/>
  <c r="C25" i="23" l="1"/>
  <c r="C19" i="23"/>
  <c r="C96" i="23"/>
  <c r="C40" i="21" l="1"/>
  <c r="C58" i="21"/>
  <c r="C6" i="21"/>
  <c r="C36" i="21"/>
  <c r="C50" i="21"/>
  <c r="C38" i="20" l="1"/>
  <c r="C32" i="20"/>
  <c r="C28" i="20"/>
  <c r="C24" i="20"/>
  <c r="C20" i="20"/>
  <c r="C16" i="20"/>
  <c r="C12" i="20"/>
  <c r="C8" i="20"/>
  <c r="C23" i="20"/>
  <c r="C19" i="20"/>
  <c r="C11" i="20"/>
  <c r="C35" i="20"/>
  <c r="C47" i="20"/>
  <c r="C43" i="20"/>
  <c r="C56" i="20"/>
  <c r="C52" i="20"/>
  <c r="C61" i="20"/>
  <c r="C6" i="9"/>
  <c r="C6" i="5"/>
  <c r="C37" i="21"/>
  <c r="C27" i="20"/>
  <c r="C15" i="20"/>
  <c r="C46" i="20"/>
  <c r="C42" i="20"/>
  <c r="C55" i="20"/>
  <c r="C60" i="20"/>
  <c r="C31" i="20"/>
  <c r="C34" i="20"/>
  <c r="C30" i="20"/>
  <c r="C26" i="20"/>
  <c r="C22" i="20"/>
  <c r="C18" i="20"/>
  <c r="C14" i="20"/>
  <c r="C10" i="20"/>
  <c r="C48" i="20"/>
  <c r="C44" i="20"/>
  <c r="C57" i="20"/>
  <c r="C53" i="20"/>
  <c r="C62" i="20"/>
  <c r="C33" i="20"/>
  <c r="C29" i="20"/>
  <c r="C25" i="20"/>
  <c r="C21" i="20"/>
  <c r="C17" i="20"/>
  <c r="C13" i="20"/>
  <c r="C9" i="20"/>
  <c r="C41" i="20"/>
  <c r="C59" i="20"/>
  <c r="C58" i="6"/>
  <c r="C49" i="20"/>
  <c r="C45" i="20"/>
  <c r="C54" i="20"/>
  <c r="C63" i="20"/>
  <c r="C39" i="20"/>
  <c r="C7" i="20"/>
  <c r="C51" i="20"/>
  <c r="C6" i="18"/>
  <c r="C6" i="16"/>
  <c r="C6" i="13"/>
  <c r="C6" i="11"/>
  <c r="C6" i="10"/>
  <c r="C6" i="8"/>
  <c r="C6" i="6"/>
  <c r="C36" i="6"/>
  <c r="C6" i="3"/>
  <c r="C6" i="17"/>
  <c r="C6" i="15"/>
  <c r="C6" i="14"/>
  <c r="C6" i="12"/>
  <c r="C6" i="7"/>
  <c r="C82" i="23" l="1"/>
  <c r="C84" i="23"/>
  <c r="C83" i="23"/>
  <c r="C81" i="23"/>
  <c r="C52" i="23"/>
  <c r="C63" i="23"/>
  <c r="C68" i="23"/>
  <c r="C73" i="23"/>
  <c r="C59" i="23"/>
  <c r="C76" i="23"/>
  <c r="C64" i="23"/>
  <c r="C32" i="23"/>
  <c r="C39" i="23"/>
  <c r="C43" i="23"/>
  <c r="C48" i="23"/>
  <c r="C44" i="23"/>
  <c r="C55" i="23"/>
  <c r="C77" i="23"/>
  <c r="C28" i="23"/>
  <c r="C36" i="20"/>
  <c r="C35" i="23"/>
  <c r="C67" i="23"/>
  <c r="C31" i="23"/>
  <c r="C36" i="23"/>
  <c r="C50" i="20"/>
  <c r="C47" i="23"/>
  <c r="C40" i="23"/>
  <c r="C58" i="20"/>
  <c r="C37" i="6"/>
  <c r="C51" i="23"/>
  <c r="C88" i="23"/>
  <c r="C37" i="23"/>
  <c r="C53" i="23"/>
  <c r="C78" i="23"/>
  <c r="C38" i="23"/>
  <c r="C54" i="23"/>
  <c r="C72" i="23"/>
  <c r="C75" i="23"/>
  <c r="C62" i="23"/>
  <c r="C41" i="23"/>
  <c r="C65" i="23"/>
  <c r="C42" i="23"/>
  <c r="C27" i="23"/>
  <c r="C66" i="23"/>
  <c r="C29" i="23"/>
  <c r="C45" i="23"/>
  <c r="C69" i="23"/>
  <c r="C30" i="23"/>
  <c r="C46" i="23"/>
  <c r="C60" i="23"/>
  <c r="C70" i="23"/>
  <c r="C33" i="23"/>
  <c r="C49" i="23"/>
  <c r="C74" i="23"/>
  <c r="C34" i="23"/>
  <c r="C50" i="23"/>
  <c r="C40" i="20"/>
  <c r="C6" i="20"/>
  <c r="C6" i="19"/>
  <c r="C56" i="23" l="1"/>
  <c r="C61" i="23"/>
  <c r="C71" i="23"/>
  <c r="C37" i="20"/>
  <c r="C80" i="23"/>
  <c r="C26" i="23"/>
  <c r="C58" i="23" l="1"/>
  <c r="C24" i="23"/>
  <c r="C97" i="23" l="1"/>
  <c r="C57" i="23"/>
  <c r="C89" i="23" l="1"/>
  <c r="C93" i="23" l="1"/>
</calcChain>
</file>

<file path=xl/sharedStrings.xml><?xml version="1.0" encoding="utf-8"?>
<sst xmlns="http://schemas.openxmlformats.org/spreadsheetml/2006/main" count="2344" uniqueCount="207">
  <si>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</si>
  <si>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</si>
  <si>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</si>
  <si>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</si>
  <si>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</si>
  <si>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</si>
  <si>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</si>
  <si>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</si>
  <si>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</si>
  <si>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</si>
  <si>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</si>
  <si>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</si>
  <si>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</si>
  <si>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</si>
  <si>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</si>
  <si>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</si>
  <si>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</si>
  <si>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</si>
  <si>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</si>
  <si>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</si>
  <si>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</si>
  <si>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</si>
  <si>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</si>
  <si>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</si>
  <si>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</si>
  <si>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</si>
  <si>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</si>
  <si>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</si>
  <si>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</si>
  <si>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</si>
  <si>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</si>
  <si>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</si>
  <si>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</si>
  <si>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</si>
  <si>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</si>
  <si>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</si>
  <si>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</si>
  <si>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</si>
  <si>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</si>
  <si>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</si>
  <si>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</si>
  <si>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</si>
  <si>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</si>
  <si>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</si>
  <si>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</si>
  <si>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</si>
  <si>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</si>
  <si>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</si>
  <si>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</si>
  <si>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</si>
  <si>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</si>
  <si>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</si>
  <si>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</si>
  <si>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</si>
  <si>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</si>
  <si>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</si>
  <si>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</si>
  <si>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</si>
  <si>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</si>
  <si>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</si>
  <si>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</si>
  <si>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</si>
  <si>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</si>
  <si>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</si>
  <si>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</si>
  <si>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</si>
  <si>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</si>
  <si>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</si>
  <si>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</si>
  <si>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</si>
  <si>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</si>
  <si>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</si>
  <si>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</si>
  <si>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</si>
  <si>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</si>
  <si>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F1</t>
  </si>
  <si>
    <t>F4</t>
  </si>
  <si>
    <t>inne rezerwy</t>
  </si>
  <si>
    <t>inne koszty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</si>
  <si>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</si>
  <si>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</si>
  <si>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</si>
  <si>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</si>
  <si>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</si>
  <si>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</si>
  <si>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</si>
  <si>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</si>
  <si>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</si>
  <si>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</si>
  <si>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</si>
  <si>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</si>
  <si>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</si>
  <si>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</si>
  <si>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</si>
  <si>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</si>
  <si>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</si>
  <si>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</si>
  <si>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</si>
  <si>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</si>
  <si>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</si>
  <si>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</si>
  <si>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</si>
  <si>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</si>
  <si>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</si>
  <si>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</si>
  <si>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</si>
  <si>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</si>
  <si>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</si>
  <si>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</si>
  <si>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</si>
  <si>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</si>
  <si>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</si>
  <si>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</si>
  <si>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</si>
  <si>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</si>
  <si>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</si>
  <si>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</si>
  <si>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</si>
  <si>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</si>
  <si>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</si>
  <si>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świadczenia opieki zdrowotnej kontraktowane odrębnie</t>
  </si>
  <si>
    <t>koszty świadczeń opieki zdrowotnej z lat ubiegłych</t>
  </si>
  <si>
    <t>rezerwa, o której mowa w art. 118 ust. 2 pkt 2 lit. c ustawy</t>
  </si>
  <si>
    <t>Koszty świadczeń opieki zdrowotnej  (B2.1+...+B2.19)</t>
  </si>
  <si>
    <t>B2.19</t>
  </si>
  <si>
    <t>rezerwa na koszty świadczeń opieki zdrowotnej udzielone w ramach transgranicznej opieki zdrowotnej</t>
  </si>
  <si>
    <t xml:space="preserve">Koszty Centrali Narodowego Funduszu Zdrowia </t>
  </si>
  <si>
    <t>D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</si>
  <si>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</si>
  <si>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</si>
  <si>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</si>
  <si>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</si>
  <si>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</si>
  <si>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</si>
  <si>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</si>
  <si>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</si>
  <si>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</si>
  <si>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</si>
  <si>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</si>
  <si>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</si>
  <si>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</si>
  <si>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</si>
  <si>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</si>
  <si>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</si>
  <si>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</si>
  <si>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</si>
  <si>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</si>
  <si>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</si>
  <si>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</si>
  <si>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</si>
  <si>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</t>
  </si>
  <si>
    <t>Koszty realizacji zadań (B1 + B2 + B3 + B4)</t>
  </si>
  <si>
    <t>B1</t>
  </si>
  <si>
    <t>Obowiazkowy odpis na rezerwę ogólną</t>
  </si>
  <si>
    <t>Koszty programów polityki zdrowotnej realizowanych na zlecenie</t>
  </si>
  <si>
    <t>C</t>
  </si>
  <si>
    <t>Wynik na działalności (A - B)</t>
  </si>
  <si>
    <t>E</t>
  </si>
  <si>
    <t>Pozostałe przychody</t>
  </si>
  <si>
    <t>F</t>
  </si>
  <si>
    <t>G</t>
  </si>
  <si>
    <t>G1</t>
  </si>
  <si>
    <t xml:space="preserve">odsetki uzyskane z lokat </t>
  </si>
  <si>
    <t>G2</t>
  </si>
  <si>
    <t>inne przychody finansowe</t>
  </si>
  <si>
    <t>H</t>
  </si>
  <si>
    <t>I</t>
  </si>
  <si>
    <t>J</t>
  </si>
  <si>
    <t>Zyski i straty nadzwyczajne (J1 - J2)</t>
  </si>
  <si>
    <t>J1</t>
  </si>
  <si>
    <t>zyski nadzwyczajne - wielkość dodatnia</t>
  </si>
  <si>
    <t>J2</t>
  </si>
  <si>
    <t>straty nadzwyczajne - wielkość ujemna</t>
  </si>
  <si>
    <t>K</t>
  </si>
  <si>
    <t>Wynik fiansowy ogółem brutto (I + J)</t>
  </si>
  <si>
    <t>L</t>
  </si>
  <si>
    <t>M</t>
  </si>
  <si>
    <t>Wynik finansowy ogółem netto (K-L)</t>
  </si>
  <si>
    <t>N</t>
  </si>
  <si>
    <t xml:space="preserve"> Przychody - ogółem</t>
  </si>
  <si>
    <t>O</t>
  </si>
  <si>
    <t xml:space="preserve"> Koszty - ogółem</t>
  </si>
  <si>
    <t>Planowany odpis aktualizujący składkę należną (2.1 + 2.2)</t>
  </si>
  <si>
    <t>Przychody ze składek z lat ubiegłych (3.1+3.2)</t>
  </si>
  <si>
    <t>Koszt poboru i ewidencjonowania składek (4.1 + 4.2)</t>
  </si>
  <si>
    <t>Odpis na taryfikację świdczeń, o którym mowa w art. 31t ust. 5-8 ustawy</t>
  </si>
  <si>
    <t>dotacje z budżetu państwa na finansowanie zadań, o których mowa w art. 97 ust. 3 pkt 2a, 2b, 3 i 3b ustawy</t>
  </si>
  <si>
    <t>Koszty świadczeń opieki zdrowotnej  (B2.1 + … + B2.19)</t>
  </si>
  <si>
    <t>refundacja, z tego:</t>
  </si>
  <si>
    <t>Koszty administracyjne (D1 + … + D8)</t>
  </si>
  <si>
    <t>podatki i opłaty, z tego:</t>
  </si>
  <si>
    <t>ubezpieczenie społeczne i inne świadczenia, z tego:</t>
  </si>
  <si>
    <t>Pozostałe koszty (F1+ … +F4)</t>
  </si>
  <si>
    <t>Przychody finansowe (G1 + G2)</t>
  </si>
  <si>
    <t>Koszty Oddziałów Wojewódzkich Narodowego Funduszu Zdrowia - łącznie</t>
  </si>
  <si>
    <t>Przychody i koszty Narodowego Funduszu Zdrowia - łącznie</t>
  </si>
  <si>
    <t>Składka należna brutto w roku planowania równa przypisowi składki (1.1 + 1.2)</t>
  </si>
  <si>
    <t>Przychody netto z działalności (1-2+3-4-5) + A1 + A2 + A3 + A4</t>
  </si>
  <si>
    <t>Całkowity budżet na refundację (B2.3.1.1+B2.3.2.1+B2.14+B2.16.1)</t>
  </si>
  <si>
    <t>Wynik brutto na całokształcie działalności (C - D + E - F + G - H)</t>
  </si>
  <si>
    <t>Inne obowiązkowe obciążenia wyniku finansowego (w tym CIT)</t>
  </si>
  <si>
    <t>Koszty administracyjne ( D1+...+D8 )</t>
  </si>
  <si>
    <t>ROCZNY PLAN FINANSOWY NARODOWEGO FUNDUSZU ZDROWIA NA ROK 2017</t>
  </si>
  <si>
    <t>Plan finansowy Narodowego Funduszu Zdrowia na rok 2017</t>
  </si>
  <si>
    <t>Plan finansowy Centrali Narodowego Funduszu Zdrowia na rok 2017</t>
  </si>
  <si>
    <t>Plan finansowy oddziału wojewódzkiego Narodowego Funduszu Zdrowia na rok 2017</t>
  </si>
  <si>
    <t>Plan finansowy
OW NFZ łącznie
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</si>
</sst>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26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6" fillId="0" borderId="0"/>
    <xf numFmtId="0" fontId="24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</cellStyleXfs>
  <cellXfs count="98">
    <xf numFmtId="0" fontId="0" fillId="0" borderId="0" xfId="0"/>
    <xf numFmtId="0" fontId="15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3" fontId="13" fillId="3" borderId="1" xfId="0" applyNumberFormat="1" applyFont="1" applyFill="1" applyBorder="1" applyAlignment="1">
      <alignment horizontal="right" vertical="center"/>
    </xf>
    <xf numFmtId="49" fontId="8" fillId="3" borderId="1" xfId="15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3" fontId="13" fillId="3" borderId="1" xfId="0" applyNumberFormat="1" applyFont="1" applyFill="1" applyBorder="1" applyAlignment="1" applyProtection="1">
      <alignment vertical="center"/>
      <protection locked="0"/>
    </xf>
    <xf numFmtId="0" fontId="19" fillId="0" borderId="1" xfId="15" applyFont="1" applyFill="1" applyBorder="1" applyAlignment="1" applyProtection="1">
      <alignment horizontal="left" vertical="center" wrapText="1" indent="2"/>
    </xf>
    <xf numFmtId="0" fontId="22" fillId="0" borderId="1" xfId="17" applyFont="1" applyFill="1" applyBorder="1" applyAlignment="1" applyProtection="1">
      <alignment horizontal="left" vertical="center" wrapText="1" indent="2"/>
    </xf>
    <xf numFmtId="0" fontId="11" fillId="0" borderId="1" xfId="17" applyFont="1" applyFill="1" applyBorder="1" applyAlignment="1" applyProtection="1">
      <alignment horizontal="left" vertical="center" wrapText="1" indent="1"/>
    </xf>
    <xf numFmtId="0" fontId="14" fillId="3" borderId="1" xfId="17" applyFont="1" applyFill="1" applyBorder="1" applyAlignment="1" applyProtection="1">
      <alignment horizontal="left" vertical="center" wrapText="1" indent="1"/>
    </xf>
    <xf numFmtId="0" fontId="21" fillId="0" borderId="1" xfId="17" applyFont="1" applyFill="1" applyBorder="1" applyAlignment="1" applyProtection="1">
      <alignment horizontal="left" vertical="center" wrapText="1" indent="2"/>
    </xf>
    <xf numFmtId="0" fontId="21" fillId="0" borderId="1" xfId="16" applyFont="1" applyFill="1" applyBorder="1" applyAlignment="1" applyProtection="1">
      <alignment horizontal="left" vertical="center" wrapText="1" indent="2"/>
    </xf>
    <xf numFmtId="0" fontId="11" fillId="3" borderId="1" xfId="17" applyFont="1" applyFill="1" applyBorder="1" applyAlignment="1" applyProtection="1">
      <alignment horizontal="left" vertical="center" wrapText="1" indent="1"/>
    </xf>
    <xf numFmtId="0" fontId="23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20" fillId="0" borderId="1" xfId="17" applyFont="1" applyFill="1" applyBorder="1" applyAlignment="1" applyProtection="1">
      <alignment horizontal="left" vertical="center" wrapText="1" indent="2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3" fontId="13" fillId="3" borderId="1" xfId="0" applyNumberFormat="1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horizontal="center" vertical="center"/>
    </xf>
    <xf numFmtId="0" fontId="18" fillId="2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68" fontId="27" fillId="2" borderId="0" xfId="18" applyNumberFormat="1" applyFont="1" applyFill="1" applyBorder="1" applyAlignment="1" applyProtection="1">
      <alignment vertical="center"/>
      <protection locked="0"/>
    </xf>
    <xf numFmtId="168" fontId="18" fillId="2" borderId="0" xfId="18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right" vertical="top" wrapText="1"/>
      <protection locked="0"/>
    </xf>
    <xf numFmtId="0" fontId="17" fillId="3" borderId="1" xfId="15" applyFont="1" applyFill="1" applyBorder="1" applyAlignment="1" applyProtection="1">
      <alignment horizontal="center" vertical="center" wrapText="1"/>
      <protection locked="0"/>
    </xf>
    <xf numFmtId="0" fontId="10" fillId="3" borderId="1" xfId="15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/>
    <xf numFmtId="0" fontId="18" fillId="0" borderId="0" xfId="0" applyFont="1" applyFill="1"/>
    <xf numFmtId="0" fontId="28" fillId="0" borderId="0" xfId="0" applyFont="1" applyFill="1" applyBorder="1"/>
    <xf numFmtId="0" fontId="29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28" fillId="0" borderId="0" xfId="0" applyFont="1" applyFill="1"/>
    <xf numFmtId="0" fontId="10" fillId="3" borderId="1" xfId="15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vertical="center"/>
    </xf>
    <xf numFmtId="49" fontId="8" fillId="3" borderId="1" xfId="15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1" fillId="3" borderId="1" xfId="17" applyFont="1" applyFill="1" applyBorder="1" applyAlignment="1" applyProtection="1">
      <alignment horizontal="left" vertical="center" wrapText="1" indent="1"/>
    </xf>
    <xf numFmtId="0" fontId="32" fillId="3" borderId="0" xfId="0" applyFont="1" applyFill="1"/>
    <xf numFmtId="0" fontId="12" fillId="0" borderId="1" xfId="17" applyFont="1" applyFill="1" applyBorder="1" applyAlignment="1" applyProtection="1">
      <alignment horizontal="left" vertical="center" wrapText="1" indent="2"/>
    </xf>
    <xf numFmtId="0" fontId="3" fillId="0" borderId="0" xfId="0" applyFont="1" applyFill="1"/>
    <xf numFmtId="0" fontId="31" fillId="3" borderId="1" xfId="17" quotePrefix="1" applyFont="1" applyFill="1" applyBorder="1" applyAlignment="1" applyProtection="1">
      <alignment horizontal="left" vertical="center" wrapText="1" indent="1"/>
    </xf>
    <xf numFmtId="0" fontId="12" fillId="0" borderId="1" xfId="16" applyFont="1" applyFill="1" applyBorder="1" applyAlignment="1" applyProtection="1">
      <alignment horizontal="left" vertical="center" wrapText="1" indent="2"/>
    </xf>
    <xf numFmtId="0" fontId="12" fillId="0" borderId="1" xfId="16" quotePrefix="1" applyFont="1" applyFill="1" applyBorder="1" applyAlignment="1" applyProtection="1">
      <alignment horizontal="left" vertical="center" wrapText="1" indent="2"/>
    </xf>
    <xf numFmtId="0" fontId="12" fillId="3" borderId="1" xfId="17" applyFont="1" applyFill="1" applyBorder="1" applyAlignment="1" applyProtection="1">
      <alignment horizontal="left" vertical="center" wrapText="1" indent="2"/>
    </xf>
    <xf numFmtId="0" fontId="11" fillId="0" borderId="1" xfId="17" applyFont="1" applyFill="1" applyBorder="1" applyAlignment="1" applyProtection="1">
      <alignment horizontal="left" vertical="center" wrapText="1" indent="2"/>
    </xf>
    <xf numFmtId="0" fontId="11" fillId="0" borderId="1" xfId="16" applyFont="1" applyFill="1" applyBorder="1" applyAlignment="1" applyProtection="1">
      <alignment horizontal="left" vertical="center" wrapText="1" indent="2"/>
    </xf>
    <xf numFmtId="0" fontId="34" fillId="0" borderId="0" xfId="0" applyFont="1" applyFill="1"/>
    <xf numFmtId="0" fontId="35" fillId="0" borderId="0" xfId="0" applyFont="1" applyFill="1"/>
    <xf numFmtId="0" fontId="31" fillId="3" borderId="1" xfId="16" applyFont="1" applyFill="1" applyBorder="1" applyAlignment="1" applyProtection="1">
      <alignment horizontal="left" vertical="center" wrapText="1" indent="1"/>
    </xf>
    <xf numFmtId="0" fontId="31" fillId="3" borderId="3" xfId="16" applyFont="1" applyFill="1" applyBorder="1" applyAlignment="1" applyProtection="1">
      <alignment horizontal="left" vertical="center" wrapText="1" indent="1"/>
    </xf>
    <xf numFmtId="0" fontId="32" fillId="0" borderId="0" xfId="0" applyFont="1" applyFill="1"/>
    <xf numFmtId="0" fontId="31" fillId="3" borderId="3" xfId="17" applyFont="1" applyFill="1" applyBorder="1" applyAlignment="1" applyProtection="1">
      <alignment horizontal="left" vertical="center" wrapText="1" indent="1"/>
    </xf>
    <xf numFmtId="0" fontId="3" fillId="0" borderId="0" xfId="0" applyFont="1" applyFill="1" applyBorder="1"/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30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18" fillId="0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right" vertical="center"/>
    </xf>
    <xf numFmtId="3" fontId="36" fillId="5" borderId="1" xfId="0" applyNumberFormat="1" applyFont="1" applyFill="1" applyBorder="1" applyAlignment="1">
      <alignment horizontal="right" vertical="center"/>
    </xf>
    <xf numFmtId="3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5" borderId="1" xfId="15" applyNumberFormat="1" applyFont="1" applyFill="1" applyBorder="1" applyAlignment="1" applyProtection="1">
      <alignment horizontal="center" vertical="center" wrapText="1"/>
    </xf>
    <xf numFmtId="3" fontId="17" fillId="0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 applyProtection="1">
      <alignment vertical="center"/>
      <protection locked="0"/>
    </xf>
    <xf numFmtId="0" fontId="21" fillId="0" borderId="1" xfId="16" applyFont="1" applyFill="1" applyBorder="1" applyAlignment="1" applyProtection="1">
      <alignment horizontal="left" vertical="center" wrapText="1" indent="4"/>
    </xf>
    <xf numFmtId="0" fontId="21" fillId="0" borderId="1" xfId="16" applyFont="1" applyFill="1" applyBorder="1" applyAlignment="1" applyProtection="1">
      <alignment horizontal="left" vertical="center" wrapText="1" indent="6"/>
    </xf>
    <xf numFmtId="0" fontId="20" fillId="0" borderId="1" xfId="17" applyFont="1" applyFill="1" applyBorder="1" applyAlignment="1" applyProtection="1">
      <alignment horizontal="left" vertical="center" wrapText="1" indent="4"/>
    </xf>
    <xf numFmtId="0" fontId="20" fillId="0" borderId="1" xfId="17" applyFont="1" applyFill="1" applyBorder="1" applyAlignment="1" applyProtection="1">
      <alignment horizontal="left" vertical="center" wrapText="1" indent="6"/>
    </xf>
    <xf numFmtId="0" fontId="20" fillId="4" borderId="1" xfId="17" applyFont="1" applyFill="1" applyBorder="1" applyAlignment="1" applyProtection="1">
      <alignment horizontal="left" vertical="center" wrapText="1" indent="6"/>
    </xf>
    <xf numFmtId="0" fontId="31" fillId="3" borderId="1" xfId="17" applyFont="1" applyFill="1" applyBorder="1" applyAlignment="1" applyProtection="1">
      <alignment horizontal="left" vertical="center" wrapText="1"/>
    </xf>
    <xf numFmtId="0" fontId="12" fillId="0" borderId="1" xfId="17" applyFont="1" applyFill="1" applyBorder="1" applyAlignment="1" applyProtection="1">
      <alignment horizontal="left" vertical="center" wrapText="1"/>
    </xf>
    <xf numFmtId="0" fontId="12" fillId="0" borderId="1" xfId="17" quotePrefix="1" applyFont="1" applyFill="1" applyBorder="1" applyAlignment="1" applyProtection="1">
      <alignment horizontal="left" vertical="center" wrapText="1"/>
    </xf>
    <xf numFmtId="0" fontId="31" fillId="3" borderId="1" xfId="17" quotePrefix="1" applyFont="1" applyFill="1" applyBorder="1" applyAlignment="1" applyProtection="1">
      <alignment horizontal="left" vertical="center" wrapText="1"/>
    </xf>
    <xf numFmtId="0" fontId="12" fillId="3" borderId="1" xfId="17" applyFont="1" applyFill="1" applyBorder="1" applyAlignment="1" applyProtection="1">
      <alignment horizontal="left" vertical="center" wrapText="1"/>
    </xf>
    <xf numFmtId="0" fontId="11" fillId="0" borderId="1" xfId="17" applyFont="1" applyFill="1" applyBorder="1" applyAlignment="1" applyProtection="1">
      <alignment horizontal="left" vertical="center" wrapText="1"/>
    </xf>
    <xf numFmtId="0" fontId="31" fillId="3" borderId="1" xfId="16" applyFont="1" applyFill="1" applyBorder="1" applyAlignment="1" applyProtection="1">
      <alignment horizontal="left" vertical="center" wrapText="1"/>
    </xf>
    <xf numFmtId="0" fontId="5" fillId="3" borderId="1" xfId="17" applyFont="1" applyFill="1" applyBorder="1" applyAlignment="1" applyProtection="1">
      <alignment horizontal="left" vertical="center" wrapText="1"/>
      <protection locked="0"/>
    </xf>
    <xf numFmtId="0" fontId="19" fillId="0" borderId="1" xfId="17" applyFont="1" applyFill="1" applyBorder="1" applyAlignment="1" applyProtection="1">
      <alignment horizontal="left" vertical="center" wrapText="1"/>
    </xf>
    <xf numFmtId="0" fontId="20" fillId="0" borderId="1" xfId="17" applyFont="1" applyFill="1" applyBorder="1" applyAlignment="1" applyProtection="1">
      <alignment horizontal="left" vertical="center" wrapText="1"/>
    </xf>
    <xf numFmtId="0" fontId="21" fillId="0" borderId="1" xfId="17" applyFont="1" applyFill="1" applyBorder="1" applyAlignment="1" applyProtection="1">
      <alignment horizontal="left" vertical="center" wrapText="1"/>
    </xf>
    <xf numFmtId="0" fontId="12" fillId="3" borderId="1" xfId="17" applyFont="1" applyFill="1" applyBorder="1" applyAlignment="1" applyProtection="1">
      <alignment horizontal="left" vertical="center" wrapText="1"/>
      <protection locked="0"/>
    </xf>
    <xf numFmtId="0" fontId="20" fillId="4" borderId="1" xfId="17" applyFont="1" applyFill="1" applyBorder="1" applyAlignment="1" applyProtection="1">
      <alignment horizontal="left" vertical="center" wrapText="1"/>
    </xf>
    <xf numFmtId="0" fontId="11" fillId="0" borderId="1" xfId="16" applyFont="1" applyFill="1" applyBorder="1" applyAlignment="1" applyProtection="1">
      <alignment horizontal="left" vertical="center" wrapText="1" indent="4"/>
    </xf>
    <xf numFmtId="0" fontId="11" fillId="0" borderId="1" xfId="16" applyFont="1" applyFill="1" applyBorder="1" applyAlignment="1" applyProtection="1">
      <alignment horizontal="left" vertical="center" wrapText="1" indent="6"/>
    </xf>
    <xf numFmtId="0" fontId="12" fillId="0" borderId="1" xfId="17" applyFont="1" applyFill="1" applyBorder="1" applyAlignment="1" applyProtection="1">
      <alignment horizontal="left" vertical="center" wrapText="1" indent="4"/>
    </xf>
    <xf numFmtId="0" fontId="12" fillId="0" borderId="1" xfId="17" applyFont="1" applyFill="1" applyBorder="1" applyAlignment="1" applyProtection="1">
      <alignment horizontal="left" vertical="center" wrapText="1" indent="6"/>
    </xf>
    <xf numFmtId="3" fontId="11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 applyProtection="1">
      <alignment horizontal="left" vertical="top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Procentowy" xfId="18" builtinId="5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15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C1"/>
      <selection pane="topRight" sqref="A1:C1"/>
      <selection pane="bottomLeft" sqref="A1:C1"/>
      <selection pane="bottomRight" activeCell="K22" sqref="K22"/>
    </sheetView>
  </sheetViews>
  <sheetFormatPr defaultRowHeight="12.75" x14ac:dyDescent="0.2"/>
  <cols>
    <col min="1" max="1" width="13.7109375" style="61" customWidth="1"/>
    <col min="2" max="2" width="165.7109375" style="61" customWidth="1"/>
    <col min="3" max="3" width="25.7109375" style="48" customWidth="1"/>
    <col min="4" max="16384" width="9.140625" style="48"/>
  </cols>
  <sheetData>
    <row r="1" spans="1:3" s="34" customFormat="1" ht="54.95" customHeight="1" x14ac:dyDescent="0.35">
      <c r="A1" s="95" t="s">
        <v>202</v>
      </c>
      <c r="B1" s="95"/>
      <c r="C1" s="95"/>
    </row>
    <row r="2" spans="1:3" s="35" customFormat="1" ht="35.25" customHeight="1" x14ac:dyDescent="0.3">
      <c r="A2" s="96" t="s">
        <v>195</v>
      </c>
      <c r="B2" s="96"/>
      <c r="C2" s="65"/>
    </row>
    <row r="3" spans="1:3" s="39" customFormat="1" ht="36" customHeight="1" x14ac:dyDescent="0.25">
      <c r="A3" s="36"/>
      <c r="B3" s="37"/>
      <c r="C3" s="38"/>
    </row>
    <row r="4" spans="1:3" s="41" customFormat="1" ht="78" customHeight="1" x14ac:dyDescent="0.2">
      <c r="A4" s="40" t="s">
        <v>87</v>
      </c>
      <c r="B4" s="40" t="s">
        <v>52</v>
      </c>
      <c r="C4" s="68" t="s">
        <v>203</v>
      </c>
    </row>
    <row r="5" spans="1:3" s="44" customFormat="1" ht="19.5" customHeight="1" x14ac:dyDescent="0.2">
      <c r="A5" s="42">
        <v>1</v>
      </c>
      <c r="B5" s="43">
        <v>2</v>
      </c>
      <c r="C5" s="69">
        <v>3</v>
      </c>
    </row>
    <row r="6" spans="1:3" s="46" customFormat="1" ht="33" customHeight="1" x14ac:dyDescent="0.4">
      <c r="A6" s="77">
        <v>1</v>
      </c>
      <c r="B6" s="45" t="s">
        <v>196</v>
      </c>
      <c r="C6" s="66">
        <f>C7+C8</f>
        <v>73780182</v>
      </c>
    </row>
    <row r="7" spans="1:3" ht="33" customHeight="1" x14ac:dyDescent="0.2">
      <c r="A7" s="78" t="s">
        <v>128</v>
      </c>
      <c r="B7" s="47" t="s">
        <v>129</v>
      </c>
      <c r="C7" s="70">
        <v>70406150</v>
      </c>
    </row>
    <row r="8" spans="1:3" ht="33" customHeight="1" x14ac:dyDescent="0.2">
      <c r="A8" s="78" t="s">
        <v>130</v>
      </c>
      <c r="B8" s="47" t="s">
        <v>131</v>
      </c>
      <c r="C8" s="70">
        <v>3374032</v>
      </c>
    </row>
    <row r="9" spans="1:3" s="46" customFormat="1" ht="33" customHeight="1" x14ac:dyDescent="0.4">
      <c r="A9" s="77">
        <v>2</v>
      </c>
      <c r="B9" s="45" t="s">
        <v>182</v>
      </c>
      <c r="C9" s="66">
        <f>C10+C11</f>
        <v>0</v>
      </c>
    </row>
    <row r="10" spans="1:3" ht="33" customHeight="1" x14ac:dyDescent="0.2">
      <c r="A10" s="78" t="s">
        <v>132</v>
      </c>
      <c r="B10" s="47" t="s">
        <v>133</v>
      </c>
      <c r="C10" s="70">
        <v>0</v>
      </c>
    </row>
    <row r="11" spans="1:3" ht="33" customHeight="1" x14ac:dyDescent="0.2">
      <c r="A11" s="78" t="s">
        <v>134</v>
      </c>
      <c r="B11" s="47" t="s">
        <v>135</v>
      </c>
      <c r="C11" s="70">
        <v>0</v>
      </c>
    </row>
    <row r="12" spans="1:3" s="46" customFormat="1" ht="33" customHeight="1" x14ac:dyDescent="0.4">
      <c r="A12" s="77">
        <v>3</v>
      </c>
      <c r="B12" s="45" t="s">
        <v>183</v>
      </c>
      <c r="C12" s="66">
        <f>C13+C14</f>
        <v>135000</v>
      </c>
    </row>
    <row r="13" spans="1:3" ht="33" customHeight="1" x14ac:dyDescent="0.2">
      <c r="A13" s="78" t="s">
        <v>136</v>
      </c>
      <c r="B13" s="47" t="s">
        <v>129</v>
      </c>
      <c r="C13" s="70">
        <v>150000</v>
      </c>
    </row>
    <row r="14" spans="1:3" ht="33" customHeight="1" x14ac:dyDescent="0.2">
      <c r="A14" s="78" t="s">
        <v>137</v>
      </c>
      <c r="B14" s="47" t="s">
        <v>131</v>
      </c>
      <c r="C14" s="70">
        <v>-15000</v>
      </c>
    </row>
    <row r="15" spans="1:3" s="46" customFormat="1" ht="33" customHeight="1" x14ac:dyDescent="0.4">
      <c r="A15" s="77">
        <v>4</v>
      </c>
      <c r="B15" s="45" t="s">
        <v>184</v>
      </c>
      <c r="C15" s="66">
        <f>C16+C17</f>
        <v>143836</v>
      </c>
    </row>
    <row r="16" spans="1:3" ht="33" customHeight="1" x14ac:dyDescent="0.2">
      <c r="A16" s="79" t="s">
        <v>138</v>
      </c>
      <c r="B16" s="47" t="s">
        <v>139</v>
      </c>
      <c r="C16" s="70">
        <f>ROUND(C7*0.2%,0)</f>
        <v>140812</v>
      </c>
    </row>
    <row r="17" spans="1:3" ht="33" customHeight="1" x14ac:dyDescent="0.2">
      <c r="A17" s="79" t="s">
        <v>140</v>
      </c>
      <c r="B17" s="47" t="s">
        <v>141</v>
      </c>
      <c r="C17" s="70">
        <f>ROUND((C8-1862004)*0.2%,0)</f>
        <v>3024</v>
      </c>
    </row>
    <row r="18" spans="1:3" ht="33" customHeight="1" x14ac:dyDescent="0.2">
      <c r="A18" s="77">
        <v>5</v>
      </c>
      <c r="B18" s="45" t="s">
        <v>185</v>
      </c>
      <c r="C18" s="66">
        <v>25812</v>
      </c>
    </row>
    <row r="19" spans="1:3" s="46" customFormat="1" ht="33" customHeight="1" x14ac:dyDescent="0.4">
      <c r="A19" s="80" t="s">
        <v>142</v>
      </c>
      <c r="B19" s="49" t="s">
        <v>197</v>
      </c>
      <c r="C19" s="66">
        <f>(C6-C9+C12-C15-C18)+C20+C21+C22+C23</f>
        <v>76584006</v>
      </c>
    </row>
    <row r="20" spans="1:3" ht="33" customHeight="1" x14ac:dyDescent="0.2">
      <c r="A20" s="78" t="s">
        <v>143</v>
      </c>
      <c r="B20" s="50" t="s">
        <v>144</v>
      </c>
      <c r="C20" s="70">
        <v>199555</v>
      </c>
    </row>
    <row r="21" spans="1:3" ht="33" customHeight="1" x14ac:dyDescent="0.2">
      <c r="A21" s="78" t="s">
        <v>145</v>
      </c>
      <c r="B21" s="50" t="s">
        <v>146</v>
      </c>
      <c r="C21" s="70">
        <v>0</v>
      </c>
    </row>
    <row r="22" spans="1:3" ht="33" customHeight="1" x14ac:dyDescent="0.2">
      <c r="A22" s="78" t="s">
        <v>147</v>
      </c>
      <c r="B22" s="50" t="s">
        <v>186</v>
      </c>
      <c r="C22" s="70">
        <v>769258</v>
      </c>
    </row>
    <row r="23" spans="1:3" ht="33" customHeight="1" x14ac:dyDescent="0.2">
      <c r="A23" s="78" t="s">
        <v>148</v>
      </c>
      <c r="B23" s="51" t="s">
        <v>149</v>
      </c>
      <c r="C23" s="70">
        <v>1869659</v>
      </c>
    </row>
    <row r="24" spans="1:3" s="46" customFormat="1" ht="33" customHeight="1" x14ac:dyDescent="0.4">
      <c r="A24" s="80" t="s">
        <v>150</v>
      </c>
      <c r="B24" s="49" t="s">
        <v>151</v>
      </c>
      <c r="C24" s="66">
        <f>C25+C26+C54+C55</f>
        <v>76314448</v>
      </c>
    </row>
    <row r="25" spans="1:3" s="46" customFormat="1" ht="33" customHeight="1" x14ac:dyDescent="0.4">
      <c r="A25" s="80" t="s">
        <v>152</v>
      </c>
      <c r="B25" s="49" t="s">
        <v>153</v>
      </c>
      <c r="C25" s="66">
        <f>ROUND(C6/100,0)</f>
        <v>737802</v>
      </c>
    </row>
    <row r="26" spans="1:3" s="46" customFormat="1" ht="33" customHeight="1" x14ac:dyDescent="0.4">
      <c r="A26" s="80" t="s">
        <v>0</v>
      </c>
      <c r="B26" s="49" t="s">
        <v>187</v>
      </c>
      <c r="C26" s="71">
        <f>C27+C28+C29+C34+C35+C36+C37+C38+C39+C40+C41+C42+C43+C44+C48+C49+C51+C52+C53</f>
        <v>73706987</v>
      </c>
    </row>
    <row r="27" spans="1:3" ht="33" customHeight="1" x14ac:dyDescent="0.2">
      <c r="A27" s="78" t="s">
        <v>1</v>
      </c>
      <c r="B27" s="47" t="s">
        <v>88</v>
      </c>
      <c r="C27" s="70">
        <f>Centrala!C7+'Razem OW NFZ'!C7</f>
        <v>9924407</v>
      </c>
    </row>
    <row r="28" spans="1:3" ht="33" customHeight="1" x14ac:dyDescent="0.2">
      <c r="A28" s="78" t="s">
        <v>2</v>
      </c>
      <c r="B28" s="47" t="s">
        <v>89</v>
      </c>
      <c r="C28" s="70">
        <f>Centrala!C8+'Razem OW NFZ'!C8</f>
        <v>5603485</v>
      </c>
    </row>
    <row r="29" spans="1:3" ht="33" customHeight="1" x14ac:dyDescent="0.2">
      <c r="A29" s="78" t="s">
        <v>3</v>
      </c>
      <c r="B29" s="47" t="s">
        <v>86</v>
      </c>
      <c r="C29" s="70">
        <f>Centrala!C9+'Razem OW NFZ'!C9</f>
        <v>31743875</v>
      </c>
    </row>
    <row r="30" spans="1:3" ht="33" customHeight="1" x14ac:dyDescent="0.2">
      <c r="A30" s="78" t="s">
        <v>54</v>
      </c>
      <c r="B30" s="92" t="s">
        <v>99</v>
      </c>
      <c r="C30" s="70">
        <f>Centrala!C10+'Razem OW NFZ'!C10</f>
        <v>2941456</v>
      </c>
    </row>
    <row r="31" spans="1:3" ht="33" customHeight="1" x14ac:dyDescent="0.2">
      <c r="A31" s="78" t="s">
        <v>100</v>
      </c>
      <c r="B31" s="93" t="s">
        <v>103</v>
      </c>
      <c r="C31" s="70">
        <f>Centrala!C11+'Razem OW NFZ'!C11</f>
        <v>2670876</v>
      </c>
    </row>
    <row r="32" spans="1:3" ht="33" customHeight="1" x14ac:dyDescent="0.2">
      <c r="A32" s="78" t="s">
        <v>101</v>
      </c>
      <c r="B32" s="92" t="s">
        <v>104</v>
      </c>
      <c r="C32" s="70">
        <f>Centrala!C12+'Razem OW NFZ'!C12</f>
        <v>1280525</v>
      </c>
    </row>
    <row r="33" spans="1:3" ht="33" customHeight="1" x14ac:dyDescent="0.2">
      <c r="A33" s="78" t="s">
        <v>102</v>
      </c>
      <c r="B33" s="93" t="s">
        <v>105</v>
      </c>
      <c r="C33" s="70">
        <f>Centrala!C13+'Razem OW NFZ'!C13</f>
        <v>574861</v>
      </c>
    </row>
    <row r="34" spans="1:3" ht="33" customHeight="1" x14ac:dyDescent="0.2">
      <c r="A34" s="78" t="s">
        <v>4</v>
      </c>
      <c r="B34" s="47" t="s">
        <v>94</v>
      </c>
      <c r="C34" s="70">
        <f>Centrala!C14+'Razem OW NFZ'!C14</f>
        <v>2395204</v>
      </c>
    </row>
    <row r="35" spans="1:3" ht="33" customHeight="1" x14ac:dyDescent="0.2">
      <c r="A35" s="78" t="s">
        <v>5</v>
      </c>
      <c r="B35" s="47" t="s">
        <v>90</v>
      </c>
      <c r="C35" s="70">
        <f>Centrala!C15+'Razem OW NFZ'!C15</f>
        <v>2109804</v>
      </c>
    </row>
    <row r="36" spans="1:3" ht="33" customHeight="1" x14ac:dyDescent="0.2">
      <c r="A36" s="78" t="s">
        <v>6</v>
      </c>
      <c r="B36" s="47" t="s">
        <v>96</v>
      </c>
      <c r="C36" s="70">
        <f>Centrala!C16+'Razem OW NFZ'!C16</f>
        <v>1323053</v>
      </c>
    </row>
    <row r="37" spans="1:3" ht="33" customHeight="1" x14ac:dyDescent="0.2">
      <c r="A37" s="78" t="s">
        <v>7</v>
      </c>
      <c r="B37" s="47" t="s">
        <v>95</v>
      </c>
      <c r="C37" s="70">
        <f>Centrala!C17+'Razem OW NFZ'!C17</f>
        <v>626221</v>
      </c>
    </row>
    <row r="38" spans="1:3" ht="33" customHeight="1" x14ac:dyDescent="0.2">
      <c r="A38" s="78" t="s">
        <v>8</v>
      </c>
      <c r="B38" s="47" t="s">
        <v>91</v>
      </c>
      <c r="C38" s="70">
        <f>Centrala!C18+'Razem OW NFZ'!C18</f>
        <v>1794605</v>
      </c>
    </row>
    <row r="39" spans="1:3" ht="33" customHeight="1" x14ac:dyDescent="0.2">
      <c r="A39" s="78" t="s">
        <v>9</v>
      </c>
      <c r="B39" s="47" t="s">
        <v>92</v>
      </c>
      <c r="C39" s="70">
        <f>Centrala!C19+'Razem OW NFZ'!C19</f>
        <v>655282</v>
      </c>
    </row>
    <row r="40" spans="1:3" ht="33" customHeight="1" x14ac:dyDescent="0.2">
      <c r="A40" s="78" t="s">
        <v>10</v>
      </c>
      <c r="B40" s="47" t="s">
        <v>97</v>
      </c>
      <c r="C40" s="70">
        <f>Centrala!C20+'Razem OW NFZ'!C20</f>
        <v>48665</v>
      </c>
    </row>
    <row r="41" spans="1:3" ht="33" customHeight="1" x14ac:dyDescent="0.2">
      <c r="A41" s="78" t="s">
        <v>11</v>
      </c>
      <c r="B41" s="47" t="s">
        <v>93</v>
      </c>
      <c r="C41" s="70">
        <f>Centrala!C21+'Razem OW NFZ'!C21</f>
        <v>189320</v>
      </c>
    </row>
    <row r="42" spans="1:3" ht="33" customHeight="1" x14ac:dyDescent="0.2">
      <c r="A42" s="78" t="s">
        <v>12</v>
      </c>
      <c r="B42" s="47" t="s">
        <v>120</v>
      </c>
      <c r="C42" s="70">
        <f>Centrala!C22+'Razem OW NFZ'!C22</f>
        <v>1854275</v>
      </c>
    </row>
    <row r="43" spans="1:3" ht="33" customHeight="1" x14ac:dyDescent="0.2">
      <c r="A43" s="78" t="s">
        <v>13</v>
      </c>
      <c r="B43" s="47" t="s">
        <v>106</v>
      </c>
      <c r="C43" s="70">
        <f>Centrala!C23+'Razem OW NFZ'!C23</f>
        <v>980641</v>
      </c>
    </row>
    <row r="44" spans="1:3" ht="33" customHeight="1" x14ac:dyDescent="0.2">
      <c r="A44" s="78" t="s">
        <v>14</v>
      </c>
      <c r="B44" s="47" t="s">
        <v>188</v>
      </c>
      <c r="C44" s="70">
        <f>Centrala!C24+'Razem OW NFZ'!C24</f>
        <v>7896107</v>
      </c>
    </row>
    <row r="45" spans="1:3" ht="45" customHeight="1" x14ac:dyDescent="0.2">
      <c r="A45" s="78" t="s">
        <v>98</v>
      </c>
      <c r="B45" s="92" t="s">
        <v>108</v>
      </c>
      <c r="C45" s="70">
        <f>Centrala!C25+'Razem OW NFZ'!C25</f>
        <v>7865661</v>
      </c>
    </row>
    <row r="46" spans="1:3" ht="33" customHeight="1" x14ac:dyDescent="0.2">
      <c r="A46" s="78" t="s">
        <v>107</v>
      </c>
      <c r="B46" s="92" t="s">
        <v>110</v>
      </c>
      <c r="C46" s="70">
        <f>Centrala!C26+'Razem OW NFZ'!C26</f>
        <v>20414</v>
      </c>
    </row>
    <row r="47" spans="1:3" ht="33" customHeight="1" x14ac:dyDescent="0.2">
      <c r="A47" s="78" t="s">
        <v>111</v>
      </c>
      <c r="B47" s="92" t="s">
        <v>109</v>
      </c>
      <c r="C47" s="70">
        <f>Centrala!C27+'Razem OW NFZ'!C27</f>
        <v>10032</v>
      </c>
    </row>
    <row r="48" spans="1:3" ht="33" customHeight="1" x14ac:dyDescent="0.2">
      <c r="A48" s="78" t="s">
        <v>15</v>
      </c>
      <c r="B48" s="47" t="s">
        <v>82</v>
      </c>
      <c r="C48" s="70">
        <f>Centrala!C28+'Razem OW NFZ'!C28</f>
        <v>545092</v>
      </c>
    </row>
    <row r="49" spans="1:3" ht="33" customHeight="1" x14ac:dyDescent="0.2">
      <c r="A49" s="78" t="s">
        <v>79</v>
      </c>
      <c r="B49" s="47" t="s">
        <v>112</v>
      </c>
      <c r="C49" s="70">
        <f>Centrala!C29+'Razem OW NFZ'!C29</f>
        <v>1125843</v>
      </c>
    </row>
    <row r="50" spans="1:3" ht="33" customHeight="1" x14ac:dyDescent="0.2">
      <c r="A50" s="78" t="s">
        <v>113</v>
      </c>
      <c r="B50" s="47" t="s">
        <v>122</v>
      </c>
      <c r="C50" s="70">
        <f>Centrala!C30+'Razem OW NFZ'!C30</f>
        <v>0</v>
      </c>
    </row>
    <row r="51" spans="1:3" ht="33" customHeight="1" x14ac:dyDescent="0.2">
      <c r="A51" s="78" t="s">
        <v>80</v>
      </c>
      <c r="B51" s="47" t="s">
        <v>83</v>
      </c>
      <c r="C51" s="70">
        <f>Centrala!C31+'Razem OW NFZ'!C31</f>
        <v>4273895</v>
      </c>
    </row>
    <row r="52" spans="1:3" ht="33" customHeight="1" x14ac:dyDescent="0.2">
      <c r="A52" s="78" t="s">
        <v>81</v>
      </c>
      <c r="B52" s="47" t="s">
        <v>121</v>
      </c>
      <c r="C52" s="70">
        <f>Centrala!C32+'Razem OW NFZ'!C32</f>
        <v>221706</v>
      </c>
    </row>
    <row r="53" spans="1:3" ht="33" customHeight="1" x14ac:dyDescent="0.2">
      <c r="A53" s="78" t="s">
        <v>124</v>
      </c>
      <c r="B53" s="47" t="s">
        <v>125</v>
      </c>
      <c r="C53" s="70">
        <f>Centrala!C33+'Razem OW NFZ'!C33</f>
        <v>395507</v>
      </c>
    </row>
    <row r="54" spans="1:3" s="46" customFormat="1" ht="33" customHeight="1" x14ac:dyDescent="0.4">
      <c r="A54" s="81" t="s">
        <v>56</v>
      </c>
      <c r="B54" s="52" t="s">
        <v>154</v>
      </c>
      <c r="C54" s="66">
        <f>Centrala!C34+'Razem OW NFZ'!C34</f>
        <v>0</v>
      </c>
    </row>
    <row r="55" spans="1:3" s="46" customFormat="1" ht="33" customHeight="1" x14ac:dyDescent="0.4">
      <c r="A55" s="81" t="s">
        <v>55</v>
      </c>
      <c r="B55" s="52" t="s">
        <v>58</v>
      </c>
      <c r="C55" s="66">
        <f>Centrala!C35+'Razem OW NFZ'!C35</f>
        <v>1869659</v>
      </c>
    </row>
    <row r="56" spans="1:3" s="46" customFormat="1" ht="33" customHeight="1" x14ac:dyDescent="0.4">
      <c r="A56" s="81" t="s">
        <v>114</v>
      </c>
      <c r="B56" s="52" t="s">
        <v>198</v>
      </c>
      <c r="C56" s="66">
        <f>Centrala!C36+'Razem OW NFZ'!C36</f>
        <v>11141844</v>
      </c>
    </row>
    <row r="57" spans="1:3" s="46" customFormat="1" ht="33" customHeight="1" x14ac:dyDescent="0.4">
      <c r="A57" s="77" t="s">
        <v>155</v>
      </c>
      <c r="B57" s="45" t="s">
        <v>156</v>
      </c>
      <c r="C57" s="66">
        <f>C19-C24</f>
        <v>269558</v>
      </c>
    </row>
    <row r="58" spans="1:3" s="46" customFormat="1" ht="33" customHeight="1" x14ac:dyDescent="0.4">
      <c r="A58" s="77" t="s">
        <v>127</v>
      </c>
      <c r="B58" s="45" t="s">
        <v>189</v>
      </c>
      <c r="C58" s="66">
        <f>C59+C60+C61+C69+C71+C76+C77+C78</f>
        <v>750517</v>
      </c>
    </row>
    <row r="59" spans="1:3" ht="33" customHeight="1" x14ac:dyDescent="0.2">
      <c r="A59" s="78" t="s">
        <v>16</v>
      </c>
      <c r="B59" s="53" t="s">
        <v>17</v>
      </c>
      <c r="C59" s="70">
        <f>Centrala!C38+'Razem OW NFZ'!C38</f>
        <v>26412</v>
      </c>
    </row>
    <row r="60" spans="1:3" ht="33" customHeight="1" x14ac:dyDescent="0.2">
      <c r="A60" s="78" t="s">
        <v>18</v>
      </c>
      <c r="B60" s="53" t="s">
        <v>19</v>
      </c>
      <c r="C60" s="70">
        <f>Centrala!C39+'Razem OW NFZ'!C39</f>
        <v>183521</v>
      </c>
    </row>
    <row r="61" spans="1:3" ht="33" customHeight="1" x14ac:dyDescent="0.2">
      <c r="A61" s="78" t="s">
        <v>20</v>
      </c>
      <c r="B61" s="54" t="s">
        <v>190</v>
      </c>
      <c r="C61" s="70">
        <f>C62+C64+C65+C66+C67+C68</f>
        <v>4611</v>
      </c>
    </row>
    <row r="62" spans="1:3" s="55" customFormat="1" ht="33" customHeight="1" x14ac:dyDescent="0.2">
      <c r="A62" s="82" t="s">
        <v>37</v>
      </c>
      <c r="B62" s="90" t="s">
        <v>30</v>
      </c>
      <c r="C62" s="70">
        <f>Centrala!C41+'Razem OW NFZ'!C41</f>
        <v>622</v>
      </c>
    </row>
    <row r="63" spans="1:3" s="55" customFormat="1" ht="33" customHeight="1" x14ac:dyDescent="0.2">
      <c r="A63" s="82" t="s">
        <v>38</v>
      </c>
      <c r="B63" s="91" t="s">
        <v>31</v>
      </c>
      <c r="C63" s="70">
        <f>Centrala!C42+'Razem OW NFZ'!C42</f>
        <v>619</v>
      </c>
    </row>
    <row r="64" spans="1:3" s="55" customFormat="1" ht="33" customHeight="1" x14ac:dyDescent="0.2">
      <c r="A64" s="82" t="s">
        <v>39</v>
      </c>
      <c r="B64" s="90" t="s">
        <v>32</v>
      </c>
      <c r="C64" s="70">
        <f>Centrala!C43+'Razem OW NFZ'!C43</f>
        <v>650</v>
      </c>
    </row>
    <row r="65" spans="1:3" s="55" customFormat="1" ht="33" customHeight="1" x14ac:dyDescent="0.2">
      <c r="A65" s="82" t="s">
        <v>40</v>
      </c>
      <c r="B65" s="90" t="s">
        <v>33</v>
      </c>
      <c r="C65" s="70">
        <f>Centrala!C44+'Razem OW NFZ'!C44</f>
        <v>22</v>
      </c>
    </row>
    <row r="66" spans="1:3" s="55" customFormat="1" ht="33" customHeight="1" x14ac:dyDescent="0.2">
      <c r="A66" s="82" t="s">
        <v>41</v>
      </c>
      <c r="B66" s="90" t="s">
        <v>34</v>
      </c>
      <c r="C66" s="70">
        <f>Centrala!C45+'Razem OW NFZ'!C45</f>
        <v>0</v>
      </c>
    </row>
    <row r="67" spans="1:3" s="55" customFormat="1" ht="33" customHeight="1" x14ac:dyDescent="0.2">
      <c r="A67" s="82" t="s">
        <v>42</v>
      </c>
      <c r="B67" s="90" t="s">
        <v>35</v>
      </c>
      <c r="C67" s="70">
        <f>Centrala!C46+'Razem OW NFZ'!C46</f>
        <v>2952</v>
      </c>
    </row>
    <row r="68" spans="1:3" s="56" customFormat="1" ht="33" customHeight="1" x14ac:dyDescent="0.25">
      <c r="A68" s="82" t="s">
        <v>43</v>
      </c>
      <c r="B68" s="90" t="s">
        <v>36</v>
      </c>
      <c r="C68" s="70">
        <f>Centrala!C47+'Razem OW NFZ'!C47</f>
        <v>365</v>
      </c>
    </row>
    <row r="69" spans="1:3" ht="33" customHeight="1" x14ac:dyDescent="0.2">
      <c r="A69" s="82" t="s">
        <v>21</v>
      </c>
      <c r="B69" s="53" t="s">
        <v>115</v>
      </c>
      <c r="C69" s="70">
        <f>Centrala!C48+'Razem OW NFZ'!C48</f>
        <v>340260</v>
      </c>
    </row>
    <row r="70" spans="1:3" ht="33" customHeight="1" x14ac:dyDescent="0.2">
      <c r="A70" s="82" t="s">
        <v>116</v>
      </c>
      <c r="B70" s="90" t="s">
        <v>117</v>
      </c>
      <c r="C70" s="70">
        <f>Centrala!C49+'Razem OW NFZ'!C49</f>
        <v>1364</v>
      </c>
    </row>
    <row r="71" spans="1:3" ht="33" customHeight="1" x14ac:dyDescent="0.2">
      <c r="A71" s="82" t="s">
        <v>22</v>
      </c>
      <c r="B71" s="54" t="s">
        <v>191</v>
      </c>
      <c r="C71" s="70">
        <f>SUM(C72:C75)</f>
        <v>77334</v>
      </c>
    </row>
    <row r="72" spans="1:3" s="55" customFormat="1" ht="33" customHeight="1" x14ac:dyDescent="0.2">
      <c r="A72" s="82" t="s">
        <v>48</v>
      </c>
      <c r="B72" s="90" t="s">
        <v>44</v>
      </c>
      <c r="C72" s="70">
        <f>Centrala!C51+'Razem OW NFZ'!C51</f>
        <v>58241</v>
      </c>
    </row>
    <row r="73" spans="1:3" s="55" customFormat="1" ht="33" customHeight="1" x14ac:dyDescent="0.2">
      <c r="A73" s="82" t="s">
        <v>49</v>
      </c>
      <c r="B73" s="90" t="s">
        <v>45</v>
      </c>
      <c r="C73" s="70">
        <f>Centrala!C52+'Razem OW NFZ'!C52</f>
        <v>8161</v>
      </c>
    </row>
    <row r="74" spans="1:3" s="55" customFormat="1" ht="33" customHeight="1" x14ac:dyDescent="0.2">
      <c r="A74" s="82" t="s">
        <v>50</v>
      </c>
      <c r="B74" s="90" t="s">
        <v>46</v>
      </c>
      <c r="C74" s="70">
        <f>Centrala!C53+'Razem OW NFZ'!C53</f>
        <v>0</v>
      </c>
    </row>
    <row r="75" spans="1:3" s="55" customFormat="1" ht="33" customHeight="1" x14ac:dyDescent="0.2">
      <c r="A75" s="82" t="s">
        <v>51</v>
      </c>
      <c r="B75" s="90" t="s">
        <v>47</v>
      </c>
      <c r="C75" s="70">
        <f>Centrala!C54+'Razem OW NFZ'!C54</f>
        <v>10932</v>
      </c>
    </row>
    <row r="76" spans="1:3" ht="33" customHeight="1" x14ac:dyDescent="0.2">
      <c r="A76" s="78" t="s">
        <v>23</v>
      </c>
      <c r="B76" s="47" t="s">
        <v>24</v>
      </c>
      <c r="C76" s="70">
        <f>Centrala!C55+'Razem OW NFZ'!C55</f>
        <v>50</v>
      </c>
    </row>
    <row r="77" spans="1:3" ht="33" customHeight="1" x14ac:dyDescent="0.2">
      <c r="A77" s="78" t="s">
        <v>25</v>
      </c>
      <c r="B77" s="47" t="s">
        <v>118</v>
      </c>
      <c r="C77" s="70">
        <f>Centrala!C56+'Razem OW NFZ'!C56</f>
        <v>112033</v>
      </c>
    </row>
    <row r="78" spans="1:3" ht="33" customHeight="1" x14ac:dyDescent="0.2">
      <c r="A78" s="78" t="s">
        <v>26</v>
      </c>
      <c r="B78" s="47" t="s">
        <v>27</v>
      </c>
      <c r="C78" s="70">
        <f>Centrala!C57+'Razem OW NFZ'!C57</f>
        <v>6296</v>
      </c>
    </row>
    <row r="79" spans="1:3" s="46" customFormat="1" ht="33" customHeight="1" x14ac:dyDescent="0.4">
      <c r="A79" s="83" t="s">
        <v>157</v>
      </c>
      <c r="B79" s="57" t="s">
        <v>158</v>
      </c>
      <c r="C79" s="66">
        <v>748546</v>
      </c>
    </row>
    <row r="80" spans="1:3" s="46" customFormat="1" ht="33" customHeight="1" x14ac:dyDescent="0.4">
      <c r="A80" s="83" t="s">
        <v>159</v>
      </c>
      <c r="B80" s="57" t="s">
        <v>192</v>
      </c>
      <c r="C80" s="66">
        <f>C81+C82+C83+C84</f>
        <v>233676</v>
      </c>
    </row>
    <row r="81" spans="1:3" ht="33" customHeight="1" x14ac:dyDescent="0.2">
      <c r="A81" s="78" t="s">
        <v>75</v>
      </c>
      <c r="B81" s="47" t="s">
        <v>84</v>
      </c>
      <c r="C81" s="70">
        <f>Centrala!C59+'Razem OW NFZ'!C59</f>
        <v>1269</v>
      </c>
    </row>
    <row r="82" spans="1:3" ht="33" customHeight="1" x14ac:dyDescent="0.2">
      <c r="A82" s="78" t="s">
        <v>28</v>
      </c>
      <c r="B82" s="47" t="s">
        <v>53</v>
      </c>
      <c r="C82" s="70">
        <f>Centrala!C60+'Razem OW NFZ'!C60</f>
        <v>192338</v>
      </c>
    </row>
    <row r="83" spans="1:3" ht="33" customHeight="1" x14ac:dyDescent="0.2">
      <c r="A83" s="78" t="s">
        <v>29</v>
      </c>
      <c r="B83" s="47" t="s">
        <v>77</v>
      </c>
      <c r="C83" s="70">
        <f>Centrala!C61+'Razem OW NFZ'!C61</f>
        <v>0</v>
      </c>
    </row>
    <row r="84" spans="1:3" ht="33" customHeight="1" x14ac:dyDescent="0.2">
      <c r="A84" s="78" t="s">
        <v>76</v>
      </c>
      <c r="B84" s="50" t="s">
        <v>78</v>
      </c>
      <c r="C84" s="70">
        <f>Centrala!C62+'Razem OW NFZ'!C62</f>
        <v>40069</v>
      </c>
    </row>
    <row r="85" spans="1:3" s="46" customFormat="1" ht="33" customHeight="1" x14ac:dyDescent="0.4">
      <c r="A85" s="83" t="s">
        <v>160</v>
      </c>
      <c r="B85" s="57" t="s">
        <v>193</v>
      </c>
      <c r="C85" s="66">
        <f>C86+C87</f>
        <v>52142</v>
      </c>
    </row>
    <row r="86" spans="1:3" ht="33" customHeight="1" x14ac:dyDescent="0.2">
      <c r="A86" s="78" t="s">
        <v>161</v>
      </c>
      <c r="B86" s="47" t="s">
        <v>162</v>
      </c>
      <c r="C86" s="70">
        <v>44370</v>
      </c>
    </row>
    <row r="87" spans="1:3" ht="33" customHeight="1" x14ac:dyDescent="0.2">
      <c r="A87" s="78" t="s">
        <v>163</v>
      </c>
      <c r="B87" s="50" t="s">
        <v>164</v>
      </c>
      <c r="C87" s="70">
        <v>7772</v>
      </c>
    </row>
    <row r="88" spans="1:3" s="46" customFormat="1" ht="33" customHeight="1" x14ac:dyDescent="0.4">
      <c r="A88" s="83" t="s">
        <v>165</v>
      </c>
      <c r="B88" s="57" t="s">
        <v>85</v>
      </c>
      <c r="C88" s="66">
        <f>Centrala!C63+'Razem OW NFZ'!C63</f>
        <v>86053</v>
      </c>
    </row>
    <row r="89" spans="1:3" s="46" customFormat="1" ht="33" customHeight="1" x14ac:dyDescent="0.4">
      <c r="A89" s="83" t="s">
        <v>166</v>
      </c>
      <c r="B89" s="57" t="s">
        <v>199</v>
      </c>
      <c r="C89" s="66">
        <f>C57-C58+C79-C80+C85-C88</f>
        <v>0</v>
      </c>
    </row>
    <row r="90" spans="1:3" s="46" customFormat="1" ht="33" customHeight="1" x14ac:dyDescent="0.4">
      <c r="A90" s="83" t="s">
        <v>167</v>
      </c>
      <c r="B90" s="57" t="s">
        <v>168</v>
      </c>
      <c r="C90" s="66">
        <f>C91-C92</f>
        <v>0</v>
      </c>
    </row>
    <row r="91" spans="1:3" ht="33" customHeight="1" x14ac:dyDescent="0.2">
      <c r="A91" s="78" t="s">
        <v>169</v>
      </c>
      <c r="B91" s="47" t="s">
        <v>170</v>
      </c>
      <c r="C91" s="70">
        <v>0</v>
      </c>
    </row>
    <row r="92" spans="1:3" ht="33" customHeight="1" x14ac:dyDescent="0.2">
      <c r="A92" s="78" t="s">
        <v>171</v>
      </c>
      <c r="B92" s="47" t="s">
        <v>172</v>
      </c>
      <c r="C92" s="70">
        <v>0</v>
      </c>
    </row>
    <row r="93" spans="1:3" s="59" customFormat="1" ht="33" customHeight="1" x14ac:dyDescent="0.4">
      <c r="A93" s="83" t="s">
        <v>173</v>
      </c>
      <c r="B93" s="58" t="s">
        <v>174</v>
      </c>
      <c r="C93" s="67">
        <f>C89+C90</f>
        <v>0</v>
      </c>
    </row>
    <row r="94" spans="1:3" s="59" customFormat="1" ht="33" customHeight="1" x14ac:dyDescent="0.4">
      <c r="A94" s="83" t="s">
        <v>175</v>
      </c>
      <c r="B94" s="58" t="s">
        <v>200</v>
      </c>
      <c r="C94" s="67">
        <v>0</v>
      </c>
    </row>
    <row r="95" spans="1:3" s="59" customFormat="1" ht="33" customHeight="1" x14ac:dyDescent="0.4">
      <c r="A95" s="83" t="s">
        <v>176</v>
      </c>
      <c r="B95" s="58" t="s">
        <v>177</v>
      </c>
      <c r="C95" s="67">
        <v>0</v>
      </c>
    </row>
    <row r="96" spans="1:3" s="59" customFormat="1" ht="33" customHeight="1" x14ac:dyDescent="0.4">
      <c r="A96" s="77" t="s">
        <v>178</v>
      </c>
      <c r="B96" s="60" t="s">
        <v>179</v>
      </c>
      <c r="C96" s="67">
        <f>C6+C12+C20+C21+C22+C23+C79+C85-C18</f>
        <v>77528530</v>
      </c>
    </row>
    <row r="97" spans="1:3" s="59" customFormat="1" ht="33" customHeight="1" x14ac:dyDescent="0.4">
      <c r="A97" s="83" t="s">
        <v>180</v>
      </c>
      <c r="B97" s="58" t="s">
        <v>181</v>
      </c>
      <c r="C97" s="67">
        <f>C9+C15+C25+C26+C54+C55+C58+C80+C88</f>
        <v>77528530</v>
      </c>
    </row>
    <row r="98" spans="1:3" ht="26.25" x14ac:dyDescent="0.2">
      <c r="C98" s="62"/>
    </row>
    <row r="99" spans="1:3" ht="26.25" x14ac:dyDescent="0.2">
      <c r="C99" s="62"/>
    </row>
    <row r="100" spans="1:3" ht="26.25" x14ac:dyDescent="0.2">
      <c r="C100" s="63"/>
    </row>
    <row r="101" spans="1:3" ht="26.25" x14ac:dyDescent="0.2">
      <c r="C101" s="62"/>
    </row>
    <row r="102" spans="1:3" ht="26.25" x14ac:dyDescent="0.2">
      <c r="C102" s="62"/>
    </row>
    <row r="103" spans="1:3" ht="26.45" customHeight="1" x14ac:dyDescent="0.2"/>
    <row r="104" spans="1:3" ht="26.45" customHeight="1" x14ac:dyDescent="0.2"/>
    <row r="105" spans="1:3" ht="26.45" customHeight="1" x14ac:dyDescent="0.2"/>
    <row r="106" spans="1:3" ht="26.45" customHeight="1" x14ac:dyDescent="0.2"/>
    <row r="107" spans="1:3" ht="26.45" customHeight="1" x14ac:dyDescent="0.2"/>
    <row r="108" spans="1:3" ht="26.45" customHeight="1" x14ac:dyDescent="0.2"/>
    <row r="109" spans="1:3" ht="26.45" customHeight="1" x14ac:dyDescent="0.2"/>
    <row r="110" spans="1:3" ht="26.45" customHeight="1" x14ac:dyDescent="0.2"/>
    <row r="111" spans="1:3" s="61" customFormat="1" ht="26.45" customHeight="1" x14ac:dyDescent="0.2">
      <c r="C111" s="48"/>
    </row>
    <row r="112" spans="1:3" s="61" customFormat="1" ht="26.45" customHeight="1" x14ac:dyDescent="0.2">
      <c r="C112" s="48"/>
    </row>
    <row r="113" spans="3:3" s="61" customFormat="1" ht="26.45" customHeight="1" x14ac:dyDescent="0.2">
      <c r="C113" s="48"/>
    </row>
    <row r="114" spans="3:3" s="61" customFormat="1" ht="26.45" customHeight="1" x14ac:dyDescent="0.2">
      <c r="C114" s="48"/>
    </row>
    <row r="115" spans="3:3" s="61" customFormat="1" ht="26.45" customHeight="1" x14ac:dyDescent="0.2">
      <c r="C115" s="48"/>
    </row>
  </sheetData>
  <mergeCells count="2">
    <mergeCell ref="A1:C1"/>
    <mergeCell ref="A2:B2"/>
  </mergeCells>
  <printOptions horizontalCentered="1"/>
  <pageMargins left="0" right="0" top="0.39370078740157483" bottom="0.59055118110236227" header="0.51181102362204722" footer="0.39370078740157483"/>
  <pageSetup paperSize="9" scale="36" fitToHeight="2" orientation="portrait" r:id="rId1"/>
  <headerFooter alignWithMargins="0">
    <oddFooter>&amp;R&amp;20&amp;P</oddFooter>
  </headerFooter>
  <rowBreaks count="1" manualBreakCount="1">
    <brk id="57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  <pageSetUpPr fitToPage="1"/>
  </sheetPr>
  <dimension ref="A1:C63"/>
  <sheetViews>
    <sheetView showGridLines="0" view="pageBreakPreview" zoomScale="55" zoomScaleNormal="5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D4" sqref="D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65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10580295</v>
      </c>
    </row>
    <row r="7" spans="1:3" ht="30" customHeight="1" x14ac:dyDescent="0.2">
      <c r="A7" s="85" t="s">
        <v>1</v>
      </c>
      <c r="B7" s="21" t="s">
        <v>88</v>
      </c>
      <c r="C7" s="22">
        <v>1412554</v>
      </c>
    </row>
    <row r="8" spans="1:3" ht="30" customHeight="1" x14ac:dyDescent="0.2">
      <c r="A8" s="85" t="s">
        <v>2</v>
      </c>
      <c r="B8" s="21" t="s">
        <v>89</v>
      </c>
      <c r="C8" s="22">
        <v>805388</v>
      </c>
    </row>
    <row r="9" spans="1:3" ht="30" customHeight="1" x14ac:dyDescent="0.2">
      <c r="A9" s="85" t="s">
        <v>3</v>
      </c>
      <c r="B9" s="21" t="s">
        <v>86</v>
      </c>
      <c r="C9" s="22">
        <v>4982336</v>
      </c>
    </row>
    <row r="10" spans="1:3" ht="30" customHeight="1" x14ac:dyDescent="0.2">
      <c r="A10" s="86" t="s">
        <v>54</v>
      </c>
      <c r="B10" s="74" t="s">
        <v>99</v>
      </c>
      <c r="C10" s="22">
        <v>516165</v>
      </c>
    </row>
    <row r="11" spans="1:3" ht="30" customHeight="1" x14ac:dyDescent="0.2">
      <c r="A11" s="86" t="s">
        <v>100</v>
      </c>
      <c r="B11" s="75" t="s">
        <v>103</v>
      </c>
      <c r="C11" s="22">
        <v>471558</v>
      </c>
    </row>
    <row r="12" spans="1:3" ht="30" customHeight="1" x14ac:dyDescent="0.2">
      <c r="A12" s="86" t="s">
        <v>101</v>
      </c>
      <c r="B12" s="74" t="s">
        <v>104</v>
      </c>
      <c r="C12" s="22">
        <v>222698</v>
      </c>
    </row>
    <row r="13" spans="1:3" ht="30" customHeight="1" x14ac:dyDescent="0.2">
      <c r="A13" s="86" t="s">
        <v>102</v>
      </c>
      <c r="B13" s="75" t="s">
        <v>105</v>
      </c>
      <c r="C13" s="22">
        <v>102049</v>
      </c>
    </row>
    <row r="14" spans="1:3" ht="30" customHeight="1" x14ac:dyDescent="0.2">
      <c r="A14" s="85" t="s">
        <v>4</v>
      </c>
      <c r="B14" s="21" t="s">
        <v>94</v>
      </c>
      <c r="C14" s="22">
        <v>356640</v>
      </c>
    </row>
    <row r="15" spans="1:3" ht="30" customHeight="1" x14ac:dyDescent="0.2">
      <c r="A15" s="85" t="s">
        <v>5</v>
      </c>
      <c r="B15" s="21" t="s">
        <v>90</v>
      </c>
      <c r="C15" s="22">
        <v>408392</v>
      </c>
    </row>
    <row r="16" spans="1:3" ht="30" customHeight="1" x14ac:dyDescent="0.2">
      <c r="A16" s="85" t="s">
        <v>6</v>
      </c>
      <c r="B16" s="21" t="s">
        <v>96</v>
      </c>
      <c r="C16" s="22">
        <v>170576</v>
      </c>
    </row>
    <row r="17" spans="1:3" ht="30" customHeight="1" x14ac:dyDescent="0.2">
      <c r="A17" s="85" t="s">
        <v>7</v>
      </c>
      <c r="B17" s="21" t="s">
        <v>95</v>
      </c>
      <c r="C17" s="22">
        <v>72000</v>
      </c>
    </row>
    <row r="18" spans="1:3" ht="30" customHeight="1" x14ac:dyDescent="0.2">
      <c r="A18" s="85" t="s">
        <v>8</v>
      </c>
      <c r="B18" s="21" t="s">
        <v>91</v>
      </c>
      <c r="C18" s="22">
        <v>208720</v>
      </c>
    </row>
    <row r="19" spans="1:3" ht="30" customHeight="1" x14ac:dyDescent="0.2">
      <c r="A19" s="85" t="s">
        <v>9</v>
      </c>
      <c r="B19" s="21" t="s">
        <v>92</v>
      </c>
      <c r="C19" s="22">
        <v>102936</v>
      </c>
    </row>
    <row r="20" spans="1:3" ht="30" customHeight="1" x14ac:dyDescent="0.2">
      <c r="A20" s="85" t="s">
        <v>10</v>
      </c>
      <c r="B20" s="21" t="s">
        <v>97</v>
      </c>
      <c r="C20" s="22">
        <v>8138</v>
      </c>
    </row>
    <row r="21" spans="1:3" ht="30" customHeight="1" x14ac:dyDescent="0.2">
      <c r="A21" s="85" t="s">
        <v>11</v>
      </c>
      <c r="B21" s="21" t="s">
        <v>93</v>
      </c>
      <c r="C21" s="22">
        <v>23890</v>
      </c>
    </row>
    <row r="22" spans="1:3" ht="30" customHeight="1" x14ac:dyDescent="0.2">
      <c r="A22" s="85" t="s">
        <v>12</v>
      </c>
      <c r="B22" s="21" t="s">
        <v>120</v>
      </c>
      <c r="C22" s="22">
        <v>258042</v>
      </c>
    </row>
    <row r="23" spans="1:3" ht="30" customHeight="1" x14ac:dyDescent="0.2">
      <c r="A23" s="85" t="s">
        <v>13</v>
      </c>
      <c r="B23" s="21" t="s">
        <v>106</v>
      </c>
      <c r="C23" s="22">
        <v>140000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1098477</v>
      </c>
    </row>
    <row r="25" spans="1:3" ht="45" customHeight="1" x14ac:dyDescent="0.2">
      <c r="A25" s="85" t="s">
        <v>98</v>
      </c>
      <c r="B25" s="74" t="s">
        <v>108</v>
      </c>
      <c r="C25" s="22">
        <v>1092871</v>
      </c>
    </row>
    <row r="26" spans="1:3" ht="30" customHeight="1" x14ac:dyDescent="0.2">
      <c r="A26" s="86" t="s">
        <v>107</v>
      </c>
      <c r="B26" s="74" t="s">
        <v>110</v>
      </c>
      <c r="C26" s="22">
        <v>3058</v>
      </c>
    </row>
    <row r="27" spans="1:3" ht="30" customHeight="1" x14ac:dyDescent="0.2">
      <c r="A27" s="86" t="s">
        <v>111</v>
      </c>
      <c r="B27" s="74" t="s">
        <v>109</v>
      </c>
      <c r="C27" s="22">
        <v>2548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147340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367046</v>
      </c>
    </row>
    <row r="32" spans="1:3" ht="30" customHeight="1" x14ac:dyDescent="0.2">
      <c r="A32" s="87" t="s">
        <v>81</v>
      </c>
      <c r="B32" s="15" t="s">
        <v>121</v>
      </c>
      <c r="C32" s="22">
        <v>17820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231496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1672084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69881</v>
      </c>
    </row>
    <row r="38" spans="1:3" ht="30" customHeight="1" x14ac:dyDescent="0.2">
      <c r="A38" s="87" t="s">
        <v>16</v>
      </c>
      <c r="B38" s="15" t="s">
        <v>17</v>
      </c>
      <c r="C38" s="22">
        <v>2026</v>
      </c>
    </row>
    <row r="39" spans="1:3" ht="30" customHeight="1" x14ac:dyDescent="0.2">
      <c r="A39" s="87" t="s">
        <v>18</v>
      </c>
      <c r="B39" s="15" t="s">
        <v>19</v>
      </c>
      <c r="C39" s="22">
        <v>12156</v>
      </c>
    </row>
    <row r="40" spans="1:3" ht="30" customHeight="1" x14ac:dyDescent="0.2">
      <c r="A40" s="87" t="s">
        <v>20</v>
      </c>
      <c r="B40" s="16" t="s">
        <v>190</v>
      </c>
      <c r="C40" s="22">
        <v>233</v>
      </c>
    </row>
    <row r="41" spans="1:3" ht="30" customHeight="1" x14ac:dyDescent="0.2">
      <c r="A41" s="87" t="s">
        <v>37</v>
      </c>
      <c r="B41" s="72" t="s">
        <v>30</v>
      </c>
      <c r="C41" s="22">
        <v>20</v>
      </c>
    </row>
    <row r="42" spans="1:3" ht="30" customHeight="1" x14ac:dyDescent="0.2">
      <c r="A42" s="87" t="s">
        <v>38</v>
      </c>
      <c r="B42" s="73" t="s">
        <v>31</v>
      </c>
      <c r="C42" s="22">
        <v>20</v>
      </c>
    </row>
    <row r="43" spans="1:3" ht="30" customHeight="1" x14ac:dyDescent="0.2">
      <c r="A43" s="87" t="s">
        <v>39</v>
      </c>
      <c r="B43" s="72" t="s">
        <v>32</v>
      </c>
      <c r="C43" s="22">
        <v>12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198</v>
      </c>
    </row>
    <row r="47" spans="1:3" ht="30" customHeight="1" x14ac:dyDescent="0.2">
      <c r="A47" s="87" t="s">
        <v>43</v>
      </c>
      <c r="B47" s="72" t="s">
        <v>36</v>
      </c>
      <c r="C47" s="22">
        <v>3</v>
      </c>
    </row>
    <row r="48" spans="1:3" ht="30" customHeight="1" x14ac:dyDescent="0.2">
      <c r="A48" s="87" t="s">
        <v>21</v>
      </c>
      <c r="B48" s="15" t="s">
        <v>115</v>
      </c>
      <c r="C48" s="22">
        <v>43485</v>
      </c>
    </row>
    <row r="49" spans="1:3" ht="30" customHeight="1" x14ac:dyDescent="0.2">
      <c r="A49" s="87" t="s">
        <v>116</v>
      </c>
      <c r="B49" s="72" t="s">
        <v>117</v>
      </c>
      <c r="C49" s="22">
        <v>71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9749</v>
      </c>
    </row>
    <row r="51" spans="1:3" ht="30" customHeight="1" x14ac:dyDescent="0.2">
      <c r="A51" s="87" t="s">
        <v>48</v>
      </c>
      <c r="B51" s="72" t="s">
        <v>44</v>
      </c>
      <c r="C51" s="22">
        <v>7463</v>
      </c>
    </row>
    <row r="52" spans="1:3" ht="30" customHeight="1" x14ac:dyDescent="0.2">
      <c r="A52" s="87" t="s">
        <v>49</v>
      </c>
      <c r="B52" s="72" t="s">
        <v>45</v>
      </c>
      <c r="C52" s="22">
        <v>1065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1221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1837</v>
      </c>
    </row>
    <row r="57" spans="1:3" ht="30" customHeight="1" x14ac:dyDescent="0.2">
      <c r="A57" s="87" t="s">
        <v>26</v>
      </c>
      <c r="B57" s="15" t="s">
        <v>27</v>
      </c>
      <c r="C57" s="22">
        <v>395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21960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13828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8132</v>
      </c>
    </row>
    <row r="63" spans="1:3" ht="30" customHeight="1" x14ac:dyDescent="0.2">
      <c r="A63" s="81" t="s">
        <v>165</v>
      </c>
      <c r="B63" s="17" t="s">
        <v>85</v>
      </c>
      <c r="C63" s="23">
        <v>9640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  <pageSetUpPr fitToPage="1"/>
  </sheetPr>
  <dimension ref="A1:C63"/>
  <sheetViews>
    <sheetView showGridLines="0" view="pageBreakPreview" zoomScale="55" zoomScaleNormal="6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E4" sqref="E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66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1765973</v>
      </c>
    </row>
    <row r="7" spans="1:3" ht="30" customHeight="1" x14ac:dyDescent="0.2">
      <c r="A7" s="85" t="s">
        <v>1</v>
      </c>
      <c r="B7" s="21" t="s">
        <v>88</v>
      </c>
      <c r="C7" s="22">
        <v>239379</v>
      </c>
    </row>
    <row r="8" spans="1:3" ht="30" customHeight="1" x14ac:dyDescent="0.2">
      <c r="A8" s="85" t="s">
        <v>2</v>
      </c>
      <c r="B8" s="21" t="s">
        <v>89</v>
      </c>
      <c r="C8" s="22">
        <v>118495</v>
      </c>
    </row>
    <row r="9" spans="1:3" ht="30" customHeight="1" x14ac:dyDescent="0.2">
      <c r="A9" s="85" t="s">
        <v>3</v>
      </c>
      <c r="B9" s="21" t="s">
        <v>86</v>
      </c>
      <c r="C9" s="22">
        <v>697649</v>
      </c>
    </row>
    <row r="10" spans="1:3" ht="30" customHeight="1" x14ac:dyDescent="0.2">
      <c r="A10" s="86" t="s">
        <v>54</v>
      </c>
      <c r="B10" s="74" t="s">
        <v>99</v>
      </c>
      <c r="C10" s="22">
        <v>48142</v>
      </c>
    </row>
    <row r="11" spans="1:3" ht="30" customHeight="1" x14ac:dyDescent="0.2">
      <c r="A11" s="86" t="s">
        <v>100</v>
      </c>
      <c r="B11" s="75" t="s">
        <v>103</v>
      </c>
      <c r="C11" s="22">
        <v>44038</v>
      </c>
    </row>
    <row r="12" spans="1:3" ht="30" customHeight="1" x14ac:dyDescent="0.2">
      <c r="A12" s="86" t="s">
        <v>101</v>
      </c>
      <c r="B12" s="74" t="s">
        <v>104</v>
      </c>
      <c r="C12" s="22">
        <v>23778</v>
      </c>
    </row>
    <row r="13" spans="1:3" ht="30" customHeight="1" x14ac:dyDescent="0.2">
      <c r="A13" s="86" t="s">
        <v>102</v>
      </c>
      <c r="B13" s="75" t="s">
        <v>105</v>
      </c>
      <c r="C13" s="22">
        <v>11036</v>
      </c>
    </row>
    <row r="14" spans="1:3" ht="30" customHeight="1" x14ac:dyDescent="0.2">
      <c r="A14" s="85" t="s">
        <v>4</v>
      </c>
      <c r="B14" s="21" t="s">
        <v>94</v>
      </c>
      <c r="C14" s="22">
        <v>54597</v>
      </c>
    </row>
    <row r="15" spans="1:3" ht="30" customHeight="1" x14ac:dyDescent="0.2">
      <c r="A15" s="85" t="s">
        <v>5</v>
      </c>
      <c r="B15" s="21" t="s">
        <v>90</v>
      </c>
      <c r="C15" s="22">
        <v>48348</v>
      </c>
    </row>
    <row r="16" spans="1:3" ht="30" customHeight="1" x14ac:dyDescent="0.2">
      <c r="A16" s="85" t="s">
        <v>6</v>
      </c>
      <c r="B16" s="21" t="s">
        <v>96</v>
      </c>
      <c r="C16" s="22">
        <v>51227</v>
      </c>
    </row>
    <row r="17" spans="1:3" ht="30" customHeight="1" x14ac:dyDescent="0.2">
      <c r="A17" s="85" t="s">
        <v>7</v>
      </c>
      <c r="B17" s="21" t="s">
        <v>95</v>
      </c>
      <c r="C17" s="22">
        <v>15909</v>
      </c>
    </row>
    <row r="18" spans="1:3" ht="30" customHeight="1" x14ac:dyDescent="0.2">
      <c r="A18" s="85" t="s">
        <v>8</v>
      </c>
      <c r="B18" s="21" t="s">
        <v>91</v>
      </c>
      <c r="C18" s="22">
        <v>43482</v>
      </c>
    </row>
    <row r="19" spans="1:3" ht="30" customHeight="1" x14ac:dyDescent="0.2">
      <c r="A19" s="85" t="s">
        <v>9</v>
      </c>
      <c r="B19" s="21" t="s">
        <v>92</v>
      </c>
      <c r="C19" s="22">
        <v>12700</v>
      </c>
    </row>
    <row r="20" spans="1:3" ht="30" customHeight="1" x14ac:dyDescent="0.2">
      <c r="A20" s="85" t="s">
        <v>10</v>
      </c>
      <c r="B20" s="21" t="s">
        <v>97</v>
      </c>
      <c r="C20" s="22">
        <v>1299</v>
      </c>
    </row>
    <row r="21" spans="1:3" ht="30" customHeight="1" x14ac:dyDescent="0.2">
      <c r="A21" s="85" t="s">
        <v>11</v>
      </c>
      <c r="B21" s="21" t="s">
        <v>93</v>
      </c>
      <c r="C21" s="22">
        <v>3850</v>
      </c>
    </row>
    <row r="22" spans="1:3" ht="30" customHeight="1" x14ac:dyDescent="0.2">
      <c r="A22" s="85" t="s">
        <v>12</v>
      </c>
      <c r="B22" s="21" t="s">
        <v>120</v>
      </c>
      <c r="C22" s="22">
        <v>36851</v>
      </c>
    </row>
    <row r="23" spans="1:3" ht="30" customHeight="1" x14ac:dyDescent="0.2">
      <c r="A23" s="85" t="s">
        <v>13</v>
      </c>
      <c r="B23" s="21" t="s">
        <v>106</v>
      </c>
      <c r="C23" s="22">
        <v>25375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192198</v>
      </c>
    </row>
    <row r="25" spans="1:3" ht="45" customHeight="1" x14ac:dyDescent="0.2">
      <c r="A25" s="85" t="s">
        <v>98</v>
      </c>
      <c r="B25" s="74" t="s">
        <v>108</v>
      </c>
      <c r="C25" s="22">
        <v>191488</v>
      </c>
    </row>
    <row r="26" spans="1:3" ht="30" customHeight="1" x14ac:dyDescent="0.2">
      <c r="A26" s="86" t="s">
        <v>107</v>
      </c>
      <c r="B26" s="74" t="s">
        <v>110</v>
      </c>
      <c r="C26" s="22">
        <v>600</v>
      </c>
    </row>
    <row r="27" spans="1:3" ht="30" customHeight="1" x14ac:dyDescent="0.2">
      <c r="A27" s="86" t="s">
        <v>111</v>
      </c>
      <c r="B27" s="74" t="s">
        <v>109</v>
      </c>
      <c r="C27" s="22">
        <v>110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31712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191902</v>
      </c>
    </row>
    <row r="32" spans="1:3" ht="30" customHeight="1" x14ac:dyDescent="0.2">
      <c r="A32" s="87" t="s">
        <v>81</v>
      </c>
      <c r="B32" s="15" t="s">
        <v>121</v>
      </c>
      <c r="C32" s="22">
        <v>1000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52678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247272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16020</v>
      </c>
    </row>
    <row r="38" spans="1:3" ht="30" customHeight="1" x14ac:dyDescent="0.2">
      <c r="A38" s="87" t="s">
        <v>16</v>
      </c>
      <c r="B38" s="15" t="s">
        <v>17</v>
      </c>
      <c r="C38" s="22">
        <v>826</v>
      </c>
    </row>
    <row r="39" spans="1:3" ht="30" customHeight="1" x14ac:dyDescent="0.2">
      <c r="A39" s="87" t="s">
        <v>18</v>
      </c>
      <c r="B39" s="15" t="s">
        <v>19</v>
      </c>
      <c r="C39" s="22">
        <v>2155</v>
      </c>
    </row>
    <row r="40" spans="1:3" ht="30" customHeight="1" x14ac:dyDescent="0.2">
      <c r="A40" s="87" t="s">
        <v>20</v>
      </c>
      <c r="B40" s="16" t="s">
        <v>190</v>
      </c>
      <c r="C40" s="22">
        <v>166</v>
      </c>
    </row>
    <row r="41" spans="1:3" ht="30" customHeight="1" x14ac:dyDescent="0.2">
      <c r="A41" s="87" t="s">
        <v>37</v>
      </c>
      <c r="B41" s="72" t="s">
        <v>30</v>
      </c>
      <c r="C41" s="22">
        <v>0</v>
      </c>
    </row>
    <row r="42" spans="1:3" ht="30" customHeight="1" x14ac:dyDescent="0.2">
      <c r="A42" s="87" t="s">
        <v>38</v>
      </c>
      <c r="B42" s="73" t="s">
        <v>31</v>
      </c>
      <c r="C42" s="22">
        <v>0</v>
      </c>
    </row>
    <row r="43" spans="1:3" ht="30" customHeight="1" x14ac:dyDescent="0.2">
      <c r="A43" s="87" t="s">
        <v>39</v>
      </c>
      <c r="B43" s="72" t="s">
        <v>32</v>
      </c>
      <c r="C43" s="22">
        <v>8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152</v>
      </c>
    </row>
    <row r="47" spans="1:3" ht="30" customHeight="1" x14ac:dyDescent="0.2">
      <c r="A47" s="87" t="s">
        <v>43</v>
      </c>
      <c r="B47" s="72" t="s">
        <v>36</v>
      </c>
      <c r="C47" s="22">
        <v>6</v>
      </c>
    </row>
    <row r="48" spans="1:3" ht="30" customHeight="1" x14ac:dyDescent="0.2">
      <c r="A48" s="87" t="s">
        <v>21</v>
      </c>
      <c r="B48" s="15" t="s">
        <v>115</v>
      </c>
      <c r="C48" s="22">
        <v>9284</v>
      </c>
    </row>
    <row r="49" spans="1:3" ht="30" customHeight="1" x14ac:dyDescent="0.2">
      <c r="A49" s="87" t="s">
        <v>116</v>
      </c>
      <c r="B49" s="72" t="s">
        <v>117</v>
      </c>
      <c r="C49" s="22">
        <v>31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2085</v>
      </c>
    </row>
    <row r="51" spans="1:3" ht="30" customHeight="1" x14ac:dyDescent="0.2">
      <c r="A51" s="87" t="s">
        <v>48</v>
      </c>
      <c r="B51" s="72" t="s">
        <v>44</v>
      </c>
      <c r="C51" s="22">
        <v>1592</v>
      </c>
    </row>
    <row r="52" spans="1:3" ht="30" customHeight="1" x14ac:dyDescent="0.2">
      <c r="A52" s="87" t="s">
        <v>49</v>
      </c>
      <c r="B52" s="72" t="s">
        <v>45</v>
      </c>
      <c r="C52" s="22">
        <v>227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266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1319</v>
      </c>
    </row>
    <row r="57" spans="1:3" ht="30" customHeight="1" x14ac:dyDescent="0.2">
      <c r="A57" s="87" t="s">
        <v>26</v>
      </c>
      <c r="B57" s="15" t="s">
        <v>27</v>
      </c>
      <c r="C57" s="22">
        <v>185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7720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5700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2020</v>
      </c>
    </row>
    <row r="63" spans="1:3" ht="30" customHeight="1" x14ac:dyDescent="0.2">
      <c r="A63" s="81" t="s">
        <v>165</v>
      </c>
      <c r="B63" s="17" t="s">
        <v>85</v>
      </c>
      <c r="C63" s="23">
        <v>1238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D4" sqref="D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67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3852850</v>
      </c>
    </row>
    <row r="7" spans="1:3" ht="30" customHeight="1" x14ac:dyDescent="0.2">
      <c r="A7" s="85" t="s">
        <v>1</v>
      </c>
      <c r="B7" s="21" t="s">
        <v>88</v>
      </c>
      <c r="C7" s="22">
        <v>529361</v>
      </c>
    </row>
    <row r="8" spans="1:3" ht="30" customHeight="1" x14ac:dyDescent="0.2">
      <c r="A8" s="85" t="s">
        <v>2</v>
      </c>
      <c r="B8" s="21" t="s">
        <v>89</v>
      </c>
      <c r="C8" s="22">
        <v>282971</v>
      </c>
    </row>
    <row r="9" spans="1:3" ht="30" customHeight="1" x14ac:dyDescent="0.2">
      <c r="A9" s="85" t="s">
        <v>3</v>
      </c>
      <c r="B9" s="21" t="s">
        <v>86</v>
      </c>
      <c r="C9" s="22">
        <v>1588616</v>
      </c>
    </row>
    <row r="10" spans="1:3" ht="30" customHeight="1" x14ac:dyDescent="0.2">
      <c r="A10" s="86" t="s">
        <v>54</v>
      </c>
      <c r="B10" s="74" t="s">
        <v>99</v>
      </c>
      <c r="C10" s="22">
        <v>139034</v>
      </c>
    </row>
    <row r="11" spans="1:3" ht="30" customHeight="1" x14ac:dyDescent="0.2">
      <c r="A11" s="86" t="s">
        <v>100</v>
      </c>
      <c r="B11" s="75" t="s">
        <v>103</v>
      </c>
      <c r="C11" s="22">
        <v>129687</v>
      </c>
    </row>
    <row r="12" spans="1:3" ht="30" customHeight="1" x14ac:dyDescent="0.2">
      <c r="A12" s="86" t="s">
        <v>101</v>
      </c>
      <c r="B12" s="74" t="s">
        <v>104</v>
      </c>
      <c r="C12" s="22">
        <v>56688</v>
      </c>
    </row>
    <row r="13" spans="1:3" ht="30" customHeight="1" x14ac:dyDescent="0.2">
      <c r="A13" s="86" t="s">
        <v>102</v>
      </c>
      <c r="B13" s="75" t="s">
        <v>105</v>
      </c>
      <c r="C13" s="22">
        <v>26780</v>
      </c>
    </row>
    <row r="14" spans="1:3" ht="30" customHeight="1" x14ac:dyDescent="0.2">
      <c r="A14" s="85" t="s">
        <v>4</v>
      </c>
      <c r="B14" s="21" t="s">
        <v>94</v>
      </c>
      <c r="C14" s="22">
        <v>113650</v>
      </c>
    </row>
    <row r="15" spans="1:3" ht="30" customHeight="1" x14ac:dyDescent="0.2">
      <c r="A15" s="85" t="s">
        <v>5</v>
      </c>
      <c r="B15" s="21" t="s">
        <v>90</v>
      </c>
      <c r="C15" s="22">
        <v>140212</v>
      </c>
    </row>
    <row r="16" spans="1:3" ht="30" customHeight="1" x14ac:dyDescent="0.2">
      <c r="A16" s="85" t="s">
        <v>6</v>
      </c>
      <c r="B16" s="21" t="s">
        <v>96</v>
      </c>
      <c r="C16" s="22">
        <v>106079</v>
      </c>
    </row>
    <row r="17" spans="1:3" ht="30" customHeight="1" x14ac:dyDescent="0.2">
      <c r="A17" s="85" t="s">
        <v>7</v>
      </c>
      <c r="B17" s="21" t="s">
        <v>95</v>
      </c>
      <c r="C17" s="22">
        <v>39016</v>
      </c>
    </row>
    <row r="18" spans="1:3" ht="30" customHeight="1" x14ac:dyDescent="0.2">
      <c r="A18" s="85" t="s">
        <v>8</v>
      </c>
      <c r="B18" s="21" t="s">
        <v>91</v>
      </c>
      <c r="C18" s="22">
        <v>101701</v>
      </c>
    </row>
    <row r="19" spans="1:3" ht="30" customHeight="1" x14ac:dyDescent="0.2">
      <c r="A19" s="85" t="s">
        <v>9</v>
      </c>
      <c r="B19" s="21" t="s">
        <v>92</v>
      </c>
      <c r="C19" s="22">
        <v>34670</v>
      </c>
    </row>
    <row r="20" spans="1:3" ht="30" customHeight="1" x14ac:dyDescent="0.2">
      <c r="A20" s="85" t="s">
        <v>10</v>
      </c>
      <c r="B20" s="21" t="s">
        <v>97</v>
      </c>
      <c r="C20" s="22">
        <v>3186</v>
      </c>
    </row>
    <row r="21" spans="1:3" ht="30" customHeight="1" x14ac:dyDescent="0.2">
      <c r="A21" s="85" t="s">
        <v>11</v>
      </c>
      <c r="B21" s="21" t="s">
        <v>93</v>
      </c>
      <c r="C21" s="22">
        <v>7783</v>
      </c>
    </row>
    <row r="22" spans="1:3" ht="30" customHeight="1" x14ac:dyDescent="0.2">
      <c r="A22" s="85" t="s">
        <v>12</v>
      </c>
      <c r="B22" s="21" t="s">
        <v>120</v>
      </c>
      <c r="C22" s="22">
        <v>96221</v>
      </c>
    </row>
    <row r="23" spans="1:3" ht="30" customHeight="1" x14ac:dyDescent="0.2">
      <c r="A23" s="85" t="s">
        <v>13</v>
      </c>
      <c r="B23" s="21" t="s">
        <v>106</v>
      </c>
      <c r="C23" s="22">
        <v>48447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379259</v>
      </c>
    </row>
    <row r="25" spans="1:3" ht="45" customHeight="1" x14ac:dyDescent="0.2">
      <c r="A25" s="85" t="s">
        <v>98</v>
      </c>
      <c r="B25" s="74" t="s">
        <v>108</v>
      </c>
      <c r="C25" s="22">
        <v>375759</v>
      </c>
    </row>
    <row r="26" spans="1:3" ht="30" customHeight="1" x14ac:dyDescent="0.2">
      <c r="A26" s="86" t="s">
        <v>107</v>
      </c>
      <c r="B26" s="74" t="s">
        <v>110</v>
      </c>
      <c r="C26" s="22">
        <v>2500</v>
      </c>
    </row>
    <row r="27" spans="1:3" ht="30" customHeight="1" x14ac:dyDescent="0.2">
      <c r="A27" s="86" t="s">
        <v>111</v>
      </c>
      <c r="B27" s="74" t="s">
        <v>109</v>
      </c>
      <c r="C27" s="22">
        <v>1000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77306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292537</v>
      </c>
    </row>
    <row r="32" spans="1:3" ht="30" customHeight="1" x14ac:dyDescent="0.2">
      <c r="A32" s="87" t="s">
        <v>81</v>
      </c>
      <c r="B32" s="15" t="s">
        <v>121</v>
      </c>
      <c r="C32" s="22">
        <v>11835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108034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535726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25899</v>
      </c>
    </row>
    <row r="38" spans="1:3" ht="30" customHeight="1" x14ac:dyDescent="0.2">
      <c r="A38" s="87" t="s">
        <v>16</v>
      </c>
      <c r="B38" s="15" t="s">
        <v>17</v>
      </c>
      <c r="C38" s="22">
        <v>1350</v>
      </c>
    </row>
    <row r="39" spans="1:3" ht="30" customHeight="1" x14ac:dyDescent="0.2">
      <c r="A39" s="87" t="s">
        <v>18</v>
      </c>
      <c r="B39" s="15" t="s">
        <v>19</v>
      </c>
      <c r="C39" s="22">
        <v>2816</v>
      </c>
    </row>
    <row r="40" spans="1:3" ht="30" customHeight="1" x14ac:dyDescent="0.2">
      <c r="A40" s="87" t="s">
        <v>20</v>
      </c>
      <c r="B40" s="16" t="s">
        <v>190</v>
      </c>
      <c r="C40" s="22">
        <v>119</v>
      </c>
    </row>
    <row r="41" spans="1:3" ht="30" customHeight="1" x14ac:dyDescent="0.2">
      <c r="A41" s="87" t="s">
        <v>37</v>
      </c>
      <c r="B41" s="72" t="s">
        <v>30</v>
      </c>
      <c r="C41" s="22">
        <v>27</v>
      </c>
    </row>
    <row r="42" spans="1:3" ht="30" customHeight="1" x14ac:dyDescent="0.2">
      <c r="A42" s="87" t="s">
        <v>38</v>
      </c>
      <c r="B42" s="73" t="s">
        <v>31</v>
      </c>
      <c r="C42" s="22">
        <v>27</v>
      </c>
    </row>
    <row r="43" spans="1:3" ht="30" customHeight="1" x14ac:dyDescent="0.2">
      <c r="A43" s="87" t="s">
        <v>39</v>
      </c>
      <c r="B43" s="72" t="s">
        <v>32</v>
      </c>
      <c r="C43" s="22">
        <v>13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43</v>
      </c>
    </row>
    <row r="47" spans="1:3" ht="30" customHeight="1" x14ac:dyDescent="0.2">
      <c r="A47" s="87" t="s">
        <v>43</v>
      </c>
      <c r="B47" s="72" t="s">
        <v>36</v>
      </c>
      <c r="C47" s="22">
        <v>36</v>
      </c>
    </row>
    <row r="48" spans="1:3" ht="30" customHeight="1" x14ac:dyDescent="0.2">
      <c r="A48" s="87" t="s">
        <v>21</v>
      </c>
      <c r="B48" s="15" t="s">
        <v>115</v>
      </c>
      <c r="C48" s="22">
        <v>14572</v>
      </c>
    </row>
    <row r="49" spans="1:3" ht="30" customHeight="1" x14ac:dyDescent="0.2">
      <c r="A49" s="87" t="s">
        <v>116</v>
      </c>
      <c r="B49" s="72" t="s">
        <v>117</v>
      </c>
      <c r="C49" s="22">
        <v>10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3275</v>
      </c>
    </row>
    <row r="51" spans="1:3" ht="30" customHeight="1" x14ac:dyDescent="0.2">
      <c r="A51" s="87" t="s">
        <v>48</v>
      </c>
      <c r="B51" s="72" t="s">
        <v>44</v>
      </c>
      <c r="C51" s="22">
        <v>2499</v>
      </c>
    </row>
    <row r="52" spans="1:3" ht="30" customHeight="1" x14ac:dyDescent="0.2">
      <c r="A52" s="87" t="s">
        <v>49</v>
      </c>
      <c r="B52" s="72" t="s">
        <v>45</v>
      </c>
      <c r="C52" s="22">
        <v>357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419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3500</v>
      </c>
    </row>
    <row r="57" spans="1:3" ht="30" customHeight="1" x14ac:dyDescent="0.2">
      <c r="A57" s="87" t="s">
        <v>26</v>
      </c>
      <c r="B57" s="15" t="s">
        <v>27</v>
      </c>
      <c r="C57" s="22">
        <v>267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4000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3000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1000</v>
      </c>
    </row>
    <row r="63" spans="1:3" ht="30" customHeight="1" x14ac:dyDescent="0.2">
      <c r="A63" s="81" t="s">
        <v>165</v>
      </c>
      <c r="B63" s="17" t="s">
        <v>85</v>
      </c>
      <c r="C63" s="23">
        <v>810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E4" sqref="E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68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2192189</v>
      </c>
    </row>
    <row r="7" spans="1:3" ht="30" customHeight="1" x14ac:dyDescent="0.2">
      <c r="A7" s="85" t="s">
        <v>1</v>
      </c>
      <c r="B7" s="21" t="s">
        <v>88</v>
      </c>
      <c r="C7" s="22">
        <v>301713</v>
      </c>
    </row>
    <row r="8" spans="1:3" ht="30" customHeight="1" x14ac:dyDescent="0.2">
      <c r="A8" s="85" t="s">
        <v>2</v>
      </c>
      <c r="B8" s="21" t="s">
        <v>89</v>
      </c>
      <c r="C8" s="22">
        <v>190800</v>
      </c>
    </row>
    <row r="9" spans="1:3" ht="30" customHeight="1" x14ac:dyDescent="0.2">
      <c r="A9" s="85" t="s">
        <v>3</v>
      </c>
      <c r="B9" s="21" t="s">
        <v>86</v>
      </c>
      <c r="C9" s="22">
        <v>939311</v>
      </c>
    </row>
    <row r="10" spans="1:3" ht="30" customHeight="1" x14ac:dyDescent="0.2">
      <c r="A10" s="86" t="s">
        <v>54</v>
      </c>
      <c r="B10" s="74" t="s">
        <v>99</v>
      </c>
      <c r="C10" s="22">
        <v>72820</v>
      </c>
    </row>
    <row r="11" spans="1:3" ht="30" customHeight="1" x14ac:dyDescent="0.2">
      <c r="A11" s="86" t="s">
        <v>100</v>
      </c>
      <c r="B11" s="75" t="s">
        <v>103</v>
      </c>
      <c r="C11" s="22">
        <v>64500</v>
      </c>
    </row>
    <row r="12" spans="1:3" ht="30" customHeight="1" x14ac:dyDescent="0.2">
      <c r="A12" s="86" t="s">
        <v>101</v>
      </c>
      <c r="B12" s="74" t="s">
        <v>104</v>
      </c>
      <c r="C12" s="22">
        <v>37030</v>
      </c>
    </row>
    <row r="13" spans="1:3" ht="30" customHeight="1" x14ac:dyDescent="0.2">
      <c r="A13" s="86" t="s">
        <v>102</v>
      </c>
      <c r="B13" s="75" t="s">
        <v>105</v>
      </c>
      <c r="C13" s="22">
        <v>18180</v>
      </c>
    </row>
    <row r="14" spans="1:3" ht="30" customHeight="1" x14ac:dyDescent="0.2">
      <c r="A14" s="85" t="s">
        <v>4</v>
      </c>
      <c r="B14" s="21" t="s">
        <v>94</v>
      </c>
      <c r="C14" s="22">
        <v>82500</v>
      </c>
    </row>
    <row r="15" spans="1:3" ht="30" customHeight="1" x14ac:dyDescent="0.2">
      <c r="A15" s="85" t="s">
        <v>5</v>
      </c>
      <c r="B15" s="21" t="s">
        <v>90</v>
      </c>
      <c r="C15" s="22">
        <v>59100</v>
      </c>
    </row>
    <row r="16" spans="1:3" ht="30" customHeight="1" x14ac:dyDescent="0.2">
      <c r="A16" s="85" t="s">
        <v>6</v>
      </c>
      <c r="B16" s="21" t="s">
        <v>96</v>
      </c>
      <c r="C16" s="22">
        <v>32820</v>
      </c>
    </row>
    <row r="17" spans="1:3" ht="30" customHeight="1" x14ac:dyDescent="0.2">
      <c r="A17" s="85" t="s">
        <v>7</v>
      </c>
      <c r="B17" s="21" t="s">
        <v>95</v>
      </c>
      <c r="C17" s="22">
        <v>22150</v>
      </c>
    </row>
    <row r="18" spans="1:3" ht="30" customHeight="1" x14ac:dyDescent="0.2">
      <c r="A18" s="85" t="s">
        <v>8</v>
      </c>
      <c r="B18" s="21" t="s">
        <v>91</v>
      </c>
      <c r="C18" s="22">
        <v>64100</v>
      </c>
    </row>
    <row r="19" spans="1:3" ht="30" customHeight="1" x14ac:dyDescent="0.2">
      <c r="A19" s="85" t="s">
        <v>9</v>
      </c>
      <c r="B19" s="21" t="s">
        <v>92</v>
      </c>
      <c r="C19" s="22">
        <v>20500</v>
      </c>
    </row>
    <row r="20" spans="1:3" ht="30" customHeight="1" x14ac:dyDescent="0.2">
      <c r="A20" s="85" t="s">
        <v>10</v>
      </c>
      <c r="B20" s="21" t="s">
        <v>97</v>
      </c>
      <c r="C20" s="22">
        <v>1500</v>
      </c>
    </row>
    <row r="21" spans="1:3" ht="30" customHeight="1" x14ac:dyDescent="0.2">
      <c r="A21" s="85" t="s">
        <v>11</v>
      </c>
      <c r="B21" s="21" t="s">
        <v>93</v>
      </c>
      <c r="C21" s="22">
        <v>6300</v>
      </c>
    </row>
    <row r="22" spans="1:3" ht="30" customHeight="1" x14ac:dyDescent="0.2">
      <c r="A22" s="85" t="s">
        <v>12</v>
      </c>
      <c r="B22" s="21" t="s">
        <v>120</v>
      </c>
      <c r="C22" s="22">
        <v>42200</v>
      </c>
    </row>
    <row r="23" spans="1:3" ht="30" customHeight="1" x14ac:dyDescent="0.2">
      <c r="A23" s="85" t="s">
        <v>13</v>
      </c>
      <c r="B23" s="21" t="s">
        <v>106</v>
      </c>
      <c r="C23" s="22">
        <v>29000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223893</v>
      </c>
    </row>
    <row r="25" spans="1:3" ht="45" customHeight="1" x14ac:dyDescent="0.2">
      <c r="A25" s="85" t="s">
        <v>98</v>
      </c>
      <c r="B25" s="74" t="s">
        <v>108</v>
      </c>
      <c r="C25" s="22">
        <v>221883</v>
      </c>
    </row>
    <row r="26" spans="1:3" ht="30" customHeight="1" x14ac:dyDescent="0.2">
      <c r="A26" s="86" t="s">
        <v>107</v>
      </c>
      <c r="B26" s="74" t="s">
        <v>110</v>
      </c>
      <c r="C26" s="22">
        <v>1550</v>
      </c>
    </row>
    <row r="27" spans="1:3" ht="30" customHeight="1" x14ac:dyDescent="0.2">
      <c r="A27" s="86" t="s">
        <v>111</v>
      </c>
      <c r="B27" s="74" t="s">
        <v>109</v>
      </c>
      <c r="C27" s="22">
        <v>460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31512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139790</v>
      </c>
    </row>
    <row r="32" spans="1:3" ht="30" customHeight="1" x14ac:dyDescent="0.2">
      <c r="A32" s="87" t="s">
        <v>81</v>
      </c>
      <c r="B32" s="15" t="s">
        <v>121</v>
      </c>
      <c r="C32" s="22">
        <v>5000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69986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306573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17825</v>
      </c>
    </row>
    <row r="38" spans="1:3" ht="30" customHeight="1" x14ac:dyDescent="0.2">
      <c r="A38" s="87" t="s">
        <v>16</v>
      </c>
      <c r="B38" s="15" t="s">
        <v>17</v>
      </c>
      <c r="C38" s="22">
        <v>679</v>
      </c>
    </row>
    <row r="39" spans="1:3" ht="30" customHeight="1" x14ac:dyDescent="0.2">
      <c r="A39" s="87" t="s">
        <v>18</v>
      </c>
      <c r="B39" s="15" t="s">
        <v>19</v>
      </c>
      <c r="C39" s="22">
        <v>950</v>
      </c>
    </row>
    <row r="40" spans="1:3" ht="30" customHeight="1" x14ac:dyDescent="0.2">
      <c r="A40" s="87" t="s">
        <v>20</v>
      </c>
      <c r="B40" s="16" t="s">
        <v>190</v>
      </c>
      <c r="C40" s="22">
        <v>246</v>
      </c>
    </row>
    <row r="41" spans="1:3" ht="30" customHeight="1" x14ac:dyDescent="0.2">
      <c r="A41" s="87" t="s">
        <v>37</v>
      </c>
      <c r="B41" s="72" t="s">
        <v>30</v>
      </c>
      <c r="C41" s="22">
        <v>19</v>
      </c>
    </row>
    <row r="42" spans="1:3" ht="30" customHeight="1" x14ac:dyDescent="0.2">
      <c r="A42" s="87" t="s">
        <v>38</v>
      </c>
      <c r="B42" s="73" t="s">
        <v>31</v>
      </c>
      <c r="C42" s="22">
        <v>19</v>
      </c>
    </row>
    <row r="43" spans="1:3" ht="30" customHeight="1" x14ac:dyDescent="0.2">
      <c r="A43" s="87" t="s">
        <v>39</v>
      </c>
      <c r="B43" s="72" t="s">
        <v>32</v>
      </c>
      <c r="C43" s="22">
        <v>54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167</v>
      </c>
    </row>
    <row r="47" spans="1:3" ht="30" customHeight="1" x14ac:dyDescent="0.2">
      <c r="A47" s="87" t="s">
        <v>43</v>
      </c>
      <c r="B47" s="72" t="s">
        <v>36</v>
      </c>
      <c r="C47" s="22">
        <v>6</v>
      </c>
    </row>
    <row r="48" spans="1:3" ht="30" customHeight="1" x14ac:dyDescent="0.2">
      <c r="A48" s="87" t="s">
        <v>21</v>
      </c>
      <c r="B48" s="15" t="s">
        <v>115</v>
      </c>
      <c r="C48" s="22">
        <v>10323</v>
      </c>
    </row>
    <row r="49" spans="1:3" ht="30" customHeight="1" x14ac:dyDescent="0.2">
      <c r="A49" s="87" t="s">
        <v>116</v>
      </c>
      <c r="B49" s="72" t="s">
        <v>117</v>
      </c>
      <c r="C49" s="22">
        <v>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2324</v>
      </c>
    </row>
    <row r="51" spans="1:3" ht="30" customHeight="1" x14ac:dyDescent="0.2">
      <c r="A51" s="87" t="s">
        <v>48</v>
      </c>
      <c r="B51" s="72" t="s">
        <v>44</v>
      </c>
      <c r="C51" s="22">
        <v>1770</v>
      </c>
    </row>
    <row r="52" spans="1:3" ht="30" customHeight="1" x14ac:dyDescent="0.2">
      <c r="A52" s="87" t="s">
        <v>49</v>
      </c>
      <c r="B52" s="72" t="s">
        <v>45</v>
      </c>
      <c r="C52" s="22">
        <v>253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301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3088</v>
      </c>
    </row>
    <row r="57" spans="1:3" ht="30" customHeight="1" x14ac:dyDescent="0.2">
      <c r="A57" s="87" t="s">
        <v>26</v>
      </c>
      <c r="B57" s="15" t="s">
        <v>27</v>
      </c>
      <c r="C57" s="22">
        <v>215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2289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1110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1179</v>
      </c>
    </row>
    <row r="63" spans="1:3" ht="30" customHeight="1" x14ac:dyDescent="0.2">
      <c r="A63" s="81" t="s">
        <v>165</v>
      </c>
      <c r="B63" s="17" t="s">
        <v>85</v>
      </c>
      <c r="C63" s="23">
        <v>372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10" activePane="bottomRight" state="frozen"/>
      <selection sqref="A1:C1"/>
      <selection pane="topRight" sqref="A1:C1"/>
      <selection pane="bottomLeft" sqref="A1:C1"/>
      <selection pane="bottomRight" activeCell="F4" sqref="F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69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4213822</v>
      </c>
    </row>
    <row r="7" spans="1:3" ht="30" customHeight="1" x14ac:dyDescent="0.2">
      <c r="A7" s="85" t="s">
        <v>1</v>
      </c>
      <c r="B7" s="21" t="s">
        <v>88</v>
      </c>
      <c r="C7" s="22">
        <v>590000</v>
      </c>
    </row>
    <row r="8" spans="1:3" ht="30" customHeight="1" x14ac:dyDescent="0.2">
      <c r="A8" s="85" t="s">
        <v>2</v>
      </c>
      <c r="B8" s="21" t="s">
        <v>89</v>
      </c>
      <c r="C8" s="22">
        <v>334209</v>
      </c>
    </row>
    <row r="9" spans="1:3" ht="30" customHeight="1" x14ac:dyDescent="0.2">
      <c r="A9" s="85" t="s">
        <v>3</v>
      </c>
      <c r="B9" s="21" t="s">
        <v>86</v>
      </c>
      <c r="C9" s="22">
        <v>1788446</v>
      </c>
    </row>
    <row r="10" spans="1:3" ht="30" customHeight="1" x14ac:dyDescent="0.2">
      <c r="A10" s="86" t="s">
        <v>54</v>
      </c>
      <c r="B10" s="74" t="s">
        <v>99</v>
      </c>
      <c r="C10" s="22">
        <v>180011</v>
      </c>
    </row>
    <row r="11" spans="1:3" ht="30" customHeight="1" x14ac:dyDescent="0.2">
      <c r="A11" s="86" t="s">
        <v>100</v>
      </c>
      <c r="B11" s="75" t="s">
        <v>103</v>
      </c>
      <c r="C11" s="22">
        <v>166193</v>
      </c>
    </row>
    <row r="12" spans="1:3" ht="30" customHeight="1" x14ac:dyDescent="0.2">
      <c r="A12" s="86" t="s">
        <v>101</v>
      </c>
      <c r="B12" s="74" t="s">
        <v>104</v>
      </c>
      <c r="C12" s="22">
        <v>76035</v>
      </c>
    </row>
    <row r="13" spans="1:3" ht="30" customHeight="1" x14ac:dyDescent="0.2">
      <c r="A13" s="86" t="s">
        <v>102</v>
      </c>
      <c r="B13" s="75" t="s">
        <v>105</v>
      </c>
      <c r="C13" s="22">
        <v>42456</v>
      </c>
    </row>
    <row r="14" spans="1:3" ht="30" customHeight="1" x14ac:dyDescent="0.2">
      <c r="A14" s="85" t="s">
        <v>4</v>
      </c>
      <c r="B14" s="21" t="s">
        <v>94</v>
      </c>
      <c r="C14" s="22">
        <v>154783</v>
      </c>
    </row>
    <row r="15" spans="1:3" ht="30" customHeight="1" x14ac:dyDescent="0.2">
      <c r="A15" s="85" t="s">
        <v>5</v>
      </c>
      <c r="B15" s="21" t="s">
        <v>90</v>
      </c>
      <c r="C15" s="22">
        <v>108085</v>
      </c>
    </row>
    <row r="16" spans="1:3" ht="30" customHeight="1" x14ac:dyDescent="0.2">
      <c r="A16" s="85" t="s">
        <v>6</v>
      </c>
      <c r="B16" s="21" t="s">
        <v>96</v>
      </c>
      <c r="C16" s="22">
        <v>47177</v>
      </c>
    </row>
    <row r="17" spans="1:3" ht="30" customHeight="1" x14ac:dyDescent="0.2">
      <c r="A17" s="85" t="s">
        <v>7</v>
      </c>
      <c r="B17" s="21" t="s">
        <v>95</v>
      </c>
      <c r="C17" s="22">
        <v>40238</v>
      </c>
    </row>
    <row r="18" spans="1:3" ht="30" customHeight="1" x14ac:dyDescent="0.2">
      <c r="A18" s="85" t="s">
        <v>8</v>
      </c>
      <c r="B18" s="21" t="s">
        <v>91</v>
      </c>
      <c r="C18" s="22">
        <v>106995</v>
      </c>
    </row>
    <row r="19" spans="1:3" ht="30" customHeight="1" x14ac:dyDescent="0.2">
      <c r="A19" s="85" t="s">
        <v>9</v>
      </c>
      <c r="B19" s="21" t="s">
        <v>92</v>
      </c>
      <c r="C19" s="22">
        <v>27649</v>
      </c>
    </row>
    <row r="20" spans="1:3" ht="30" customHeight="1" x14ac:dyDescent="0.2">
      <c r="A20" s="85" t="s">
        <v>10</v>
      </c>
      <c r="B20" s="21" t="s">
        <v>97</v>
      </c>
      <c r="C20" s="22">
        <v>1504</v>
      </c>
    </row>
    <row r="21" spans="1:3" ht="30" customHeight="1" x14ac:dyDescent="0.2">
      <c r="A21" s="85" t="s">
        <v>11</v>
      </c>
      <c r="B21" s="21" t="s">
        <v>93</v>
      </c>
      <c r="C21" s="22">
        <v>9928</v>
      </c>
    </row>
    <row r="22" spans="1:3" ht="30" customHeight="1" x14ac:dyDescent="0.2">
      <c r="A22" s="85" t="s">
        <v>12</v>
      </c>
      <c r="B22" s="21" t="s">
        <v>120</v>
      </c>
      <c r="C22" s="22">
        <v>118403</v>
      </c>
    </row>
    <row r="23" spans="1:3" ht="30" customHeight="1" x14ac:dyDescent="0.2">
      <c r="A23" s="85" t="s">
        <v>13</v>
      </c>
      <c r="B23" s="21" t="s">
        <v>106</v>
      </c>
      <c r="C23" s="22">
        <v>58200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474024</v>
      </c>
    </row>
    <row r="25" spans="1:3" ht="45" customHeight="1" x14ac:dyDescent="0.2">
      <c r="A25" s="85" t="s">
        <v>98</v>
      </c>
      <c r="B25" s="74" t="s">
        <v>108</v>
      </c>
      <c r="C25" s="22">
        <v>472327</v>
      </c>
    </row>
    <row r="26" spans="1:3" ht="30" customHeight="1" x14ac:dyDescent="0.2">
      <c r="A26" s="86" t="s">
        <v>107</v>
      </c>
      <c r="B26" s="74" t="s">
        <v>110</v>
      </c>
      <c r="C26" s="22">
        <v>931</v>
      </c>
    </row>
    <row r="27" spans="1:3" ht="30" customHeight="1" x14ac:dyDescent="0.2">
      <c r="A27" s="86" t="s">
        <v>111</v>
      </c>
      <c r="B27" s="74" t="s">
        <v>109</v>
      </c>
      <c r="C27" s="22">
        <v>766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92793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261388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105521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682673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32461</v>
      </c>
    </row>
    <row r="38" spans="1:3" ht="30" customHeight="1" x14ac:dyDescent="0.2">
      <c r="A38" s="87" t="s">
        <v>16</v>
      </c>
      <c r="B38" s="15" t="s">
        <v>17</v>
      </c>
      <c r="C38" s="22">
        <v>1699</v>
      </c>
    </row>
    <row r="39" spans="1:3" ht="30" customHeight="1" x14ac:dyDescent="0.2">
      <c r="A39" s="87" t="s">
        <v>18</v>
      </c>
      <c r="B39" s="15" t="s">
        <v>19</v>
      </c>
      <c r="C39" s="22">
        <v>3189</v>
      </c>
    </row>
    <row r="40" spans="1:3" ht="30" customHeight="1" x14ac:dyDescent="0.2">
      <c r="A40" s="87" t="s">
        <v>20</v>
      </c>
      <c r="B40" s="16" t="s">
        <v>190</v>
      </c>
      <c r="C40" s="22">
        <v>152</v>
      </c>
    </row>
    <row r="41" spans="1:3" ht="30" customHeight="1" x14ac:dyDescent="0.2">
      <c r="A41" s="87" t="s">
        <v>37</v>
      </c>
      <c r="B41" s="72" t="s">
        <v>30</v>
      </c>
      <c r="C41" s="22">
        <v>52</v>
      </c>
    </row>
    <row r="42" spans="1:3" ht="30" customHeight="1" x14ac:dyDescent="0.2">
      <c r="A42" s="87" t="s">
        <v>38</v>
      </c>
      <c r="B42" s="73" t="s">
        <v>31</v>
      </c>
      <c r="C42" s="22">
        <v>52</v>
      </c>
    </row>
    <row r="43" spans="1:3" ht="30" customHeight="1" x14ac:dyDescent="0.2">
      <c r="A43" s="87" t="s">
        <v>39</v>
      </c>
      <c r="B43" s="72" t="s">
        <v>32</v>
      </c>
      <c r="C43" s="22">
        <v>25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55</v>
      </c>
    </row>
    <row r="47" spans="1:3" ht="30" customHeight="1" x14ac:dyDescent="0.2">
      <c r="A47" s="87" t="s">
        <v>43</v>
      </c>
      <c r="B47" s="72" t="s">
        <v>36</v>
      </c>
      <c r="C47" s="22">
        <v>20</v>
      </c>
    </row>
    <row r="48" spans="1:3" ht="30" customHeight="1" x14ac:dyDescent="0.2">
      <c r="A48" s="87" t="s">
        <v>21</v>
      </c>
      <c r="B48" s="15" t="s">
        <v>115</v>
      </c>
      <c r="C48" s="22">
        <v>19778</v>
      </c>
    </row>
    <row r="49" spans="1:3" ht="30" customHeight="1" x14ac:dyDescent="0.2">
      <c r="A49" s="87" t="s">
        <v>116</v>
      </c>
      <c r="B49" s="72" t="s">
        <v>117</v>
      </c>
      <c r="C49" s="22">
        <v>100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4451</v>
      </c>
    </row>
    <row r="51" spans="1:3" ht="30" customHeight="1" x14ac:dyDescent="0.2">
      <c r="A51" s="87" t="s">
        <v>48</v>
      </c>
      <c r="B51" s="72" t="s">
        <v>44</v>
      </c>
      <c r="C51" s="22">
        <v>3394</v>
      </c>
    </row>
    <row r="52" spans="1:3" ht="30" customHeight="1" x14ac:dyDescent="0.2">
      <c r="A52" s="87" t="s">
        <v>49</v>
      </c>
      <c r="B52" s="72" t="s">
        <v>45</v>
      </c>
      <c r="C52" s="22">
        <v>485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572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2927</v>
      </c>
    </row>
    <row r="57" spans="1:3" ht="30" customHeight="1" x14ac:dyDescent="0.2">
      <c r="A57" s="87" t="s">
        <v>26</v>
      </c>
      <c r="B57" s="15" t="s">
        <v>27</v>
      </c>
      <c r="C57" s="22">
        <v>265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8332</v>
      </c>
    </row>
    <row r="59" spans="1:3" ht="30" customHeight="1" x14ac:dyDescent="0.2">
      <c r="A59" s="87" t="s">
        <v>75</v>
      </c>
      <c r="B59" s="15" t="s">
        <v>84</v>
      </c>
      <c r="C59" s="22">
        <v>59</v>
      </c>
    </row>
    <row r="60" spans="1:3" ht="30" customHeight="1" x14ac:dyDescent="0.2">
      <c r="A60" s="87" t="s">
        <v>28</v>
      </c>
      <c r="B60" s="15" t="s">
        <v>53</v>
      </c>
      <c r="C60" s="22">
        <v>6273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2000</v>
      </c>
    </row>
    <row r="63" spans="1:3" ht="30" customHeight="1" x14ac:dyDescent="0.2">
      <c r="A63" s="81" t="s">
        <v>165</v>
      </c>
      <c r="B63" s="17" t="s">
        <v>85</v>
      </c>
      <c r="C63" s="23">
        <v>3970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E4" sqref="E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70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8859847</v>
      </c>
    </row>
    <row r="7" spans="1:3" ht="30" customHeight="1" x14ac:dyDescent="0.2">
      <c r="A7" s="85" t="s">
        <v>1</v>
      </c>
      <c r="B7" s="21" t="s">
        <v>88</v>
      </c>
      <c r="C7" s="22">
        <v>1195269</v>
      </c>
    </row>
    <row r="8" spans="1:3" ht="30" customHeight="1" x14ac:dyDescent="0.2">
      <c r="A8" s="85" t="s">
        <v>2</v>
      </c>
      <c r="B8" s="21" t="s">
        <v>89</v>
      </c>
      <c r="C8" s="22">
        <v>734279</v>
      </c>
    </row>
    <row r="9" spans="1:3" ht="30" customHeight="1" x14ac:dyDescent="0.2">
      <c r="A9" s="85" t="s">
        <v>3</v>
      </c>
      <c r="B9" s="21" t="s">
        <v>86</v>
      </c>
      <c r="C9" s="22">
        <v>3903404</v>
      </c>
    </row>
    <row r="10" spans="1:3" ht="30" customHeight="1" x14ac:dyDescent="0.2">
      <c r="A10" s="86" t="s">
        <v>54</v>
      </c>
      <c r="B10" s="74" t="s">
        <v>99</v>
      </c>
      <c r="C10" s="22">
        <v>363337</v>
      </c>
    </row>
    <row r="11" spans="1:3" ht="30" customHeight="1" x14ac:dyDescent="0.2">
      <c r="A11" s="86" t="s">
        <v>100</v>
      </c>
      <c r="B11" s="75" t="s">
        <v>103</v>
      </c>
      <c r="C11" s="22">
        <v>326941</v>
      </c>
    </row>
    <row r="12" spans="1:3" ht="30" customHeight="1" x14ac:dyDescent="0.2">
      <c r="A12" s="86" t="s">
        <v>101</v>
      </c>
      <c r="B12" s="74" t="s">
        <v>104</v>
      </c>
      <c r="C12" s="22">
        <v>159465</v>
      </c>
    </row>
    <row r="13" spans="1:3" ht="30" customHeight="1" x14ac:dyDescent="0.2">
      <c r="A13" s="86" t="s">
        <v>102</v>
      </c>
      <c r="B13" s="75" t="s">
        <v>105</v>
      </c>
      <c r="C13" s="22">
        <v>67106</v>
      </c>
    </row>
    <row r="14" spans="1:3" ht="30" customHeight="1" x14ac:dyDescent="0.2">
      <c r="A14" s="85" t="s">
        <v>4</v>
      </c>
      <c r="B14" s="21" t="s">
        <v>94</v>
      </c>
      <c r="C14" s="22">
        <v>305122</v>
      </c>
    </row>
    <row r="15" spans="1:3" ht="30" customHeight="1" x14ac:dyDescent="0.2">
      <c r="A15" s="85" t="s">
        <v>5</v>
      </c>
      <c r="B15" s="21" t="s">
        <v>90</v>
      </c>
      <c r="C15" s="22">
        <v>249175</v>
      </c>
    </row>
    <row r="16" spans="1:3" ht="30" customHeight="1" x14ac:dyDescent="0.2">
      <c r="A16" s="85" t="s">
        <v>6</v>
      </c>
      <c r="B16" s="21" t="s">
        <v>96</v>
      </c>
      <c r="C16" s="22">
        <v>234928</v>
      </c>
    </row>
    <row r="17" spans="1:3" ht="30" customHeight="1" x14ac:dyDescent="0.2">
      <c r="A17" s="85" t="s">
        <v>7</v>
      </c>
      <c r="B17" s="21" t="s">
        <v>95</v>
      </c>
      <c r="C17" s="22">
        <v>70656</v>
      </c>
    </row>
    <row r="18" spans="1:3" ht="30" customHeight="1" x14ac:dyDescent="0.2">
      <c r="A18" s="85" t="s">
        <v>8</v>
      </c>
      <c r="B18" s="21" t="s">
        <v>91</v>
      </c>
      <c r="C18" s="22">
        <v>202052</v>
      </c>
    </row>
    <row r="19" spans="1:3" ht="30" customHeight="1" x14ac:dyDescent="0.2">
      <c r="A19" s="85" t="s">
        <v>9</v>
      </c>
      <c r="B19" s="21" t="s">
        <v>92</v>
      </c>
      <c r="C19" s="22">
        <v>71496</v>
      </c>
    </row>
    <row r="20" spans="1:3" ht="30" customHeight="1" x14ac:dyDescent="0.2">
      <c r="A20" s="85" t="s">
        <v>10</v>
      </c>
      <c r="B20" s="21" t="s">
        <v>97</v>
      </c>
      <c r="C20" s="22">
        <v>4794</v>
      </c>
    </row>
    <row r="21" spans="1:3" ht="30" customHeight="1" x14ac:dyDescent="0.2">
      <c r="A21" s="85" t="s">
        <v>11</v>
      </c>
      <c r="B21" s="21" t="s">
        <v>93</v>
      </c>
      <c r="C21" s="22">
        <v>29721</v>
      </c>
    </row>
    <row r="22" spans="1:3" ht="30" customHeight="1" x14ac:dyDescent="0.2">
      <c r="A22" s="85" t="s">
        <v>12</v>
      </c>
      <c r="B22" s="21" t="s">
        <v>120</v>
      </c>
      <c r="C22" s="22">
        <v>246694</v>
      </c>
    </row>
    <row r="23" spans="1:3" ht="30" customHeight="1" x14ac:dyDescent="0.2">
      <c r="A23" s="85" t="s">
        <v>13</v>
      </c>
      <c r="B23" s="21" t="s">
        <v>106</v>
      </c>
      <c r="C23" s="22">
        <v>149437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962071</v>
      </c>
    </row>
    <row r="25" spans="1:3" ht="45" customHeight="1" x14ac:dyDescent="0.2">
      <c r="A25" s="85" t="s">
        <v>98</v>
      </c>
      <c r="B25" s="74" t="s">
        <v>108</v>
      </c>
      <c r="C25" s="22">
        <v>960934</v>
      </c>
    </row>
    <row r="26" spans="1:3" ht="30" customHeight="1" x14ac:dyDescent="0.2">
      <c r="A26" s="86" t="s">
        <v>107</v>
      </c>
      <c r="B26" s="74" t="s">
        <v>110</v>
      </c>
      <c r="C26" s="22">
        <v>966</v>
      </c>
    </row>
    <row r="27" spans="1:3" ht="30" customHeight="1" x14ac:dyDescent="0.2">
      <c r="A27" s="86" t="s">
        <v>111</v>
      </c>
      <c r="B27" s="74" t="s">
        <v>109</v>
      </c>
      <c r="C27" s="22">
        <v>171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127600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343149</v>
      </c>
    </row>
    <row r="32" spans="1:3" ht="30" customHeight="1" x14ac:dyDescent="0.2">
      <c r="A32" s="87" t="s">
        <v>81</v>
      </c>
      <c r="B32" s="15" t="s">
        <v>121</v>
      </c>
      <c r="C32" s="22">
        <v>30000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200932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1356118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65907</v>
      </c>
    </row>
    <row r="38" spans="1:3" ht="30" customHeight="1" x14ac:dyDescent="0.2">
      <c r="A38" s="87" t="s">
        <v>16</v>
      </c>
      <c r="B38" s="15" t="s">
        <v>17</v>
      </c>
      <c r="C38" s="22">
        <v>2584</v>
      </c>
    </row>
    <row r="39" spans="1:3" ht="30" customHeight="1" x14ac:dyDescent="0.2">
      <c r="A39" s="87" t="s">
        <v>18</v>
      </c>
      <c r="B39" s="15" t="s">
        <v>19</v>
      </c>
      <c r="C39" s="22">
        <v>8307</v>
      </c>
    </row>
    <row r="40" spans="1:3" ht="30" customHeight="1" x14ac:dyDescent="0.2">
      <c r="A40" s="87" t="s">
        <v>20</v>
      </c>
      <c r="B40" s="16" t="s">
        <v>190</v>
      </c>
      <c r="C40" s="22">
        <v>607</v>
      </c>
    </row>
    <row r="41" spans="1:3" ht="30" customHeight="1" x14ac:dyDescent="0.2">
      <c r="A41" s="87" t="s">
        <v>37</v>
      </c>
      <c r="B41" s="72" t="s">
        <v>30</v>
      </c>
      <c r="C41" s="22">
        <v>122</v>
      </c>
    </row>
    <row r="42" spans="1:3" ht="30" customHeight="1" x14ac:dyDescent="0.2">
      <c r="A42" s="87" t="s">
        <v>38</v>
      </c>
      <c r="B42" s="73" t="s">
        <v>31</v>
      </c>
      <c r="C42" s="22">
        <v>122</v>
      </c>
    </row>
    <row r="43" spans="1:3" ht="30" customHeight="1" x14ac:dyDescent="0.2">
      <c r="A43" s="87" t="s">
        <v>39</v>
      </c>
      <c r="B43" s="72" t="s">
        <v>32</v>
      </c>
      <c r="C43" s="22">
        <v>10</v>
      </c>
    </row>
    <row r="44" spans="1:3" ht="30" customHeight="1" x14ac:dyDescent="0.2">
      <c r="A44" s="87" t="s">
        <v>40</v>
      </c>
      <c r="B44" s="72" t="s">
        <v>33</v>
      </c>
      <c r="C44" s="22">
        <v>4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450</v>
      </c>
    </row>
    <row r="47" spans="1:3" ht="30" customHeight="1" x14ac:dyDescent="0.2">
      <c r="A47" s="87" t="s">
        <v>43</v>
      </c>
      <c r="B47" s="72" t="s">
        <v>36</v>
      </c>
      <c r="C47" s="22">
        <v>21</v>
      </c>
    </row>
    <row r="48" spans="1:3" ht="30" customHeight="1" x14ac:dyDescent="0.2">
      <c r="A48" s="87" t="s">
        <v>21</v>
      </c>
      <c r="B48" s="15" t="s">
        <v>115</v>
      </c>
      <c r="C48" s="22">
        <v>39736</v>
      </c>
    </row>
    <row r="49" spans="1:3" ht="30" customHeight="1" x14ac:dyDescent="0.2">
      <c r="A49" s="87" t="s">
        <v>116</v>
      </c>
      <c r="B49" s="72" t="s">
        <v>117</v>
      </c>
      <c r="C49" s="22">
        <v>250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8927</v>
      </c>
    </row>
    <row r="51" spans="1:3" ht="30" customHeight="1" x14ac:dyDescent="0.2">
      <c r="A51" s="87" t="s">
        <v>48</v>
      </c>
      <c r="B51" s="72" t="s">
        <v>44</v>
      </c>
      <c r="C51" s="22">
        <v>6822</v>
      </c>
    </row>
    <row r="52" spans="1:3" ht="30" customHeight="1" x14ac:dyDescent="0.2">
      <c r="A52" s="87" t="s">
        <v>49</v>
      </c>
      <c r="B52" s="72" t="s">
        <v>45</v>
      </c>
      <c r="C52" s="22">
        <v>973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1132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5444</v>
      </c>
    </row>
    <row r="57" spans="1:3" ht="30" customHeight="1" x14ac:dyDescent="0.2">
      <c r="A57" s="87" t="s">
        <v>26</v>
      </c>
      <c r="B57" s="15" t="s">
        <v>27</v>
      </c>
      <c r="C57" s="22">
        <v>302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2968</v>
      </c>
    </row>
    <row r="59" spans="1:3" ht="30" customHeight="1" x14ac:dyDescent="0.2">
      <c r="A59" s="87" t="s">
        <v>75</v>
      </c>
      <c r="B59" s="15" t="s">
        <v>84</v>
      </c>
      <c r="C59" s="22">
        <v>280</v>
      </c>
    </row>
    <row r="60" spans="1:3" ht="30" customHeight="1" x14ac:dyDescent="0.2">
      <c r="A60" s="87" t="s">
        <v>28</v>
      </c>
      <c r="B60" s="15" t="s">
        <v>53</v>
      </c>
      <c r="C60" s="22">
        <v>1828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860</v>
      </c>
    </row>
    <row r="63" spans="1:3" ht="30" customHeight="1" x14ac:dyDescent="0.2">
      <c r="A63" s="81" t="s">
        <v>165</v>
      </c>
      <c r="B63" s="17" t="s">
        <v>85</v>
      </c>
      <c r="C63" s="23">
        <v>1355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  <pageSetUpPr fitToPage="1"/>
  </sheetPr>
  <dimension ref="A1:C63"/>
  <sheetViews>
    <sheetView showGridLines="0" view="pageBreakPreview" zoomScale="55" zoomScaleNormal="60" zoomScaleSheetLayoutView="55" workbookViewId="0">
      <pane ySplit="6" topLeftCell="A7" activePane="bottomLeft" state="frozen"/>
      <selection sqref="A1:C1"/>
      <selection pane="bottomLeft" activeCell="D4" sqref="D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71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2425774</v>
      </c>
    </row>
    <row r="7" spans="1:3" ht="30" customHeight="1" x14ac:dyDescent="0.2">
      <c r="A7" s="85" t="s">
        <v>1</v>
      </c>
      <c r="B7" s="21" t="s">
        <v>88</v>
      </c>
      <c r="C7" s="22">
        <v>307973</v>
      </c>
    </row>
    <row r="8" spans="1:3" ht="30" customHeight="1" x14ac:dyDescent="0.2">
      <c r="A8" s="85" t="s">
        <v>2</v>
      </c>
      <c r="B8" s="21" t="s">
        <v>89</v>
      </c>
      <c r="C8" s="22">
        <v>160587</v>
      </c>
    </row>
    <row r="9" spans="1:3" ht="30" customHeight="1" x14ac:dyDescent="0.2">
      <c r="A9" s="85" t="s">
        <v>3</v>
      </c>
      <c r="B9" s="21" t="s">
        <v>86</v>
      </c>
      <c r="C9" s="22">
        <v>968108</v>
      </c>
    </row>
    <row r="10" spans="1:3" ht="30" customHeight="1" x14ac:dyDescent="0.2">
      <c r="A10" s="86" t="s">
        <v>54</v>
      </c>
      <c r="B10" s="74" t="s">
        <v>99</v>
      </c>
      <c r="C10" s="22">
        <v>84736</v>
      </c>
    </row>
    <row r="11" spans="1:3" ht="30" customHeight="1" x14ac:dyDescent="0.2">
      <c r="A11" s="86" t="s">
        <v>100</v>
      </c>
      <c r="B11" s="75" t="s">
        <v>103</v>
      </c>
      <c r="C11" s="22">
        <v>72042</v>
      </c>
    </row>
    <row r="12" spans="1:3" ht="30" customHeight="1" x14ac:dyDescent="0.2">
      <c r="A12" s="86" t="s">
        <v>101</v>
      </c>
      <c r="B12" s="74" t="s">
        <v>104</v>
      </c>
      <c r="C12" s="22">
        <v>44878</v>
      </c>
    </row>
    <row r="13" spans="1:3" ht="30" customHeight="1" x14ac:dyDescent="0.2">
      <c r="A13" s="86" t="s">
        <v>102</v>
      </c>
      <c r="B13" s="75" t="s">
        <v>105</v>
      </c>
      <c r="C13" s="22">
        <v>19973</v>
      </c>
    </row>
    <row r="14" spans="1:3" ht="30" customHeight="1" x14ac:dyDescent="0.2">
      <c r="A14" s="85" t="s">
        <v>4</v>
      </c>
      <c r="B14" s="21" t="s">
        <v>94</v>
      </c>
      <c r="C14" s="22">
        <v>73237</v>
      </c>
    </row>
    <row r="15" spans="1:3" ht="30" customHeight="1" x14ac:dyDescent="0.2">
      <c r="A15" s="85" t="s">
        <v>5</v>
      </c>
      <c r="B15" s="21" t="s">
        <v>90</v>
      </c>
      <c r="C15" s="22">
        <v>70893</v>
      </c>
    </row>
    <row r="16" spans="1:3" ht="30" customHeight="1" x14ac:dyDescent="0.2">
      <c r="A16" s="85" t="s">
        <v>6</v>
      </c>
      <c r="B16" s="21" t="s">
        <v>96</v>
      </c>
      <c r="C16" s="22">
        <v>48416</v>
      </c>
    </row>
    <row r="17" spans="1:3" ht="30" customHeight="1" x14ac:dyDescent="0.2">
      <c r="A17" s="85" t="s">
        <v>7</v>
      </c>
      <c r="B17" s="21" t="s">
        <v>95</v>
      </c>
      <c r="C17" s="22">
        <v>24550</v>
      </c>
    </row>
    <row r="18" spans="1:3" ht="30" customHeight="1" x14ac:dyDescent="0.2">
      <c r="A18" s="85" t="s">
        <v>8</v>
      </c>
      <c r="B18" s="21" t="s">
        <v>91</v>
      </c>
      <c r="C18" s="22">
        <v>63409</v>
      </c>
    </row>
    <row r="19" spans="1:3" ht="30" customHeight="1" x14ac:dyDescent="0.2">
      <c r="A19" s="85" t="s">
        <v>9</v>
      </c>
      <c r="B19" s="21" t="s">
        <v>92</v>
      </c>
      <c r="C19" s="22">
        <v>26084</v>
      </c>
    </row>
    <row r="20" spans="1:3" ht="30" customHeight="1" x14ac:dyDescent="0.2">
      <c r="A20" s="85" t="s">
        <v>10</v>
      </c>
      <c r="B20" s="21" t="s">
        <v>97</v>
      </c>
      <c r="C20" s="22">
        <v>1650</v>
      </c>
    </row>
    <row r="21" spans="1:3" ht="30" customHeight="1" x14ac:dyDescent="0.2">
      <c r="A21" s="85" t="s">
        <v>11</v>
      </c>
      <c r="B21" s="21" t="s">
        <v>93</v>
      </c>
      <c r="C21" s="22">
        <v>5751</v>
      </c>
    </row>
    <row r="22" spans="1:3" ht="30" customHeight="1" x14ac:dyDescent="0.2">
      <c r="A22" s="85" t="s">
        <v>12</v>
      </c>
      <c r="B22" s="21" t="s">
        <v>120</v>
      </c>
      <c r="C22" s="22">
        <v>50071</v>
      </c>
    </row>
    <row r="23" spans="1:3" ht="30" customHeight="1" x14ac:dyDescent="0.2">
      <c r="A23" s="85" t="s">
        <v>13</v>
      </c>
      <c r="B23" s="21" t="s">
        <v>106</v>
      </c>
      <c r="C23" s="22">
        <v>30040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270240</v>
      </c>
    </row>
    <row r="25" spans="1:3" ht="45" customHeight="1" x14ac:dyDescent="0.2">
      <c r="A25" s="85" t="s">
        <v>98</v>
      </c>
      <c r="B25" s="74" t="s">
        <v>108</v>
      </c>
      <c r="C25" s="22">
        <v>269650</v>
      </c>
    </row>
    <row r="26" spans="1:3" ht="30" customHeight="1" x14ac:dyDescent="0.2">
      <c r="A26" s="86" t="s">
        <v>107</v>
      </c>
      <c r="B26" s="74" t="s">
        <v>110</v>
      </c>
      <c r="C26" s="22">
        <v>390</v>
      </c>
    </row>
    <row r="27" spans="1:3" ht="30" customHeight="1" x14ac:dyDescent="0.2">
      <c r="A27" s="86" t="s">
        <v>111</v>
      </c>
      <c r="B27" s="74" t="s">
        <v>109</v>
      </c>
      <c r="C27" s="22">
        <v>200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24247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238214</v>
      </c>
    </row>
    <row r="32" spans="1:3" ht="30" customHeight="1" x14ac:dyDescent="0.2">
      <c r="A32" s="87" t="s">
        <v>81</v>
      </c>
      <c r="B32" s="15" t="s">
        <v>121</v>
      </c>
      <c r="C32" s="22">
        <v>62304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57193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362255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16819</v>
      </c>
    </row>
    <row r="38" spans="1:3" ht="30" customHeight="1" x14ac:dyDescent="0.2">
      <c r="A38" s="87" t="s">
        <v>16</v>
      </c>
      <c r="B38" s="15" t="s">
        <v>17</v>
      </c>
      <c r="C38" s="22">
        <v>569</v>
      </c>
    </row>
    <row r="39" spans="1:3" ht="30" customHeight="1" x14ac:dyDescent="0.2">
      <c r="A39" s="87" t="s">
        <v>18</v>
      </c>
      <c r="B39" s="15" t="s">
        <v>19</v>
      </c>
      <c r="C39" s="22">
        <v>1725</v>
      </c>
    </row>
    <row r="40" spans="1:3" ht="30" customHeight="1" x14ac:dyDescent="0.2">
      <c r="A40" s="87" t="s">
        <v>20</v>
      </c>
      <c r="B40" s="16" t="s">
        <v>190</v>
      </c>
      <c r="C40" s="22">
        <v>61</v>
      </c>
    </row>
    <row r="41" spans="1:3" ht="30" customHeight="1" x14ac:dyDescent="0.2">
      <c r="A41" s="87" t="s">
        <v>37</v>
      </c>
      <c r="B41" s="72" t="s">
        <v>30</v>
      </c>
      <c r="C41" s="22">
        <v>7</v>
      </c>
    </row>
    <row r="42" spans="1:3" ht="30" customHeight="1" x14ac:dyDescent="0.2">
      <c r="A42" s="87" t="s">
        <v>38</v>
      </c>
      <c r="B42" s="73" t="s">
        <v>31</v>
      </c>
      <c r="C42" s="22">
        <v>7</v>
      </c>
    </row>
    <row r="43" spans="1:3" ht="30" customHeight="1" x14ac:dyDescent="0.2">
      <c r="A43" s="87" t="s">
        <v>39</v>
      </c>
      <c r="B43" s="72" t="s">
        <v>32</v>
      </c>
      <c r="C43" s="22">
        <v>17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20</v>
      </c>
    </row>
    <row r="47" spans="1:3" ht="30" customHeight="1" x14ac:dyDescent="0.2">
      <c r="A47" s="87" t="s">
        <v>43</v>
      </c>
      <c r="B47" s="72" t="s">
        <v>36</v>
      </c>
      <c r="C47" s="22">
        <v>17</v>
      </c>
    </row>
    <row r="48" spans="1:3" ht="30" customHeight="1" x14ac:dyDescent="0.2">
      <c r="A48" s="87" t="s">
        <v>21</v>
      </c>
      <c r="B48" s="15" t="s">
        <v>115</v>
      </c>
      <c r="C48" s="22">
        <v>11169</v>
      </c>
    </row>
    <row r="49" spans="1:3" ht="30" customHeight="1" x14ac:dyDescent="0.2">
      <c r="A49" s="87" t="s">
        <v>116</v>
      </c>
      <c r="B49" s="72" t="s">
        <v>117</v>
      </c>
      <c r="C49" s="22">
        <v>35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2514</v>
      </c>
    </row>
    <row r="51" spans="1:3" ht="30" customHeight="1" x14ac:dyDescent="0.2">
      <c r="A51" s="87" t="s">
        <v>48</v>
      </c>
      <c r="B51" s="72" t="s">
        <v>44</v>
      </c>
      <c r="C51" s="22">
        <v>1917</v>
      </c>
    </row>
    <row r="52" spans="1:3" ht="30" customHeight="1" x14ac:dyDescent="0.2">
      <c r="A52" s="87" t="s">
        <v>49</v>
      </c>
      <c r="B52" s="72" t="s">
        <v>45</v>
      </c>
      <c r="C52" s="22">
        <v>274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323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600</v>
      </c>
    </row>
    <row r="57" spans="1:3" ht="30" customHeight="1" x14ac:dyDescent="0.2">
      <c r="A57" s="87" t="s">
        <v>26</v>
      </c>
      <c r="B57" s="15" t="s">
        <v>27</v>
      </c>
      <c r="C57" s="22">
        <v>181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10839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10239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600</v>
      </c>
    </row>
    <row r="63" spans="1:3" ht="30" customHeight="1" x14ac:dyDescent="0.2">
      <c r="A63" s="81" t="s">
        <v>165</v>
      </c>
      <c r="B63" s="17" t="s">
        <v>85</v>
      </c>
      <c r="C63" s="23">
        <v>3885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D4" sqref="D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72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2536946</v>
      </c>
    </row>
    <row r="7" spans="1:3" ht="30" customHeight="1" x14ac:dyDescent="0.2">
      <c r="A7" s="85" t="s">
        <v>1</v>
      </c>
      <c r="B7" s="21" t="s">
        <v>88</v>
      </c>
      <c r="C7" s="22">
        <v>362423</v>
      </c>
    </row>
    <row r="8" spans="1:3" ht="30" customHeight="1" x14ac:dyDescent="0.2">
      <c r="A8" s="85" t="s">
        <v>2</v>
      </c>
      <c r="B8" s="21" t="s">
        <v>89</v>
      </c>
      <c r="C8" s="22">
        <v>194608</v>
      </c>
    </row>
    <row r="9" spans="1:3" ht="30" customHeight="1" x14ac:dyDescent="0.2">
      <c r="A9" s="85" t="s">
        <v>3</v>
      </c>
      <c r="B9" s="21" t="s">
        <v>86</v>
      </c>
      <c r="C9" s="22">
        <v>1015800</v>
      </c>
    </row>
    <row r="10" spans="1:3" ht="30" customHeight="1" x14ac:dyDescent="0.2">
      <c r="A10" s="86" t="s">
        <v>54</v>
      </c>
      <c r="B10" s="74" t="s">
        <v>99</v>
      </c>
      <c r="C10" s="22">
        <v>74308</v>
      </c>
    </row>
    <row r="11" spans="1:3" ht="30" customHeight="1" x14ac:dyDescent="0.2">
      <c r="A11" s="86" t="s">
        <v>100</v>
      </c>
      <c r="B11" s="75" t="s">
        <v>103</v>
      </c>
      <c r="C11" s="22">
        <v>66131</v>
      </c>
    </row>
    <row r="12" spans="1:3" ht="30" customHeight="1" x14ac:dyDescent="0.2">
      <c r="A12" s="86" t="s">
        <v>101</v>
      </c>
      <c r="B12" s="74" t="s">
        <v>104</v>
      </c>
      <c r="C12" s="22">
        <v>35979</v>
      </c>
    </row>
    <row r="13" spans="1:3" ht="30" customHeight="1" x14ac:dyDescent="0.2">
      <c r="A13" s="86" t="s">
        <v>102</v>
      </c>
      <c r="B13" s="75" t="s">
        <v>105</v>
      </c>
      <c r="C13" s="22">
        <v>17634</v>
      </c>
    </row>
    <row r="14" spans="1:3" ht="30" customHeight="1" x14ac:dyDescent="0.2">
      <c r="A14" s="85" t="s">
        <v>4</v>
      </c>
      <c r="B14" s="21" t="s">
        <v>94</v>
      </c>
      <c r="C14" s="22">
        <v>81392</v>
      </c>
    </row>
    <row r="15" spans="1:3" ht="30" customHeight="1" x14ac:dyDescent="0.2">
      <c r="A15" s="85" t="s">
        <v>5</v>
      </c>
      <c r="B15" s="21" t="s">
        <v>90</v>
      </c>
      <c r="C15" s="22">
        <v>70144</v>
      </c>
    </row>
    <row r="16" spans="1:3" ht="30" customHeight="1" x14ac:dyDescent="0.2">
      <c r="A16" s="85" t="s">
        <v>6</v>
      </c>
      <c r="B16" s="21" t="s">
        <v>96</v>
      </c>
      <c r="C16" s="22">
        <v>39998</v>
      </c>
    </row>
    <row r="17" spans="1:3" ht="30" customHeight="1" x14ac:dyDescent="0.2">
      <c r="A17" s="85" t="s">
        <v>7</v>
      </c>
      <c r="B17" s="21" t="s">
        <v>95</v>
      </c>
      <c r="C17" s="22">
        <v>26710</v>
      </c>
    </row>
    <row r="18" spans="1:3" ht="30" customHeight="1" x14ac:dyDescent="0.2">
      <c r="A18" s="85" t="s">
        <v>8</v>
      </c>
      <c r="B18" s="21" t="s">
        <v>91</v>
      </c>
      <c r="C18" s="22">
        <v>81405</v>
      </c>
    </row>
    <row r="19" spans="1:3" ht="30" customHeight="1" x14ac:dyDescent="0.2">
      <c r="A19" s="85" t="s">
        <v>9</v>
      </c>
      <c r="B19" s="21" t="s">
        <v>92</v>
      </c>
      <c r="C19" s="22">
        <v>21202</v>
      </c>
    </row>
    <row r="20" spans="1:3" ht="30" customHeight="1" x14ac:dyDescent="0.2">
      <c r="A20" s="85" t="s">
        <v>10</v>
      </c>
      <c r="B20" s="21" t="s">
        <v>97</v>
      </c>
      <c r="C20" s="22">
        <v>2961</v>
      </c>
    </row>
    <row r="21" spans="1:3" ht="30" customHeight="1" x14ac:dyDescent="0.2">
      <c r="A21" s="85" t="s">
        <v>11</v>
      </c>
      <c r="B21" s="21" t="s">
        <v>93</v>
      </c>
      <c r="C21" s="22">
        <v>5910</v>
      </c>
    </row>
    <row r="22" spans="1:3" ht="30" customHeight="1" x14ac:dyDescent="0.2">
      <c r="A22" s="85" t="s">
        <v>12</v>
      </c>
      <c r="B22" s="21" t="s">
        <v>120</v>
      </c>
      <c r="C22" s="22">
        <v>59259</v>
      </c>
    </row>
    <row r="23" spans="1:3" ht="30" customHeight="1" x14ac:dyDescent="0.2">
      <c r="A23" s="85" t="s">
        <v>13</v>
      </c>
      <c r="B23" s="21" t="s">
        <v>106</v>
      </c>
      <c r="C23" s="22">
        <v>34008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272874</v>
      </c>
    </row>
    <row r="25" spans="1:3" ht="45" customHeight="1" x14ac:dyDescent="0.2">
      <c r="A25" s="85" t="s">
        <v>98</v>
      </c>
      <c r="B25" s="74" t="s">
        <v>108</v>
      </c>
      <c r="C25" s="22">
        <v>272204</v>
      </c>
    </row>
    <row r="26" spans="1:3" ht="30" customHeight="1" x14ac:dyDescent="0.2">
      <c r="A26" s="86" t="s">
        <v>107</v>
      </c>
      <c r="B26" s="74" t="s">
        <v>110</v>
      </c>
      <c r="C26" s="22">
        <v>520</v>
      </c>
    </row>
    <row r="27" spans="1:3" ht="30" customHeight="1" x14ac:dyDescent="0.2">
      <c r="A27" s="86" t="s">
        <v>111</v>
      </c>
      <c r="B27" s="74" t="s">
        <v>109</v>
      </c>
      <c r="C27" s="22">
        <v>150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19122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249130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93059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356639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19451</v>
      </c>
    </row>
    <row r="38" spans="1:3" ht="30" customHeight="1" x14ac:dyDescent="0.2">
      <c r="A38" s="87" t="s">
        <v>16</v>
      </c>
      <c r="B38" s="15" t="s">
        <v>17</v>
      </c>
      <c r="C38" s="22">
        <v>813</v>
      </c>
    </row>
    <row r="39" spans="1:3" ht="30" customHeight="1" x14ac:dyDescent="0.2">
      <c r="A39" s="87" t="s">
        <v>18</v>
      </c>
      <c r="B39" s="15" t="s">
        <v>19</v>
      </c>
      <c r="C39" s="22">
        <v>2077</v>
      </c>
    </row>
    <row r="40" spans="1:3" ht="30" customHeight="1" x14ac:dyDescent="0.2">
      <c r="A40" s="87" t="s">
        <v>20</v>
      </c>
      <c r="B40" s="16" t="s">
        <v>190</v>
      </c>
      <c r="C40" s="22">
        <v>96</v>
      </c>
    </row>
    <row r="41" spans="1:3" ht="30" customHeight="1" x14ac:dyDescent="0.2">
      <c r="A41" s="87" t="s">
        <v>37</v>
      </c>
      <c r="B41" s="72" t="s">
        <v>30</v>
      </c>
      <c r="C41" s="22">
        <v>30</v>
      </c>
    </row>
    <row r="42" spans="1:3" ht="30" customHeight="1" x14ac:dyDescent="0.2">
      <c r="A42" s="87" t="s">
        <v>38</v>
      </c>
      <c r="B42" s="73" t="s">
        <v>31</v>
      </c>
      <c r="C42" s="22">
        <v>27</v>
      </c>
    </row>
    <row r="43" spans="1:3" ht="30" customHeight="1" x14ac:dyDescent="0.2">
      <c r="A43" s="87" t="s">
        <v>39</v>
      </c>
      <c r="B43" s="72" t="s">
        <v>32</v>
      </c>
      <c r="C43" s="22">
        <v>5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58</v>
      </c>
    </row>
    <row r="47" spans="1:3" ht="30" customHeight="1" x14ac:dyDescent="0.2">
      <c r="A47" s="87" t="s">
        <v>43</v>
      </c>
      <c r="B47" s="72" t="s">
        <v>36</v>
      </c>
      <c r="C47" s="22">
        <v>3</v>
      </c>
    </row>
    <row r="48" spans="1:3" ht="30" customHeight="1" x14ac:dyDescent="0.2">
      <c r="A48" s="87" t="s">
        <v>21</v>
      </c>
      <c r="B48" s="15" t="s">
        <v>115</v>
      </c>
      <c r="C48" s="22">
        <v>11696</v>
      </c>
    </row>
    <row r="49" spans="1:3" ht="30" customHeight="1" x14ac:dyDescent="0.2">
      <c r="A49" s="87" t="s">
        <v>116</v>
      </c>
      <c r="B49" s="72" t="s">
        <v>117</v>
      </c>
      <c r="C49" s="22">
        <v>30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2624</v>
      </c>
    </row>
    <row r="51" spans="1:3" ht="30" customHeight="1" x14ac:dyDescent="0.2">
      <c r="A51" s="87" t="s">
        <v>48</v>
      </c>
      <c r="B51" s="72" t="s">
        <v>44</v>
      </c>
      <c r="C51" s="22">
        <v>2009</v>
      </c>
    </row>
    <row r="52" spans="1:3" ht="30" customHeight="1" x14ac:dyDescent="0.2">
      <c r="A52" s="87" t="s">
        <v>49</v>
      </c>
      <c r="B52" s="72" t="s">
        <v>45</v>
      </c>
      <c r="C52" s="22">
        <v>286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329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1980</v>
      </c>
    </row>
    <row r="57" spans="1:3" ht="30" customHeight="1" x14ac:dyDescent="0.2">
      <c r="A57" s="87" t="s">
        <v>26</v>
      </c>
      <c r="B57" s="15" t="s">
        <v>27</v>
      </c>
      <c r="C57" s="22">
        <v>165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946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209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737</v>
      </c>
    </row>
    <row r="63" spans="1:3" ht="30" customHeight="1" x14ac:dyDescent="0.2">
      <c r="A63" s="81" t="s">
        <v>165</v>
      </c>
      <c r="B63" s="17" t="s">
        <v>85</v>
      </c>
      <c r="C63" s="23">
        <v>45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D4" sqref="D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73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6512922</v>
      </c>
    </row>
    <row r="7" spans="1:3" ht="30" customHeight="1" x14ac:dyDescent="0.2">
      <c r="A7" s="85" t="s">
        <v>1</v>
      </c>
      <c r="B7" s="21" t="s">
        <v>88</v>
      </c>
      <c r="C7" s="22">
        <v>930844</v>
      </c>
    </row>
    <row r="8" spans="1:3" ht="30" customHeight="1" x14ac:dyDescent="0.2">
      <c r="A8" s="85" t="s">
        <v>2</v>
      </c>
      <c r="B8" s="21" t="s">
        <v>89</v>
      </c>
      <c r="C8" s="22">
        <v>512376</v>
      </c>
    </row>
    <row r="9" spans="1:3" ht="30" customHeight="1" x14ac:dyDescent="0.2">
      <c r="A9" s="85" t="s">
        <v>3</v>
      </c>
      <c r="B9" s="21" t="s">
        <v>86</v>
      </c>
      <c r="C9" s="22">
        <v>2863264</v>
      </c>
    </row>
    <row r="10" spans="1:3" ht="30" customHeight="1" x14ac:dyDescent="0.2">
      <c r="A10" s="86" t="s">
        <v>54</v>
      </c>
      <c r="B10" s="74" t="s">
        <v>99</v>
      </c>
      <c r="C10" s="22">
        <v>268967</v>
      </c>
    </row>
    <row r="11" spans="1:3" s="28" customFormat="1" ht="30" customHeight="1" x14ac:dyDescent="0.2">
      <c r="A11" s="89" t="s">
        <v>100</v>
      </c>
      <c r="B11" s="76" t="s">
        <v>103</v>
      </c>
      <c r="C11" s="22">
        <v>248309</v>
      </c>
    </row>
    <row r="12" spans="1:3" ht="30" customHeight="1" x14ac:dyDescent="0.2">
      <c r="A12" s="86" t="s">
        <v>101</v>
      </c>
      <c r="B12" s="74" t="s">
        <v>104</v>
      </c>
      <c r="C12" s="22">
        <v>114397</v>
      </c>
    </row>
    <row r="13" spans="1:3" ht="30" customHeight="1" x14ac:dyDescent="0.2">
      <c r="A13" s="86" t="s">
        <v>102</v>
      </c>
      <c r="B13" s="75" t="s">
        <v>105</v>
      </c>
      <c r="C13" s="22">
        <v>50881</v>
      </c>
    </row>
    <row r="14" spans="1:3" ht="30" customHeight="1" x14ac:dyDescent="0.2">
      <c r="A14" s="85" t="s">
        <v>4</v>
      </c>
      <c r="B14" s="21" t="s">
        <v>94</v>
      </c>
      <c r="C14" s="22">
        <v>197898</v>
      </c>
    </row>
    <row r="15" spans="1:3" ht="30" customHeight="1" x14ac:dyDescent="0.2">
      <c r="A15" s="85" t="s">
        <v>5</v>
      </c>
      <c r="B15" s="21" t="s">
        <v>90</v>
      </c>
      <c r="C15" s="22">
        <v>165832</v>
      </c>
    </row>
    <row r="16" spans="1:3" ht="30" customHeight="1" x14ac:dyDescent="0.2">
      <c r="A16" s="85" t="s">
        <v>6</v>
      </c>
      <c r="B16" s="21" t="s">
        <v>96</v>
      </c>
      <c r="C16" s="22">
        <v>81903</v>
      </c>
    </row>
    <row r="17" spans="1:3" ht="30" customHeight="1" x14ac:dyDescent="0.2">
      <c r="A17" s="85" t="s">
        <v>7</v>
      </c>
      <c r="B17" s="21" t="s">
        <v>95</v>
      </c>
      <c r="C17" s="22">
        <v>61839</v>
      </c>
    </row>
    <row r="18" spans="1:3" ht="30" customHeight="1" x14ac:dyDescent="0.2">
      <c r="A18" s="85" t="s">
        <v>8</v>
      </c>
      <c r="B18" s="21" t="s">
        <v>91</v>
      </c>
      <c r="C18" s="22">
        <v>144853</v>
      </c>
    </row>
    <row r="19" spans="1:3" ht="30" customHeight="1" x14ac:dyDescent="0.2">
      <c r="A19" s="85" t="s">
        <v>9</v>
      </c>
      <c r="B19" s="21" t="s">
        <v>92</v>
      </c>
      <c r="C19" s="22">
        <v>61500</v>
      </c>
    </row>
    <row r="20" spans="1:3" ht="30" customHeight="1" x14ac:dyDescent="0.2">
      <c r="A20" s="85" t="s">
        <v>10</v>
      </c>
      <c r="B20" s="21" t="s">
        <v>97</v>
      </c>
      <c r="C20" s="22">
        <v>3527</v>
      </c>
    </row>
    <row r="21" spans="1:3" ht="30" customHeight="1" x14ac:dyDescent="0.2">
      <c r="A21" s="85" t="s">
        <v>11</v>
      </c>
      <c r="B21" s="21" t="s">
        <v>93</v>
      </c>
      <c r="C21" s="22">
        <v>17908</v>
      </c>
    </row>
    <row r="22" spans="1:3" ht="30" customHeight="1" x14ac:dyDescent="0.2">
      <c r="A22" s="85" t="s">
        <v>12</v>
      </c>
      <c r="B22" s="21" t="s">
        <v>120</v>
      </c>
      <c r="C22" s="22">
        <v>195396</v>
      </c>
    </row>
    <row r="23" spans="1:3" ht="30" customHeight="1" x14ac:dyDescent="0.2">
      <c r="A23" s="85" t="s">
        <v>13</v>
      </c>
      <c r="B23" s="21" t="s">
        <v>106</v>
      </c>
      <c r="C23" s="22">
        <v>82000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714823</v>
      </c>
    </row>
    <row r="25" spans="1:3" ht="45" customHeight="1" x14ac:dyDescent="0.2">
      <c r="A25" s="85" t="s">
        <v>98</v>
      </c>
      <c r="B25" s="74" t="s">
        <v>108</v>
      </c>
      <c r="C25" s="22">
        <v>712573</v>
      </c>
    </row>
    <row r="26" spans="1:3" ht="30" customHeight="1" x14ac:dyDescent="0.2">
      <c r="A26" s="86" t="s">
        <v>107</v>
      </c>
      <c r="B26" s="74" t="s">
        <v>110</v>
      </c>
      <c r="C26" s="22">
        <v>1500</v>
      </c>
    </row>
    <row r="27" spans="1:3" ht="30" customHeight="1" x14ac:dyDescent="0.2">
      <c r="A27" s="86" t="s">
        <v>111</v>
      </c>
      <c r="B27" s="74" t="s">
        <v>109</v>
      </c>
      <c r="C27" s="22">
        <v>750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100068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345821</v>
      </c>
    </row>
    <row r="32" spans="1:3" ht="30" customHeight="1" x14ac:dyDescent="0.2">
      <c r="A32" s="87" t="s">
        <v>81</v>
      </c>
      <c r="B32" s="15" t="s">
        <v>121</v>
      </c>
      <c r="C32" s="22">
        <v>33070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147874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1014013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44272</v>
      </c>
    </row>
    <row r="38" spans="1:3" ht="30" customHeight="1" x14ac:dyDescent="0.2">
      <c r="A38" s="87" t="s">
        <v>16</v>
      </c>
      <c r="B38" s="15" t="s">
        <v>17</v>
      </c>
      <c r="C38" s="22">
        <v>2360</v>
      </c>
    </row>
    <row r="39" spans="1:3" ht="30" customHeight="1" x14ac:dyDescent="0.2">
      <c r="A39" s="87" t="s">
        <v>18</v>
      </c>
      <c r="B39" s="15" t="s">
        <v>19</v>
      </c>
      <c r="C39" s="22">
        <v>6904</v>
      </c>
    </row>
    <row r="40" spans="1:3" ht="30" customHeight="1" x14ac:dyDescent="0.2">
      <c r="A40" s="87" t="s">
        <v>20</v>
      </c>
      <c r="B40" s="16" t="s">
        <v>190</v>
      </c>
      <c r="C40" s="22">
        <v>554</v>
      </c>
    </row>
    <row r="41" spans="1:3" ht="30" customHeight="1" x14ac:dyDescent="0.2">
      <c r="A41" s="87" t="s">
        <v>37</v>
      </c>
      <c r="B41" s="72" t="s">
        <v>30</v>
      </c>
      <c r="C41" s="22">
        <v>52</v>
      </c>
    </row>
    <row r="42" spans="1:3" ht="30" customHeight="1" x14ac:dyDescent="0.2">
      <c r="A42" s="87" t="s">
        <v>38</v>
      </c>
      <c r="B42" s="73" t="s">
        <v>31</v>
      </c>
      <c r="C42" s="22">
        <v>52</v>
      </c>
    </row>
    <row r="43" spans="1:3" ht="30" customHeight="1" x14ac:dyDescent="0.2">
      <c r="A43" s="87" t="s">
        <v>39</v>
      </c>
      <c r="B43" s="72" t="s">
        <v>32</v>
      </c>
      <c r="C43" s="22">
        <v>240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256</v>
      </c>
    </row>
    <row r="47" spans="1:3" ht="30" customHeight="1" x14ac:dyDescent="0.2">
      <c r="A47" s="87" t="s">
        <v>43</v>
      </c>
      <c r="B47" s="72" t="s">
        <v>36</v>
      </c>
      <c r="C47" s="22">
        <v>6</v>
      </c>
    </row>
    <row r="48" spans="1:3" ht="30" customHeight="1" x14ac:dyDescent="0.2">
      <c r="A48" s="87" t="s">
        <v>21</v>
      </c>
      <c r="B48" s="15" t="s">
        <v>115</v>
      </c>
      <c r="C48" s="22">
        <v>24448</v>
      </c>
    </row>
    <row r="49" spans="1:3" ht="30" customHeight="1" x14ac:dyDescent="0.2">
      <c r="A49" s="87" t="s">
        <v>116</v>
      </c>
      <c r="B49" s="72" t="s">
        <v>117</v>
      </c>
      <c r="C49" s="22">
        <v>123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5488</v>
      </c>
    </row>
    <row r="51" spans="1:3" ht="30" customHeight="1" x14ac:dyDescent="0.2">
      <c r="A51" s="87" t="s">
        <v>48</v>
      </c>
      <c r="B51" s="72" t="s">
        <v>44</v>
      </c>
      <c r="C51" s="22">
        <v>4197</v>
      </c>
    </row>
    <row r="52" spans="1:3" ht="30" customHeight="1" x14ac:dyDescent="0.2">
      <c r="A52" s="87" t="s">
        <v>49</v>
      </c>
      <c r="B52" s="72" t="s">
        <v>45</v>
      </c>
      <c r="C52" s="22">
        <v>598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693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4000</v>
      </c>
    </row>
    <row r="57" spans="1:3" ht="30" customHeight="1" x14ac:dyDescent="0.2">
      <c r="A57" s="87" t="s">
        <v>26</v>
      </c>
      <c r="B57" s="15" t="s">
        <v>27</v>
      </c>
      <c r="C57" s="22">
        <v>518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21250</v>
      </c>
    </row>
    <row r="59" spans="1:3" ht="30" customHeight="1" x14ac:dyDescent="0.2">
      <c r="A59" s="87" t="s">
        <v>75</v>
      </c>
      <c r="B59" s="15" t="s">
        <v>84</v>
      </c>
      <c r="C59" s="22">
        <v>50</v>
      </c>
    </row>
    <row r="60" spans="1:3" ht="30" customHeight="1" x14ac:dyDescent="0.2">
      <c r="A60" s="87" t="s">
        <v>28</v>
      </c>
      <c r="B60" s="15" t="s">
        <v>53</v>
      </c>
      <c r="C60" s="22">
        <v>20000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1200</v>
      </c>
    </row>
    <row r="63" spans="1:3" ht="30" customHeight="1" x14ac:dyDescent="0.2">
      <c r="A63" s="81" t="s">
        <v>165</v>
      </c>
      <c r="B63" s="17" t="s">
        <v>85</v>
      </c>
      <c r="C63" s="23">
        <v>3200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E4" sqref="E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74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3158650</v>
      </c>
    </row>
    <row r="7" spans="1:3" ht="30" customHeight="1" x14ac:dyDescent="0.2">
      <c r="A7" s="85" t="s">
        <v>1</v>
      </c>
      <c r="B7" s="21" t="s">
        <v>88</v>
      </c>
      <c r="C7" s="22">
        <v>437285</v>
      </c>
    </row>
    <row r="8" spans="1:3" ht="30" customHeight="1" x14ac:dyDescent="0.2">
      <c r="A8" s="85" t="s">
        <v>2</v>
      </c>
      <c r="B8" s="21" t="s">
        <v>89</v>
      </c>
      <c r="C8" s="22">
        <v>265002</v>
      </c>
    </row>
    <row r="9" spans="1:3" ht="30" customHeight="1" x14ac:dyDescent="0.2">
      <c r="A9" s="85" t="s">
        <v>3</v>
      </c>
      <c r="B9" s="21" t="s">
        <v>86</v>
      </c>
      <c r="C9" s="22">
        <v>1410279</v>
      </c>
    </row>
    <row r="10" spans="1:3" ht="30" customHeight="1" x14ac:dyDescent="0.2">
      <c r="A10" s="86" t="s">
        <v>54</v>
      </c>
      <c r="B10" s="74" t="s">
        <v>99</v>
      </c>
      <c r="C10" s="22">
        <v>116642</v>
      </c>
    </row>
    <row r="11" spans="1:3" ht="30" customHeight="1" x14ac:dyDescent="0.2">
      <c r="A11" s="86" t="s">
        <v>100</v>
      </c>
      <c r="B11" s="75" t="s">
        <v>103</v>
      </c>
      <c r="C11" s="22">
        <v>105942</v>
      </c>
    </row>
    <row r="12" spans="1:3" ht="30" customHeight="1" x14ac:dyDescent="0.2">
      <c r="A12" s="86" t="s">
        <v>101</v>
      </c>
      <c r="B12" s="74" t="s">
        <v>104</v>
      </c>
      <c r="C12" s="22">
        <v>53337</v>
      </c>
    </row>
    <row r="13" spans="1:3" ht="30" customHeight="1" x14ac:dyDescent="0.2">
      <c r="A13" s="86" t="s">
        <v>102</v>
      </c>
      <c r="B13" s="75" t="s">
        <v>105</v>
      </c>
      <c r="C13" s="22">
        <v>23562</v>
      </c>
    </row>
    <row r="14" spans="1:3" ht="30" customHeight="1" x14ac:dyDescent="0.2">
      <c r="A14" s="85" t="s">
        <v>4</v>
      </c>
      <c r="B14" s="21" t="s">
        <v>94</v>
      </c>
      <c r="C14" s="22">
        <v>83459</v>
      </c>
    </row>
    <row r="15" spans="1:3" ht="30" customHeight="1" x14ac:dyDescent="0.2">
      <c r="A15" s="85" t="s">
        <v>5</v>
      </c>
      <c r="B15" s="21" t="s">
        <v>90</v>
      </c>
      <c r="C15" s="22">
        <v>72190</v>
      </c>
    </row>
    <row r="16" spans="1:3" ht="30" customHeight="1" x14ac:dyDescent="0.2">
      <c r="A16" s="85" t="s">
        <v>6</v>
      </c>
      <c r="B16" s="21" t="s">
        <v>96</v>
      </c>
      <c r="C16" s="22">
        <v>43034</v>
      </c>
    </row>
    <row r="17" spans="1:3" ht="30" customHeight="1" x14ac:dyDescent="0.2">
      <c r="A17" s="85" t="s">
        <v>7</v>
      </c>
      <c r="B17" s="21" t="s">
        <v>95</v>
      </c>
      <c r="C17" s="22">
        <v>14478</v>
      </c>
    </row>
    <row r="18" spans="1:3" ht="30" customHeight="1" x14ac:dyDescent="0.2">
      <c r="A18" s="85" t="s">
        <v>8</v>
      </c>
      <c r="B18" s="21" t="s">
        <v>91</v>
      </c>
      <c r="C18" s="22">
        <v>85741</v>
      </c>
    </row>
    <row r="19" spans="1:3" ht="30" customHeight="1" x14ac:dyDescent="0.2">
      <c r="A19" s="85" t="s">
        <v>9</v>
      </c>
      <c r="B19" s="21" t="s">
        <v>92</v>
      </c>
      <c r="C19" s="22">
        <v>26864</v>
      </c>
    </row>
    <row r="20" spans="1:3" ht="30" customHeight="1" x14ac:dyDescent="0.2">
      <c r="A20" s="85" t="s">
        <v>10</v>
      </c>
      <c r="B20" s="21" t="s">
        <v>97</v>
      </c>
      <c r="C20" s="22">
        <v>2472</v>
      </c>
    </row>
    <row r="21" spans="1:3" ht="30" customHeight="1" x14ac:dyDescent="0.2">
      <c r="A21" s="85" t="s">
        <v>11</v>
      </c>
      <c r="B21" s="21" t="s">
        <v>93</v>
      </c>
      <c r="C21" s="22">
        <v>9786</v>
      </c>
    </row>
    <row r="22" spans="1:3" ht="30" customHeight="1" x14ac:dyDescent="0.2">
      <c r="A22" s="85" t="s">
        <v>12</v>
      </c>
      <c r="B22" s="21" t="s">
        <v>120</v>
      </c>
      <c r="C22" s="22">
        <v>82131</v>
      </c>
    </row>
    <row r="23" spans="1:3" ht="30" customHeight="1" x14ac:dyDescent="0.2">
      <c r="A23" s="85" t="s">
        <v>13</v>
      </c>
      <c r="B23" s="21" t="s">
        <v>106</v>
      </c>
      <c r="C23" s="22">
        <v>41800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361707</v>
      </c>
    </row>
    <row r="25" spans="1:3" ht="45" customHeight="1" x14ac:dyDescent="0.2">
      <c r="A25" s="85" t="s">
        <v>98</v>
      </c>
      <c r="B25" s="74" t="s">
        <v>108</v>
      </c>
      <c r="C25" s="22">
        <v>361177</v>
      </c>
    </row>
    <row r="26" spans="1:3" ht="30" customHeight="1" x14ac:dyDescent="0.2">
      <c r="A26" s="86" t="s">
        <v>107</v>
      </c>
      <c r="B26" s="74" t="s">
        <v>110</v>
      </c>
      <c r="C26" s="22">
        <v>410</v>
      </c>
    </row>
    <row r="27" spans="1:3" ht="30" customHeight="1" x14ac:dyDescent="0.2">
      <c r="A27" s="86" t="s">
        <v>111</v>
      </c>
      <c r="B27" s="74" t="s">
        <v>109</v>
      </c>
      <c r="C27" s="22">
        <v>120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25949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196473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101307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491211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21833</v>
      </c>
    </row>
    <row r="38" spans="1:3" ht="30" customHeight="1" x14ac:dyDescent="0.2">
      <c r="A38" s="87" t="s">
        <v>16</v>
      </c>
      <c r="B38" s="15" t="s">
        <v>17</v>
      </c>
      <c r="C38" s="22">
        <v>810</v>
      </c>
    </row>
    <row r="39" spans="1:3" ht="30" customHeight="1" x14ac:dyDescent="0.2">
      <c r="A39" s="87" t="s">
        <v>18</v>
      </c>
      <c r="B39" s="15" t="s">
        <v>19</v>
      </c>
      <c r="C39" s="22">
        <v>2835</v>
      </c>
    </row>
    <row r="40" spans="1:3" ht="30" customHeight="1" x14ac:dyDescent="0.2">
      <c r="A40" s="87" t="s">
        <v>20</v>
      </c>
      <c r="B40" s="16" t="s">
        <v>190</v>
      </c>
      <c r="C40" s="22">
        <v>195</v>
      </c>
    </row>
    <row r="41" spans="1:3" ht="30" customHeight="1" x14ac:dyDescent="0.2">
      <c r="A41" s="87" t="s">
        <v>37</v>
      </c>
      <c r="B41" s="72" t="s">
        <v>30</v>
      </c>
      <c r="C41" s="22">
        <v>25</v>
      </c>
    </row>
    <row r="42" spans="1:3" ht="30" customHeight="1" x14ac:dyDescent="0.2">
      <c r="A42" s="87" t="s">
        <v>38</v>
      </c>
      <c r="B42" s="73" t="s">
        <v>31</v>
      </c>
      <c r="C42" s="22">
        <v>25</v>
      </c>
    </row>
    <row r="43" spans="1:3" ht="30" customHeight="1" x14ac:dyDescent="0.2">
      <c r="A43" s="87" t="s">
        <v>39</v>
      </c>
      <c r="B43" s="72" t="s">
        <v>32</v>
      </c>
      <c r="C43" s="22">
        <v>8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137</v>
      </c>
    </row>
    <row r="47" spans="1:3" ht="30" customHeight="1" x14ac:dyDescent="0.2">
      <c r="A47" s="87" t="s">
        <v>43</v>
      </c>
      <c r="B47" s="72" t="s">
        <v>36</v>
      </c>
      <c r="C47" s="22">
        <v>25</v>
      </c>
    </row>
    <row r="48" spans="1:3" ht="30" customHeight="1" x14ac:dyDescent="0.2">
      <c r="A48" s="87" t="s">
        <v>21</v>
      </c>
      <c r="B48" s="15" t="s">
        <v>115</v>
      </c>
      <c r="C48" s="22">
        <v>13741</v>
      </c>
    </row>
    <row r="49" spans="1:3" ht="30" customHeight="1" x14ac:dyDescent="0.2">
      <c r="A49" s="87" t="s">
        <v>116</v>
      </c>
      <c r="B49" s="72" t="s">
        <v>117</v>
      </c>
      <c r="C49" s="22">
        <v>57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3094</v>
      </c>
    </row>
    <row r="51" spans="1:3" ht="30" customHeight="1" x14ac:dyDescent="0.2">
      <c r="A51" s="87" t="s">
        <v>48</v>
      </c>
      <c r="B51" s="72" t="s">
        <v>44</v>
      </c>
      <c r="C51" s="22">
        <v>2359</v>
      </c>
    </row>
    <row r="52" spans="1:3" ht="30" customHeight="1" x14ac:dyDescent="0.2">
      <c r="A52" s="87" t="s">
        <v>49</v>
      </c>
      <c r="B52" s="72" t="s">
        <v>45</v>
      </c>
      <c r="C52" s="22">
        <v>337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398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1011</v>
      </c>
    </row>
    <row r="57" spans="1:3" ht="30" customHeight="1" x14ac:dyDescent="0.2">
      <c r="A57" s="87" t="s">
        <v>26</v>
      </c>
      <c r="B57" s="15" t="s">
        <v>27</v>
      </c>
      <c r="C57" s="22">
        <v>147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956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956</v>
      </c>
    </row>
    <row r="63" spans="1:3" ht="30" customHeight="1" x14ac:dyDescent="0.2">
      <c r="A63" s="81" t="s">
        <v>165</v>
      </c>
      <c r="B63" s="17" t="s">
        <v>85</v>
      </c>
      <c r="C63" s="23">
        <v>66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activeCell="F3" sqref="F3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126</v>
      </c>
      <c r="B2" s="27"/>
      <c r="C2" s="30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204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1084410</v>
      </c>
    </row>
    <row r="7" spans="1:3" ht="30" customHeight="1" x14ac:dyDescent="0.2">
      <c r="A7" s="85" t="s">
        <v>1</v>
      </c>
      <c r="B7" s="21" t="s">
        <v>88</v>
      </c>
      <c r="C7" s="22">
        <v>0</v>
      </c>
    </row>
    <row r="8" spans="1:3" ht="30" customHeight="1" x14ac:dyDescent="0.2">
      <c r="A8" s="85" t="s">
        <v>2</v>
      </c>
      <c r="B8" s="21" t="s">
        <v>89</v>
      </c>
      <c r="C8" s="22">
        <v>0</v>
      </c>
    </row>
    <row r="9" spans="1:3" ht="30" customHeight="1" x14ac:dyDescent="0.2">
      <c r="A9" s="85" t="s">
        <v>3</v>
      </c>
      <c r="B9" s="21" t="s">
        <v>86</v>
      </c>
      <c r="C9" s="22">
        <v>0</v>
      </c>
    </row>
    <row r="10" spans="1:3" ht="30" customHeight="1" x14ac:dyDescent="0.2">
      <c r="A10" s="86" t="s">
        <v>54</v>
      </c>
      <c r="B10" s="74" t="s">
        <v>99</v>
      </c>
      <c r="C10" s="22">
        <v>0</v>
      </c>
    </row>
    <row r="11" spans="1:3" ht="30" customHeight="1" x14ac:dyDescent="0.2">
      <c r="A11" s="86" t="s">
        <v>100</v>
      </c>
      <c r="B11" s="75" t="s">
        <v>103</v>
      </c>
      <c r="C11" s="22">
        <v>0</v>
      </c>
    </row>
    <row r="12" spans="1:3" ht="30" customHeight="1" x14ac:dyDescent="0.2">
      <c r="A12" s="86" t="s">
        <v>101</v>
      </c>
      <c r="B12" s="74" t="s">
        <v>104</v>
      </c>
      <c r="C12" s="22">
        <v>0</v>
      </c>
    </row>
    <row r="13" spans="1:3" ht="30" customHeight="1" x14ac:dyDescent="0.2">
      <c r="A13" s="86" t="s">
        <v>102</v>
      </c>
      <c r="B13" s="75" t="s">
        <v>105</v>
      </c>
      <c r="C13" s="22">
        <v>0</v>
      </c>
    </row>
    <row r="14" spans="1:3" ht="30" customHeight="1" x14ac:dyDescent="0.2">
      <c r="A14" s="85" t="s">
        <v>4</v>
      </c>
      <c r="B14" s="21" t="s">
        <v>94</v>
      </c>
      <c r="C14" s="22">
        <v>0</v>
      </c>
    </row>
    <row r="15" spans="1:3" ht="30" customHeight="1" x14ac:dyDescent="0.2">
      <c r="A15" s="85" t="s">
        <v>5</v>
      </c>
      <c r="B15" s="21" t="s">
        <v>90</v>
      </c>
      <c r="C15" s="22">
        <v>0</v>
      </c>
    </row>
    <row r="16" spans="1:3" ht="30" customHeight="1" x14ac:dyDescent="0.2">
      <c r="A16" s="85" t="s">
        <v>6</v>
      </c>
      <c r="B16" s="21" t="s">
        <v>96</v>
      </c>
      <c r="C16" s="22">
        <v>0</v>
      </c>
    </row>
    <row r="17" spans="1:3" ht="30" customHeight="1" x14ac:dyDescent="0.2">
      <c r="A17" s="85" t="s">
        <v>7</v>
      </c>
      <c r="B17" s="21" t="s">
        <v>95</v>
      </c>
      <c r="C17" s="22">
        <v>0</v>
      </c>
    </row>
    <row r="18" spans="1:3" ht="30" customHeight="1" x14ac:dyDescent="0.2">
      <c r="A18" s="85" t="s">
        <v>8</v>
      </c>
      <c r="B18" s="21" t="s">
        <v>91</v>
      </c>
      <c r="C18" s="22">
        <v>0</v>
      </c>
    </row>
    <row r="19" spans="1:3" ht="30" customHeight="1" x14ac:dyDescent="0.2">
      <c r="A19" s="85" t="s">
        <v>9</v>
      </c>
      <c r="B19" s="21" t="s">
        <v>92</v>
      </c>
      <c r="C19" s="22">
        <v>0</v>
      </c>
    </row>
    <row r="20" spans="1:3" ht="30" customHeight="1" x14ac:dyDescent="0.2">
      <c r="A20" s="85" t="s">
        <v>10</v>
      </c>
      <c r="B20" s="21" t="s">
        <v>97</v>
      </c>
      <c r="C20" s="22">
        <v>0</v>
      </c>
    </row>
    <row r="21" spans="1:3" ht="30" customHeight="1" x14ac:dyDescent="0.2">
      <c r="A21" s="85" t="s">
        <v>11</v>
      </c>
      <c r="B21" s="21" t="s">
        <v>93</v>
      </c>
      <c r="C21" s="22">
        <v>0</v>
      </c>
    </row>
    <row r="22" spans="1:3" ht="30" customHeight="1" x14ac:dyDescent="0.2">
      <c r="A22" s="85" t="s">
        <v>12</v>
      </c>
      <c r="B22" s="21" t="s">
        <v>120</v>
      </c>
      <c r="C22" s="22">
        <v>0</v>
      </c>
    </row>
    <row r="23" spans="1:3" ht="30" customHeight="1" x14ac:dyDescent="0.2">
      <c r="A23" s="85" t="s">
        <v>13</v>
      </c>
      <c r="B23" s="21" t="s">
        <v>106</v>
      </c>
      <c r="C23" s="22">
        <v>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0</v>
      </c>
    </row>
    <row r="25" spans="1:3" ht="45" customHeight="1" x14ac:dyDescent="0.2">
      <c r="A25" s="85" t="s">
        <v>98</v>
      </c>
      <c r="B25" s="74" t="s">
        <v>108</v>
      </c>
      <c r="C25" s="22">
        <v>0</v>
      </c>
    </row>
    <row r="26" spans="1:3" ht="30" customHeight="1" x14ac:dyDescent="0.2">
      <c r="A26" s="86" t="s">
        <v>107</v>
      </c>
      <c r="B26" s="74" t="s">
        <v>110</v>
      </c>
      <c r="C26" s="22">
        <v>0</v>
      </c>
    </row>
    <row r="27" spans="1:3" ht="30" customHeight="1" x14ac:dyDescent="0.2">
      <c r="A27" s="86" t="s">
        <v>111</v>
      </c>
      <c r="B27" s="74" t="s">
        <v>109</v>
      </c>
      <c r="C27" s="22">
        <v>0</v>
      </c>
    </row>
    <row r="28" spans="1:3" ht="30" customHeight="1" x14ac:dyDescent="0.2">
      <c r="A28" s="87" t="s">
        <v>15</v>
      </c>
      <c r="B28" s="11" t="s">
        <v>82</v>
      </c>
      <c r="C28" s="22">
        <v>545092</v>
      </c>
    </row>
    <row r="29" spans="1:3" ht="30" customHeight="1" x14ac:dyDescent="0.2">
      <c r="A29" s="87" t="s">
        <v>79</v>
      </c>
      <c r="B29" s="15" t="s">
        <v>112</v>
      </c>
      <c r="C29" s="22">
        <v>143811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0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395507</v>
      </c>
    </row>
    <row r="34" spans="1:3" s="5" customFormat="1" ht="30" customHeight="1" x14ac:dyDescent="0.2">
      <c r="A34" s="82" t="s">
        <v>56</v>
      </c>
      <c r="B34" s="13" t="s">
        <v>57</v>
      </c>
      <c r="C34" s="24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0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235940</v>
      </c>
    </row>
    <row r="38" spans="1:3" ht="30" customHeight="1" x14ac:dyDescent="0.2">
      <c r="A38" s="87" t="s">
        <v>16</v>
      </c>
      <c r="B38" s="15" t="s">
        <v>17</v>
      </c>
      <c r="C38" s="22">
        <v>3675</v>
      </c>
    </row>
    <row r="39" spans="1:3" ht="30" customHeight="1" x14ac:dyDescent="0.2">
      <c r="A39" s="87" t="s">
        <v>18</v>
      </c>
      <c r="B39" s="15" t="s">
        <v>19</v>
      </c>
      <c r="C39" s="22">
        <v>116319</v>
      </c>
    </row>
    <row r="40" spans="1:3" ht="30" customHeight="1" x14ac:dyDescent="0.2">
      <c r="A40" s="87" t="s">
        <v>20</v>
      </c>
      <c r="B40" s="16" t="s">
        <v>190</v>
      </c>
      <c r="C40" s="25">
        <f>C41+C43+C44+C45+C46+C47</f>
        <v>708</v>
      </c>
    </row>
    <row r="41" spans="1:3" ht="30" customHeight="1" x14ac:dyDescent="0.2">
      <c r="A41" s="87" t="s">
        <v>37</v>
      </c>
      <c r="B41" s="72" t="s">
        <v>30</v>
      </c>
      <c r="C41" s="22">
        <v>100</v>
      </c>
    </row>
    <row r="42" spans="1:3" ht="30" customHeight="1" x14ac:dyDescent="0.2">
      <c r="A42" s="87" t="s">
        <v>38</v>
      </c>
      <c r="B42" s="73" t="s">
        <v>31</v>
      </c>
      <c r="C42" s="22">
        <v>100</v>
      </c>
    </row>
    <row r="43" spans="1:3" ht="30" customHeight="1" x14ac:dyDescent="0.2">
      <c r="A43" s="87" t="s">
        <v>39</v>
      </c>
      <c r="B43" s="72" t="s">
        <v>32</v>
      </c>
      <c r="C43" s="22">
        <v>94</v>
      </c>
    </row>
    <row r="44" spans="1:3" ht="30" customHeight="1" x14ac:dyDescent="0.2">
      <c r="A44" s="87" t="s">
        <v>40</v>
      </c>
      <c r="B44" s="72" t="s">
        <v>33</v>
      </c>
      <c r="C44" s="22">
        <v>17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382</v>
      </c>
    </row>
    <row r="47" spans="1:3" ht="30" customHeight="1" x14ac:dyDescent="0.2">
      <c r="A47" s="87" t="s">
        <v>43</v>
      </c>
      <c r="B47" s="72" t="s">
        <v>36</v>
      </c>
      <c r="C47" s="22">
        <v>115</v>
      </c>
    </row>
    <row r="48" spans="1:3" ht="30" customHeight="1" x14ac:dyDescent="0.2">
      <c r="A48" s="87" t="s">
        <v>21</v>
      </c>
      <c r="B48" s="15" t="s">
        <v>115</v>
      </c>
      <c r="C48" s="22">
        <v>37127</v>
      </c>
    </row>
    <row r="49" spans="1:3" ht="30" customHeight="1" x14ac:dyDescent="0.2">
      <c r="A49" s="87" t="s">
        <v>116</v>
      </c>
      <c r="B49" s="72" t="s">
        <v>117</v>
      </c>
      <c r="C49" s="22">
        <v>256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9219</v>
      </c>
    </row>
    <row r="51" spans="1:3" ht="30" customHeight="1" x14ac:dyDescent="0.2">
      <c r="A51" s="87" t="s">
        <v>48</v>
      </c>
      <c r="B51" s="72" t="s">
        <v>44</v>
      </c>
      <c r="C51" s="22">
        <v>6375</v>
      </c>
    </row>
    <row r="52" spans="1:3" ht="30" customHeight="1" x14ac:dyDescent="0.2">
      <c r="A52" s="87" t="s">
        <v>49</v>
      </c>
      <c r="B52" s="72" t="s">
        <v>45</v>
      </c>
      <c r="C52" s="22">
        <v>909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1935</v>
      </c>
    </row>
    <row r="55" spans="1:3" ht="30" customHeight="1" x14ac:dyDescent="0.2">
      <c r="A55" s="87" t="s">
        <v>23</v>
      </c>
      <c r="B55" s="15" t="s">
        <v>24</v>
      </c>
      <c r="C55" s="22">
        <v>50</v>
      </c>
    </row>
    <row r="56" spans="1:3" ht="30" customHeight="1" x14ac:dyDescent="0.2">
      <c r="A56" s="87" t="s">
        <v>25</v>
      </c>
      <c r="B56" s="15" t="s">
        <v>118</v>
      </c>
      <c r="C56" s="22">
        <v>67110</v>
      </c>
    </row>
    <row r="57" spans="1:3" ht="30" customHeight="1" x14ac:dyDescent="0.2">
      <c r="A57" s="87" t="s">
        <v>26</v>
      </c>
      <c r="B57" s="15" t="s">
        <v>27</v>
      </c>
      <c r="C57" s="22">
        <v>1732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7555</v>
      </c>
    </row>
    <row r="59" spans="1:3" ht="30" customHeight="1" x14ac:dyDescent="0.2">
      <c r="A59" s="87" t="s">
        <v>75</v>
      </c>
      <c r="B59" s="15" t="s">
        <v>84</v>
      </c>
      <c r="C59" s="22">
        <v>875</v>
      </c>
    </row>
    <row r="60" spans="1:3" ht="30" customHeight="1" x14ac:dyDescent="0.2">
      <c r="A60" s="87" t="s">
        <v>28</v>
      </c>
      <c r="B60" s="15" t="s">
        <v>53</v>
      </c>
      <c r="C60" s="22">
        <v>1180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5500</v>
      </c>
    </row>
    <row r="63" spans="1:3" ht="30" customHeight="1" x14ac:dyDescent="0.2">
      <c r="A63" s="81" t="s">
        <v>165</v>
      </c>
      <c r="B63" s="17" t="s">
        <v>85</v>
      </c>
      <c r="C63" s="23">
        <v>30182</v>
      </c>
    </row>
  </sheetData>
  <sheetProtection formatCells="0" formatColumns="0" formatRows="0" insertColumns="0" insertRows="0" insertHyperlinks="0" deleteColumns="0" deleteRows="0"/>
  <mergeCells count="1">
    <mergeCell ref="A1:B1"/>
  </mergeCells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activeCell="G4" sqref="G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194</v>
      </c>
      <c r="B2" s="27"/>
      <c r="C2" s="30"/>
    </row>
    <row r="3" spans="1:3" ht="33" customHeight="1" x14ac:dyDescent="0.2">
      <c r="A3" s="1"/>
      <c r="B3" s="20"/>
      <c r="C3" s="94"/>
    </row>
    <row r="4" spans="1:3" s="6" customFormat="1" ht="78" customHeight="1" x14ac:dyDescent="0.2">
      <c r="A4" s="32" t="s">
        <v>87</v>
      </c>
      <c r="B4" s="33" t="s">
        <v>52</v>
      </c>
      <c r="C4" s="64" t="s">
        <v>206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72622577</v>
      </c>
    </row>
    <row r="7" spans="1:3" ht="30" customHeight="1" x14ac:dyDescent="0.2">
      <c r="A7" s="85" t="s">
        <v>1</v>
      </c>
      <c r="B7" s="21" t="s">
        <v>88</v>
      </c>
      <c r="C7" s="22">
        <f>Dolnośląski!C7+KujawskoPomorski!C7+Lubelski!C7+Lubuski!C7+Łódzki!C7+Małopolski!C7+Mazowiecki!C7+Opolski!C7+Podkarpacki!C7+Podlaski!C7+Pomorski!C7+Śląski!C7+Świętokrzyski!C7+WarmińskoMazurski!C7+Wielkopolski!C7+Zachodniopomorski!C7</f>
        <v>9924407</v>
      </c>
    </row>
    <row r="8" spans="1:3" ht="30" customHeight="1" x14ac:dyDescent="0.2">
      <c r="A8" s="85" t="s">
        <v>2</v>
      </c>
      <c r="B8" s="21" t="s">
        <v>89</v>
      </c>
      <c r="C8" s="22">
        <f>Dolnośląski!C8+KujawskoPomorski!C8+Lubelski!C8+Lubuski!C8+Łódzki!C8+Małopolski!C8+Mazowiecki!C8+Opolski!C8+Podkarpacki!C8+Podlaski!C8+Pomorski!C8+Śląski!C8+Świętokrzyski!C8+WarmińskoMazurski!C8+Wielkopolski!C8+Zachodniopomorski!C8</f>
        <v>5603485</v>
      </c>
    </row>
    <row r="9" spans="1:3" ht="30" customHeight="1" x14ac:dyDescent="0.2">
      <c r="A9" s="85" t="s">
        <v>3</v>
      </c>
      <c r="B9" s="21" t="s">
        <v>86</v>
      </c>
      <c r="C9" s="22">
        <f>Dolnośląski!C9+KujawskoPomorski!C9+Lubelski!C9+Lubuski!C9+Łódzki!C9+Małopolski!C9+Mazowiecki!C9+Opolski!C9+Podkarpacki!C9+Podlaski!C9+Pomorski!C9+Śląski!C9+Świętokrzyski!C9+WarmińskoMazurski!C9+Wielkopolski!C9+Zachodniopomorski!C9</f>
        <v>31743875</v>
      </c>
    </row>
    <row r="10" spans="1:3" ht="30" customHeight="1" x14ac:dyDescent="0.2">
      <c r="A10" s="86" t="s">
        <v>54</v>
      </c>
      <c r="B10" s="74" t="s">
        <v>99</v>
      </c>
      <c r="C10" s="22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2941456</v>
      </c>
    </row>
    <row r="11" spans="1:3" ht="30" customHeight="1" x14ac:dyDescent="0.2">
      <c r="A11" s="86" t="s">
        <v>100</v>
      </c>
      <c r="B11" s="75" t="s">
        <v>103</v>
      </c>
      <c r="C11" s="22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2670876</v>
      </c>
    </row>
    <row r="12" spans="1:3" ht="30" customHeight="1" x14ac:dyDescent="0.2">
      <c r="A12" s="86" t="s">
        <v>101</v>
      </c>
      <c r="B12" s="74" t="s">
        <v>104</v>
      </c>
      <c r="C12" s="22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1280525</v>
      </c>
    </row>
    <row r="13" spans="1:3" ht="30" customHeight="1" x14ac:dyDescent="0.2">
      <c r="A13" s="86" t="s">
        <v>102</v>
      </c>
      <c r="B13" s="75" t="s">
        <v>105</v>
      </c>
      <c r="C13" s="22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574861</v>
      </c>
    </row>
    <row r="14" spans="1:3" ht="30" customHeight="1" x14ac:dyDescent="0.2">
      <c r="A14" s="85" t="s">
        <v>4</v>
      </c>
      <c r="B14" s="21" t="s">
        <v>94</v>
      </c>
      <c r="C14" s="22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2395204</v>
      </c>
    </row>
    <row r="15" spans="1:3" ht="30" customHeight="1" x14ac:dyDescent="0.2">
      <c r="A15" s="85" t="s">
        <v>5</v>
      </c>
      <c r="B15" s="21" t="s">
        <v>90</v>
      </c>
      <c r="C15" s="22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2109804</v>
      </c>
    </row>
    <row r="16" spans="1:3" ht="30" customHeight="1" x14ac:dyDescent="0.2">
      <c r="A16" s="85" t="s">
        <v>6</v>
      </c>
      <c r="B16" s="21" t="s">
        <v>96</v>
      </c>
      <c r="C16" s="22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1323053</v>
      </c>
    </row>
    <row r="17" spans="1:3" ht="30" customHeight="1" x14ac:dyDescent="0.2">
      <c r="A17" s="85" t="s">
        <v>7</v>
      </c>
      <c r="B17" s="21" t="s">
        <v>95</v>
      </c>
      <c r="C17" s="22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626221</v>
      </c>
    </row>
    <row r="18" spans="1:3" ht="30" customHeight="1" x14ac:dyDescent="0.2">
      <c r="A18" s="85" t="s">
        <v>8</v>
      </c>
      <c r="B18" s="21" t="s">
        <v>91</v>
      </c>
      <c r="C18" s="22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1794605</v>
      </c>
    </row>
    <row r="19" spans="1:3" ht="30" customHeight="1" x14ac:dyDescent="0.2">
      <c r="A19" s="85" t="s">
        <v>9</v>
      </c>
      <c r="B19" s="21" t="s">
        <v>92</v>
      </c>
      <c r="C19" s="22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655282</v>
      </c>
    </row>
    <row r="20" spans="1:3" ht="30" customHeight="1" x14ac:dyDescent="0.2">
      <c r="A20" s="85" t="s">
        <v>10</v>
      </c>
      <c r="B20" s="21" t="s">
        <v>97</v>
      </c>
      <c r="C20" s="22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48665</v>
      </c>
    </row>
    <row r="21" spans="1:3" ht="30" customHeight="1" x14ac:dyDescent="0.2">
      <c r="A21" s="85" t="s">
        <v>11</v>
      </c>
      <c r="B21" s="21" t="s">
        <v>93</v>
      </c>
      <c r="C21" s="22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189320</v>
      </c>
    </row>
    <row r="22" spans="1:3" ht="30" customHeight="1" x14ac:dyDescent="0.2">
      <c r="A22" s="85" t="s">
        <v>12</v>
      </c>
      <c r="B22" s="21" t="s">
        <v>120</v>
      </c>
      <c r="C22" s="22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1854275</v>
      </c>
    </row>
    <row r="23" spans="1:3" ht="30" customHeight="1" x14ac:dyDescent="0.2">
      <c r="A23" s="85" t="s">
        <v>13</v>
      </c>
      <c r="B23" s="21" t="s">
        <v>106</v>
      </c>
      <c r="C23" s="22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980641</v>
      </c>
    </row>
    <row r="24" spans="1:3" ht="30" customHeight="1" x14ac:dyDescent="0.2">
      <c r="A24" s="86" t="s">
        <v>14</v>
      </c>
      <c r="B24" s="21" t="s">
        <v>188</v>
      </c>
      <c r="C24" s="22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7896107</v>
      </c>
    </row>
    <row r="25" spans="1:3" ht="45" customHeight="1" x14ac:dyDescent="0.2">
      <c r="A25" s="85" t="s">
        <v>98</v>
      </c>
      <c r="B25" s="74" t="s">
        <v>108</v>
      </c>
      <c r="C25" s="22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7865661</v>
      </c>
    </row>
    <row r="26" spans="1:3" ht="30" customHeight="1" x14ac:dyDescent="0.2">
      <c r="A26" s="86" t="s">
        <v>107</v>
      </c>
      <c r="B26" s="74" t="s">
        <v>110</v>
      </c>
      <c r="C26" s="22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20414</v>
      </c>
    </row>
    <row r="27" spans="1:3" ht="30" customHeight="1" x14ac:dyDescent="0.2">
      <c r="A27" s="86" t="s">
        <v>111</v>
      </c>
      <c r="B27" s="74" t="s">
        <v>109</v>
      </c>
      <c r="C27" s="22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10032</v>
      </c>
    </row>
    <row r="28" spans="1:3" ht="30" customHeight="1" x14ac:dyDescent="0.2">
      <c r="A28" s="87" t="s">
        <v>15</v>
      </c>
      <c r="B28" s="11" t="s">
        <v>82</v>
      </c>
      <c r="C28" s="22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</row>
    <row r="29" spans="1:3" ht="30" customHeight="1" x14ac:dyDescent="0.2">
      <c r="A29" s="87" t="s">
        <v>79</v>
      </c>
      <c r="B29" s="15" t="s">
        <v>112</v>
      </c>
      <c r="C29" s="22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982032</v>
      </c>
    </row>
    <row r="30" spans="1:3" ht="30" customHeight="1" x14ac:dyDescent="0.2">
      <c r="A30" s="86" t="s">
        <v>113</v>
      </c>
      <c r="B30" s="74" t="s">
        <v>122</v>
      </c>
      <c r="C30" s="22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</row>
    <row r="31" spans="1:3" ht="30" customHeight="1" x14ac:dyDescent="0.2">
      <c r="A31" s="87" t="s">
        <v>80</v>
      </c>
      <c r="B31" s="12" t="s">
        <v>83</v>
      </c>
      <c r="C31" s="22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4273895</v>
      </c>
    </row>
    <row r="32" spans="1:3" ht="30" customHeight="1" x14ac:dyDescent="0.2">
      <c r="A32" s="87" t="s">
        <v>81</v>
      </c>
      <c r="B32" s="15" t="s">
        <v>121</v>
      </c>
      <c r="C32" s="22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221706</v>
      </c>
    </row>
    <row r="33" spans="1:3" ht="30" customHeight="1" x14ac:dyDescent="0.2">
      <c r="A33" s="87" t="s">
        <v>124</v>
      </c>
      <c r="B33" s="12" t="s">
        <v>125</v>
      </c>
      <c r="C33" s="22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4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1869659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11141844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514577</v>
      </c>
    </row>
    <row r="38" spans="1:3" ht="30" customHeight="1" x14ac:dyDescent="0.2">
      <c r="A38" s="87" t="s">
        <v>16</v>
      </c>
      <c r="B38" s="15" t="s">
        <v>17</v>
      </c>
      <c r="C38" s="2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22737</v>
      </c>
    </row>
    <row r="39" spans="1:3" ht="30" customHeight="1" x14ac:dyDescent="0.2">
      <c r="A39" s="87" t="s">
        <v>18</v>
      </c>
      <c r="B39" s="15" t="s">
        <v>19</v>
      </c>
      <c r="C39" s="22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67202</v>
      </c>
    </row>
    <row r="40" spans="1:3" ht="30" customHeight="1" x14ac:dyDescent="0.2">
      <c r="A40" s="87" t="s">
        <v>20</v>
      </c>
      <c r="B40" s="16" t="s">
        <v>190</v>
      </c>
      <c r="C40" s="25">
        <f>C41+C43+C44+C45+C46+C47</f>
        <v>3903</v>
      </c>
    </row>
    <row r="41" spans="1:3" ht="30" customHeight="1" x14ac:dyDescent="0.2">
      <c r="A41" s="87" t="s">
        <v>37</v>
      </c>
      <c r="B41" s="72" t="s">
        <v>30</v>
      </c>
      <c r="C41" s="22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522</v>
      </c>
    </row>
    <row r="42" spans="1:3" ht="30" customHeight="1" x14ac:dyDescent="0.2">
      <c r="A42" s="87" t="s">
        <v>38</v>
      </c>
      <c r="B42" s="73" t="s">
        <v>31</v>
      </c>
      <c r="C42" s="22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519</v>
      </c>
    </row>
    <row r="43" spans="1:3" ht="30" customHeight="1" x14ac:dyDescent="0.2">
      <c r="A43" s="87" t="s">
        <v>39</v>
      </c>
      <c r="B43" s="72" t="s">
        <v>32</v>
      </c>
      <c r="C43" s="22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556</v>
      </c>
    </row>
    <row r="44" spans="1:3" ht="30" customHeight="1" x14ac:dyDescent="0.2">
      <c r="A44" s="87" t="s">
        <v>40</v>
      </c>
      <c r="B44" s="72" t="s">
        <v>33</v>
      </c>
      <c r="C44" s="22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</v>
      </c>
    </row>
    <row r="45" spans="1:3" ht="30" customHeight="1" x14ac:dyDescent="0.2">
      <c r="A45" s="87" t="s">
        <v>41</v>
      </c>
      <c r="B45" s="72" t="s">
        <v>34</v>
      </c>
      <c r="C45" s="22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0</v>
      </c>
    </row>
    <row r="46" spans="1:3" ht="30" customHeight="1" x14ac:dyDescent="0.2">
      <c r="A46" s="87" t="s">
        <v>42</v>
      </c>
      <c r="B46" s="72" t="s">
        <v>35</v>
      </c>
      <c r="C46" s="22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2570</v>
      </c>
    </row>
    <row r="47" spans="1:3" ht="30" customHeight="1" x14ac:dyDescent="0.2">
      <c r="A47" s="87" t="s">
        <v>43</v>
      </c>
      <c r="B47" s="72" t="s">
        <v>36</v>
      </c>
      <c r="C47" s="22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250</v>
      </c>
    </row>
    <row r="48" spans="1:3" ht="30" customHeight="1" x14ac:dyDescent="0.2">
      <c r="A48" s="87" t="s">
        <v>21</v>
      </c>
      <c r="B48" s="15" t="s">
        <v>115</v>
      </c>
      <c r="C48" s="22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303133</v>
      </c>
    </row>
    <row r="49" spans="1:3" ht="30" customHeight="1" x14ac:dyDescent="0.2">
      <c r="A49" s="87" t="s">
        <v>116</v>
      </c>
      <c r="B49" s="72" t="s">
        <v>117</v>
      </c>
      <c r="C49" s="22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1108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68115</v>
      </c>
    </row>
    <row r="51" spans="1:3" ht="30" customHeight="1" x14ac:dyDescent="0.2">
      <c r="A51" s="87" t="s">
        <v>48</v>
      </c>
      <c r="B51" s="72" t="s">
        <v>44</v>
      </c>
      <c r="C51" s="22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51866</v>
      </c>
    </row>
    <row r="52" spans="1:3" ht="30" customHeight="1" x14ac:dyDescent="0.2">
      <c r="A52" s="87" t="s">
        <v>49</v>
      </c>
      <c r="B52" s="72" t="s">
        <v>45</v>
      </c>
      <c r="C52" s="22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7252</v>
      </c>
    </row>
    <row r="53" spans="1:3" ht="30" customHeight="1" x14ac:dyDescent="0.2">
      <c r="A53" s="87" t="s">
        <v>50</v>
      </c>
      <c r="B53" s="72" t="s">
        <v>46</v>
      </c>
      <c r="C53" s="22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0</v>
      </c>
    </row>
    <row r="54" spans="1:3" ht="30" customHeight="1" x14ac:dyDescent="0.2">
      <c r="A54" s="87" t="s">
        <v>51</v>
      </c>
      <c r="B54" s="72" t="s">
        <v>47</v>
      </c>
      <c r="C54" s="22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8997</v>
      </c>
    </row>
    <row r="55" spans="1:3" ht="30" customHeight="1" x14ac:dyDescent="0.2">
      <c r="A55" s="87" t="s">
        <v>23</v>
      </c>
      <c r="B55" s="15" t="s">
        <v>24</v>
      </c>
      <c r="C55" s="22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</row>
    <row r="56" spans="1:3" ht="30" customHeight="1" x14ac:dyDescent="0.2">
      <c r="A56" s="87" t="s">
        <v>25</v>
      </c>
      <c r="B56" s="15" t="s">
        <v>118</v>
      </c>
      <c r="C56" s="22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44923</v>
      </c>
    </row>
    <row r="57" spans="1:3" ht="30" customHeight="1" x14ac:dyDescent="0.2">
      <c r="A57" s="87" t="s">
        <v>26</v>
      </c>
      <c r="B57" s="15" t="s">
        <v>27</v>
      </c>
      <c r="C57" s="22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4564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226121</v>
      </c>
    </row>
    <row r="59" spans="1:3" ht="30" customHeight="1" x14ac:dyDescent="0.2">
      <c r="A59" s="87" t="s">
        <v>75</v>
      </c>
      <c r="B59" s="15" t="s">
        <v>84</v>
      </c>
      <c r="C59" s="22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394</v>
      </c>
    </row>
    <row r="60" spans="1:3" ht="30" customHeight="1" x14ac:dyDescent="0.2">
      <c r="A60" s="87" t="s">
        <v>28</v>
      </c>
      <c r="B60" s="15" t="s">
        <v>53</v>
      </c>
      <c r="C60" s="22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191158</v>
      </c>
    </row>
    <row r="61" spans="1:3" ht="30" customHeight="1" x14ac:dyDescent="0.2">
      <c r="A61" s="87" t="s">
        <v>29</v>
      </c>
      <c r="B61" s="15" t="s">
        <v>77</v>
      </c>
      <c r="C61" s="22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0</v>
      </c>
    </row>
    <row r="62" spans="1:3" ht="30" customHeight="1" x14ac:dyDescent="0.2">
      <c r="A62" s="87" t="s">
        <v>76</v>
      </c>
      <c r="B62" s="15" t="s">
        <v>78</v>
      </c>
      <c r="C62" s="22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34569</v>
      </c>
    </row>
    <row r="63" spans="1:3" ht="30" customHeight="1" x14ac:dyDescent="0.2">
      <c r="A63" s="81" t="s">
        <v>165</v>
      </c>
      <c r="B63" s="17" t="s">
        <v>85</v>
      </c>
      <c r="C63" s="23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55871</v>
      </c>
    </row>
  </sheetData>
  <sheetProtection formatCells="0" formatColumns="0" formatRows="0" insertColumns="0" insertRows="0" insertHyperlinks="0" deleteColumns="0" deleteRows="0"/>
  <mergeCells count="1">
    <mergeCell ref="A1:B1"/>
  </mergeCells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activeCell="G4" sqref="G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59</v>
      </c>
      <c r="B2" s="27"/>
      <c r="C2" s="30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5445329</v>
      </c>
    </row>
    <row r="7" spans="1:3" ht="30" customHeight="1" x14ac:dyDescent="0.2">
      <c r="A7" s="85" t="s">
        <v>1</v>
      </c>
      <c r="B7" s="21" t="s">
        <v>88</v>
      </c>
      <c r="C7" s="22">
        <v>745068</v>
      </c>
    </row>
    <row r="8" spans="1:3" ht="30" customHeight="1" x14ac:dyDescent="0.2">
      <c r="A8" s="85" t="s">
        <v>2</v>
      </c>
      <c r="B8" s="21" t="s">
        <v>89</v>
      </c>
      <c r="C8" s="22">
        <v>412755</v>
      </c>
    </row>
    <row r="9" spans="1:3" ht="30" customHeight="1" x14ac:dyDescent="0.2">
      <c r="A9" s="85" t="s">
        <v>3</v>
      </c>
      <c r="B9" s="21" t="s">
        <v>86</v>
      </c>
      <c r="C9" s="22">
        <v>2447813</v>
      </c>
    </row>
    <row r="10" spans="1:3" ht="30" customHeight="1" x14ac:dyDescent="0.2">
      <c r="A10" s="86" t="s">
        <v>54</v>
      </c>
      <c r="B10" s="74" t="s">
        <v>99</v>
      </c>
      <c r="C10" s="22">
        <v>237711</v>
      </c>
    </row>
    <row r="11" spans="1:3" ht="30" customHeight="1" x14ac:dyDescent="0.2">
      <c r="A11" s="86" t="s">
        <v>100</v>
      </c>
      <c r="B11" s="75" t="s">
        <v>103</v>
      </c>
      <c r="C11" s="22">
        <v>216040</v>
      </c>
    </row>
    <row r="12" spans="1:3" ht="30" customHeight="1" x14ac:dyDescent="0.2">
      <c r="A12" s="86" t="s">
        <v>101</v>
      </c>
      <c r="B12" s="74" t="s">
        <v>104</v>
      </c>
      <c r="C12" s="22">
        <v>111449</v>
      </c>
    </row>
    <row r="13" spans="1:3" ht="30" customHeight="1" x14ac:dyDescent="0.2">
      <c r="A13" s="86" t="s">
        <v>102</v>
      </c>
      <c r="B13" s="75" t="s">
        <v>105</v>
      </c>
      <c r="C13" s="22">
        <v>46699</v>
      </c>
    </row>
    <row r="14" spans="1:3" ht="30" customHeight="1" x14ac:dyDescent="0.2">
      <c r="A14" s="85" t="s">
        <v>4</v>
      </c>
      <c r="B14" s="21" t="s">
        <v>94</v>
      </c>
      <c r="C14" s="22">
        <v>180032</v>
      </c>
    </row>
    <row r="15" spans="1:3" ht="30" customHeight="1" x14ac:dyDescent="0.2">
      <c r="A15" s="85" t="s">
        <v>5</v>
      </c>
      <c r="B15" s="21" t="s">
        <v>90</v>
      </c>
      <c r="C15" s="22">
        <v>158270</v>
      </c>
    </row>
    <row r="16" spans="1:3" ht="30" customHeight="1" x14ac:dyDescent="0.2">
      <c r="A16" s="85" t="s">
        <v>6</v>
      </c>
      <c r="B16" s="21" t="s">
        <v>96</v>
      </c>
      <c r="C16" s="22">
        <v>108475</v>
      </c>
    </row>
    <row r="17" spans="1:3" ht="30" customHeight="1" x14ac:dyDescent="0.2">
      <c r="A17" s="85" t="s">
        <v>7</v>
      </c>
      <c r="B17" s="21" t="s">
        <v>95</v>
      </c>
      <c r="C17" s="22">
        <v>51091</v>
      </c>
    </row>
    <row r="18" spans="1:3" ht="30" customHeight="1" x14ac:dyDescent="0.2">
      <c r="A18" s="85" t="s">
        <v>8</v>
      </c>
      <c r="B18" s="21" t="s">
        <v>91</v>
      </c>
      <c r="C18" s="22">
        <v>119099</v>
      </c>
    </row>
    <row r="19" spans="1:3" ht="30" customHeight="1" x14ac:dyDescent="0.2">
      <c r="A19" s="85" t="s">
        <v>9</v>
      </c>
      <c r="B19" s="21" t="s">
        <v>92</v>
      </c>
      <c r="C19" s="22">
        <v>62862</v>
      </c>
    </row>
    <row r="20" spans="1:3" ht="30" customHeight="1" x14ac:dyDescent="0.2">
      <c r="A20" s="85" t="s">
        <v>10</v>
      </c>
      <c r="B20" s="21" t="s">
        <v>97</v>
      </c>
      <c r="C20" s="22">
        <v>4782</v>
      </c>
    </row>
    <row r="21" spans="1:3" ht="30" customHeight="1" x14ac:dyDescent="0.2">
      <c r="A21" s="85" t="s">
        <v>11</v>
      </c>
      <c r="B21" s="21" t="s">
        <v>93</v>
      </c>
      <c r="C21" s="22">
        <v>14927</v>
      </c>
    </row>
    <row r="22" spans="1:3" ht="30" customHeight="1" x14ac:dyDescent="0.2">
      <c r="A22" s="85" t="s">
        <v>12</v>
      </c>
      <c r="B22" s="21" t="s">
        <v>120</v>
      </c>
      <c r="C22" s="22">
        <v>129232</v>
      </c>
    </row>
    <row r="23" spans="1:3" ht="30" customHeight="1" x14ac:dyDescent="0.2">
      <c r="A23" s="85" t="s">
        <v>13</v>
      </c>
      <c r="B23" s="21" t="s">
        <v>106</v>
      </c>
      <c r="C23" s="22">
        <v>69000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585561</v>
      </c>
    </row>
    <row r="25" spans="1:3" ht="45" customHeight="1" x14ac:dyDescent="0.2">
      <c r="A25" s="85" t="s">
        <v>98</v>
      </c>
      <c r="B25" s="74" t="s">
        <v>108</v>
      </c>
      <c r="C25" s="22">
        <v>583561</v>
      </c>
    </row>
    <row r="26" spans="1:3" ht="30" customHeight="1" x14ac:dyDescent="0.2">
      <c r="A26" s="86" t="s">
        <v>107</v>
      </c>
      <c r="B26" s="74" t="s">
        <v>110</v>
      </c>
      <c r="C26" s="22">
        <v>1000</v>
      </c>
    </row>
    <row r="27" spans="1:3" ht="30" customHeight="1" x14ac:dyDescent="0.2">
      <c r="A27" s="86" t="s">
        <v>111</v>
      </c>
      <c r="B27" s="74" t="s">
        <v>109</v>
      </c>
      <c r="C27" s="22">
        <v>1000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77431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278731</v>
      </c>
    </row>
    <row r="32" spans="1:3" ht="30" customHeight="1" x14ac:dyDescent="0.2">
      <c r="A32" s="87" t="s">
        <v>81</v>
      </c>
      <c r="B32" s="15" t="s">
        <v>121</v>
      </c>
      <c r="C32" s="22">
        <v>200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141102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848300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36225</v>
      </c>
    </row>
    <row r="38" spans="1:3" ht="30" customHeight="1" x14ac:dyDescent="0.2">
      <c r="A38" s="87" t="s">
        <v>16</v>
      </c>
      <c r="B38" s="15" t="s">
        <v>17</v>
      </c>
      <c r="C38" s="22">
        <v>1592</v>
      </c>
    </row>
    <row r="39" spans="1:3" ht="30" customHeight="1" x14ac:dyDescent="0.2">
      <c r="A39" s="87" t="s">
        <v>18</v>
      </c>
      <c r="B39" s="15" t="s">
        <v>19</v>
      </c>
      <c r="C39" s="22">
        <v>3970</v>
      </c>
    </row>
    <row r="40" spans="1:3" ht="30" customHeight="1" x14ac:dyDescent="0.2">
      <c r="A40" s="87" t="s">
        <v>20</v>
      </c>
      <c r="B40" s="16" t="s">
        <v>190</v>
      </c>
      <c r="C40" s="22">
        <v>351</v>
      </c>
    </row>
    <row r="41" spans="1:3" ht="30" customHeight="1" x14ac:dyDescent="0.2">
      <c r="A41" s="87" t="s">
        <v>37</v>
      </c>
      <c r="B41" s="72" t="s">
        <v>30</v>
      </c>
      <c r="C41" s="22">
        <v>54</v>
      </c>
    </row>
    <row r="42" spans="1:3" ht="30" customHeight="1" x14ac:dyDescent="0.2">
      <c r="A42" s="87" t="s">
        <v>38</v>
      </c>
      <c r="B42" s="73" t="s">
        <v>31</v>
      </c>
      <c r="C42" s="22">
        <v>54</v>
      </c>
    </row>
    <row r="43" spans="1:3" ht="30" customHeight="1" x14ac:dyDescent="0.2">
      <c r="A43" s="87" t="s">
        <v>39</v>
      </c>
      <c r="B43" s="72" t="s">
        <v>32</v>
      </c>
      <c r="C43" s="22">
        <v>66</v>
      </c>
    </row>
    <row r="44" spans="1:3" ht="30" customHeight="1" x14ac:dyDescent="0.2">
      <c r="A44" s="87" t="s">
        <v>40</v>
      </c>
      <c r="B44" s="72" t="s">
        <v>33</v>
      </c>
      <c r="C44" s="22">
        <v>1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228</v>
      </c>
    </row>
    <row r="47" spans="1:3" ht="30" customHeight="1" x14ac:dyDescent="0.2">
      <c r="A47" s="87" t="s">
        <v>43</v>
      </c>
      <c r="B47" s="72" t="s">
        <v>36</v>
      </c>
      <c r="C47" s="22">
        <v>2</v>
      </c>
    </row>
    <row r="48" spans="1:3" ht="30" customHeight="1" x14ac:dyDescent="0.2">
      <c r="A48" s="87" t="s">
        <v>21</v>
      </c>
      <c r="B48" s="15" t="s">
        <v>115</v>
      </c>
      <c r="C48" s="22">
        <v>21910</v>
      </c>
    </row>
    <row r="49" spans="1:3" ht="30" customHeight="1" x14ac:dyDescent="0.2">
      <c r="A49" s="87" t="s">
        <v>116</v>
      </c>
      <c r="B49" s="72" t="s">
        <v>117</v>
      </c>
      <c r="C49" s="22">
        <v>100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4925</v>
      </c>
    </row>
    <row r="51" spans="1:3" ht="30" customHeight="1" x14ac:dyDescent="0.2">
      <c r="A51" s="87" t="s">
        <v>48</v>
      </c>
      <c r="B51" s="72" t="s">
        <v>44</v>
      </c>
      <c r="C51" s="22">
        <v>3659</v>
      </c>
    </row>
    <row r="52" spans="1:3" ht="30" customHeight="1" x14ac:dyDescent="0.2">
      <c r="A52" s="87" t="s">
        <v>49</v>
      </c>
      <c r="B52" s="72" t="s">
        <v>45</v>
      </c>
      <c r="C52" s="22">
        <v>441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825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3232</v>
      </c>
    </row>
    <row r="57" spans="1:3" ht="30" customHeight="1" x14ac:dyDescent="0.2">
      <c r="A57" s="87" t="s">
        <v>26</v>
      </c>
      <c r="B57" s="15" t="s">
        <v>27</v>
      </c>
      <c r="C57" s="22">
        <v>245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16705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15045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1660</v>
      </c>
    </row>
    <row r="63" spans="1:3" ht="30" customHeight="1" x14ac:dyDescent="0.2">
      <c r="A63" s="81" t="s">
        <v>165</v>
      </c>
      <c r="B63" s="17" t="s">
        <v>85</v>
      </c>
      <c r="C63" s="23">
        <v>1981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G4" sqref="G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60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3898363</v>
      </c>
    </row>
    <row r="7" spans="1:3" ht="30" customHeight="1" x14ac:dyDescent="0.2">
      <c r="A7" s="85" t="s">
        <v>1</v>
      </c>
      <c r="B7" s="21" t="s">
        <v>88</v>
      </c>
      <c r="C7" s="22">
        <v>551824</v>
      </c>
    </row>
    <row r="8" spans="1:3" ht="30" customHeight="1" x14ac:dyDescent="0.2">
      <c r="A8" s="85" t="s">
        <v>2</v>
      </c>
      <c r="B8" s="21" t="s">
        <v>89</v>
      </c>
      <c r="C8" s="22">
        <v>291703</v>
      </c>
    </row>
    <row r="9" spans="1:3" ht="30" customHeight="1" x14ac:dyDescent="0.2">
      <c r="A9" s="85" t="s">
        <v>3</v>
      </c>
      <c r="B9" s="21" t="s">
        <v>86</v>
      </c>
      <c r="C9" s="22">
        <v>1738439</v>
      </c>
    </row>
    <row r="10" spans="1:3" ht="30" customHeight="1" x14ac:dyDescent="0.2">
      <c r="A10" s="86" t="s">
        <v>54</v>
      </c>
      <c r="B10" s="74" t="s">
        <v>99</v>
      </c>
      <c r="C10" s="22">
        <v>151297</v>
      </c>
    </row>
    <row r="11" spans="1:3" ht="30" customHeight="1" x14ac:dyDescent="0.2">
      <c r="A11" s="86" t="s">
        <v>100</v>
      </c>
      <c r="B11" s="75" t="s">
        <v>103</v>
      </c>
      <c r="C11" s="22">
        <v>137870</v>
      </c>
    </row>
    <row r="12" spans="1:3" ht="30" customHeight="1" x14ac:dyDescent="0.2">
      <c r="A12" s="86" t="s">
        <v>101</v>
      </c>
      <c r="B12" s="74" t="s">
        <v>104</v>
      </c>
      <c r="C12" s="22">
        <v>67746</v>
      </c>
    </row>
    <row r="13" spans="1:3" ht="30" customHeight="1" x14ac:dyDescent="0.2">
      <c r="A13" s="86" t="s">
        <v>102</v>
      </c>
      <c r="B13" s="75" t="s">
        <v>105</v>
      </c>
      <c r="C13" s="22">
        <v>34149</v>
      </c>
    </row>
    <row r="14" spans="1:3" ht="30" customHeight="1" x14ac:dyDescent="0.2">
      <c r="A14" s="85" t="s">
        <v>4</v>
      </c>
      <c r="B14" s="21" t="s">
        <v>94</v>
      </c>
      <c r="C14" s="22">
        <v>124473</v>
      </c>
    </row>
    <row r="15" spans="1:3" ht="30" customHeight="1" x14ac:dyDescent="0.2">
      <c r="A15" s="85" t="s">
        <v>5</v>
      </c>
      <c r="B15" s="21" t="s">
        <v>90</v>
      </c>
      <c r="C15" s="22">
        <v>100592</v>
      </c>
    </row>
    <row r="16" spans="1:3" ht="30" customHeight="1" x14ac:dyDescent="0.2">
      <c r="A16" s="85" t="s">
        <v>6</v>
      </c>
      <c r="B16" s="21" t="s">
        <v>96</v>
      </c>
      <c r="C16" s="22">
        <v>57713</v>
      </c>
    </row>
    <row r="17" spans="1:3" ht="30" customHeight="1" x14ac:dyDescent="0.2">
      <c r="A17" s="85" t="s">
        <v>7</v>
      </c>
      <c r="B17" s="21" t="s">
        <v>95</v>
      </c>
      <c r="C17" s="22">
        <v>33957</v>
      </c>
    </row>
    <row r="18" spans="1:3" ht="30" customHeight="1" x14ac:dyDescent="0.2">
      <c r="A18" s="85" t="s">
        <v>8</v>
      </c>
      <c r="B18" s="21" t="s">
        <v>91</v>
      </c>
      <c r="C18" s="22">
        <v>95958</v>
      </c>
    </row>
    <row r="19" spans="1:3" ht="30" customHeight="1" x14ac:dyDescent="0.2">
      <c r="A19" s="85" t="s">
        <v>9</v>
      </c>
      <c r="B19" s="21" t="s">
        <v>92</v>
      </c>
      <c r="C19" s="22">
        <v>35327</v>
      </c>
    </row>
    <row r="20" spans="1:3" ht="30" customHeight="1" x14ac:dyDescent="0.2">
      <c r="A20" s="85" t="s">
        <v>10</v>
      </c>
      <c r="B20" s="21" t="s">
        <v>97</v>
      </c>
      <c r="C20" s="22">
        <v>2981</v>
      </c>
    </row>
    <row r="21" spans="1:3" ht="30" customHeight="1" x14ac:dyDescent="0.2">
      <c r="A21" s="85" t="s">
        <v>11</v>
      </c>
      <c r="B21" s="21" t="s">
        <v>93</v>
      </c>
      <c r="C21" s="22">
        <v>12891</v>
      </c>
    </row>
    <row r="22" spans="1:3" ht="30" customHeight="1" x14ac:dyDescent="0.2">
      <c r="A22" s="85" t="s">
        <v>12</v>
      </c>
      <c r="B22" s="21" t="s">
        <v>120</v>
      </c>
      <c r="C22" s="22">
        <v>104750</v>
      </c>
    </row>
    <row r="23" spans="1:3" ht="30" customHeight="1" x14ac:dyDescent="0.2">
      <c r="A23" s="85" t="s">
        <v>13</v>
      </c>
      <c r="B23" s="21" t="s">
        <v>106</v>
      </c>
      <c r="C23" s="22">
        <v>49000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457041</v>
      </c>
    </row>
    <row r="25" spans="1:3" ht="45" customHeight="1" x14ac:dyDescent="0.2">
      <c r="A25" s="85" t="s">
        <v>98</v>
      </c>
      <c r="B25" s="74" t="s">
        <v>108</v>
      </c>
      <c r="C25" s="22">
        <v>456008</v>
      </c>
    </row>
    <row r="26" spans="1:3" ht="30" customHeight="1" x14ac:dyDescent="0.2">
      <c r="A26" s="86" t="s">
        <v>107</v>
      </c>
      <c r="B26" s="74" t="s">
        <v>110</v>
      </c>
      <c r="C26" s="22">
        <v>600</v>
      </c>
    </row>
    <row r="27" spans="1:3" ht="30" customHeight="1" x14ac:dyDescent="0.2">
      <c r="A27" s="86" t="s">
        <v>111</v>
      </c>
      <c r="B27" s="74" t="s">
        <v>109</v>
      </c>
      <c r="C27" s="22">
        <v>433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33064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193977</v>
      </c>
    </row>
    <row r="32" spans="1:3" ht="30" customHeight="1" x14ac:dyDescent="0.2">
      <c r="A32" s="87" t="s">
        <v>81</v>
      </c>
      <c r="B32" s="15" t="s">
        <v>121</v>
      </c>
      <c r="C32" s="22">
        <v>14673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111000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629060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31291</v>
      </c>
    </row>
    <row r="38" spans="1:3" ht="30" customHeight="1" x14ac:dyDescent="0.2">
      <c r="A38" s="87" t="s">
        <v>16</v>
      </c>
      <c r="B38" s="15" t="s">
        <v>17</v>
      </c>
      <c r="C38" s="22">
        <v>2740</v>
      </c>
    </row>
    <row r="39" spans="1:3" ht="30" customHeight="1" x14ac:dyDescent="0.2">
      <c r="A39" s="87" t="s">
        <v>18</v>
      </c>
      <c r="B39" s="15" t="s">
        <v>19</v>
      </c>
      <c r="C39" s="22">
        <v>4052</v>
      </c>
    </row>
    <row r="40" spans="1:3" ht="30" customHeight="1" x14ac:dyDescent="0.2">
      <c r="A40" s="87" t="s">
        <v>20</v>
      </c>
      <c r="B40" s="16" t="s">
        <v>190</v>
      </c>
      <c r="C40" s="22">
        <v>236</v>
      </c>
    </row>
    <row r="41" spans="1:3" ht="30" customHeight="1" x14ac:dyDescent="0.2">
      <c r="A41" s="87" t="s">
        <v>37</v>
      </c>
      <c r="B41" s="72" t="s">
        <v>30</v>
      </c>
      <c r="C41" s="22">
        <v>33</v>
      </c>
    </row>
    <row r="42" spans="1:3" ht="30" customHeight="1" x14ac:dyDescent="0.2">
      <c r="A42" s="87" t="s">
        <v>38</v>
      </c>
      <c r="B42" s="73" t="s">
        <v>31</v>
      </c>
      <c r="C42" s="22">
        <v>33</v>
      </c>
    </row>
    <row r="43" spans="1:3" ht="30" customHeight="1" x14ac:dyDescent="0.2">
      <c r="A43" s="87" t="s">
        <v>39</v>
      </c>
      <c r="B43" s="72" t="s">
        <v>32</v>
      </c>
      <c r="C43" s="22">
        <v>26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167</v>
      </c>
    </row>
    <row r="47" spans="1:3" ht="30" customHeight="1" x14ac:dyDescent="0.2">
      <c r="A47" s="87" t="s">
        <v>43</v>
      </c>
      <c r="B47" s="72" t="s">
        <v>36</v>
      </c>
      <c r="C47" s="22">
        <v>10</v>
      </c>
    </row>
    <row r="48" spans="1:3" ht="30" customHeight="1" x14ac:dyDescent="0.2">
      <c r="A48" s="87" t="s">
        <v>21</v>
      </c>
      <c r="B48" s="15" t="s">
        <v>115</v>
      </c>
      <c r="C48" s="22">
        <v>15380</v>
      </c>
    </row>
    <row r="49" spans="1:3" ht="30" customHeight="1" x14ac:dyDescent="0.2">
      <c r="A49" s="87" t="s">
        <v>116</v>
      </c>
      <c r="B49" s="72" t="s">
        <v>117</v>
      </c>
      <c r="C49" s="22">
        <v>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3460</v>
      </c>
    </row>
    <row r="51" spans="1:3" ht="30" customHeight="1" x14ac:dyDescent="0.2">
      <c r="A51" s="87" t="s">
        <v>48</v>
      </c>
      <c r="B51" s="72" t="s">
        <v>44</v>
      </c>
      <c r="C51" s="22">
        <v>2582</v>
      </c>
    </row>
    <row r="52" spans="1:3" ht="30" customHeight="1" x14ac:dyDescent="0.2">
      <c r="A52" s="87" t="s">
        <v>49</v>
      </c>
      <c r="B52" s="72" t="s">
        <v>45</v>
      </c>
      <c r="C52" s="22">
        <v>298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580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5025</v>
      </c>
    </row>
    <row r="57" spans="1:3" ht="30" customHeight="1" x14ac:dyDescent="0.2">
      <c r="A57" s="87" t="s">
        <v>26</v>
      </c>
      <c r="B57" s="15" t="s">
        <v>27</v>
      </c>
      <c r="C57" s="22">
        <v>398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45501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38601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6900</v>
      </c>
    </row>
    <row r="63" spans="1:3" ht="30" customHeight="1" x14ac:dyDescent="0.2">
      <c r="A63" s="81" t="s">
        <v>165</v>
      </c>
      <c r="B63" s="17" t="s">
        <v>85</v>
      </c>
      <c r="C63" s="23">
        <v>18259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F4" sqref="F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61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4088784</v>
      </c>
    </row>
    <row r="7" spans="1:3" ht="30" customHeight="1" x14ac:dyDescent="0.2">
      <c r="A7" s="85" t="s">
        <v>1</v>
      </c>
      <c r="B7" s="21" t="s">
        <v>88</v>
      </c>
      <c r="C7" s="22">
        <v>545716</v>
      </c>
    </row>
    <row r="8" spans="1:3" ht="30" customHeight="1" x14ac:dyDescent="0.2">
      <c r="A8" s="85" t="s">
        <v>2</v>
      </c>
      <c r="B8" s="21" t="s">
        <v>89</v>
      </c>
      <c r="C8" s="22">
        <v>300737</v>
      </c>
    </row>
    <row r="9" spans="1:3" ht="30" customHeight="1" x14ac:dyDescent="0.2">
      <c r="A9" s="85" t="s">
        <v>3</v>
      </c>
      <c r="B9" s="21" t="s">
        <v>86</v>
      </c>
      <c r="C9" s="22">
        <v>1760743</v>
      </c>
    </row>
    <row r="10" spans="1:3" ht="30" customHeight="1" x14ac:dyDescent="0.2">
      <c r="A10" s="86" t="s">
        <v>54</v>
      </c>
      <c r="B10" s="74" t="s">
        <v>99</v>
      </c>
      <c r="C10" s="22">
        <v>147377</v>
      </c>
    </row>
    <row r="11" spans="1:3" ht="30" customHeight="1" x14ac:dyDescent="0.2">
      <c r="A11" s="86" t="s">
        <v>100</v>
      </c>
      <c r="B11" s="75" t="s">
        <v>103</v>
      </c>
      <c r="C11" s="22">
        <v>132800</v>
      </c>
    </row>
    <row r="12" spans="1:3" ht="30" customHeight="1" x14ac:dyDescent="0.2">
      <c r="A12" s="86" t="s">
        <v>101</v>
      </c>
      <c r="B12" s="74" t="s">
        <v>104</v>
      </c>
      <c r="C12" s="22">
        <v>75355</v>
      </c>
    </row>
    <row r="13" spans="1:3" ht="30" customHeight="1" x14ac:dyDescent="0.2">
      <c r="A13" s="86" t="s">
        <v>102</v>
      </c>
      <c r="B13" s="75" t="s">
        <v>105</v>
      </c>
      <c r="C13" s="22">
        <v>28974</v>
      </c>
    </row>
    <row r="14" spans="1:3" ht="30" customHeight="1" x14ac:dyDescent="0.2">
      <c r="A14" s="85" t="s">
        <v>4</v>
      </c>
      <c r="B14" s="21" t="s">
        <v>94</v>
      </c>
      <c r="C14" s="22">
        <v>145922</v>
      </c>
    </row>
    <row r="15" spans="1:3" ht="30" customHeight="1" x14ac:dyDescent="0.2">
      <c r="A15" s="85" t="s">
        <v>5</v>
      </c>
      <c r="B15" s="21" t="s">
        <v>90</v>
      </c>
      <c r="C15" s="22">
        <v>115939</v>
      </c>
    </row>
    <row r="16" spans="1:3" ht="30" customHeight="1" x14ac:dyDescent="0.2">
      <c r="A16" s="85" t="s">
        <v>6</v>
      </c>
      <c r="B16" s="21" t="s">
        <v>96</v>
      </c>
      <c r="C16" s="22">
        <v>69514</v>
      </c>
    </row>
    <row r="17" spans="1:3" ht="30" customHeight="1" x14ac:dyDescent="0.2">
      <c r="A17" s="85" t="s">
        <v>7</v>
      </c>
      <c r="B17" s="21" t="s">
        <v>95</v>
      </c>
      <c r="C17" s="22">
        <v>27655</v>
      </c>
    </row>
    <row r="18" spans="1:3" ht="30" customHeight="1" x14ac:dyDescent="0.2">
      <c r="A18" s="85" t="s">
        <v>8</v>
      </c>
      <c r="B18" s="21" t="s">
        <v>91</v>
      </c>
      <c r="C18" s="22">
        <v>122990</v>
      </c>
    </row>
    <row r="19" spans="1:3" ht="30" customHeight="1" x14ac:dyDescent="0.2">
      <c r="A19" s="85" t="s">
        <v>9</v>
      </c>
      <c r="B19" s="21" t="s">
        <v>92</v>
      </c>
      <c r="C19" s="22">
        <v>41312</v>
      </c>
    </row>
    <row r="20" spans="1:3" ht="30" customHeight="1" x14ac:dyDescent="0.2">
      <c r="A20" s="85" t="s">
        <v>10</v>
      </c>
      <c r="B20" s="21" t="s">
        <v>97</v>
      </c>
      <c r="C20" s="22">
        <v>3387</v>
      </c>
    </row>
    <row r="21" spans="1:3" ht="30" customHeight="1" x14ac:dyDescent="0.2">
      <c r="A21" s="85" t="s">
        <v>11</v>
      </c>
      <c r="B21" s="21" t="s">
        <v>93</v>
      </c>
      <c r="C21" s="22">
        <v>10266</v>
      </c>
    </row>
    <row r="22" spans="1:3" ht="30" customHeight="1" x14ac:dyDescent="0.2">
      <c r="A22" s="85" t="s">
        <v>12</v>
      </c>
      <c r="B22" s="21" t="s">
        <v>120</v>
      </c>
      <c r="C22" s="22">
        <v>114465</v>
      </c>
    </row>
    <row r="23" spans="1:3" ht="30" customHeight="1" x14ac:dyDescent="0.2">
      <c r="A23" s="85" t="s">
        <v>13</v>
      </c>
      <c r="B23" s="21" t="s">
        <v>106</v>
      </c>
      <c r="C23" s="22">
        <v>53613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447921</v>
      </c>
    </row>
    <row r="25" spans="1:3" ht="45" customHeight="1" x14ac:dyDescent="0.2">
      <c r="A25" s="85" t="s">
        <v>98</v>
      </c>
      <c r="B25" s="74" t="s">
        <v>108</v>
      </c>
      <c r="C25" s="22">
        <v>445421</v>
      </c>
    </row>
    <row r="26" spans="1:3" ht="30" customHeight="1" x14ac:dyDescent="0.2">
      <c r="A26" s="86" t="s">
        <v>107</v>
      </c>
      <c r="B26" s="74" t="s">
        <v>110</v>
      </c>
      <c r="C26" s="22">
        <v>2200</v>
      </c>
    </row>
    <row r="27" spans="1:3" ht="30" customHeight="1" x14ac:dyDescent="0.2">
      <c r="A27" s="86" t="s">
        <v>111</v>
      </c>
      <c r="B27" s="74" t="s">
        <v>109</v>
      </c>
      <c r="C27" s="22">
        <v>300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49549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273583</v>
      </c>
    </row>
    <row r="32" spans="1:3" ht="30" customHeight="1" x14ac:dyDescent="0.2">
      <c r="A32" s="87" t="s">
        <v>81</v>
      </c>
      <c r="B32" s="15" t="s">
        <v>121</v>
      </c>
      <c r="C32" s="22">
        <v>5472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114386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609695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25624</v>
      </c>
    </row>
    <row r="38" spans="1:3" ht="30" customHeight="1" x14ac:dyDescent="0.2">
      <c r="A38" s="87" t="s">
        <v>16</v>
      </c>
      <c r="B38" s="15" t="s">
        <v>17</v>
      </c>
      <c r="C38" s="22">
        <v>873</v>
      </c>
    </row>
    <row r="39" spans="1:3" ht="30" customHeight="1" x14ac:dyDescent="0.2">
      <c r="A39" s="87" t="s">
        <v>18</v>
      </c>
      <c r="B39" s="15" t="s">
        <v>19</v>
      </c>
      <c r="C39" s="22">
        <v>2809</v>
      </c>
    </row>
    <row r="40" spans="1:3" ht="30" customHeight="1" x14ac:dyDescent="0.2">
      <c r="A40" s="87" t="s">
        <v>20</v>
      </c>
      <c r="B40" s="16" t="s">
        <v>190</v>
      </c>
      <c r="C40" s="22">
        <v>259</v>
      </c>
    </row>
    <row r="41" spans="1:3" ht="30" customHeight="1" x14ac:dyDescent="0.2">
      <c r="A41" s="87" t="s">
        <v>37</v>
      </c>
      <c r="B41" s="72" t="s">
        <v>30</v>
      </c>
      <c r="C41" s="22">
        <v>31</v>
      </c>
    </row>
    <row r="42" spans="1:3" ht="30" customHeight="1" x14ac:dyDescent="0.2">
      <c r="A42" s="87" t="s">
        <v>38</v>
      </c>
      <c r="B42" s="73" t="s">
        <v>31</v>
      </c>
      <c r="C42" s="22">
        <v>31</v>
      </c>
    </row>
    <row r="43" spans="1:3" ht="30" customHeight="1" x14ac:dyDescent="0.2">
      <c r="A43" s="87" t="s">
        <v>39</v>
      </c>
      <c r="B43" s="72" t="s">
        <v>32</v>
      </c>
      <c r="C43" s="22">
        <v>0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220</v>
      </c>
    </row>
    <row r="47" spans="1:3" ht="30" customHeight="1" x14ac:dyDescent="0.2">
      <c r="A47" s="87" t="s">
        <v>43</v>
      </c>
      <c r="B47" s="72" t="s">
        <v>36</v>
      </c>
      <c r="C47" s="22">
        <v>8</v>
      </c>
    </row>
    <row r="48" spans="1:3" ht="30" customHeight="1" x14ac:dyDescent="0.2">
      <c r="A48" s="87" t="s">
        <v>21</v>
      </c>
      <c r="B48" s="15" t="s">
        <v>115</v>
      </c>
      <c r="C48" s="22">
        <v>16067</v>
      </c>
    </row>
    <row r="49" spans="1:3" ht="30" customHeight="1" x14ac:dyDescent="0.2">
      <c r="A49" s="87" t="s">
        <v>116</v>
      </c>
      <c r="B49" s="72" t="s">
        <v>117</v>
      </c>
      <c r="C49" s="22">
        <v>144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3611</v>
      </c>
    </row>
    <row r="51" spans="1:3" ht="30" customHeight="1" x14ac:dyDescent="0.2">
      <c r="A51" s="87" t="s">
        <v>48</v>
      </c>
      <c r="B51" s="72" t="s">
        <v>44</v>
      </c>
      <c r="C51" s="22">
        <v>2759</v>
      </c>
    </row>
    <row r="52" spans="1:3" ht="30" customHeight="1" x14ac:dyDescent="0.2">
      <c r="A52" s="87" t="s">
        <v>49</v>
      </c>
      <c r="B52" s="72" t="s">
        <v>45</v>
      </c>
      <c r="C52" s="22">
        <v>394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458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1630</v>
      </c>
    </row>
    <row r="57" spans="1:3" ht="30" customHeight="1" x14ac:dyDescent="0.2">
      <c r="A57" s="87" t="s">
        <v>26</v>
      </c>
      <c r="B57" s="15" t="s">
        <v>27</v>
      </c>
      <c r="C57" s="22">
        <v>375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41705</v>
      </c>
    </row>
    <row r="59" spans="1:3" ht="30" customHeight="1" x14ac:dyDescent="0.2">
      <c r="A59" s="87" t="s">
        <v>75</v>
      </c>
      <c r="B59" s="15" t="s">
        <v>84</v>
      </c>
      <c r="C59" s="22">
        <v>5</v>
      </c>
    </row>
    <row r="60" spans="1:3" ht="30" customHeight="1" x14ac:dyDescent="0.2">
      <c r="A60" s="87" t="s">
        <v>28</v>
      </c>
      <c r="B60" s="15" t="s">
        <v>53</v>
      </c>
      <c r="C60" s="22">
        <v>40500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1200</v>
      </c>
    </row>
    <row r="63" spans="1:3" ht="30" customHeight="1" x14ac:dyDescent="0.2">
      <c r="A63" s="81" t="s">
        <v>165</v>
      </c>
      <c r="B63" s="17" t="s">
        <v>85</v>
      </c>
      <c r="C63" s="23">
        <v>5000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E4" sqref="E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62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1858303</v>
      </c>
    </row>
    <row r="7" spans="1:3" ht="30" customHeight="1" x14ac:dyDescent="0.2">
      <c r="A7" s="85" t="s">
        <v>1</v>
      </c>
      <c r="B7" s="21" t="s">
        <v>88</v>
      </c>
      <c r="C7" s="22">
        <v>259273</v>
      </c>
    </row>
    <row r="8" spans="1:3" ht="30" customHeight="1" x14ac:dyDescent="0.2">
      <c r="A8" s="85" t="s">
        <v>2</v>
      </c>
      <c r="B8" s="21" t="s">
        <v>89</v>
      </c>
      <c r="C8" s="22">
        <v>136762</v>
      </c>
    </row>
    <row r="9" spans="1:3" ht="30" customHeight="1" x14ac:dyDescent="0.2">
      <c r="A9" s="85" t="s">
        <v>3</v>
      </c>
      <c r="B9" s="21" t="s">
        <v>86</v>
      </c>
      <c r="C9" s="22">
        <v>699243</v>
      </c>
    </row>
    <row r="10" spans="1:3" ht="30" customHeight="1" x14ac:dyDescent="0.2">
      <c r="A10" s="86" t="s">
        <v>54</v>
      </c>
      <c r="B10" s="74" t="s">
        <v>99</v>
      </c>
      <c r="C10" s="22">
        <v>65100</v>
      </c>
    </row>
    <row r="11" spans="1:3" ht="30" customHeight="1" x14ac:dyDescent="0.2">
      <c r="A11" s="86" t="s">
        <v>100</v>
      </c>
      <c r="B11" s="75" t="s">
        <v>103</v>
      </c>
      <c r="C11" s="22">
        <v>60000</v>
      </c>
    </row>
    <row r="12" spans="1:3" ht="30" customHeight="1" x14ac:dyDescent="0.2">
      <c r="A12" s="86" t="s">
        <v>101</v>
      </c>
      <c r="B12" s="74" t="s">
        <v>104</v>
      </c>
      <c r="C12" s="22">
        <v>29178</v>
      </c>
    </row>
    <row r="13" spans="1:3" ht="30" customHeight="1" x14ac:dyDescent="0.2">
      <c r="A13" s="86" t="s">
        <v>102</v>
      </c>
      <c r="B13" s="75" t="s">
        <v>105</v>
      </c>
      <c r="C13" s="22">
        <v>11000</v>
      </c>
    </row>
    <row r="14" spans="1:3" ht="30" customHeight="1" x14ac:dyDescent="0.2">
      <c r="A14" s="85" t="s">
        <v>4</v>
      </c>
      <c r="B14" s="21" t="s">
        <v>94</v>
      </c>
      <c r="C14" s="22">
        <v>94896</v>
      </c>
    </row>
    <row r="15" spans="1:3" ht="30" customHeight="1" x14ac:dyDescent="0.2">
      <c r="A15" s="85" t="s">
        <v>5</v>
      </c>
      <c r="B15" s="21" t="s">
        <v>90</v>
      </c>
      <c r="C15" s="22">
        <v>47068</v>
      </c>
    </row>
    <row r="16" spans="1:3" ht="30" customHeight="1" x14ac:dyDescent="0.2">
      <c r="A16" s="85" t="s">
        <v>6</v>
      </c>
      <c r="B16" s="21" t="s">
        <v>96</v>
      </c>
      <c r="C16" s="22">
        <v>25782</v>
      </c>
    </row>
    <row r="17" spans="1:3" ht="30" customHeight="1" x14ac:dyDescent="0.2">
      <c r="A17" s="85" t="s">
        <v>7</v>
      </c>
      <c r="B17" s="21" t="s">
        <v>95</v>
      </c>
      <c r="C17" s="22">
        <v>17457</v>
      </c>
    </row>
    <row r="18" spans="1:3" ht="30" customHeight="1" x14ac:dyDescent="0.2">
      <c r="A18" s="85" t="s">
        <v>8</v>
      </c>
      <c r="B18" s="21" t="s">
        <v>91</v>
      </c>
      <c r="C18" s="22">
        <v>39761</v>
      </c>
    </row>
    <row r="19" spans="1:3" ht="30" customHeight="1" x14ac:dyDescent="0.2">
      <c r="A19" s="85" t="s">
        <v>9</v>
      </c>
      <c r="B19" s="21" t="s">
        <v>92</v>
      </c>
      <c r="C19" s="22">
        <v>14300</v>
      </c>
    </row>
    <row r="20" spans="1:3" ht="30" customHeight="1" x14ac:dyDescent="0.2">
      <c r="A20" s="85" t="s">
        <v>10</v>
      </c>
      <c r="B20" s="21" t="s">
        <v>97</v>
      </c>
      <c r="C20" s="22">
        <v>1655</v>
      </c>
    </row>
    <row r="21" spans="1:3" ht="30" customHeight="1" x14ac:dyDescent="0.2">
      <c r="A21" s="85" t="s">
        <v>11</v>
      </c>
      <c r="B21" s="21" t="s">
        <v>93</v>
      </c>
      <c r="C21" s="22">
        <v>5203</v>
      </c>
    </row>
    <row r="22" spans="1:3" ht="30" customHeight="1" x14ac:dyDescent="0.2">
      <c r="A22" s="85" t="s">
        <v>12</v>
      </c>
      <c r="B22" s="21" t="s">
        <v>120</v>
      </c>
      <c r="C22" s="22">
        <v>41812</v>
      </c>
    </row>
    <row r="23" spans="1:3" ht="30" customHeight="1" x14ac:dyDescent="0.2">
      <c r="A23" s="85" t="s">
        <v>13</v>
      </c>
      <c r="B23" s="21" t="s">
        <v>106</v>
      </c>
      <c r="C23" s="22">
        <v>27300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201000</v>
      </c>
    </row>
    <row r="25" spans="1:3" ht="45" customHeight="1" x14ac:dyDescent="0.2">
      <c r="A25" s="85" t="s">
        <v>98</v>
      </c>
      <c r="B25" s="74" t="s">
        <v>108</v>
      </c>
      <c r="C25" s="22">
        <v>200500</v>
      </c>
    </row>
    <row r="26" spans="1:3" ht="30" customHeight="1" x14ac:dyDescent="0.2">
      <c r="A26" s="86" t="s">
        <v>107</v>
      </c>
      <c r="B26" s="74" t="s">
        <v>110</v>
      </c>
      <c r="C26" s="22">
        <v>300</v>
      </c>
    </row>
    <row r="27" spans="1:3" ht="30" customHeight="1" x14ac:dyDescent="0.2">
      <c r="A27" s="86" t="s">
        <v>111</v>
      </c>
      <c r="B27" s="74" t="s">
        <v>109</v>
      </c>
      <c r="C27" s="22">
        <v>200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14057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227734</v>
      </c>
    </row>
    <row r="32" spans="1:3" ht="30" customHeight="1" x14ac:dyDescent="0.2">
      <c r="A32" s="87" t="s">
        <v>81</v>
      </c>
      <c r="B32" s="15" t="s">
        <v>121</v>
      </c>
      <c r="C32" s="22">
        <v>5000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66223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272000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17516</v>
      </c>
    </row>
    <row r="38" spans="1:3" ht="30" customHeight="1" x14ac:dyDescent="0.2">
      <c r="A38" s="87" t="s">
        <v>16</v>
      </c>
      <c r="B38" s="15" t="s">
        <v>17</v>
      </c>
      <c r="C38" s="22">
        <v>810</v>
      </c>
    </row>
    <row r="39" spans="1:3" ht="30" customHeight="1" x14ac:dyDescent="0.2">
      <c r="A39" s="87" t="s">
        <v>18</v>
      </c>
      <c r="B39" s="15" t="s">
        <v>19</v>
      </c>
      <c r="C39" s="22">
        <v>2163</v>
      </c>
    </row>
    <row r="40" spans="1:3" ht="30" customHeight="1" x14ac:dyDescent="0.2">
      <c r="A40" s="87" t="s">
        <v>20</v>
      </c>
      <c r="B40" s="16" t="s">
        <v>190</v>
      </c>
      <c r="C40" s="22">
        <v>84</v>
      </c>
    </row>
    <row r="41" spans="1:3" ht="30" customHeight="1" x14ac:dyDescent="0.2">
      <c r="A41" s="87" t="s">
        <v>37</v>
      </c>
      <c r="B41" s="72" t="s">
        <v>30</v>
      </c>
      <c r="C41" s="22">
        <v>15</v>
      </c>
    </row>
    <row r="42" spans="1:3" ht="30" customHeight="1" x14ac:dyDescent="0.2">
      <c r="A42" s="87" t="s">
        <v>38</v>
      </c>
      <c r="B42" s="73" t="s">
        <v>31</v>
      </c>
      <c r="C42" s="22">
        <v>15</v>
      </c>
    </row>
    <row r="43" spans="1:3" ht="30" customHeight="1" x14ac:dyDescent="0.2">
      <c r="A43" s="87" t="s">
        <v>39</v>
      </c>
      <c r="B43" s="72" t="s">
        <v>32</v>
      </c>
      <c r="C43" s="22">
        <v>0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46</v>
      </c>
    </row>
    <row r="47" spans="1:3" ht="30" customHeight="1" x14ac:dyDescent="0.2">
      <c r="A47" s="87" t="s">
        <v>43</v>
      </c>
      <c r="B47" s="72" t="s">
        <v>36</v>
      </c>
      <c r="C47" s="22">
        <v>23</v>
      </c>
    </row>
    <row r="48" spans="1:3" ht="30" customHeight="1" x14ac:dyDescent="0.2">
      <c r="A48" s="87" t="s">
        <v>21</v>
      </c>
      <c r="B48" s="15" t="s">
        <v>115</v>
      </c>
      <c r="C48" s="22">
        <v>9106</v>
      </c>
    </row>
    <row r="49" spans="1:3" ht="30" customHeight="1" x14ac:dyDescent="0.2">
      <c r="A49" s="87" t="s">
        <v>116</v>
      </c>
      <c r="B49" s="72" t="s">
        <v>117</v>
      </c>
      <c r="C49" s="22">
        <v>43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2046</v>
      </c>
    </row>
    <row r="51" spans="1:3" ht="30" customHeight="1" x14ac:dyDescent="0.2">
      <c r="A51" s="87" t="s">
        <v>48</v>
      </c>
      <c r="B51" s="72" t="s">
        <v>44</v>
      </c>
      <c r="C51" s="22">
        <v>1562</v>
      </c>
    </row>
    <row r="52" spans="1:3" ht="30" customHeight="1" x14ac:dyDescent="0.2">
      <c r="A52" s="87" t="s">
        <v>49</v>
      </c>
      <c r="B52" s="72" t="s">
        <v>45</v>
      </c>
      <c r="C52" s="22">
        <v>222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262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3000</v>
      </c>
    </row>
    <row r="57" spans="1:3" ht="30" customHeight="1" x14ac:dyDescent="0.2">
      <c r="A57" s="87" t="s">
        <v>26</v>
      </c>
      <c r="B57" s="15" t="s">
        <v>27</v>
      </c>
      <c r="C57" s="22">
        <v>307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4590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3730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860</v>
      </c>
    </row>
    <row r="63" spans="1:3" ht="30" customHeight="1" x14ac:dyDescent="0.2">
      <c r="A63" s="81" t="s">
        <v>165</v>
      </c>
      <c r="B63" s="17" t="s">
        <v>85</v>
      </c>
      <c r="C63" s="23">
        <v>750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  <pageSetUpPr fitToPage="1"/>
  </sheetPr>
  <dimension ref="A1:C63"/>
  <sheetViews>
    <sheetView showGridLines="0" view="pageBreakPreview" zoomScale="55" zoomScaleNormal="5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activeCell="F4" sqref="F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63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4950517</v>
      </c>
    </row>
    <row r="7" spans="1:3" ht="30" customHeight="1" x14ac:dyDescent="0.2">
      <c r="A7" s="85" t="s">
        <v>1</v>
      </c>
      <c r="B7" s="21" t="s">
        <v>88</v>
      </c>
      <c r="C7" s="22">
        <v>644725</v>
      </c>
    </row>
    <row r="8" spans="1:3" ht="30" customHeight="1" x14ac:dyDescent="0.2">
      <c r="A8" s="85" t="s">
        <v>2</v>
      </c>
      <c r="B8" s="21" t="s">
        <v>89</v>
      </c>
      <c r="C8" s="22">
        <v>359939</v>
      </c>
    </row>
    <row r="9" spans="1:3" ht="30" customHeight="1" x14ac:dyDescent="0.2">
      <c r="A9" s="85" t="s">
        <v>3</v>
      </c>
      <c r="B9" s="21" t="s">
        <v>86</v>
      </c>
      <c r="C9" s="22">
        <v>2179109</v>
      </c>
    </row>
    <row r="10" spans="1:3" ht="30" customHeight="1" x14ac:dyDescent="0.2">
      <c r="A10" s="86" t="s">
        <v>54</v>
      </c>
      <c r="B10" s="74" t="s">
        <v>99</v>
      </c>
      <c r="C10" s="22">
        <v>199521</v>
      </c>
    </row>
    <row r="11" spans="1:3" ht="30" customHeight="1" x14ac:dyDescent="0.2">
      <c r="A11" s="86" t="s">
        <v>100</v>
      </c>
      <c r="B11" s="75" t="s">
        <v>103</v>
      </c>
      <c r="C11" s="22">
        <v>178988</v>
      </c>
    </row>
    <row r="12" spans="1:3" ht="30" customHeight="1" x14ac:dyDescent="0.2">
      <c r="A12" s="86" t="s">
        <v>101</v>
      </c>
      <c r="B12" s="74" t="s">
        <v>104</v>
      </c>
      <c r="C12" s="22">
        <v>74411</v>
      </c>
    </row>
    <row r="13" spans="1:3" ht="30" customHeight="1" x14ac:dyDescent="0.2">
      <c r="A13" s="86" t="s">
        <v>102</v>
      </c>
      <c r="B13" s="75" t="s">
        <v>105</v>
      </c>
      <c r="C13" s="22">
        <v>27186</v>
      </c>
    </row>
    <row r="14" spans="1:3" ht="30" customHeight="1" x14ac:dyDescent="0.2">
      <c r="A14" s="85" t="s">
        <v>4</v>
      </c>
      <c r="B14" s="21" t="s">
        <v>94</v>
      </c>
      <c r="C14" s="22">
        <v>167035</v>
      </c>
    </row>
    <row r="15" spans="1:3" ht="30" customHeight="1" x14ac:dyDescent="0.2">
      <c r="A15" s="85" t="s">
        <v>5</v>
      </c>
      <c r="B15" s="21" t="s">
        <v>90</v>
      </c>
      <c r="C15" s="22">
        <v>116705</v>
      </c>
    </row>
    <row r="16" spans="1:3" ht="30" customHeight="1" x14ac:dyDescent="0.2">
      <c r="A16" s="85" t="s">
        <v>6</v>
      </c>
      <c r="B16" s="21" t="s">
        <v>96</v>
      </c>
      <c r="C16" s="22">
        <v>60013</v>
      </c>
    </row>
    <row r="17" spans="1:3" ht="30" customHeight="1" x14ac:dyDescent="0.2">
      <c r="A17" s="85" t="s">
        <v>7</v>
      </c>
      <c r="B17" s="21" t="s">
        <v>95</v>
      </c>
      <c r="C17" s="22">
        <v>32344</v>
      </c>
    </row>
    <row r="18" spans="1:3" ht="30" customHeight="1" x14ac:dyDescent="0.2">
      <c r="A18" s="85" t="s">
        <v>8</v>
      </c>
      <c r="B18" s="21" t="s">
        <v>91</v>
      </c>
      <c r="C18" s="22">
        <v>122042</v>
      </c>
    </row>
    <row r="19" spans="1:3" ht="30" customHeight="1" x14ac:dyDescent="0.2">
      <c r="A19" s="85" t="s">
        <v>9</v>
      </c>
      <c r="B19" s="21" t="s">
        <v>92</v>
      </c>
      <c r="C19" s="22">
        <v>43500</v>
      </c>
    </row>
    <row r="20" spans="1:3" ht="30" customHeight="1" x14ac:dyDescent="0.2">
      <c r="A20" s="85" t="s">
        <v>10</v>
      </c>
      <c r="B20" s="21" t="s">
        <v>97</v>
      </c>
      <c r="C20" s="22">
        <v>3079</v>
      </c>
    </row>
    <row r="21" spans="1:3" ht="30" customHeight="1" x14ac:dyDescent="0.2">
      <c r="A21" s="85" t="s">
        <v>11</v>
      </c>
      <c r="B21" s="21" t="s">
        <v>93</v>
      </c>
      <c r="C21" s="22">
        <v>11189</v>
      </c>
    </row>
    <row r="22" spans="1:3" ht="30" customHeight="1" x14ac:dyDescent="0.2">
      <c r="A22" s="85" t="s">
        <v>12</v>
      </c>
      <c r="B22" s="21" t="s">
        <v>120</v>
      </c>
      <c r="C22" s="22">
        <v>129075</v>
      </c>
    </row>
    <row r="23" spans="1:3" ht="30" customHeight="1" x14ac:dyDescent="0.2">
      <c r="A23" s="85" t="s">
        <v>13</v>
      </c>
      <c r="B23" s="21" t="s">
        <v>106</v>
      </c>
      <c r="C23" s="22">
        <v>67421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581236</v>
      </c>
    </row>
    <row r="25" spans="1:3" ht="45" customHeight="1" x14ac:dyDescent="0.2">
      <c r="A25" s="85" t="s">
        <v>98</v>
      </c>
      <c r="B25" s="74" t="s">
        <v>108</v>
      </c>
      <c r="C25" s="22">
        <v>579523</v>
      </c>
    </row>
    <row r="26" spans="1:3" ht="30" customHeight="1" x14ac:dyDescent="0.2">
      <c r="A26" s="86" t="s">
        <v>107</v>
      </c>
      <c r="B26" s="74" t="s">
        <v>110</v>
      </c>
      <c r="C26" s="22">
        <v>889</v>
      </c>
    </row>
    <row r="27" spans="1:3" ht="30" customHeight="1" x14ac:dyDescent="0.2">
      <c r="A27" s="86" t="s">
        <v>111</v>
      </c>
      <c r="B27" s="74" t="s">
        <v>109</v>
      </c>
      <c r="C27" s="22">
        <v>824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61593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351360</v>
      </c>
    </row>
    <row r="32" spans="1:3" ht="30" customHeight="1" x14ac:dyDescent="0.2">
      <c r="A32" s="87" t="s">
        <v>81</v>
      </c>
      <c r="B32" s="15" t="s">
        <v>121</v>
      </c>
      <c r="C32" s="22">
        <v>20152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122754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787410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31624</v>
      </c>
    </row>
    <row r="38" spans="1:3" ht="30" customHeight="1" x14ac:dyDescent="0.2">
      <c r="A38" s="87" t="s">
        <v>16</v>
      </c>
      <c r="B38" s="15" t="s">
        <v>17</v>
      </c>
      <c r="C38" s="22">
        <v>1256</v>
      </c>
    </row>
    <row r="39" spans="1:3" ht="30" customHeight="1" x14ac:dyDescent="0.2">
      <c r="A39" s="87" t="s">
        <v>18</v>
      </c>
      <c r="B39" s="15" t="s">
        <v>19</v>
      </c>
      <c r="C39" s="22">
        <v>5267</v>
      </c>
    </row>
    <row r="40" spans="1:3" ht="30" customHeight="1" x14ac:dyDescent="0.2">
      <c r="A40" s="87" t="s">
        <v>20</v>
      </c>
      <c r="B40" s="16" t="s">
        <v>190</v>
      </c>
      <c r="C40" s="22">
        <v>254</v>
      </c>
    </row>
    <row r="41" spans="1:3" ht="30" customHeight="1" x14ac:dyDescent="0.2">
      <c r="A41" s="87" t="s">
        <v>37</v>
      </c>
      <c r="B41" s="72" t="s">
        <v>30</v>
      </c>
      <c r="C41" s="22">
        <v>11</v>
      </c>
    </row>
    <row r="42" spans="1:3" ht="30" customHeight="1" x14ac:dyDescent="0.2">
      <c r="A42" s="87" t="s">
        <v>38</v>
      </c>
      <c r="B42" s="73" t="s">
        <v>31</v>
      </c>
      <c r="C42" s="22">
        <v>11</v>
      </c>
    </row>
    <row r="43" spans="1:3" ht="30" customHeight="1" x14ac:dyDescent="0.2">
      <c r="A43" s="87" t="s">
        <v>39</v>
      </c>
      <c r="B43" s="72" t="s">
        <v>32</v>
      </c>
      <c r="C43" s="22">
        <v>18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221</v>
      </c>
    </row>
    <row r="47" spans="1:3" ht="30" customHeight="1" x14ac:dyDescent="0.2">
      <c r="A47" s="87" t="s">
        <v>43</v>
      </c>
      <c r="B47" s="72" t="s">
        <v>36</v>
      </c>
      <c r="C47" s="22">
        <v>4</v>
      </c>
    </row>
    <row r="48" spans="1:3" ht="30" customHeight="1" x14ac:dyDescent="0.2">
      <c r="A48" s="87" t="s">
        <v>21</v>
      </c>
      <c r="B48" s="15" t="s">
        <v>115</v>
      </c>
      <c r="C48" s="22">
        <v>18720</v>
      </c>
    </row>
    <row r="49" spans="1:3" ht="30" customHeight="1" x14ac:dyDescent="0.2">
      <c r="A49" s="87" t="s">
        <v>116</v>
      </c>
      <c r="B49" s="72" t="s">
        <v>117</v>
      </c>
      <c r="C49" s="22">
        <v>90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4207</v>
      </c>
    </row>
    <row r="51" spans="1:3" ht="30" customHeight="1" x14ac:dyDescent="0.2">
      <c r="A51" s="87" t="s">
        <v>48</v>
      </c>
      <c r="B51" s="72" t="s">
        <v>44</v>
      </c>
      <c r="C51" s="22">
        <v>3213</v>
      </c>
    </row>
    <row r="52" spans="1:3" ht="30" customHeight="1" x14ac:dyDescent="0.2">
      <c r="A52" s="87" t="s">
        <v>49</v>
      </c>
      <c r="B52" s="72" t="s">
        <v>45</v>
      </c>
      <c r="C52" s="22">
        <v>459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535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1630</v>
      </c>
    </row>
    <row r="57" spans="1:3" ht="30" customHeight="1" x14ac:dyDescent="0.2">
      <c r="A57" s="87" t="s">
        <v>26</v>
      </c>
      <c r="B57" s="15" t="s">
        <v>27</v>
      </c>
      <c r="C57" s="22">
        <v>290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17000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15000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2000</v>
      </c>
    </row>
    <row r="63" spans="1:3" ht="30" customHeight="1" x14ac:dyDescent="0.2">
      <c r="A63" s="81" t="s">
        <v>165</v>
      </c>
      <c r="B63" s="17" t="s">
        <v>85</v>
      </c>
      <c r="C63" s="23">
        <v>5000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 activeCell="D4" sqref="D4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64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6282013</v>
      </c>
    </row>
    <row r="7" spans="1:3" ht="30" customHeight="1" x14ac:dyDescent="0.2">
      <c r="A7" s="85" t="s">
        <v>1</v>
      </c>
      <c r="B7" s="21" t="s">
        <v>88</v>
      </c>
      <c r="C7" s="22">
        <v>871000</v>
      </c>
    </row>
    <row r="8" spans="1:3" ht="30" customHeight="1" x14ac:dyDescent="0.2">
      <c r="A8" s="85" t="s">
        <v>2</v>
      </c>
      <c r="B8" s="21" t="s">
        <v>89</v>
      </c>
      <c r="C8" s="22">
        <v>502874</v>
      </c>
    </row>
    <row r="9" spans="1:3" ht="30" customHeight="1" x14ac:dyDescent="0.2">
      <c r="A9" s="85" t="s">
        <v>3</v>
      </c>
      <c r="B9" s="21" t="s">
        <v>86</v>
      </c>
      <c r="C9" s="22">
        <v>2761315</v>
      </c>
    </row>
    <row r="10" spans="1:3" ht="30" customHeight="1" x14ac:dyDescent="0.2">
      <c r="A10" s="86" t="s">
        <v>54</v>
      </c>
      <c r="B10" s="74" t="s">
        <v>99</v>
      </c>
      <c r="C10" s="22">
        <v>276288</v>
      </c>
    </row>
    <row r="11" spans="1:3" ht="30" customHeight="1" x14ac:dyDescent="0.2">
      <c r="A11" s="86" t="s">
        <v>100</v>
      </c>
      <c r="B11" s="75" t="s">
        <v>103</v>
      </c>
      <c r="C11" s="22">
        <v>249837</v>
      </c>
    </row>
    <row r="12" spans="1:3" ht="30" customHeight="1" x14ac:dyDescent="0.2">
      <c r="A12" s="86" t="s">
        <v>101</v>
      </c>
      <c r="B12" s="74" t="s">
        <v>104</v>
      </c>
      <c r="C12" s="22">
        <v>98101</v>
      </c>
    </row>
    <row r="13" spans="1:3" ht="30" customHeight="1" x14ac:dyDescent="0.2">
      <c r="A13" s="86" t="s">
        <v>102</v>
      </c>
      <c r="B13" s="75" t="s">
        <v>105</v>
      </c>
      <c r="C13" s="22">
        <v>47196</v>
      </c>
    </row>
    <row r="14" spans="1:3" ht="30" customHeight="1" x14ac:dyDescent="0.2">
      <c r="A14" s="85" t="s">
        <v>4</v>
      </c>
      <c r="B14" s="21" t="s">
        <v>94</v>
      </c>
      <c r="C14" s="22">
        <v>179568</v>
      </c>
    </row>
    <row r="15" spans="1:3" ht="30" customHeight="1" x14ac:dyDescent="0.2">
      <c r="A15" s="85" t="s">
        <v>5</v>
      </c>
      <c r="B15" s="21" t="s">
        <v>90</v>
      </c>
      <c r="C15" s="22">
        <v>178859</v>
      </c>
    </row>
    <row r="16" spans="1:3" ht="30" customHeight="1" x14ac:dyDescent="0.2">
      <c r="A16" s="85" t="s">
        <v>6</v>
      </c>
      <c r="B16" s="21" t="s">
        <v>96</v>
      </c>
      <c r="C16" s="22">
        <v>145398</v>
      </c>
    </row>
    <row r="17" spans="1:3" ht="30" customHeight="1" x14ac:dyDescent="0.2">
      <c r="A17" s="85" t="s">
        <v>7</v>
      </c>
      <c r="B17" s="21" t="s">
        <v>95</v>
      </c>
      <c r="C17" s="22">
        <v>76171</v>
      </c>
    </row>
    <row r="18" spans="1:3" ht="30" customHeight="1" x14ac:dyDescent="0.2">
      <c r="A18" s="85" t="s">
        <v>8</v>
      </c>
      <c r="B18" s="21" t="s">
        <v>91</v>
      </c>
      <c r="C18" s="22">
        <v>192297</v>
      </c>
    </row>
    <row r="19" spans="1:3" ht="30" customHeight="1" x14ac:dyDescent="0.2">
      <c r="A19" s="85" t="s">
        <v>9</v>
      </c>
      <c r="B19" s="21" t="s">
        <v>92</v>
      </c>
      <c r="C19" s="22">
        <v>52380</v>
      </c>
    </row>
    <row r="20" spans="1:3" ht="30" customHeight="1" x14ac:dyDescent="0.2">
      <c r="A20" s="85" t="s">
        <v>10</v>
      </c>
      <c r="B20" s="21" t="s">
        <v>97</v>
      </c>
      <c r="C20" s="22">
        <v>1750</v>
      </c>
    </row>
    <row r="21" spans="1:3" ht="30" customHeight="1" x14ac:dyDescent="0.2">
      <c r="A21" s="85" t="s">
        <v>11</v>
      </c>
      <c r="B21" s="21" t="s">
        <v>93</v>
      </c>
      <c r="C21" s="22">
        <v>14017</v>
      </c>
    </row>
    <row r="22" spans="1:3" ht="30" customHeight="1" x14ac:dyDescent="0.2">
      <c r="A22" s="85" t="s">
        <v>12</v>
      </c>
      <c r="B22" s="21" t="s">
        <v>120</v>
      </c>
      <c r="C22" s="22">
        <v>149673</v>
      </c>
    </row>
    <row r="23" spans="1:3" ht="30" customHeight="1" x14ac:dyDescent="0.2">
      <c r="A23" s="85" t="s">
        <v>13</v>
      </c>
      <c r="B23" s="21" t="s">
        <v>106</v>
      </c>
      <c r="C23" s="22">
        <v>76000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673782</v>
      </c>
    </row>
    <row r="25" spans="1:3" ht="45" customHeight="1" x14ac:dyDescent="0.2">
      <c r="A25" s="85" t="s">
        <v>98</v>
      </c>
      <c r="B25" s="74" t="s">
        <v>108</v>
      </c>
      <c r="C25" s="22">
        <v>669782</v>
      </c>
    </row>
    <row r="26" spans="1:3" ht="30" customHeight="1" x14ac:dyDescent="0.2">
      <c r="A26" s="86" t="s">
        <v>107</v>
      </c>
      <c r="B26" s="74" t="s">
        <v>110</v>
      </c>
      <c r="C26" s="22">
        <v>3000</v>
      </c>
    </row>
    <row r="27" spans="1:3" ht="30" customHeight="1" x14ac:dyDescent="0.2">
      <c r="A27" s="86" t="s">
        <v>111</v>
      </c>
      <c r="B27" s="74" t="s">
        <v>109</v>
      </c>
      <c r="C27" s="22">
        <v>1000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68689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323060</v>
      </c>
    </row>
    <row r="32" spans="1:3" ht="30" customHeight="1" x14ac:dyDescent="0.2">
      <c r="A32" s="87" t="s">
        <v>81</v>
      </c>
      <c r="B32" s="15" t="s">
        <v>121</v>
      </c>
      <c r="C32" s="22">
        <v>15180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146114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970815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41929</v>
      </c>
    </row>
    <row r="38" spans="1:3" ht="30" customHeight="1" x14ac:dyDescent="0.2">
      <c r="A38" s="87" t="s">
        <v>16</v>
      </c>
      <c r="B38" s="15" t="s">
        <v>17</v>
      </c>
      <c r="C38" s="22">
        <v>1750</v>
      </c>
    </row>
    <row r="39" spans="1:3" ht="30" customHeight="1" x14ac:dyDescent="0.2">
      <c r="A39" s="87" t="s">
        <v>18</v>
      </c>
      <c r="B39" s="15" t="s">
        <v>19</v>
      </c>
      <c r="C39" s="22">
        <v>5827</v>
      </c>
    </row>
    <row r="40" spans="1:3" ht="30" customHeight="1" x14ac:dyDescent="0.2">
      <c r="A40" s="87" t="s">
        <v>20</v>
      </c>
      <c r="B40" s="16" t="s">
        <v>190</v>
      </c>
      <c r="C40" s="22">
        <v>290</v>
      </c>
    </row>
    <row r="41" spans="1:3" ht="30" customHeight="1" x14ac:dyDescent="0.2">
      <c r="A41" s="87" t="s">
        <v>37</v>
      </c>
      <c r="B41" s="72" t="s">
        <v>30</v>
      </c>
      <c r="C41" s="22">
        <v>24</v>
      </c>
    </row>
    <row r="42" spans="1:3" ht="30" customHeight="1" x14ac:dyDescent="0.2">
      <c r="A42" s="87" t="s">
        <v>38</v>
      </c>
      <c r="B42" s="73" t="s">
        <v>31</v>
      </c>
      <c r="C42" s="22">
        <v>24</v>
      </c>
    </row>
    <row r="43" spans="1:3" ht="30" customHeight="1" x14ac:dyDescent="0.2">
      <c r="A43" s="87" t="s">
        <v>39</v>
      </c>
      <c r="B43" s="72" t="s">
        <v>32</v>
      </c>
      <c r="C43" s="22">
        <v>54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152</v>
      </c>
    </row>
    <row r="47" spans="1:3" ht="30" customHeight="1" x14ac:dyDescent="0.2">
      <c r="A47" s="87" t="s">
        <v>43</v>
      </c>
      <c r="B47" s="72" t="s">
        <v>36</v>
      </c>
      <c r="C47" s="22">
        <v>60</v>
      </c>
    </row>
    <row r="48" spans="1:3" ht="30" customHeight="1" x14ac:dyDescent="0.2">
      <c r="A48" s="87" t="s">
        <v>21</v>
      </c>
      <c r="B48" s="15" t="s">
        <v>115</v>
      </c>
      <c r="C48" s="22">
        <v>23718</v>
      </c>
    </row>
    <row r="49" spans="1:3" ht="30" customHeight="1" x14ac:dyDescent="0.2">
      <c r="A49" s="87" t="s">
        <v>116</v>
      </c>
      <c r="B49" s="72" t="s">
        <v>117</v>
      </c>
      <c r="C49" s="22">
        <v>24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5335</v>
      </c>
    </row>
    <row r="51" spans="1:3" ht="30" customHeight="1" x14ac:dyDescent="0.2">
      <c r="A51" s="87" t="s">
        <v>48</v>
      </c>
      <c r="B51" s="72" t="s">
        <v>44</v>
      </c>
      <c r="C51" s="22">
        <v>4069</v>
      </c>
    </row>
    <row r="52" spans="1:3" ht="30" customHeight="1" x14ac:dyDescent="0.2">
      <c r="A52" s="87" t="s">
        <v>49</v>
      </c>
      <c r="B52" s="72" t="s">
        <v>45</v>
      </c>
      <c r="C52" s="22">
        <v>583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683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4700</v>
      </c>
    </row>
    <row r="57" spans="1:3" ht="30" customHeight="1" x14ac:dyDescent="0.2">
      <c r="A57" s="87" t="s">
        <v>26</v>
      </c>
      <c r="B57" s="15" t="s">
        <v>27</v>
      </c>
      <c r="C57" s="22">
        <v>309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19360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16095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3265</v>
      </c>
    </row>
    <row r="63" spans="1:3" ht="30" customHeight="1" x14ac:dyDescent="0.2">
      <c r="A63" s="81" t="s">
        <v>165</v>
      </c>
      <c r="B63" s="17" t="s">
        <v>85</v>
      </c>
      <c r="C63" s="23">
        <v>300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 NFZ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 NFZ'!Obszar_wydruku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Wodzynska Ewelina</cp:lastModifiedBy>
  <cp:lastPrinted>2016-07-27T12:43:44Z</cp:lastPrinted>
  <dcterms:created xsi:type="dcterms:W3CDTF">2005-07-21T09:51:05Z</dcterms:created>
  <dcterms:modified xsi:type="dcterms:W3CDTF">2017-10-24T10:25:52Z</dcterms:modified>
</cp:coreProperties>
</file>