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ajewska\ezdpuw\20210302174457073\"/>
    </mc:Choice>
  </mc:AlternateContent>
  <bookViews>
    <workbookView xWindow="0" yWindow="60" windowWidth="19140" windowHeight="11955"/>
  </bookViews>
  <sheets>
    <sheet name="dotacje celowe" sheetId="2" r:id="rId1"/>
    <sheet name="Arkusz1" sheetId="1" r:id="rId2"/>
    <sheet name="Arkusz3" sheetId="3" r:id="rId3"/>
  </sheets>
  <definedNames>
    <definedName name="_xlnm._FilterDatabase" localSheetId="1" hidden="1">Arkusz1!#REF!</definedName>
  </definedNames>
  <calcPr calcId="162913"/>
</workbook>
</file>

<file path=xl/calcChain.xml><?xml version="1.0" encoding="utf-8"?>
<calcChain xmlns="http://schemas.openxmlformats.org/spreadsheetml/2006/main">
  <c r="E37" i="2" l="1"/>
  <c r="F37" i="2"/>
  <c r="G37" i="2"/>
  <c r="H37" i="2"/>
  <c r="I37" i="2"/>
  <c r="D37" i="2"/>
  <c r="E82" i="2"/>
  <c r="F82" i="2"/>
  <c r="G82" i="2"/>
  <c r="H82" i="2"/>
  <c r="I82" i="2"/>
  <c r="D82" i="2"/>
  <c r="D101" i="2" l="1"/>
  <c r="C104" i="2"/>
  <c r="C103" i="2"/>
  <c r="C71" i="2"/>
  <c r="I70" i="2"/>
  <c r="H70" i="2"/>
  <c r="G70" i="2"/>
  <c r="F70" i="2"/>
  <c r="E70" i="2"/>
  <c r="D70" i="2"/>
  <c r="E74" i="2"/>
  <c r="F74" i="2"/>
  <c r="G74" i="2"/>
  <c r="H74" i="2"/>
  <c r="I74" i="2"/>
  <c r="D74" i="2"/>
  <c r="C70" i="2" l="1"/>
  <c r="D108" i="2" l="1"/>
  <c r="C107" i="2"/>
  <c r="I106" i="2"/>
  <c r="H106" i="2"/>
  <c r="G106" i="2"/>
  <c r="F106" i="2"/>
  <c r="E106" i="2"/>
  <c r="D106" i="2"/>
  <c r="E89" i="2"/>
  <c r="F89" i="2"/>
  <c r="G89" i="2"/>
  <c r="H89" i="2"/>
  <c r="I89" i="2"/>
  <c r="D89" i="2"/>
  <c r="E91" i="2"/>
  <c r="F91" i="2"/>
  <c r="G91" i="2"/>
  <c r="H91" i="2"/>
  <c r="I91" i="2"/>
  <c r="D91" i="2"/>
  <c r="C92" i="2"/>
  <c r="C44" i="2"/>
  <c r="C53" i="2"/>
  <c r="D56" i="2"/>
  <c r="C40" i="2"/>
  <c r="I39" i="2"/>
  <c r="I38" i="2" s="1"/>
  <c r="H39" i="2"/>
  <c r="H38" i="2" s="1"/>
  <c r="G39" i="2"/>
  <c r="G38" i="2" s="1"/>
  <c r="F39" i="2"/>
  <c r="F38" i="2" s="1"/>
  <c r="E39" i="2"/>
  <c r="E38" i="2" s="1"/>
  <c r="D39" i="2"/>
  <c r="D38" i="2" s="1"/>
  <c r="C106" i="2" l="1"/>
  <c r="C38" i="2"/>
  <c r="C39" i="2"/>
  <c r="E108" i="2"/>
  <c r="F108" i="2"/>
  <c r="G108" i="2"/>
  <c r="H108" i="2"/>
  <c r="I108" i="2"/>
  <c r="C109" i="2"/>
  <c r="C90" i="2"/>
  <c r="C88" i="2"/>
  <c r="C87" i="2"/>
  <c r="I86" i="2"/>
  <c r="H86" i="2"/>
  <c r="G86" i="2"/>
  <c r="F86" i="2"/>
  <c r="E86" i="2"/>
  <c r="D86" i="2"/>
  <c r="C97" i="2"/>
  <c r="I96" i="2"/>
  <c r="H96" i="2"/>
  <c r="G96" i="2"/>
  <c r="F96" i="2"/>
  <c r="E96" i="2"/>
  <c r="D96" i="2"/>
  <c r="C73" i="2"/>
  <c r="I72" i="2"/>
  <c r="H72" i="2"/>
  <c r="G72" i="2"/>
  <c r="F72" i="2"/>
  <c r="E72" i="2"/>
  <c r="D72" i="2"/>
  <c r="E62" i="2"/>
  <c r="F62" i="2"/>
  <c r="G62" i="2"/>
  <c r="H62" i="2"/>
  <c r="I62" i="2"/>
  <c r="D62" i="2"/>
  <c r="C59" i="2"/>
  <c r="D42" i="2"/>
  <c r="E42" i="2"/>
  <c r="F42" i="2"/>
  <c r="G42" i="2"/>
  <c r="H42" i="2"/>
  <c r="I42" i="2"/>
  <c r="C43" i="2"/>
  <c r="C96" i="2" l="1"/>
  <c r="C86" i="2"/>
  <c r="C72" i="2"/>
  <c r="C42" i="2"/>
  <c r="F94" i="2"/>
  <c r="F83" i="2"/>
  <c r="F46" i="2"/>
  <c r="E101" i="2" l="1"/>
  <c r="E100" i="2" s="1"/>
  <c r="H67" i="2"/>
  <c r="C69" i="2"/>
  <c r="C68" i="2"/>
  <c r="I67" i="2"/>
  <c r="G67" i="2"/>
  <c r="F67" i="2"/>
  <c r="E67" i="2"/>
  <c r="D67" i="2"/>
  <c r="I94" i="2"/>
  <c r="H94" i="2"/>
  <c r="G94" i="2"/>
  <c r="E94" i="2"/>
  <c r="D94" i="2"/>
  <c r="I83" i="2"/>
  <c r="H83" i="2"/>
  <c r="G83" i="2"/>
  <c r="E83" i="2"/>
  <c r="D83" i="2"/>
  <c r="C85" i="2"/>
  <c r="C84" i="2"/>
  <c r="I46" i="2"/>
  <c r="C67" i="2" l="1"/>
  <c r="C83" i="2"/>
  <c r="F80" i="2"/>
  <c r="C108" i="2" l="1"/>
  <c r="C17" i="2"/>
  <c r="C13" i="2"/>
  <c r="C78" i="2"/>
  <c r="I77" i="2"/>
  <c r="H77" i="2"/>
  <c r="G77" i="2"/>
  <c r="F77" i="2"/>
  <c r="E77" i="2"/>
  <c r="D77" i="2"/>
  <c r="F65" i="2"/>
  <c r="I56" i="2"/>
  <c r="I41" i="2" s="1"/>
  <c r="H56" i="2"/>
  <c r="G56" i="2"/>
  <c r="F56" i="2"/>
  <c r="F41" i="2" s="1"/>
  <c r="E56" i="2"/>
  <c r="C105" i="2"/>
  <c r="C102" i="2"/>
  <c r="C99" i="2"/>
  <c r="C95" i="2"/>
  <c r="C93" i="2"/>
  <c r="C81" i="2"/>
  <c r="C76" i="2"/>
  <c r="C66" i="2"/>
  <c r="C64" i="2"/>
  <c r="C63" i="2"/>
  <c r="C60" i="2"/>
  <c r="C58" i="2"/>
  <c r="C57" i="2"/>
  <c r="C55" i="2"/>
  <c r="C54" i="2"/>
  <c r="C52" i="2"/>
  <c r="C51" i="2"/>
  <c r="C50" i="2"/>
  <c r="C49" i="2"/>
  <c r="C48" i="2"/>
  <c r="C47" i="2"/>
  <c r="C45" i="2"/>
  <c r="E98" i="2"/>
  <c r="E80" i="2"/>
  <c r="E79" i="2" s="1"/>
  <c r="E65" i="2"/>
  <c r="E46" i="2"/>
  <c r="I101" i="2"/>
  <c r="I100" i="2" s="1"/>
  <c r="H101" i="2"/>
  <c r="H100" i="2" s="1"/>
  <c r="G101" i="2"/>
  <c r="G100" i="2" s="1"/>
  <c r="F101" i="2"/>
  <c r="F100" i="2" s="1"/>
  <c r="D100" i="2"/>
  <c r="I80" i="2"/>
  <c r="H80" i="2"/>
  <c r="G80" i="2"/>
  <c r="D80" i="2"/>
  <c r="D79" i="2" s="1"/>
  <c r="I98" i="2"/>
  <c r="H98" i="2"/>
  <c r="G98" i="2"/>
  <c r="F98" i="2"/>
  <c r="D98" i="2"/>
  <c r="I65" i="2"/>
  <c r="H65" i="2"/>
  <c r="G65" i="2"/>
  <c r="D65" i="2"/>
  <c r="H46" i="2"/>
  <c r="G46" i="2"/>
  <c r="D46" i="2"/>
  <c r="D41" i="2" s="1"/>
  <c r="E61" i="2" l="1"/>
  <c r="D61" i="2"/>
  <c r="G61" i="2"/>
  <c r="F61" i="2"/>
  <c r="H61" i="2"/>
  <c r="I61" i="2"/>
  <c r="C11" i="2"/>
  <c r="G41" i="2"/>
  <c r="C100" i="2"/>
  <c r="E41" i="2"/>
  <c r="H41" i="2"/>
  <c r="C56" i="2"/>
  <c r="C77" i="2"/>
  <c r="C62" i="2"/>
  <c r="C65" i="2"/>
  <c r="C80" i="2"/>
  <c r="C89" i="2"/>
  <c r="C91" i="2"/>
  <c r="C94" i="2"/>
  <c r="C74" i="2"/>
  <c r="C98" i="2"/>
  <c r="C101" i="2"/>
  <c r="C46" i="2"/>
  <c r="C41" i="2" l="1"/>
  <c r="C82" i="2"/>
  <c r="C61" i="2"/>
  <c r="I79" i="2"/>
  <c r="H79" i="2"/>
  <c r="G79" i="2"/>
  <c r="F79" i="2"/>
  <c r="C37" i="2" l="1"/>
  <c r="C79" i="2"/>
</calcChain>
</file>

<file path=xl/sharedStrings.xml><?xml version="1.0" encoding="utf-8"?>
<sst xmlns="http://schemas.openxmlformats.org/spreadsheetml/2006/main" count="117" uniqueCount="116">
  <si>
    <t>DZIAł</t>
  </si>
  <si>
    <t>TREŚĆ</t>
  </si>
  <si>
    <t>ROZDZIAŁ</t>
  </si>
  <si>
    <t>Pozostałe zadania w zakresie kultury</t>
  </si>
  <si>
    <t>Ochrona zabytków i opieka nad zabytkami</t>
  </si>
  <si>
    <t>Dział</t>
  </si>
  <si>
    <t>Rozdz.</t>
  </si>
  <si>
    <t>§2840</t>
  </si>
  <si>
    <t>§2730</t>
  </si>
  <si>
    <t>§2240</t>
  </si>
  <si>
    <t>§2250</t>
  </si>
  <si>
    <t xml:space="preserve"> CENTRA KULTURY I SZTUKI</t>
  </si>
  <si>
    <t>Instytut Adama Mickiewicza w Warszawie</t>
  </si>
  <si>
    <t xml:space="preserve">Narodowe Centrum Kultury w Warszawie </t>
  </si>
  <si>
    <t>Instytut Książki w Krakowie</t>
  </si>
  <si>
    <t>POZOSTAŁE INSTYTUCJE KULTURY</t>
  </si>
  <si>
    <t>Instytut Teatralny Warszawa</t>
  </si>
  <si>
    <t>MUZEA</t>
  </si>
  <si>
    <t>Muzeum Łazienki Królewskie w Warszawie</t>
  </si>
  <si>
    <t>Muzeum Historii Polski w Warszawie</t>
  </si>
  <si>
    <t>Muzea</t>
  </si>
  <si>
    <t xml:space="preserve">Biblioteki  </t>
  </si>
  <si>
    <t xml:space="preserve">Pozostałe instytucje kultury </t>
  </si>
  <si>
    <t xml:space="preserve">Centra kultury i sztuki  </t>
  </si>
  <si>
    <t xml:space="preserve">Galerie i biura wystaw artystycznych </t>
  </si>
  <si>
    <t xml:space="preserve">Domy i ośrodki kultury, świetlice i kluby </t>
  </si>
  <si>
    <t xml:space="preserve">Filharmonie, orkiestry, chóry i kapele </t>
  </si>
  <si>
    <t xml:space="preserve">Teatry </t>
  </si>
  <si>
    <t>Zadania z zakresu mecenatu państwa</t>
  </si>
  <si>
    <t>Cz. 24 - KULTURA  I  OCHRONA  DZIEDZICTWA  NARODOWEGO</t>
  </si>
  <si>
    <t xml:space="preserve"> I N S T Y T U C J E  I  P O Z O S T A Ł E  O S O B Y  P R A W N E</t>
  </si>
  <si>
    <t>z tego *:</t>
  </si>
  <si>
    <t xml:space="preserve">*/ Rozporządzenie Ministra Finansów z dnia 2.03.2010 r. w sprawie szczegółowej klasyfikacji dochodów, wydatków, przychodów i rozchodów oraz środków pochodzących ze źródeł zagranicznych (Dz. U. z 2010 r. nr 38, poz. 207 ze zm.)
</t>
  </si>
  <si>
    <t>§ 2240 - Dotacje celowe przekazane z budżetu państwa dla państwowej instytucji kultury na dofinansowanie zadań bieżących objętych mecenatem państwa, wykonywanych w ramach programów ministra właściwego do spraw kultury i ochrony dziedzictwa narodowego przez samorządowe instytucje kultury</t>
  </si>
  <si>
    <t>§ 2250 - Dotacje celowe przekazane z budżetu państwa dla państwowej instytucji kultury na dofinansowanie zadań bieżących objętych mecenatem państwa, wykonywanych w ramach programów ministra właściwego do spraw kultury i ochrony dziedzictwa narodowego przez jednostki niezaliczane do sektora finansów publicznych</t>
  </si>
  <si>
    <t>§ 2730 - Dotacje celowe z budżetu na finansowanie lub dofinansowanie prac remontowych i konserwatorskich obiektów zabytkowych, przekazane jednostkom zaliczanym do sektora finansów publicznych</t>
  </si>
  <si>
    <t>§ 2840 - Dotacja celowa z budżetu państwa na finansowanie lub dofinansowanie ustawowo określonych zadań bieżących realizowanych przez pozostałe jednostki sektora finansów publicznych</t>
  </si>
  <si>
    <t>§ 2800 - Dotacja celowa z budżetu dla pozostałych jednostek zaliczanych do sektora finansów publicznych</t>
  </si>
  <si>
    <t>OŚRODKI OCHRONY I DOKUMENTACJI ZABYTKÓW</t>
  </si>
  <si>
    <t>Narodowy Instytut Dziedzictwa</t>
  </si>
  <si>
    <t>§ 2800</t>
  </si>
  <si>
    <t>Narodowy Instytut Muzealnictwa i Ochrony Zbiorów</t>
  </si>
  <si>
    <t>BIBLIOTEKI</t>
  </si>
  <si>
    <t>Instytucje kultury</t>
  </si>
  <si>
    <t>Ośrodki ochrony i dokumentacji zabytków</t>
  </si>
  <si>
    <t xml:space="preserve">Pozostała działalność </t>
  </si>
  <si>
    <t>Instytut Europejskiej Sieci Pamięć i Solidarność</t>
  </si>
  <si>
    <t>dofinansowanie zadań bieżących objętych mecenatem państwa w ramach programu :"Dom Kultury+" realizowanego w ramach zadań własnych NCK</t>
  </si>
  <si>
    <t>Naczelna Dyrekcja Archiwów Państwowych</t>
  </si>
  <si>
    <t>§2810</t>
  </si>
  <si>
    <t>§ 2810 - Dotacja celowa z budżetu państwa na finansowanie lub dofinansowanie zadań zleconych do realizacji fundacjom</t>
  </si>
  <si>
    <t>§ 2820 - Dotacja celowa z budżetu państwa na finansowanie lub dofinansowanie zadań zleconych do realizacji stowarzyszeniom</t>
  </si>
  <si>
    <t>§ 2830 - Dotacja celowa z budżetu państwa na finansowanie lub dofinansowanie zadań zleconych do realizacji pozostałym jednostkom niezaliczanym do sektora finansów publicznych</t>
  </si>
  <si>
    <t>Biblioteka Narodowa w Warszawie</t>
  </si>
  <si>
    <t xml:space="preserve">Program Wieloletni NPRCz - obsługa Programu </t>
  </si>
  <si>
    <t>Ośrodek Pamięć i Przyszłość we Wrocławiu</t>
  </si>
  <si>
    <t>Muzeum Narodowe w Warszawie</t>
  </si>
  <si>
    <t>dofinansowanie zadań bieżących objętych mecenatem państwa w ramach programu  "Dyskusyjne Kluby Książki" realizowanego w ramach zadań własnych IK</t>
  </si>
  <si>
    <t>Muzeum Józefa Piłsudskiego w Sulejówku</t>
  </si>
  <si>
    <t>Muzeum Literatury im. Adama Mickiewicza w Warszawie</t>
  </si>
  <si>
    <t>Biuro Programu Niepodległa</t>
  </si>
  <si>
    <t>realizacja Priorytetu 3 Projekty Zagraniczne (Schemat 3A) w ramach Programu Wieloletniego "Niepodległa" na lata 2017-2022</t>
  </si>
  <si>
    <t>dofinansowanie zadań bieżących objętych mecenatem państwa w ramach programu  "Kraszewski. Komputery dla bibliotek" realizowanego w ramach zadań własnych IK</t>
  </si>
  <si>
    <t xml:space="preserve"> dofinansowania w ramach programu MKiDN pn. "Polsko-Ukraińska Wymiana Młodzieży" realizowanego w ramach zadań własnych NCK</t>
  </si>
  <si>
    <t>realizacja projektu "Narodowe Śpiewanie" w ramach Programu Wieloletniego "Niepodległa" na lata 2017-2022</t>
  </si>
  <si>
    <t>realizacja projektu "Gry o niepodległość" w ramach Programu Wieloletniego "Niepodległa" na lata 2017-2022</t>
  </si>
  <si>
    <t>realizacja Priorytetu 2 Projekty Regionalne i Lokalne, Schemat 2B - Niepodległa w ramach Programu Wieloletniego "Niepodległa" na lata 2017-2022 - program dotacyjny</t>
  </si>
  <si>
    <t>Narodowy Instytut Architektury i Urbanistyki</t>
  </si>
  <si>
    <t>Muzeum Jana Pawla II i Prymasa Wyszyńskiego</t>
  </si>
  <si>
    <t>realizacja projektu "Pomnik Europy Środkowo - Wschodniej 1918-2019" w ramach programu Wieloletniego "Niepodległa" na lata 2017-2022</t>
  </si>
  <si>
    <t>realizacja projekt „Ogólnopolska koordynacja Europejskich Dni Dziedzictwa poświęcona upamiętnianiu dążenia Polaków do niepodległości” w ramach Programu Wieloletniego "Niepodległa" na lata 2017-2022</t>
  </si>
  <si>
    <t>POLSKI INSTYTUT SZTUKI FILMOWEJ</t>
  </si>
  <si>
    <t>Polski Instytut Sztuki Filmowej</t>
  </si>
  <si>
    <t>z tego: realizacja postanowień ustawy z dnia 9 listopada 2018r. o finansowym wspieraniu produkcji audiowizualnej</t>
  </si>
  <si>
    <t>z tego: realizacja Priorytetu 3 Projekty Zagraniczne (Schemat 3B) w ramach Programu Wieloletniego "Niepodległa" na lata 2017-2022 - program dotacyjny</t>
  </si>
  <si>
    <t>z tego:  środki na stypendia - Gaude Polonia i Młoda Polska</t>
  </si>
  <si>
    <t>z tego: realizacja Priorytetu 2 Projekty Regionalne i Lokalne, Schemat 2A - Koalicje dla Niepodległej w ramach Programu Wieloletniego "Niepodległa" na lata 2017-2022 - program dotacyjny</t>
  </si>
  <si>
    <t>z tego: realizacja projektu "Po wielkiej wojnie 1918-1923" I etap w ramach Programu Wieloletniego "Niepodległa" na lata 2017-2022</t>
  </si>
  <si>
    <t>z tego: realizacja projektu „Rzeczpospolita modernistyczna - cykl filmów dokumentalnych o polskiej architekturze modernistycznej" w ramach Programu Wieloletniego "Niepodległa" na lata 2017-2022</t>
  </si>
  <si>
    <t>z tego: dofinansowania w trybie programu MKiDN pn. "Patriotyzm Jutra" realizowanego w ramach zadan wlasnych MHP</t>
  </si>
  <si>
    <t>z tego: prace remontowe i konserwatorskie obiektów zabytkowych</t>
  </si>
  <si>
    <t>Muzeum Gross-Rosen w Rogoźnicy</t>
  </si>
  <si>
    <t>z tego: remonty-konserwacje w dawnym obozie koncentracyjnym Gross-Rosen</t>
  </si>
  <si>
    <t>z tego: realizacja projektu "Muzeum na stulecie" w ramach Programu Wieloletniego "Niepodległa" na lata 2017-2022</t>
  </si>
  <si>
    <t>z tego: kontynuacja projektu „Antyczne zabytki Morza Czarnego”</t>
  </si>
  <si>
    <t>z tego: realizacja Projektu Zamoyski 2017-2021</t>
  </si>
  <si>
    <t>z tego: prace związane z wydaniem dwóch tomów Dzieł zebranych Stefana Wyszyńskiego</t>
  </si>
  <si>
    <t>przystąpienie do projektu wydawniczego Pro Memoria</t>
  </si>
  <si>
    <t>Narodowy Instytut Polskiego Dziedzictwa Kulturowego za Granicą POLONIKA</t>
  </si>
  <si>
    <t>z tego: realizacja projektu pn. "Historia: poszukaj” w ramach Programu Wieloletniego "Niepodległa" na lata 2017-2022</t>
  </si>
  <si>
    <t xml:space="preserve">§ 2810 - dotacje dla fundacji w ramach realizacji zadania publicznego Wspieranie działań archiwalnych 2020, w szczególności na ewidencjonowanie, porządkowaniem, zabezpieczenie            i udostępnianie materiałów archiwalnych objętych dofinansowaniem.                 </t>
  </si>
  <si>
    <t xml:space="preserve">§ 2820 - dotacje dla stowarzyszeń w ramach realizacji zadania publicznego Wspieranie działań archiwalnych 2020, w szczególności na ewidencjonowanie, porządkowaniem, zabezpieczenie i udostępnianie materiałów archiwalnych objętych dofinansowaniem.               </t>
  </si>
  <si>
    <t>§ 2830 - dotacje dla pozostałych jednostek niezaliczonych do sektora finansów publicznych (m.in. parafie i konwent bonifratrów) w ramach realizacji zadania publicznego Wspieranie działań archiwalnych 2020, w szczególności na ewidencjonowanie, porządkowaniem, zabezpieczenie i udostępnianie materiałów archiwalnych objętych dofinansowaniem.</t>
  </si>
  <si>
    <t>dofinansowanie zadań bieżących objętych mecenatem państwa w ramach programu:  "Bardzo Młodza Kultura" realizowanego w ramach zadań własnych NCK</t>
  </si>
  <si>
    <t>dofinansowanie zadań bieżących objętych mecenatem państwa w ramach programu: "EtnoPolska 2020" realizowanego w ramach zadań własnych NCK</t>
  </si>
  <si>
    <t>dofinansowanie zadań bieżących objętych mecenatem państwa w ramach programu: "Kultura Interwencje" realizowanego w ramach zadań własnych NCK</t>
  </si>
  <si>
    <t>dofinansowanie zadań bieżących objętych mecenatem państwa w ramach programu: "Ojczysty - dodaj do ulubionych" realizowanego w ramach zadań własnych NCK</t>
  </si>
  <si>
    <t>z tego: dofinansowania w ramach Programu MKiDN pn "Lato w Tetarze" realizowanego w ramach zadań własnych Instytutu Teatraknego</t>
  </si>
  <si>
    <t>dofinansowania w ramach Programu MKiDN pn "Teatr Polska" realizowanego w ramach zadań własnych Instytutu Teatraknego</t>
  </si>
  <si>
    <t>Instytut Dziedzictwa Myśli Narodowej im. Romana Dmowskiego i Ignacego J. Paderewskiego w Warszawie</t>
  </si>
  <si>
    <t>z tego: dofinansowania w trybie programu MKiDN pn. „Wspólnie dla dziedzictwa” realizowanego w ramach zadań własnych NID (zadanie 3.2.1. w ramach "Krajowego Programu Ochrony Zabytków i Opieki nad Zabytkami na lata 2019-2022")</t>
  </si>
  <si>
    <t>z tego: dofinansowania w trybie programu MKiDN pn. „Polskie dziedzictwo kulturowe za granicą - wolontariat” realizowanego w ramach zadań własnych Instytutu</t>
  </si>
  <si>
    <t>realizacja "Programu prezentacji kultury polskiej na EXPO w Dubaju"</t>
  </si>
  <si>
    <t>z tego: realizacja zadania pn. "Działania związane z obecnością Polski na XXVI Międzynarodowych Targach Książki i Festiwalu Literackim w Pradze"</t>
  </si>
  <si>
    <t>dofinansowania w ramach Programu MKiDN pn. "Fundusz Patriotyczny" realizowanego w ramach zadań wlasnych Instytutu</t>
  </si>
  <si>
    <t>z tego: obsługa Programu MKiDN pn. "Fundusz Patriotyczny"</t>
  </si>
  <si>
    <t>z tego: realizacja projektu "Listy milenijne" w ramach Programu Wieloletniego "Niepodległa" na lata 2017-2022</t>
  </si>
  <si>
    <t>Europejskie Centrum Filmowe CAMERIMAGE w Toruniu</t>
  </si>
  <si>
    <t>z tego: współorganizacja Międzynarodowego Festiwalu Sztuki Autorów Zdjęć Filmowych EnergaCAMERIMAGE</t>
  </si>
  <si>
    <t>z tego:  pokrycie kosztów związanych z obsługą Krajowej Rady Bibliotecznej i Rady ds. Narodowego Zasobu Bibliotecznego</t>
  </si>
  <si>
    <t>przygotowanie monografii poświęconej dziejom obozu zagłady w Gusen-koszty obejmujące komponent badawczy oraz honorarium autorki</t>
  </si>
  <si>
    <t>obsługa i honoraria dla ekspertów programu MKiDN pn. "Wspólnie dla dziedzictwa" realizowanego w ramach zadań własnych NID (zadanie 3.2.1. w ramach "Krajowego Programu Ochrony Zabytków i Opieki nad Zabytkami na lata 2019-2022")</t>
  </si>
  <si>
    <t>realizacja "Krajowego Programu Ochrony Zabytków i Opieki nad Zabytkami na lata 2019-2022"</t>
  </si>
  <si>
    <t>Dotacje celowe na wydatki bieżące 2021</t>
  </si>
  <si>
    <t xml:space="preserve">Dotacje celowe na wydatki bieżące 2021 r. </t>
  </si>
  <si>
    <r>
      <rPr>
        <b/>
        <sz val="14"/>
        <rFont val="Times New Roman"/>
        <family val="1"/>
        <charset val="238"/>
      </rPr>
      <t>Załącznik Nr 7</t>
    </r>
    <r>
      <rPr>
        <sz val="14"/>
        <rFont val="Times New Roman"/>
        <family val="1"/>
        <charset val="238"/>
      </rPr>
      <t xml:space="preserve"> - Dotacja celowa na wydatki bieżące na 2021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</si>
</sst>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14">
    <font>
      <sz val="11"/>
      <color theme="1"/>
      <name val="Czcionka tekstu podstawowego"/>
      <family val="2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u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Czcionka tekstu podstawowego"/>
      <family val="2"/>
      <charset val="238"/>
    </font>
    <font>
      <sz val="10"/>
      <name val="Czcionka tekstu podstawowego"/>
      <family val="2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Dot">
        <color indexed="64"/>
      </bottom>
      <diagonal/>
    </border>
    <border>
      <left style="thin">
        <color indexed="64"/>
      </left>
      <right/>
      <top style="dashDot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/>
      <diagonal/>
    </border>
    <border>
      <left style="thin">
        <color indexed="64"/>
      </left>
      <right/>
      <top style="dashDot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 style="thin">
        <color indexed="64"/>
      </bottom>
      <diagonal/>
    </border>
    <border>
      <left/>
      <right/>
      <top style="dash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6" fillId="0" borderId="0" xfId="0" applyFont="1"/>
    <xf numFmtId="0" fontId="1" fillId="2" borderId="0" xfId="0" applyFont="1" applyFill="1" applyBorder="1"/>
    <xf numFmtId="0" fontId="6" fillId="2" borderId="0" xfId="0" applyFont="1" applyFill="1"/>
    <xf numFmtId="3" fontId="3" fillId="2" borderId="5" xfId="0" applyNumberFormat="1" applyFont="1" applyFill="1" applyBorder="1" applyAlignment="1">
      <alignment vertical="center"/>
    </xf>
    <xf numFmtId="3" fontId="3" fillId="2" borderId="2" xfId="0" applyNumberFormat="1" applyFont="1" applyFill="1" applyBorder="1" applyAlignment="1">
      <alignment vertical="center"/>
    </xf>
    <xf numFmtId="3" fontId="2" fillId="2" borderId="4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3" fontId="3" fillId="2" borderId="4" xfId="0" applyNumberFormat="1" applyFont="1" applyFill="1" applyBorder="1" applyAlignment="1">
      <alignment vertical="center"/>
    </xf>
    <xf numFmtId="0" fontId="3" fillId="2" borderId="0" xfId="0" applyFont="1" applyFill="1" applyBorder="1" applyAlignment="1"/>
    <xf numFmtId="0" fontId="1" fillId="2" borderId="0" xfId="0" applyFont="1" applyFill="1" applyBorder="1" applyAlignment="1"/>
    <xf numFmtId="0" fontId="5" fillId="2" borderId="0" xfId="0" applyFont="1" applyFill="1" applyBorder="1" applyAlignment="1">
      <alignment vertical="top"/>
    </xf>
    <xf numFmtId="0" fontId="1" fillId="2" borderId="0" xfId="0" applyFont="1" applyFill="1"/>
    <xf numFmtId="0" fontId="1" fillId="2" borderId="7" xfId="0" applyFont="1" applyFill="1" applyBorder="1"/>
    <xf numFmtId="0" fontId="3" fillId="2" borderId="2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3" fontId="2" fillId="2" borderId="9" xfId="0" applyNumberFormat="1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 wrapText="1"/>
    </xf>
    <xf numFmtId="3" fontId="2" fillId="2" borderId="0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/>
    </xf>
    <xf numFmtId="0" fontId="4" fillId="2" borderId="6" xfId="0" applyFont="1" applyFill="1" applyBorder="1"/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12" xfId="0" applyFont="1" applyFill="1" applyBorder="1"/>
    <xf numFmtId="0" fontId="3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3" fontId="7" fillId="2" borderId="5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33" xfId="0" applyFont="1" applyFill="1" applyBorder="1" applyAlignment="1">
      <alignment vertical="center" wrapText="1"/>
    </xf>
    <xf numFmtId="3" fontId="1" fillId="2" borderId="0" xfId="0" applyNumberFormat="1" applyFont="1" applyFill="1" applyBorder="1"/>
    <xf numFmtId="3" fontId="3" fillId="2" borderId="0" xfId="0" applyNumberFormat="1" applyFont="1" applyFill="1" applyBorder="1"/>
    <xf numFmtId="3" fontId="1" fillId="2" borderId="7" xfId="0" applyNumberFormat="1" applyFont="1" applyFill="1" applyBorder="1"/>
    <xf numFmtId="3" fontId="3" fillId="2" borderId="25" xfId="0" applyNumberFormat="1" applyFont="1" applyFill="1" applyBorder="1" applyAlignment="1">
      <alignment vertical="center"/>
    </xf>
    <xf numFmtId="0" fontId="3" fillId="0" borderId="34" xfId="0" applyFont="1" applyBorder="1" applyAlignment="1">
      <alignment vertical="center"/>
    </xf>
    <xf numFmtId="3" fontId="3" fillId="2" borderId="7" xfId="0" applyNumberFormat="1" applyFont="1" applyFill="1" applyBorder="1"/>
    <xf numFmtId="164" fontId="3" fillId="2" borderId="2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1" fillId="2" borderId="0" xfId="0" applyFont="1" applyFill="1" applyAlignment="1"/>
    <xf numFmtId="0" fontId="1" fillId="2" borderId="22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4" fillId="2" borderId="23" xfId="0" applyFont="1" applyFill="1" applyBorder="1"/>
    <xf numFmtId="0" fontId="1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 wrapText="1"/>
    </xf>
    <xf numFmtId="0" fontId="11" fillId="2" borderId="0" xfId="0" applyFont="1" applyFill="1"/>
    <xf numFmtId="0" fontId="1" fillId="2" borderId="13" xfId="0" applyFont="1" applyFill="1" applyBorder="1" applyAlignment="1">
      <alignment horizontal="center" vertical="top"/>
    </xf>
    <xf numFmtId="3" fontId="1" fillId="2" borderId="4" xfId="0" applyNumberFormat="1" applyFont="1" applyFill="1" applyBorder="1"/>
    <xf numFmtId="0" fontId="1" fillId="2" borderId="15" xfId="0" applyFont="1" applyFill="1" applyBorder="1"/>
    <xf numFmtId="0" fontId="1" fillId="2" borderId="11" xfId="0" applyFont="1" applyFill="1" applyBorder="1"/>
    <xf numFmtId="0" fontId="1" fillId="2" borderId="8" xfId="0" applyFont="1" applyFill="1" applyBorder="1"/>
    <xf numFmtId="0" fontId="3" fillId="2" borderId="16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36" xfId="0" applyFont="1" applyFill="1" applyBorder="1"/>
    <xf numFmtId="3" fontId="3" fillId="2" borderId="35" xfId="0" applyNumberFormat="1" applyFont="1" applyFill="1" applyBorder="1"/>
    <xf numFmtId="0" fontId="3" fillId="2" borderId="32" xfId="0" applyFont="1" applyFill="1" applyBorder="1"/>
    <xf numFmtId="3" fontId="3" fillId="2" borderId="31" xfId="0" applyNumberFormat="1" applyFont="1" applyFill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3" fontId="1" fillId="2" borderId="9" xfId="0" applyNumberFormat="1" applyFont="1" applyFill="1" applyBorder="1"/>
    <xf numFmtId="0" fontId="3" fillId="2" borderId="28" xfId="0" applyFont="1" applyFill="1" applyBorder="1" applyAlignment="1">
      <alignment horizontal="center"/>
    </xf>
    <xf numFmtId="0" fontId="3" fillId="2" borderId="28" xfId="0" applyFont="1" applyFill="1" applyBorder="1" applyAlignment="1">
      <alignment vertical="center"/>
    </xf>
    <xf numFmtId="3" fontId="3" fillId="2" borderId="19" xfId="0" applyNumberFormat="1" applyFont="1" applyFill="1" applyBorder="1"/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/>
    <xf numFmtId="3" fontId="1" fillId="2" borderId="19" xfId="0" applyNumberFormat="1" applyFont="1" applyFill="1" applyBorder="1"/>
    <xf numFmtId="0" fontId="1" fillId="2" borderId="19" xfId="0" applyFont="1" applyFill="1" applyBorder="1" applyAlignment="1">
      <alignment horizontal="center"/>
    </xf>
    <xf numFmtId="0" fontId="1" fillId="2" borderId="18" xfId="0" applyFont="1" applyFill="1" applyBorder="1"/>
    <xf numFmtId="3" fontId="1" fillId="2" borderId="20" xfId="0" applyNumberFormat="1" applyFont="1" applyFill="1" applyBorder="1"/>
    <xf numFmtId="3" fontId="1" fillId="2" borderId="17" xfId="0" applyNumberFormat="1" applyFont="1" applyFill="1" applyBorder="1"/>
    <xf numFmtId="0" fontId="1" fillId="2" borderId="29" xfId="0" applyFont="1" applyFill="1" applyBorder="1" applyAlignment="1">
      <alignment horizontal="center"/>
    </xf>
    <xf numFmtId="3" fontId="1" fillId="2" borderId="29" xfId="0" applyNumberFormat="1" applyFont="1" applyFill="1" applyBorder="1"/>
    <xf numFmtId="0" fontId="1" fillId="0" borderId="19" xfId="0" applyFont="1" applyBorder="1"/>
    <xf numFmtId="0" fontId="1" fillId="0" borderId="30" xfId="0" applyFont="1" applyBorder="1"/>
    <xf numFmtId="3" fontId="1" fillId="2" borderId="4" xfId="0" applyNumberFormat="1" applyFont="1" applyFill="1" applyBorder="1" applyAlignment="1">
      <alignment vertical="center"/>
    </xf>
    <xf numFmtId="3" fontId="2" fillId="2" borderId="33" xfId="0" applyNumberFormat="1" applyFont="1" applyFill="1" applyBorder="1" applyAlignment="1">
      <alignment vertical="center"/>
    </xf>
    <xf numFmtId="0" fontId="4" fillId="2" borderId="9" xfId="0" applyFont="1" applyFill="1" applyBorder="1" applyAlignment="1">
      <alignment horizontal="center" vertical="center"/>
    </xf>
    <xf numFmtId="3" fontId="1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" fillId="2" borderId="0" xfId="0" applyFont="1" applyFill="1" applyBorder="1" applyAlignment="1">
      <alignment horizontal="right" vertical="center"/>
    </xf>
    <xf numFmtId="2" fontId="3" fillId="2" borderId="2" xfId="0" applyNumberFormat="1" applyFont="1" applyFill="1" applyBorder="1" applyAlignment="1">
      <alignment vertical="center" wrapText="1"/>
    </xf>
    <xf numFmtId="2" fontId="2" fillId="2" borderId="4" xfId="0" applyNumberFormat="1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/>
    </xf>
    <xf numFmtId="0" fontId="8" fillId="0" borderId="0" xfId="0" applyFont="1" applyBorder="1"/>
    <xf numFmtId="0" fontId="4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Border="1" applyAlignment="1">
      <alignment horizontal="right" vertical="center"/>
    </xf>
    <xf numFmtId="3" fontId="1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" fillId="2" borderId="2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3" fontId="3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wrapText="1"/>
    </xf>
    <xf numFmtId="0" fontId="3" fillId="2" borderId="7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wrapText="1"/>
    </xf>
    <xf numFmtId="0" fontId="13" fillId="0" borderId="0" xfId="0" applyFont="1" applyAlignment="1">
      <alignment horizontal="left" wrapText="1"/>
    </xf>
    <xf numFmtId="0" fontId="10" fillId="2" borderId="9" xfId="0" applyFont="1" applyFill="1" applyBorder="1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7"/>
  <sheetViews>
    <sheetView tabSelected="1" topLeftCell="A88" zoomScale="80" zoomScaleNormal="80" workbookViewId="0">
      <selection activeCell="C126" sqref="C126"/>
    </sheetView>
  </sheetViews>
  <sheetFormatPr defaultColWidth="9" defaultRowHeight="12.75"/>
  <cols>
    <col min="1" max="1" width="9" style="13"/>
    <col min="2" max="2" width="68.5" style="13" customWidth="1"/>
    <col min="3" max="3" width="19.75" style="13" customWidth="1"/>
    <col min="4" max="4" width="15.125" style="13" customWidth="1"/>
    <col min="5" max="5" width="11.75" style="13" hidden="1" customWidth="1"/>
    <col min="6" max="6" width="11.75" style="13" customWidth="1"/>
    <col min="7" max="7" width="12" style="13" customWidth="1"/>
    <col min="8" max="8" width="14.25" style="13" customWidth="1"/>
    <col min="9" max="9" width="13.375" style="13" customWidth="1"/>
    <col min="10" max="16384" width="9" style="13"/>
  </cols>
  <sheetData>
    <row r="1" spans="1:9" ht="18.75">
      <c r="A1" s="61" t="s">
        <v>115</v>
      </c>
    </row>
    <row r="3" spans="1:9">
      <c r="A3" s="13" t="s">
        <v>29</v>
      </c>
    </row>
    <row r="4" spans="1:9" ht="15" customHeight="1">
      <c r="A4" s="10"/>
      <c r="B4" s="54"/>
      <c r="C4" s="12"/>
      <c r="D4" s="12"/>
      <c r="E4" s="12"/>
      <c r="F4" s="12"/>
      <c r="I4" s="10"/>
    </row>
    <row r="5" spans="1:9" ht="15" customHeight="1">
      <c r="A5" s="10"/>
      <c r="B5" s="54"/>
      <c r="C5" s="12"/>
      <c r="D5" s="12"/>
      <c r="E5" s="12"/>
      <c r="F5" s="12"/>
      <c r="I5" s="10"/>
    </row>
    <row r="6" spans="1:9" ht="15" customHeight="1">
      <c r="A6" s="106"/>
      <c r="B6" s="107"/>
      <c r="C6" s="95"/>
      <c r="D6" s="12"/>
      <c r="E6" s="12"/>
      <c r="F6" s="12"/>
      <c r="I6" s="10"/>
    </row>
    <row r="7" spans="1:9" ht="15" customHeight="1">
      <c r="A7" s="10"/>
      <c r="B7" s="54"/>
      <c r="C7" s="12"/>
      <c r="D7" s="12"/>
      <c r="E7" s="12"/>
      <c r="F7" s="12"/>
      <c r="I7" s="10"/>
    </row>
    <row r="8" spans="1:9" ht="15" customHeight="1">
      <c r="A8" s="55" t="s">
        <v>0</v>
      </c>
      <c r="B8" s="110" t="s">
        <v>1</v>
      </c>
      <c r="C8" s="117" t="s">
        <v>114</v>
      </c>
      <c r="D8" s="120"/>
      <c r="E8" s="115"/>
      <c r="F8" s="115"/>
      <c r="G8" s="115"/>
      <c r="H8" s="115"/>
      <c r="I8" s="116"/>
    </row>
    <row r="9" spans="1:9" ht="15" customHeight="1">
      <c r="A9" s="58"/>
      <c r="B9" s="111"/>
      <c r="C9" s="118"/>
      <c r="D9" s="120"/>
      <c r="E9" s="115"/>
      <c r="F9" s="115"/>
      <c r="G9" s="115"/>
      <c r="H9" s="116"/>
      <c r="I9" s="116"/>
    </row>
    <row r="10" spans="1:9" ht="30.75" customHeight="1" thickBot="1">
      <c r="A10" s="62" t="s">
        <v>2</v>
      </c>
      <c r="B10" s="112"/>
      <c r="C10" s="119"/>
      <c r="D10" s="120"/>
      <c r="E10" s="121"/>
      <c r="F10" s="121"/>
      <c r="G10" s="121"/>
      <c r="H10" s="116"/>
      <c r="I10" s="116"/>
    </row>
    <row r="11" spans="1:9" ht="15" customHeight="1">
      <c r="A11" s="68">
        <v>921</v>
      </c>
      <c r="B11" s="69"/>
      <c r="C11" s="70">
        <f>C13+C17</f>
        <v>479224000</v>
      </c>
      <c r="D11" s="51"/>
      <c r="E11" s="47"/>
      <c r="F11" s="47"/>
      <c r="G11" s="47"/>
      <c r="H11" s="114"/>
      <c r="I11" s="114"/>
    </row>
    <row r="12" spans="1:9" ht="6" customHeight="1" thickBot="1">
      <c r="A12" s="64"/>
      <c r="B12" s="65"/>
      <c r="C12" s="66"/>
      <c r="D12" s="14"/>
      <c r="E12" s="2"/>
      <c r="F12" s="2"/>
      <c r="G12" s="2"/>
      <c r="H12" s="114"/>
      <c r="I12" s="114"/>
    </row>
    <row r="13" spans="1:9" ht="15" customHeight="1" thickTop="1">
      <c r="A13" s="67">
        <v>92117</v>
      </c>
      <c r="B13" s="71" t="s">
        <v>48</v>
      </c>
      <c r="C13" s="72">
        <f t="shared" ref="C13" si="0">C14+C15+C16</f>
        <v>900000</v>
      </c>
      <c r="D13" s="51"/>
      <c r="E13" s="47"/>
      <c r="F13" s="47"/>
      <c r="G13" s="47"/>
      <c r="H13" s="114"/>
      <c r="I13" s="114"/>
    </row>
    <row r="14" spans="1:9" ht="38.25">
      <c r="A14" s="58"/>
      <c r="B14" s="73" t="s">
        <v>90</v>
      </c>
      <c r="C14" s="63">
        <v>300000</v>
      </c>
      <c r="D14" s="48"/>
      <c r="E14" s="46"/>
      <c r="F14" s="46"/>
      <c r="G14" s="46"/>
      <c r="H14" s="104"/>
      <c r="I14" s="104"/>
    </row>
    <row r="15" spans="1:9" ht="38.25">
      <c r="A15" s="58"/>
      <c r="B15" s="74" t="s">
        <v>91</v>
      </c>
      <c r="C15" s="63">
        <v>300000</v>
      </c>
      <c r="D15" s="48"/>
      <c r="E15" s="46"/>
      <c r="F15" s="46"/>
      <c r="G15" s="46"/>
      <c r="H15" s="96"/>
      <c r="I15" s="96"/>
    </row>
    <row r="16" spans="1:9" ht="51">
      <c r="A16" s="58"/>
      <c r="B16" s="74" t="s">
        <v>92</v>
      </c>
      <c r="C16" s="75">
        <v>300000</v>
      </c>
      <c r="D16" s="48"/>
      <c r="E16" s="46"/>
      <c r="F16" s="46"/>
      <c r="G16" s="46"/>
      <c r="H16" s="96"/>
      <c r="I16" s="96"/>
    </row>
    <row r="17" spans="1:9" ht="25.5" customHeight="1">
      <c r="A17" s="76"/>
      <c r="B17" s="77" t="s">
        <v>28</v>
      </c>
      <c r="C17" s="78">
        <f t="shared" ref="C17" si="1">SUM(C18:C29)</f>
        <v>478324000</v>
      </c>
      <c r="D17" s="51"/>
      <c r="E17" s="47"/>
      <c r="F17" s="47"/>
      <c r="G17" s="47"/>
      <c r="H17" s="114"/>
      <c r="I17" s="114"/>
    </row>
    <row r="18" spans="1:9" ht="15" customHeight="1">
      <c r="A18" s="79">
        <v>92105</v>
      </c>
      <c r="B18" s="80" t="s">
        <v>3</v>
      </c>
      <c r="C18" s="81">
        <v>2600000</v>
      </c>
      <c r="D18" s="48"/>
      <c r="E18" s="46"/>
      <c r="F18" s="46"/>
      <c r="G18" s="46"/>
      <c r="H18" s="105"/>
      <c r="I18" s="105"/>
    </row>
    <row r="19" spans="1:9" ht="15" customHeight="1">
      <c r="A19" s="79">
        <v>92106</v>
      </c>
      <c r="B19" s="80" t="s">
        <v>27</v>
      </c>
      <c r="C19" s="81">
        <v>7000000</v>
      </c>
      <c r="D19" s="48"/>
      <c r="E19" s="46"/>
      <c r="F19" s="46"/>
      <c r="G19" s="46"/>
      <c r="H19" s="105"/>
      <c r="I19" s="105"/>
    </row>
    <row r="20" spans="1:9" ht="15" customHeight="1">
      <c r="A20" s="82">
        <v>92108</v>
      </c>
      <c r="B20" s="83" t="s">
        <v>26</v>
      </c>
      <c r="C20" s="81">
        <v>20000000</v>
      </c>
      <c r="D20" s="48"/>
      <c r="E20" s="46"/>
      <c r="F20" s="46"/>
      <c r="G20" s="46"/>
      <c r="H20" s="105"/>
      <c r="I20" s="105"/>
    </row>
    <row r="21" spans="1:9" ht="15" customHeight="1">
      <c r="A21" s="82">
        <v>92109</v>
      </c>
      <c r="B21" s="83" t="s">
        <v>25</v>
      </c>
      <c r="C21" s="81">
        <v>1000000</v>
      </c>
      <c r="D21" s="48"/>
      <c r="E21" s="46"/>
      <c r="F21" s="46"/>
      <c r="G21" s="46"/>
      <c r="H21" s="105"/>
      <c r="I21" s="105"/>
    </row>
    <row r="22" spans="1:9" ht="15" customHeight="1">
      <c r="A22" s="58">
        <v>92110</v>
      </c>
      <c r="B22" s="14" t="s">
        <v>24</v>
      </c>
      <c r="C22" s="81">
        <v>1300000</v>
      </c>
      <c r="D22" s="48"/>
      <c r="E22" s="46"/>
      <c r="F22" s="46"/>
      <c r="G22" s="46"/>
      <c r="H22" s="105"/>
      <c r="I22" s="105"/>
    </row>
    <row r="23" spans="1:9" ht="15" customHeight="1">
      <c r="A23" s="79">
        <v>92113</v>
      </c>
      <c r="B23" s="80" t="s">
        <v>23</v>
      </c>
      <c r="C23" s="84">
        <v>96268000</v>
      </c>
      <c r="D23" s="48"/>
      <c r="E23" s="46"/>
      <c r="F23" s="46"/>
      <c r="G23" s="46"/>
      <c r="H23" s="105"/>
      <c r="I23" s="105"/>
    </row>
    <row r="24" spans="1:9" ht="15" customHeight="1">
      <c r="A24" s="79">
        <v>92114</v>
      </c>
      <c r="B24" s="80" t="s">
        <v>22</v>
      </c>
      <c r="C24" s="81">
        <v>6500000</v>
      </c>
      <c r="D24" s="48"/>
      <c r="E24" s="46"/>
      <c r="F24" s="46"/>
      <c r="G24" s="46"/>
      <c r="H24" s="105"/>
      <c r="I24" s="105"/>
    </row>
    <row r="25" spans="1:9" ht="15" customHeight="1">
      <c r="A25" s="79">
        <v>92116</v>
      </c>
      <c r="B25" s="80" t="s">
        <v>21</v>
      </c>
      <c r="C25" s="85">
        <v>1500000</v>
      </c>
      <c r="D25" s="48"/>
      <c r="E25" s="46"/>
      <c r="F25" s="46"/>
      <c r="G25" s="46"/>
      <c r="H25" s="105"/>
      <c r="I25" s="105"/>
    </row>
    <row r="26" spans="1:9" ht="15" customHeight="1">
      <c r="A26" s="79">
        <v>92118</v>
      </c>
      <c r="B26" s="80" t="s">
        <v>20</v>
      </c>
      <c r="C26" s="84">
        <v>65000000</v>
      </c>
      <c r="D26" s="48"/>
      <c r="E26" s="46"/>
      <c r="F26" s="46"/>
      <c r="G26" s="46"/>
      <c r="H26" s="105"/>
      <c r="I26" s="105"/>
    </row>
    <row r="27" spans="1:9" ht="15" customHeight="1">
      <c r="A27" s="79">
        <v>92119</v>
      </c>
      <c r="B27" s="88" t="s">
        <v>44</v>
      </c>
      <c r="C27" s="84">
        <v>4787000</v>
      </c>
      <c r="D27" s="48"/>
      <c r="E27" s="46"/>
      <c r="F27" s="46"/>
      <c r="G27" s="46"/>
      <c r="H27" s="93"/>
      <c r="I27" s="93"/>
    </row>
    <row r="28" spans="1:9" ht="15" customHeight="1">
      <c r="A28" s="79">
        <v>92120</v>
      </c>
      <c r="B28" s="83" t="s">
        <v>4</v>
      </c>
      <c r="C28" s="81">
        <v>107000000</v>
      </c>
      <c r="D28" s="48"/>
      <c r="E28" s="46"/>
      <c r="F28" s="46"/>
      <c r="G28" s="46"/>
      <c r="H28" s="105"/>
      <c r="I28" s="105"/>
    </row>
    <row r="29" spans="1:9" s="2" customFormat="1" ht="14.25" customHeight="1">
      <c r="A29" s="86">
        <v>92195</v>
      </c>
      <c r="B29" s="89" t="s">
        <v>45</v>
      </c>
      <c r="C29" s="87">
        <v>165369000</v>
      </c>
      <c r="D29" s="48"/>
      <c r="E29" s="46"/>
      <c r="F29" s="46"/>
      <c r="G29" s="46"/>
      <c r="H29" s="105"/>
      <c r="I29" s="105"/>
    </row>
    <row r="30" spans="1:9" s="2" customFormat="1" ht="14.25" customHeight="1">
      <c r="A30" s="99"/>
      <c r="B30" s="100"/>
      <c r="C30" s="46"/>
      <c r="D30" s="46"/>
      <c r="E30" s="46"/>
      <c r="F30" s="46"/>
      <c r="G30" s="46"/>
      <c r="H30" s="93"/>
      <c r="I30" s="93"/>
    </row>
    <row r="31" spans="1:9" s="2" customFormat="1" ht="14.25" customHeight="1">
      <c r="A31" s="99"/>
      <c r="B31" s="100"/>
      <c r="C31" s="46"/>
      <c r="D31" s="46"/>
      <c r="E31" s="46"/>
      <c r="F31" s="46"/>
      <c r="G31" s="46"/>
      <c r="H31" s="93"/>
      <c r="I31" s="93"/>
    </row>
    <row r="32" spans="1:9" ht="15" customHeight="1">
      <c r="A32" s="106" t="s">
        <v>43</v>
      </c>
      <c r="B32" s="107"/>
      <c r="C32" s="54"/>
      <c r="D32" s="11"/>
      <c r="E32" s="11"/>
      <c r="F32" s="11"/>
      <c r="G32" s="11"/>
      <c r="H32" s="11"/>
      <c r="I32" s="11"/>
    </row>
    <row r="33" spans="1:9" ht="15" customHeight="1">
      <c r="A33" s="94"/>
      <c r="B33" s="95"/>
      <c r="C33" s="54"/>
      <c r="D33" s="11"/>
      <c r="E33" s="11"/>
      <c r="F33" s="11"/>
      <c r="G33" s="11"/>
      <c r="H33" s="11"/>
      <c r="I33" s="11"/>
    </row>
    <row r="34" spans="1:9" ht="21.75" customHeight="1">
      <c r="A34" s="55" t="s">
        <v>5</v>
      </c>
      <c r="B34" s="56" t="s">
        <v>1</v>
      </c>
      <c r="C34" s="117" t="s">
        <v>113</v>
      </c>
      <c r="D34" s="57" t="s">
        <v>31</v>
      </c>
      <c r="E34" s="35"/>
      <c r="F34" s="35"/>
      <c r="G34" s="36"/>
      <c r="H34" s="37"/>
      <c r="I34" s="38"/>
    </row>
    <row r="35" spans="1:9" ht="15" customHeight="1">
      <c r="A35" s="58" t="s">
        <v>6</v>
      </c>
      <c r="B35" s="58"/>
      <c r="C35" s="118"/>
      <c r="D35" s="15" t="s">
        <v>7</v>
      </c>
      <c r="E35" s="15" t="s">
        <v>49</v>
      </c>
      <c r="F35" s="15" t="s">
        <v>40</v>
      </c>
      <c r="G35" s="15" t="s">
        <v>8</v>
      </c>
      <c r="H35" s="15" t="s">
        <v>9</v>
      </c>
      <c r="I35" s="15" t="s">
        <v>10</v>
      </c>
    </row>
    <row r="36" spans="1:9" ht="15" customHeight="1">
      <c r="A36" s="58"/>
      <c r="B36" s="58"/>
      <c r="C36" s="123"/>
      <c r="D36" s="16"/>
      <c r="E36" s="16"/>
      <c r="F36" s="16"/>
      <c r="G36" s="16"/>
      <c r="H36" s="16"/>
      <c r="I36" s="16"/>
    </row>
    <row r="37" spans="1:9" s="39" customFormat="1" ht="40.5" customHeight="1">
      <c r="A37" s="17">
        <v>921</v>
      </c>
      <c r="B37" s="59" t="s">
        <v>30</v>
      </c>
      <c r="C37" s="9">
        <f>SUM(D37:I37)</f>
        <v>215601000</v>
      </c>
      <c r="D37" s="4">
        <f>D41+D61+D79+D82+D100+D38</f>
        <v>108000000</v>
      </c>
      <c r="E37" s="4">
        <f t="shared" ref="E37:I37" si="2">E41+E61+E79+E82+E100+E38</f>
        <v>0</v>
      </c>
      <c r="F37" s="4">
        <f t="shared" si="2"/>
        <v>28091000</v>
      </c>
      <c r="G37" s="4">
        <f t="shared" si="2"/>
        <v>6070000</v>
      </c>
      <c r="H37" s="4">
        <f t="shared" si="2"/>
        <v>38091000</v>
      </c>
      <c r="I37" s="4">
        <f t="shared" si="2"/>
        <v>35349000</v>
      </c>
    </row>
    <row r="38" spans="1:9" s="41" customFormat="1" ht="21.75" customHeight="1">
      <c r="A38" s="19">
        <v>92102</v>
      </c>
      <c r="B38" s="20" t="s">
        <v>71</v>
      </c>
      <c r="C38" s="4">
        <f>SUM(D38:I38)</f>
        <v>108000000</v>
      </c>
      <c r="D38" s="43">
        <f>D39</f>
        <v>108000000</v>
      </c>
      <c r="E38" s="43">
        <f t="shared" ref="E38:I38" si="3">E39</f>
        <v>0</v>
      </c>
      <c r="F38" s="43">
        <f t="shared" si="3"/>
        <v>0</v>
      </c>
      <c r="G38" s="43">
        <f t="shared" si="3"/>
        <v>0</v>
      </c>
      <c r="H38" s="43">
        <f t="shared" si="3"/>
        <v>0</v>
      </c>
      <c r="I38" s="43">
        <f t="shared" si="3"/>
        <v>0</v>
      </c>
    </row>
    <row r="39" spans="1:9" s="41" customFormat="1" ht="21.75" customHeight="1">
      <c r="A39" s="18"/>
      <c r="B39" s="21" t="s">
        <v>72</v>
      </c>
      <c r="C39" s="52">
        <f>SUM(D39:I39)</f>
        <v>108000000</v>
      </c>
      <c r="D39" s="5">
        <f t="shared" ref="D39:I39" si="4">SUM(D40:D40)</f>
        <v>108000000</v>
      </c>
      <c r="E39" s="5">
        <f t="shared" si="4"/>
        <v>0</v>
      </c>
      <c r="F39" s="5">
        <f t="shared" si="4"/>
        <v>0</v>
      </c>
      <c r="G39" s="5">
        <f t="shared" si="4"/>
        <v>0</v>
      </c>
      <c r="H39" s="5">
        <f t="shared" si="4"/>
        <v>0</v>
      </c>
      <c r="I39" s="5">
        <f t="shared" si="4"/>
        <v>0</v>
      </c>
    </row>
    <row r="40" spans="1:9" s="41" customFormat="1" ht="31.5" customHeight="1">
      <c r="A40" s="18"/>
      <c r="B40" s="24" t="s">
        <v>73</v>
      </c>
      <c r="C40" s="6">
        <f t="shared" ref="C40" si="5">SUM(D40:I40)</f>
        <v>108000000</v>
      </c>
      <c r="D40" s="6">
        <v>108000000</v>
      </c>
      <c r="E40" s="6"/>
      <c r="F40" s="6"/>
      <c r="G40" s="6"/>
      <c r="H40" s="6"/>
      <c r="I40" s="6"/>
    </row>
    <row r="41" spans="1:9" s="40" customFormat="1" ht="23.25" customHeight="1">
      <c r="A41" s="15">
        <v>92113</v>
      </c>
      <c r="B41" s="29" t="s">
        <v>11</v>
      </c>
      <c r="C41" s="4">
        <f t="shared" ref="C41" si="6">SUM(D41:I41)</f>
        <v>44252000</v>
      </c>
      <c r="D41" s="4">
        <f t="shared" ref="D41:I41" si="7">D42+D46+D56</f>
        <v>0</v>
      </c>
      <c r="E41" s="4">
        <f t="shared" si="7"/>
        <v>0</v>
      </c>
      <c r="F41" s="4">
        <f t="shared" si="7"/>
        <v>14352000</v>
      </c>
      <c r="G41" s="4">
        <f t="shared" si="7"/>
        <v>0</v>
      </c>
      <c r="H41" s="4">
        <f t="shared" si="7"/>
        <v>18850000</v>
      </c>
      <c r="I41" s="4">
        <f t="shared" si="7"/>
        <v>11050000</v>
      </c>
    </row>
    <row r="42" spans="1:9" s="39" customFormat="1" ht="24" customHeight="1">
      <c r="A42" s="18"/>
      <c r="B42" s="21" t="s">
        <v>12</v>
      </c>
      <c r="C42" s="5">
        <f>SUM(D42:I42)</f>
        <v>7965000</v>
      </c>
      <c r="D42" s="8">
        <f t="shared" ref="D42:I42" si="8">SUM(D43:D45)</f>
        <v>0</v>
      </c>
      <c r="E42" s="8">
        <f t="shared" si="8"/>
        <v>0</v>
      </c>
      <c r="F42" s="8">
        <f t="shared" si="8"/>
        <v>5465000</v>
      </c>
      <c r="G42" s="8">
        <f t="shared" si="8"/>
        <v>0</v>
      </c>
      <c r="H42" s="8">
        <f t="shared" si="8"/>
        <v>1250000</v>
      </c>
      <c r="I42" s="8">
        <f t="shared" si="8"/>
        <v>1250000</v>
      </c>
    </row>
    <row r="43" spans="1:9" s="42" customFormat="1" ht="31.5" customHeight="1">
      <c r="A43" s="25"/>
      <c r="B43" s="44" t="s">
        <v>74</v>
      </c>
      <c r="C43" s="6">
        <f t="shared" ref="C43:C45" si="9">SUM(D43:I43)</f>
        <v>2500000</v>
      </c>
      <c r="D43" s="6"/>
      <c r="E43" s="6"/>
      <c r="F43" s="6"/>
      <c r="G43" s="6"/>
      <c r="H43" s="6">
        <v>1250000</v>
      </c>
      <c r="I43" s="6">
        <v>1250000</v>
      </c>
    </row>
    <row r="44" spans="1:9" s="42" customFormat="1" ht="30.75" customHeight="1">
      <c r="A44" s="25"/>
      <c r="B44" s="24" t="s">
        <v>61</v>
      </c>
      <c r="C44" s="6">
        <f>SUM(D44:I44)</f>
        <v>5000000</v>
      </c>
      <c r="D44" s="6"/>
      <c r="E44" s="6"/>
      <c r="F44" s="6">
        <v>5000000</v>
      </c>
      <c r="G44" s="6"/>
      <c r="H44" s="6"/>
      <c r="I44" s="6"/>
    </row>
    <row r="45" spans="1:9" s="42" customFormat="1" ht="30" customHeight="1">
      <c r="A45" s="18"/>
      <c r="B45" s="45" t="s">
        <v>102</v>
      </c>
      <c r="C45" s="6">
        <f t="shared" si="9"/>
        <v>465000</v>
      </c>
      <c r="D45" s="7"/>
      <c r="E45" s="7"/>
      <c r="F45" s="7">
        <v>465000</v>
      </c>
      <c r="G45" s="7"/>
      <c r="H45" s="7"/>
      <c r="I45" s="7"/>
    </row>
    <row r="46" spans="1:9" s="39" customFormat="1" ht="28.5" customHeight="1">
      <c r="A46" s="18"/>
      <c r="B46" s="26" t="s">
        <v>13</v>
      </c>
      <c r="C46" s="5">
        <f>SUM(D46:I46)</f>
        <v>31835000</v>
      </c>
      <c r="D46" s="9">
        <f t="shared" ref="D46:I46" si="10">SUM(D47:D55)</f>
        <v>0</v>
      </c>
      <c r="E46" s="9">
        <f t="shared" si="10"/>
        <v>0</v>
      </c>
      <c r="F46" s="9">
        <f t="shared" si="10"/>
        <v>8735000</v>
      </c>
      <c r="G46" s="9">
        <f t="shared" si="10"/>
        <v>0</v>
      </c>
      <c r="H46" s="9">
        <f t="shared" si="10"/>
        <v>13300000</v>
      </c>
      <c r="I46" s="9">
        <f t="shared" si="10"/>
        <v>9800000</v>
      </c>
    </row>
    <row r="47" spans="1:9" s="42" customFormat="1" ht="25.5" customHeight="1">
      <c r="A47" s="25"/>
      <c r="B47" s="24" t="s">
        <v>75</v>
      </c>
      <c r="C47" s="6">
        <f>SUM(D47:I47)</f>
        <v>7435000</v>
      </c>
      <c r="D47" s="6"/>
      <c r="E47" s="6"/>
      <c r="F47" s="6">
        <v>7435000</v>
      </c>
      <c r="G47" s="6"/>
      <c r="H47" s="6"/>
      <c r="I47" s="6"/>
    </row>
    <row r="48" spans="1:9" s="42" customFormat="1" ht="32.25" customHeight="1">
      <c r="A48" s="25"/>
      <c r="B48" s="24" t="s">
        <v>95</v>
      </c>
      <c r="C48" s="6">
        <f t="shared" ref="C48:C50" si="11">SUM(D48:I48)</f>
        <v>10000000</v>
      </c>
      <c r="D48" s="6"/>
      <c r="E48" s="6"/>
      <c r="F48" s="6"/>
      <c r="G48" s="6"/>
      <c r="H48" s="6">
        <v>5000000</v>
      </c>
      <c r="I48" s="6">
        <v>5000000</v>
      </c>
    </row>
    <row r="49" spans="1:9" s="42" customFormat="1" ht="36" customHeight="1">
      <c r="A49" s="25"/>
      <c r="B49" s="24" t="s">
        <v>47</v>
      </c>
      <c r="C49" s="6">
        <f t="shared" si="11"/>
        <v>1500000</v>
      </c>
      <c r="D49" s="6"/>
      <c r="E49" s="6"/>
      <c r="F49" s="6"/>
      <c r="G49" s="6"/>
      <c r="H49" s="6">
        <v>1500000</v>
      </c>
      <c r="I49" s="6"/>
    </row>
    <row r="50" spans="1:9" s="42" customFormat="1" ht="36" customHeight="1">
      <c r="A50" s="25"/>
      <c r="B50" s="24" t="s">
        <v>63</v>
      </c>
      <c r="C50" s="6">
        <f t="shared" si="11"/>
        <v>1600000</v>
      </c>
      <c r="D50" s="6"/>
      <c r="E50" s="6"/>
      <c r="F50" s="6"/>
      <c r="G50" s="6"/>
      <c r="H50" s="6">
        <v>800000</v>
      </c>
      <c r="I50" s="6">
        <v>800000</v>
      </c>
    </row>
    <row r="51" spans="1:9" s="42" customFormat="1" ht="28.5" customHeight="1">
      <c r="A51" s="25"/>
      <c r="B51" s="24" t="s">
        <v>96</v>
      </c>
      <c r="C51" s="6">
        <f t="shared" ref="C51:C55" si="12">SUM(D51:I51)</f>
        <v>1000000</v>
      </c>
      <c r="D51" s="6"/>
      <c r="E51" s="6"/>
      <c r="F51" s="6"/>
      <c r="G51" s="6"/>
      <c r="H51" s="6">
        <v>500000</v>
      </c>
      <c r="I51" s="6">
        <v>500000</v>
      </c>
    </row>
    <row r="52" spans="1:9" s="42" customFormat="1" ht="28.5" customHeight="1">
      <c r="A52" s="25"/>
      <c r="B52" s="24" t="s">
        <v>93</v>
      </c>
      <c r="C52" s="6">
        <f t="shared" si="12"/>
        <v>2000000</v>
      </c>
      <c r="D52" s="6"/>
      <c r="E52" s="6"/>
      <c r="F52" s="6"/>
      <c r="G52" s="6"/>
      <c r="H52" s="6">
        <v>2000000</v>
      </c>
      <c r="I52" s="6"/>
    </row>
    <row r="53" spans="1:9" s="42" customFormat="1" ht="28.5" customHeight="1">
      <c r="A53" s="25"/>
      <c r="B53" s="24" t="s">
        <v>94</v>
      </c>
      <c r="C53" s="6">
        <f t="shared" ref="C53" si="13">SUM(D53:I53)</f>
        <v>7000000</v>
      </c>
      <c r="D53" s="6"/>
      <c r="E53" s="6"/>
      <c r="F53" s="6"/>
      <c r="G53" s="6"/>
      <c r="H53" s="6">
        <v>3500000</v>
      </c>
      <c r="I53" s="6">
        <v>3500000</v>
      </c>
    </row>
    <row r="54" spans="1:9" s="42" customFormat="1" ht="24.75" customHeight="1">
      <c r="A54" s="18"/>
      <c r="B54" s="24" t="s">
        <v>64</v>
      </c>
      <c r="C54" s="6">
        <f t="shared" si="12"/>
        <v>1000000</v>
      </c>
      <c r="D54" s="6"/>
      <c r="E54" s="6"/>
      <c r="F54" s="6">
        <v>1000000</v>
      </c>
      <c r="G54" s="6"/>
      <c r="H54" s="6"/>
      <c r="I54" s="6"/>
    </row>
    <row r="55" spans="1:9" s="42" customFormat="1" ht="30.75" customHeight="1">
      <c r="A55" s="18"/>
      <c r="B55" s="24" t="s">
        <v>65</v>
      </c>
      <c r="C55" s="6">
        <f t="shared" si="12"/>
        <v>300000</v>
      </c>
      <c r="D55" s="6"/>
      <c r="E55" s="6"/>
      <c r="F55" s="6">
        <v>300000</v>
      </c>
      <c r="G55" s="6"/>
      <c r="H55" s="6"/>
      <c r="I55" s="6"/>
    </row>
    <row r="56" spans="1:9" s="39" customFormat="1" ht="27.75" customHeight="1">
      <c r="A56" s="18"/>
      <c r="B56" s="21" t="s">
        <v>14</v>
      </c>
      <c r="C56" s="5">
        <f>SUM(D56:I56)</f>
        <v>4452000</v>
      </c>
      <c r="D56" s="5">
        <f t="shared" ref="D56:I56" si="14">SUM(D57:D60)</f>
        <v>0</v>
      </c>
      <c r="E56" s="5">
        <f t="shared" si="14"/>
        <v>0</v>
      </c>
      <c r="F56" s="5">
        <f t="shared" si="14"/>
        <v>152000</v>
      </c>
      <c r="G56" s="5">
        <f t="shared" si="14"/>
        <v>0</v>
      </c>
      <c r="H56" s="5">
        <f t="shared" si="14"/>
        <v>4300000</v>
      </c>
      <c r="I56" s="5">
        <f t="shared" si="14"/>
        <v>0</v>
      </c>
    </row>
    <row r="57" spans="1:9" s="34" customFormat="1" ht="30.75" customHeight="1">
      <c r="A57" s="23"/>
      <c r="B57" s="24" t="s">
        <v>103</v>
      </c>
      <c r="C57" s="6">
        <f>SUM(D57:I57)</f>
        <v>152000</v>
      </c>
      <c r="D57" s="6"/>
      <c r="E57" s="6"/>
      <c r="F57" s="6">
        <v>152000</v>
      </c>
      <c r="G57" s="6"/>
      <c r="H57" s="6"/>
      <c r="I57" s="6"/>
    </row>
    <row r="58" spans="1:9" s="42" customFormat="1" ht="28.5" customHeight="1">
      <c r="A58" s="18"/>
      <c r="B58" s="24" t="s">
        <v>54</v>
      </c>
      <c r="C58" s="6">
        <f t="shared" ref="C58" si="15">SUM(D58:I58)</f>
        <v>0</v>
      </c>
      <c r="D58" s="6"/>
      <c r="E58" s="6"/>
      <c r="F58" s="6"/>
      <c r="G58" s="6"/>
      <c r="H58" s="6"/>
      <c r="I58" s="6"/>
    </row>
    <row r="59" spans="1:9" s="42" customFormat="1" ht="29.25" customHeight="1">
      <c r="A59" s="18"/>
      <c r="B59" s="24" t="s">
        <v>62</v>
      </c>
      <c r="C59" s="6">
        <f t="shared" ref="C59" si="16">SUM(D59:I59)</f>
        <v>2500000</v>
      </c>
      <c r="D59" s="6"/>
      <c r="E59" s="6"/>
      <c r="F59" s="6"/>
      <c r="G59" s="6"/>
      <c r="H59" s="6">
        <v>2500000</v>
      </c>
      <c r="I59" s="6"/>
    </row>
    <row r="60" spans="1:9" s="42" customFormat="1" ht="29.25" customHeight="1">
      <c r="A60" s="18"/>
      <c r="B60" s="24" t="s">
        <v>57</v>
      </c>
      <c r="C60" s="6">
        <f t="shared" ref="C60" si="17">SUM(D60:I60)</f>
        <v>1800000</v>
      </c>
      <c r="D60" s="6"/>
      <c r="E60" s="6"/>
      <c r="F60" s="6"/>
      <c r="G60" s="6"/>
      <c r="H60" s="6">
        <v>1800000</v>
      </c>
      <c r="I60" s="6"/>
    </row>
    <row r="61" spans="1:9" s="40" customFormat="1" ht="28.5" customHeight="1">
      <c r="A61" s="17">
        <v>92114</v>
      </c>
      <c r="B61" s="29" t="s">
        <v>15</v>
      </c>
      <c r="C61" s="4">
        <f>SUM(D61:I61)</f>
        <v>42222000</v>
      </c>
      <c r="D61" s="49">
        <f>D62+D65+D74+D77+D67+D72+D70</f>
        <v>0</v>
      </c>
      <c r="E61" s="49">
        <f t="shared" ref="E61:I61" si="18">E62+E65+E74+E77+E67+E72+E70</f>
        <v>0</v>
      </c>
      <c r="F61" s="49">
        <f t="shared" si="18"/>
        <v>4522000</v>
      </c>
      <c r="G61" s="49">
        <f t="shared" si="18"/>
        <v>0</v>
      </c>
      <c r="H61" s="49">
        <f t="shared" si="18"/>
        <v>17650000</v>
      </c>
      <c r="I61" s="49">
        <f t="shared" si="18"/>
        <v>20050000</v>
      </c>
    </row>
    <row r="62" spans="1:9" s="39" customFormat="1" ht="26.25" customHeight="1">
      <c r="A62" s="18"/>
      <c r="B62" s="26" t="s">
        <v>16</v>
      </c>
      <c r="C62" s="5">
        <f>SUM(D62:I62)</f>
        <v>3200000</v>
      </c>
      <c r="D62" s="9">
        <f t="shared" ref="D62:I62" si="19">SUM(D63:D64)</f>
        <v>0</v>
      </c>
      <c r="E62" s="9">
        <f t="shared" si="19"/>
        <v>0</v>
      </c>
      <c r="F62" s="9">
        <f t="shared" si="19"/>
        <v>0</v>
      </c>
      <c r="G62" s="9">
        <f t="shared" si="19"/>
        <v>0</v>
      </c>
      <c r="H62" s="9">
        <f t="shared" si="19"/>
        <v>1650000</v>
      </c>
      <c r="I62" s="9">
        <f t="shared" si="19"/>
        <v>1550000</v>
      </c>
    </row>
    <row r="63" spans="1:9" s="39" customFormat="1" ht="32.25" customHeight="1">
      <c r="A63" s="18"/>
      <c r="B63" s="24" t="s">
        <v>97</v>
      </c>
      <c r="C63" s="6">
        <f t="shared" ref="C63:C64" si="20">SUM(D63:I63)</f>
        <v>1500000</v>
      </c>
      <c r="D63" s="6"/>
      <c r="E63" s="6"/>
      <c r="F63" s="6"/>
      <c r="G63" s="6"/>
      <c r="H63" s="6">
        <v>850000</v>
      </c>
      <c r="I63" s="6">
        <v>650000</v>
      </c>
    </row>
    <row r="64" spans="1:9" s="39" customFormat="1" ht="32.25" customHeight="1">
      <c r="A64" s="18"/>
      <c r="B64" s="24" t="s">
        <v>98</v>
      </c>
      <c r="C64" s="6">
        <f t="shared" si="20"/>
        <v>1700000</v>
      </c>
      <c r="D64" s="6"/>
      <c r="E64" s="6"/>
      <c r="F64" s="6"/>
      <c r="G64" s="6"/>
      <c r="H64" s="6">
        <v>800000</v>
      </c>
      <c r="I64" s="6">
        <v>900000</v>
      </c>
    </row>
    <row r="65" spans="1:9" s="39" customFormat="1" ht="24" customHeight="1">
      <c r="A65" s="18"/>
      <c r="B65" s="27" t="s">
        <v>46</v>
      </c>
      <c r="C65" s="5">
        <f>SUM(D65:I65)</f>
        <v>890000</v>
      </c>
      <c r="D65" s="5">
        <f t="shared" ref="D65:I65" si="21">SUM(D66:D66)</f>
        <v>0</v>
      </c>
      <c r="E65" s="5">
        <f t="shared" si="21"/>
        <v>0</v>
      </c>
      <c r="F65" s="5">
        <f t="shared" si="21"/>
        <v>890000</v>
      </c>
      <c r="G65" s="5">
        <f t="shared" si="21"/>
        <v>0</v>
      </c>
      <c r="H65" s="5">
        <f t="shared" si="21"/>
        <v>0</v>
      </c>
      <c r="I65" s="5">
        <f t="shared" si="21"/>
        <v>0</v>
      </c>
    </row>
    <row r="66" spans="1:9" s="42" customFormat="1" ht="33" customHeight="1">
      <c r="A66" s="18"/>
      <c r="B66" s="32" t="s">
        <v>77</v>
      </c>
      <c r="C66" s="7">
        <f>SUM(D66:I66)</f>
        <v>890000</v>
      </c>
      <c r="D66" s="7"/>
      <c r="E66" s="7"/>
      <c r="F66" s="7">
        <v>890000</v>
      </c>
      <c r="G66" s="7"/>
      <c r="H66" s="7"/>
      <c r="I66" s="7"/>
    </row>
    <row r="67" spans="1:9" s="42" customFormat="1" ht="25.5" customHeight="1">
      <c r="A67" s="18"/>
      <c r="B67" s="53" t="s">
        <v>60</v>
      </c>
      <c r="C67" s="5">
        <f t="shared" ref="C67:C74" si="22">SUM(D67:I67)</f>
        <v>4500000</v>
      </c>
      <c r="D67" s="5">
        <f>D68+D69</f>
        <v>0</v>
      </c>
      <c r="E67" s="5">
        <f t="shared" ref="E67" si="23">E68+E69</f>
        <v>0</v>
      </c>
      <c r="F67" s="5">
        <f t="shared" ref="F67" si="24">F68+F69</f>
        <v>0</v>
      </c>
      <c r="G67" s="5">
        <f t="shared" ref="G67" si="25">G68+G69</f>
        <v>0</v>
      </c>
      <c r="H67" s="5">
        <f>H68+H69</f>
        <v>1000000</v>
      </c>
      <c r="I67" s="5">
        <f t="shared" ref="I67" si="26">I68+I69</f>
        <v>3500000</v>
      </c>
    </row>
    <row r="68" spans="1:9" s="42" customFormat="1" ht="39" customHeight="1">
      <c r="A68" s="18"/>
      <c r="B68" s="24" t="s">
        <v>76</v>
      </c>
      <c r="C68" s="6">
        <f t="shared" si="22"/>
        <v>1000000</v>
      </c>
      <c r="D68" s="6"/>
      <c r="E68" s="6"/>
      <c r="F68" s="6"/>
      <c r="G68" s="6"/>
      <c r="H68" s="6">
        <v>1000000</v>
      </c>
      <c r="I68" s="6"/>
    </row>
    <row r="69" spans="1:9" s="42" customFormat="1" ht="31.5" customHeight="1">
      <c r="A69" s="18"/>
      <c r="B69" s="24" t="s">
        <v>66</v>
      </c>
      <c r="C69" s="6">
        <f t="shared" si="22"/>
        <v>3500000</v>
      </c>
      <c r="D69" s="6"/>
      <c r="E69" s="6"/>
      <c r="F69" s="6"/>
      <c r="G69" s="6"/>
      <c r="H69" s="6"/>
      <c r="I69" s="6">
        <v>3500000</v>
      </c>
    </row>
    <row r="70" spans="1:9" s="42" customFormat="1" ht="31.5" customHeight="1">
      <c r="A70" s="18"/>
      <c r="B70" s="21" t="s">
        <v>67</v>
      </c>
      <c r="C70" s="5">
        <f t="shared" si="22"/>
        <v>123000</v>
      </c>
      <c r="D70" s="5">
        <f t="shared" ref="D70:I72" si="27">SUM(D71:D71)</f>
        <v>0</v>
      </c>
      <c r="E70" s="5">
        <f t="shared" si="27"/>
        <v>0</v>
      </c>
      <c r="F70" s="5">
        <f t="shared" si="27"/>
        <v>123000</v>
      </c>
      <c r="G70" s="5">
        <f t="shared" si="27"/>
        <v>0</v>
      </c>
      <c r="H70" s="5">
        <f t="shared" si="27"/>
        <v>0</v>
      </c>
      <c r="I70" s="5">
        <f t="shared" si="27"/>
        <v>0</v>
      </c>
    </row>
    <row r="71" spans="1:9" s="42" customFormat="1" ht="41.25" customHeight="1">
      <c r="A71" s="18"/>
      <c r="B71" s="24" t="s">
        <v>78</v>
      </c>
      <c r="C71" s="6">
        <f t="shared" si="22"/>
        <v>123000</v>
      </c>
      <c r="D71" s="6"/>
      <c r="E71" s="6"/>
      <c r="F71" s="6">
        <v>123000</v>
      </c>
      <c r="G71" s="6"/>
      <c r="H71" s="6"/>
      <c r="I71" s="6"/>
    </row>
    <row r="72" spans="1:9" s="42" customFormat="1" ht="31.5" customHeight="1">
      <c r="A72" s="18"/>
      <c r="B72" s="21" t="s">
        <v>107</v>
      </c>
      <c r="C72" s="5">
        <f t="shared" ref="C72:C73" si="28">SUM(D72:I72)</f>
        <v>3000000</v>
      </c>
      <c r="D72" s="5">
        <f t="shared" si="27"/>
        <v>0</v>
      </c>
      <c r="E72" s="5">
        <f t="shared" si="27"/>
        <v>0</v>
      </c>
      <c r="F72" s="5">
        <f t="shared" si="27"/>
        <v>3000000</v>
      </c>
      <c r="G72" s="5">
        <f t="shared" si="27"/>
        <v>0</v>
      </c>
      <c r="H72" s="5">
        <f t="shared" si="27"/>
        <v>0</v>
      </c>
      <c r="I72" s="5">
        <f t="shared" si="27"/>
        <v>0</v>
      </c>
    </row>
    <row r="73" spans="1:9" s="42" customFormat="1" ht="35.25" customHeight="1">
      <c r="A73" s="18"/>
      <c r="B73" s="24" t="s">
        <v>108</v>
      </c>
      <c r="C73" s="6">
        <f t="shared" si="28"/>
        <v>3000000</v>
      </c>
      <c r="D73" s="6"/>
      <c r="E73" s="6"/>
      <c r="F73" s="6">
        <v>3000000</v>
      </c>
      <c r="G73" s="6"/>
      <c r="H73" s="6"/>
      <c r="I73" s="6"/>
    </row>
    <row r="74" spans="1:9" s="39" customFormat="1" ht="38.25" customHeight="1">
      <c r="A74" s="18"/>
      <c r="B74" s="97" t="s">
        <v>99</v>
      </c>
      <c r="C74" s="5">
        <f t="shared" si="22"/>
        <v>30500000</v>
      </c>
      <c r="D74" s="5">
        <f>SUM(D75:D76)</f>
        <v>0</v>
      </c>
      <c r="E74" s="5">
        <f t="shared" ref="E74:I74" si="29">SUM(E75:E76)</f>
        <v>0</v>
      </c>
      <c r="F74" s="5">
        <f t="shared" si="29"/>
        <v>500000</v>
      </c>
      <c r="G74" s="5">
        <f t="shared" si="29"/>
        <v>0</v>
      </c>
      <c r="H74" s="5">
        <f t="shared" si="29"/>
        <v>15000000</v>
      </c>
      <c r="I74" s="5">
        <f t="shared" si="29"/>
        <v>15000000</v>
      </c>
    </row>
    <row r="75" spans="1:9" s="34" customFormat="1" ht="23.25" customHeight="1">
      <c r="A75" s="23"/>
      <c r="B75" s="98" t="s">
        <v>105</v>
      </c>
      <c r="C75" s="6"/>
      <c r="D75" s="6"/>
      <c r="E75" s="6"/>
      <c r="F75" s="6">
        <v>500000</v>
      </c>
      <c r="G75" s="6"/>
      <c r="H75" s="6"/>
      <c r="I75" s="6"/>
    </row>
    <row r="76" spans="1:9" s="42" customFormat="1" ht="32.25" customHeight="1">
      <c r="A76" s="18"/>
      <c r="B76" s="24" t="s">
        <v>104</v>
      </c>
      <c r="C76" s="6">
        <f t="shared" ref="C76" si="30">SUM(D76:I76)</f>
        <v>30000000</v>
      </c>
      <c r="D76" s="6"/>
      <c r="E76" s="6"/>
      <c r="F76" s="6"/>
      <c r="G76" s="6"/>
      <c r="H76" s="6">
        <v>15000000</v>
      </c>
      <c r="I76" s="6">
        <v>15000000</v>
      </c>
    </row>
    <row r="77" spans="1:9" s="42" customFormat="1" ht="26.25" customHeight="1">
      <c r="A77" s="18"/>
      <c r="B77" s="50" t="s">
        <v>55</v>
      </c>
      <c r="C77" s="5">
        <f>SUM(D77:I77)</f>
        <v>9000</v>
      </c>
      <c r="D77" s="5">
        <f t="shared" ref="D77:I77" si="31">SUM(D78:D78)</f>
        <v>0</v>
      </c>
      <c r="E77" s="5">
        <f t="shared" si="31"/>
        <v>0</v>
      </c>
      <c r="F77" s="5">
        <f t="shared" si="31"/>
        <v>9000</v>
      </c>
      <c r="G77" s="5">
        <f t="shared" si="31"/>
        <v>0</v>
      </c>
      <c r="H77" s="5">
        <f t="shared" si="31"/>
        <v>0</v>
      </c>
      <c r="I77" s="5">
        <f t="shared" si="31"/>
        <v>0</v>
      </c>
    </row>
    <row r="78" spans="1:9" s="42" customFormat="1" ht="26.25" customHeight="1">
      <c r="A78" s="18"/>
      <c r="B78" s="24" t="s">
        <v>106</v>
      </c>
      <c r="C78" s="6">
        <f t="shared" ref="C78" si="32">SUM(D78:I78)</f>
        <v>9000</v>
      </c>
      <c r="D78" s="6"/>
      <c r="E78" s="6"/>
      <c r="F78" s="6">
        <v>9000</v>
      </c>
      <c r="G78" s="6"/>
      <c r="H78" s="6"/>
      <c r="I78" s="6"/>
    </row>
    <row r="79" spans="1:9" s="42" customFormat="1" ht="30" customHeight="1">
      <c r="A79" s="17">
        <v>92116</v>
      </c>
      <c r="B79" s="29" t="s">
        <v>42</v>
      </c>
      <c r="C79" s="4">
        <f>SUM(D79:I79)</f>
        <v>50000</v>
      </c>
      <c r="D79" s="4">
        <f>D80</f>
        <v>0</v>
      </c>
      <c r="E79" s="4">
        <f t="shared" ref="E79:I79" si="33">E80</f>
        <v>0</v>
      </c>
      <c r="F79" s="4">
        <f t="shared" si="33"/>
        <v>50000</v>
      </c>
      <c r="G79" s="4">
        <f t="shared" si="33"/>
        <v>0</v>
      </c>
      <c r="H79" s="4">
        <f t="shared" si="33"/>
        <v>0</v>
      </c>
      <c r="I79" s="4">
        <f t="shared" si="33"/>
        <v>0</v>
      </c>
    </row>
    <row r="80" spans="1:9" s="39" customFormat="1" ht="30.75" customHeight="1">
      <c r="A80" s="18"/>
      <c r="B80" s="26" t="s">
        <v>53</v>
      </c>
      <c r="C80" s="5">
        <f>SUM(D80:I80)</f>
        <v>50000</v>
      </c>
      <c r="D80" s="9">
        <f t="shared" ref="D80:I80" si="34">SUM(D81:D81)</f>
        <v>0</v>
      </c>
      <c r="E80" s="9">
        <f t="shared" si="34"/>
        <v>0</v>
      </c>
      <c r="F80" s="9">
        <f t="shared" si="34"/>
        <v>50000</v>
      </c>
      <c r="G80" s="9">
        <f t="shared" si="34"/>
        <v>0</v>
      </c>
      <c r="H80" s="9">
        <f t="shared" si="34"/>
        <v>0</v>
      </c>
      <c r="I80" s="9">
        <f t="shared" si="34"/>
        <v>0</v>
      </c>
    </row>
    <row r="81" spans="1:9" s="34" customFormat="1" ht="34.5" customHeight="1">
      <c r="A81" s="22"/>
      <c r="B81" s="24" t="s">
        <v>109</v>
      </c>
      <c r="C81" s="6">
        <f t="shared" ref="C81" si="35">SUM(D81:I81)</f>
        <v>50000</v>
      </c>
      <c r="D81" s="6"/>
      <c r="E81" s="6"/>
      <c r="F81" s="6">
        <v>50000</v>
      </c>
      <c r="G81" s="6"/>
      <c r="H81" s="6"/>
      <c r="I81" s="6"/>
    </row>
    <row r="82" spans="1:9" s="42" customFormat="1" ht="25.5" customHeight="1">
      <c r="A82" s="17">
        <v>92118</v>
      </c>
      <c r="B82" s="29" t="s">
        <v>17</v>
      </c>
      <c r="C82" s="4">
        <f t="shared" ref="C82:C91" si="36">SUM(D82:I82)</f>
        <v>11503000</v>
      </c>
      <c r="D82" s="4">
        <f>D83+D89+D91+D94+D98+D86+D96</f>
        <v>0</v>
      </c>
      <c r="E82" s="4">
        <f t="shared" ref="E82:I82" si="37">E83+E89+E91+E94+E98+E86+E96</f>
        <v>0</v>
      </c>
      <c r="F82" s="4">
        <f t="shared" si="37"/>
        <v>1593000</v>
      </c>
      <c r="G82" s="4">
        <f t="shared" si="37"/>
        <v>6070000</v>
      </c>
      <c r="H82" s="4">
        <f t="shared" si="37"/>
        <v>1541000</v>
      </c>
      <c r="I82" s="4">
        <f t="shared" si="37"/>
        <v>2299000</v>
      </c>
    </row>
    <row r="83" spans="1:9" s="39" customFormat="1" ht="27.75" customHeight="1">
      <c r="A83" s="18"/>
      <c r="B83" s="26" t="s">
        <v>56</v>
      </c>
      <c r="C83" s="5">
        <f>SUM(D83:I83)</f>
        <v>280000</v>
      </c>
      <c r="D83" s="9">
        <f t="shared" ref="D83:I83" si="38">SUM(D84:D85)</f>
        <v>0</v>
      </c>
      <c r="E83" s="9">
        <f t="shared" si="38"/>
        <v>0</v>
      </c>
      <c r="F83" s="9">
        <f t="shared" si="38"/>
        <v>280000</v>
      </c>
      <c r="G83" s="9">
        <f t="shared" si="38"/>
        <v>0</v>
      </c>
      <c r="H83" s="9">
        <f t="shared" si="38"/>
        <v>0</v>
      </c>
      <c r="I83" s="9">
        <f t="shared" si="38"/>
        <v>0</v>
      </c>
    </row>
    <row r="84" spans="1:9" s="34" customFormat="1" ht="26.25" customHeight="1">
      <c r="A84" s="23"/>
      <c r="B84" s="24" t="s">
        <v>84</v>
      </c>
      <c r="C84" s="6">
        <f t="shared" ref="C84:C85" si="39">SUM(D84:I84)</f>
        <v>280000</v>
      </c>
      <c r="D84" s="6"/>
      <c r="E84" s="6"/>
      <c r="F84" s="6">
        <v>280000</v>
      </c>
      <c r="G84" s="6"/>
      <c r="H84" s="6"/>
      <c r="I84" s="6"/>
    </row>
    <row r="85" spans="1:9" s="34" customFormat="1" ht="29.25" customHeight="1">
      <c r="A85" s="23"/>
      <c r="B85" s="24" t="s">
        <v>69</v>
      </c>
      <c r="C85" s="6">
        <f t="shared" si="39"/>
        <v>0</v>
      </c>
      <c r="D85" s="6"/>
      <c r="E85" s="6"/>
      <c r="F85" s="6"/>
      <c r="G85" s="6"/>
      <c r="H85" s="6"/>
      <c r="I85" s="6"/>
    </row>
    <row r="86" spans="1:9" s="34" customFormat="1" ht="27" customHeight="1">
      <c r="A86" s="22"/>
      <c r="B86" s="27" t="s">
        <v>68</v>
      </c>
      <c r="C86" s="5">
        <f t="shared" ref="C86:C88" si="40">SUM(D86:I86)</f>
        <v>330000</v>
      </c>
      <c r="D86" s="5">
        <f>SUM(D87:D88)</f>
        <v>0</v>
      </c>
      <c r="E86" s="5">
        <f t="shared" ref="E86:F86" si="41">SUM(E87:E88)</f>
        <v>0</v>
      </c>
      <c r="F86" s="5">
        <f t="shared" si="41"/>
        <v>330000</v>
      </c>
      <c r="G86" s="5">
        <f>SUM(G87:G88)</f>
        <v>0</v>
      </c>
      <c r="H86" s="5">
        <f t="shared" ref="H86:I86" si="42">SUM(H87:H88)</f>
        <v>0</v>
      </c>
      <c r="I86" s="5">
        <f t="shared" si="42"/>
        <v>0</v>
      </c>
    </row>
    <row r="87" spans="1:9" s="34" customFormat="1" ht="27" customHeight="1">
      <c r="A87" s="22"/>
      <c r="B87" s="24" t="s">
        <v>86</v>
      </c>
      <c r="C87" s="6">
        <f t="shared" si="40"/>
        <v>180000</v>
      </c>
      <c r="D87" s="6"/>
      <c r="E87" s="6"/>
      <c r="F87" s="6">
        <v>180000</v>
      </c>
      <c r="G87" s="6"/>
      <c r="H87" s="6"/>
      <c r="I87" s="6"/>
    </row>
    <row r="88" spans="1:9" s="34" customFormat="1" ht="27" customHeight="1">
      <c r="A88" s="22"/>
      <c r="B88" s="33" t="s">
        <v>87</v>
      </c>
      <c r="C88" s="6">
        <f t="shared" si="40"/>
        <v>150000</v>
      </c>
      <c r="D88" s="6"/>
      <c r="E88" s="6"/>
      <c r="F88" s="6">
        <v>150000</v>
      </c>
      <c r="G88" s="6"/>
      <c r="H88" s="6"/>
      <c r="I88" s="6"/>
    </row>
    <row r="89" spans="1:9" s="39" customFormat="1" ht="25.5" customHeight="1">
      <c r="A89" s="18"/>
      <c r="B89" s="27" t="s">
        <v>18</v>
      </c>
      <c r="C89" s="5">
        <f t="shared" si="36"/>
        <v>3270000</v>
      </c>
      <c r="D89" s="8">
        <f>D90</f>
        <v>0</v>
      </c>
      <c r="E89" s="8">
        <f t="shared" ref="E89:I89" si="43">E90</f>
        <v>0</v>
      </c>
      <c r="F89" s="8">
        <f t="shared" si="43"/>
        <v>0</v>
      </c>
      <c r="G89" s="8">
        <f t="shared" si="43"/>
        <v>3270000</v>
      </c>
      <c r="H89" s="8">
        <f t="shared" si="43"/>
        <v>0</v>
      </c>
      <c r="I89" s="8">
        <f t="shared" si="43"/>
        <v>0</v>
      </c>
    </row>
    <row r="90" spans="1:9" s="39" customFormat="1" ht="25.5" customHeight="1">
      <c r="A90" s="18"/>
      <c r="B90" s="24" t="s">
        <v>80</v>
      </c>
      <c r="C90" s="6">
        <f t="shared" ref="C90" si="44">SUM(D90:I90)</f>
        <v>3270000</v>
      </c>
      <c r="D90" s="6"/>
      <c r="E90" s="6"/>
      <c r="F90" s="90"/>
      <c r="G90" s="90">
        <v>3270000</v>
      </c>
      <c r="H90" s="90"/>
      <c r="I90" s="90"/>
    </row>
    <row r="91" spans="1:9" s="39" customFormat="1" ht="25.5" customHeight="1">
      <c r="A91" s="18"/>
      <c r="B91" s="21" t="s">
        <v>19</v>
      </c>
      <c r="C91" s="5">
        <f t="shared" si="36"/>
        <v>3875000</v>
      </c>
      <c r="D91" s="5">
        <f>SUM(D92:D93)</f>
        <v>0</v>
      </c>
      <c r="E91" s="5">
        <f t="shared" ref="E91:I91" si="45">SUM(E92:E93)</f>
        <v>0</v>
      </c>
      <c r="F91" s="5">
        <f t="shared" si="45"/>
        <v>35000</v>
      </c>
      <c r="G91" s="5">
        <f t="shared" si="45"/>
        <v>0</v>
      </c>
      <c r="H91" s="5">
        <f t="shared" si="45"/>
        <v>1541000</v>
      </c>
      <c r="I91" s="5">
        <f t="shared" si="45"/>
        <v>2299000</v>
      </c>
    </row>
    <row r="92" spans="1:9" s="34" customFormat="1" ht="25.5" customHeight="1">
      <c r="A92" s="23"/>
      <c r="B92" s="24" t="s">
        <v>79</v>
      </c>
      <c r="C92" s="6">
        <f>SUM(D92:I92)</f>
        <v>3840000</v>
      </c>
      <c r="D92" s="6"/>
      <c r="E92" s="6"/>
      <c r="F92" s="6"/>
      <c r="G92" s="6"/>
      <c r="H92" s="6">
        <v>1541000</v>
      </c>
      <c r="I92" s="6">
        <v>2299000</v>
      </c>
    </row>
    <row r="93" spans="1:9" s="34" customFormat="1" ht="35.25" customHeight="1">
      <c r="A93" s="22"/>
      <c r="B93" s="24" t="s">
        <v>110</v>
      </c>
      <c r="C93" s="6">
        <f>SUM(D93:I93)</f>
        <v>35000</v>
      </c>
      <c r="D93" s="91"/>
      <c r="E93" s="91"/>
      <c r="F93" s="91">
        <v>35000</v>
      </c>
      <c r="G93" s="91"/>
      <c r="H93" s="91"/>
      <c r="I93" s="91"/>
    </row>
    <row r="94" spans="1:9" s="39" customFormat="1" ht="28.5" customHeight="1">
      <c r="A94" s="18"/>
      <c r="B94" s="27" t="s">
        <v>58</v>
      </c>
      <c r="C94" s="5">
        <f>SUM(D94:I94)</f>
        <v>716000</v>
      </c>
      <c r="D94" s="9">
        <f>D95</f>
        <v>0</v>
      </c>
      <c r="E94" s="9">
        <f t="shared" ref="E94:I94" si="46">E95</f>
        <v>0</v>
      </c>
      <c r="F94" s="9">
        <f>F95</f>
        <v>716000</v>
      </c>
      <c r="G94" s="9">
        <f t="shared" si="46"/>
        <v>0</v>
      </c>
      <c r="H94" s="9">
        <f t="shared" si="46"/>
        <v>0</v>
      </c>
      <c r="I94" s="9">
        <f t="shared" si="46"/>
        <v>0</v>
      </c>
    </row>
    <row r="95" spans="1:9" s="39" customFormat="1" ht="28.5" customHeight="1">
      <c r="A95" s="18"/>
      <c r="B95" s="24" t="s">
        <v>83</v>
      </c>
      <c r="C95" s="6">
        <f>SUM(D95:I95)</f>
        <v>716000</v>
      </c>
      <c r="D95" s="6"/>
      <c r="E95" s="6"/>
      <c r="F95" s="6">
        <v>716000</v>
      </c>
      <c r="G95" s="6"/>
      <c r="H95" s="6"/>
      <c r="I95" s="6"/>
    </row>
    <row r="96" spans="1:9" s="34" customFormat="1" ht="33" customHeight="1">
      <c r="A96" s="22"/>
      <c r="B96" s="21" t="s">
        <v>81</v>
      </c>
      <c r="C96" s="5">
        <f t="shared" ref="C96:C97" si="47">SUM(D96:I96)</f>
        <v>2800000</v>
      </c>
      <c r="D96" s="5">
        <f t="shared" ref="D96:I96" si="48">SUM(D97:D97)</f>
        <v>0</v>
      </c>
      <c r="E96" s="5">
        <f t="shared" si="48"/>
        <v>0</v>
      </c>
      <c r="F96" s="5">
        <f>SUM(F97:F97)</f>
        <v>0</v>
      </c>
      <c r="G96" s="5">
        <f t="shared" si="48"/>
        <v>2800000</v>
      </c>
      <c r="H96" s="5">
        <f t="shared" si="48"/>
        <v>0</v>
      </c>
      <c r="I96" s="5">
        <f t="shared" si="48"/>
        <v>0</v>
      </c>
    </row>
    <row r="97" spans="1:9" s="34" customFormat="1" ht="33" customHeight="1">
      <c r="A97" s="22"/>
      <c r="B97" s="32" t="s">
        <v>82</v>
      </c>
      <c r="C97" s="6">
        <f t="shared" si="47"/>
        <v>2800000</v>
      </c>
      <c r="D97" s="6"/>
      <c r="E97" s="6"/>
      <c r="F97" s="6"/>
      <c r="G97" s="6">
        <v>2800000</v>
      </c>
      <c r="H97" s="6"/>
      <c r="I97" s="6"/>
    </row>
    <row r="98" spans="1:9" s="34" customFormat="1" ht="27" customHeight="1">
      <c r="A98" s="22"/>
      <c r="B98" s="21" t="s">
        <v>59</v>
      </c>
      <c r="C98" s="5">
        <f t="shared" ref="C98:C104" si="49">SUM(D98:I98)</f>
        <v>232000</v>
      </c>
      <c r="D98" s="5">
        <f t="shared" ref="D98:I98" si="50">SUM(D99:D99)</f>
        <v>0</v>
      </c>
      <c r="E98" s="5">
        <f t="shared" si="50"/>
        <v>0</v>
      </c>
      <c r="F98" s="5">
        <f t="shared" si="50"/>
        <v>232000</v>
      </c>
      <c r="G98" s="5">
        <f t="shared" si="50"/>
        <v>0</v>
      </c>
      <c r="H98" s="5">
        <f t="shared" si="50"/>
        <v>0</v>
      </c>
      <c r="I98" s="5">
        <f t="shared" si="50"/>
        <v>0</v>
      </c>
    </row>
    <row r="99" spans="1:9" s="34" customFormat="1" ht="33" customHeight="1">
      <c r="A99" s="22"/>
      <c r="B99" s="24" t="s">
        <v>85</v>
      </c>
      <c r="C99" s="6">
        <f t="shared" si="49"/>
        <v>232000</v>
      </c>
      <c r="D99" s="6"/>
      <c r="E99" s="6"/>
      <c r="F99" s="6">
        <v>232000</v>
      </c>
      <c r="G99" s="6"/>
      <c r="H99" s="6"/>
      <c r="I99" s="6"/>
    </row>
    <row r="100" spans="1:9" s="34" customFormat="1" ht="37.5" customHeight="1">
      <c r="A100" s="17">
        <v>92119</v>
      </c>
      <c r="B100" s="29" t="s">
        <v>38</v>
      </c>
      <c r="C100" s="4">
        <f>SUM(D100:I100)</f>
        <v>9574000</v>
      </c>
      <c r="D100" s="4">
        <f t="shared" ref="D100:I100" si="51">D101+D108+D106</f>
        <v>0</v>
      </c>
      <c r="E100" s="4">
        <f t="shared" si="51"/>
        <v>0</v>
      </c>
      <c r="F100" s="4">
        <f t="shared" si="51"/>
        <v>7574000</v>
      </c>
      <c r="G100" s="4">
        <f t="shared" si="51"/>
        <v>0</v>
      </c>
      <c r="H100" s="4">
        <f t="shared" si="51"/>
        <v>50000</v>
      </c>
      <c r="I100" s="4">
        <f t="shared" si="51"/>
        <v>1950000</v>
      </c>
    </row>
    <row r="101" spans="1:9" s="34" customFormat="1" ht="27" customHeight="1">
      <c r="A101" s="18"/>
      <c r="B101" s="26" t="s">
        <v>39</v>
      </c>
      <c r="C101" s="5">
        <f t="shared" si="49"/>
        <v>8273000</v>
      </c>
      <c r="D101" s="9">
        <f>SUM(D102:D105)</f>
        <v>0</v>
      </c>
      <c r="E101" s="9">
        <f t="shared" ref="E101:I101" si="52">SUM(E102:E105)</f>
        <v>0</v>
      </c>
      <c r="F101" s="9">
        <f t="shared" si="52"/>
        <v>7273000</v>
      </c>
      <c r="G101" s="9">
        <f t="shared" si="52"/>
        <v>0</v>
      </c>
      <c r="H101" s="9">
        <f t="shared" si="52"/>
        <v>0</v>
      </c>
      <c r="I101" s="9">
        <f t="shared" si="52"/>
        <v>1000000</v>
      </c>
    </row>
    <row r="102" spans="1:9" s="34" customFormat="1" ht="59.25" customHeight="1">
      <c r="A102" s="18"/>
      <c r="B102" s="24" t="s">
        <v>100</v>
      </c>
      <c r="C102" s="6">
        <f t="shared" si="49"/>
        <v>1000000</v>
      </c>
      <c r="D102" s="6"/>
      <c r="E102" s="6"/>
      <c r="F102" s="6"/>
      <c r="G102" s="6"/>
      <c r="H102" s="6"/>
      <c r="I102" s="6">
        <v>1000000</v>
      </c>
    </row>
    <row r="103" spans="1:9" s="34" customFormat="1" ht="59.25" customHeight="1">
      <c r="A103" s="18"/>
      <c r="B103" s="24" t="s">
        <v>111</v>
      </c>
      <c r="C103" s="6">
        <f t="shared" si="49"/>
        <v>150000</v>
      </c>
      <c r="D103" s="6"/>
      <c r="E103" s="6"/>
      <c r="F103" s="6">
        <v>150000</v>
      </c>
      <c r="G103" s="6"/>
      <c r="H103" s="6"/>
      <c r="I103" s="6"/>
    </row>
    <row r="104" spans="1:9" s="34" customFormat="1" ht="59.25" customHeight="1">
      <c r="A104" s="18"/>
      <c r="B104" s="24" t="s">
        <v>112</v>
      </c>
      <c r="C104" s="6">
        <f t="shared" si="49"/>
        <v>6513000</v>
      </c>
      <c r="D104" s="6"/>
      <c r="E104" s="6"/>
      <c r="F104" s="6">
        <v>6513000</v>
      </c>
      <c r="G104" s="6"/>
      <c r="H104" s="6"/>
      <c r="I104" s="6"/>
    </row>
    <row r="105" spans="1:9" s="34" customFormat="1" ht="45" customHeight="1">
      <c r="A105" s="18"/>
      <c r="B105" s="45" t="s">
        <v>70</v>
      </c>
      <c r="C105" s="91">
        <f t="shared" ref="C105:C107" si="53">SUM(D105:I105)</f>
        <v>610000</v>
      </c>
      <c r="D105" s="91"/>
      <c r="E105" s="91"/>
      <c r="F105" s="91">
        <v>610000</v>
      </c>
      <c r="G105" s="91"/>
      <c r="H105" s="91"/>
      <c r="I105" s="91"/>
    </row>
    <row r="106" spans="1:9" s="34" customFormat="1" ht="27" customHeight="1">
      <c r="A106" s="18"/>
      <c r="B106" s="26" t="s">
        <v>88</v>
      </c>
      <c r="C106" s="9">
        <f t="shared" si="53"/>
        <v>1000000</v>
      </c>
      <c r="D106" s="9">
        <f t="shared" ref="D106:I106" si="54">SUM(D107:D107)</f>
        <v>0</v>
      </c>
      <c r="E106" s="9">
        <f t="shared" si="54"/>
        <v>0</v>
      </c>
      <c r="F106" s="9">
        <f t="shared" si="54"/>
        <v>0</v>
      </c>
      <c r="G106" s="9">
        <f t="shared" si="54"/>
        <v>0</v>
      </c>
      <c r="H106" s="9">
        <f t="shared" si="54"/>
        <v>50000</v>
      </c>
      <c r="I106" s="9">
        <f t="shared" si="54"/>
        <v>950000</v>
      </c>
    </row>
    <row r="107" spans="1:9" s="34" customFormat="1" ht="37.5" customHeight="1">
      <c r="A107" s="18"/>
      <c r="B107" s="45" t="s">
        <v>101</v>
      </c>
      <c r="C107" s="6">
        <f t="shared" si="53"/>
        <v>1000000</v>
      </c>
      <c r="D107" s="6"/>
      <c r="E107" s="6"/>
      <c r="F107" s="6"/>
      <c r="G107" s="6"/>
      <c r="H107" s="6">
        <v>50000</v>
      </c>
      <c r="I107" s="6">
        <v>950000</v>
      </c>
    </row>
    <row r="108" spans="1:9" s="34" customFormat="1" ht="21" customHeight="1">
      <c r="A108" s="22"/>
      <c r="B108" s="60" t="s">
        <v>41</v>
      </c>
      <c r="C108" s="5">
        <f>SUM(D108:I108)</f>
        <v>301000</v>
      </c>
      <c r="D108" s="5">
        <f t="shared" ref="D108:I108" si="55">SUM(D109:D109)</f>
        <v>0</v>
      </c>
      <c r="E108" s="5">
        <f t="shared" si="55"/>
        <v>0</v>
      </c>
      <c r="F108" s="5">
        <f t="shared" si="55"/>
        <v>301000</v>
      </c>
      <c r="G108" s="5">
        <f t="shared" si="55"/>
        <v>0</v>
      </c>
      <c r="H108" s="5">
        <f t="shared" si="55"/>
        <v>0</v>
      </c>
      <c r="I108" s="5">
        <f t="shared" si="55"/>
        <v>0</v>
      </c>
    </row>
    <row r="109" spans="1:9" s="34" customFormat="1" ht="25.5" customHeight="1">
      <c r="A109" s="92"/>
      <c r="B109" s="30" t="s">
        <v>89</v>
      </c>
      <c r="C109" s="28">
        <f t="shared" ref="C109" si="56">SUM(D109:I109)</f>
        <v>301000</v>
      </c>
      <c r="D109" s="28"/>
      <c r="E109" s="28"/>
      <c r="F109" s="28">
        <v>301000</v>
      </c>
      <c r="G109" s="28"/>
      <c r="H109" s="28"/>
      <c r="I109" s="28"/>
    </row>
    <row r="110" spans="1:9" s="34" customFormat="1" ht="37.5" customHeight="1">
      <c r="A110" s="101"/>
      <c r="B110" s="102"/>
      <c r="C110" s="31"/>
      <c r="D110" s="31"/>
      <c r="E110" s="31"/>
      <c r="F110" s="31"/>
      <c r="G110" s="31"/>
      <c r="H110" s="31"/>
      <c r="I110" s="31"/>
    </row>
    <row r="111" spans="1:9" s="42" customFormat="1">
      <c r="B111" s="103"/>
    </row>
    <row r="112" spans="1:9" s="42" customFormat="1" ht="37.5" customHeight="1">
      <c r="A112" s="113" t="s">
        <v>32</v>
      </c>
      <c r="B112" s="113"/>
      <c r="C112" s="113"/>
      <c r="D112" s="113"/>
      <c r="E112" s="113"/>
      <c r="F112" s="113"/>
      <c r="G112" s="113"/>
      <c r="H112" s="113"/>
      <c r="I112" s="113"/>
    </row>
    <row r="113" spans="1:9" s="42" customFormat="1" ht="25.5" customHeight="1">
      <c r="A113" s="122" t="s">
        <v>33</v>
      </c>
      <c r="B113" s="122"/>
      <c r="C113" s="122"/>
      <c r="D113" s="122"/>
      <c r="E113" s="122"/>
      <c r="F113" s="122"/>
      <c r="G113" s="122"/>
      <c r="H113" s="122"/>
      <c r="I113" s="122"/>
    </row>
    <row r="114" spans="1:9" s="42" customFormat="1" ht="27.75" customHeight="1">
      <c r="A114" s="122" t="s">
        <v>34</v>
      </c>
      <c r="B114" s="109"/>
      <c r="C114" s="109"/>
      <c r="D114" s="109"/>
      <c r="E114" s="109"/>
      <c r="F114" s="109"/>
      <c r="G114" s="109"/>
      <c r="H114" s="109"/>
      <c r="I114" s="109"/>
    </row>
    <row r="115" spans="1:9" s="42" customFormat="1" ht="30.75" customHeight="1">
      <c r="A115" s="122" t="s">
        <v>35</v>
      </c>
      <c r="B115" s="109"/>
      <c r="C115" s="109"/>
      <c r="D115" s="109"/>
      <c r="E115" s="109"/>
      <c r="F115" s="109"/>
      <c r="G115" s="109"/>
      <c r="H115" s="109"/>
      <c r="I115" s="109"/>
    </row>
    <row r="116" spans="1:9" s="42" customFormat="1" ht="30.75" customHeight="1">
      <c r="A116" s="108" t="s">
        <v>37</v>
      </c>
      <c r="B116" s="109"/>
      <c r="C116" s="109"/>
      <c r="D116" s="109"/>
      <c r="E116" s="109"/>
      <c r="F116" s="109"/>
      <c r="G116" s="109"/>
      <c r="H116" s="109"/>
      <c r="I116" s="109"/>
    </row>
    <row r="117" spans="1:9" s="42" customFormat="1" ht="30.75" hidden="1" customHeight="1">
      <c r="A117" s="108" t="s">
        <v>50</v>
      </c>
      <c r="B117" s="109"/>
      <c r="C117" s="109"/>
      <c r="D117" s="109"/>
      <c r="E117" s="109"/>
      <c r="F117" s="109"/>
      <c r="G117" s="109"/>
      <c r="H117" s="109"/>
      <c r="I117" s="109"/>
    </row>
    <row r="118" spans="1:9" s="42" customFormat="1" ht="30.75" customHeight="1">
      <c r="A118" s="108" t="s">
        <v>51</v>
      </c>
      <c r="B118" s="109"/>
      <c r="C118" s="109"/>
      <c r="D118" s="109"/>
      <c r="E118" s="109"/>
      <c r="F118" s="109"/>
      <c r="G118" s="109"/>
      <c r="H118" s="109"/>
      <c r="I118" s="109"/>
    </row>
    <row r="119" spans="1:9" s="42" customFormat="1" ht="30.75" customHeight="1">
      <c r="A119" s="108" t="s">
        <v>52</v>
      </c>
      <c r="B119" s="109"/>
      <c r="C119" s="109"/>
      <c r="D119" s="109"/>
      <c r="E119" s="109"/>
      <c r="F119" s="109"/>
      <c r="G119" s="109"/>
      <c r="H119" s="109"/>
      <c r="I119" s="109"/>
    </row>
    <row r="120" spans="1:9" s="42" customFormat="1" ht="27" customHeight="1">
      <c r="A120" s="108" t="s">
        <v>36</v>
      </c>
      <c r="B120" s="109"/>
      <c r="C120" s="109"/>
      <c r="D120" s="109"/>
      <c r="E120" s="109"/>
      <c r="F120" s="109"/>
      <c r="G120" s="109"/>
      <c r="H120" s="109"/>
      <c r="I120" s="109"/>
    </row>
    <row r="121" spans="1:9" s="42" customFormat="1"/>
    <row r="122" spans="1:9" s="42" customFormat="1"/>
    <row r="123" spans="1:9" s="42" customFormat="1"/>
    <row r="124" spans="1:9" s="42" customFormat="1"/>
    <row r="125" spans="1:9" s="42" customFormat="1"/>
    <row r="126" spans="1:9" s="42" customFormat="1"/>
    <row r="127" spans="1:9" s="42" customFormat="1"/>
    <row r="128" spans="1:9" s="42" customFormat="1"/>
    <row r="129" s="42" customFormat="1"/>
    <row r="130" s="42" customFormat="1"/>
    <row r="131" s="42" customFormat="1"/>
    <row r="132" s="42" customFormat="1"/>
    <row r="133" s="42" customFormat="1"/>
    <row r="134" s="42" customFormat="1"/>
    <row r="135" s="42" customFormat="1"/>
    <row r="136" s="42" customFormat="1"/>
    <row r="137" s="42" customFormat="1"/>
    <row r="138" s="42" customFormat="1"/>
    <row r="139" s="42" customFormat="1"/>
    <row r="140" s="42" customFormat="1"/>
    <row r="141" s="42" customFormat="1"/>
    <row r="142" s="42" customFormat="1"/>
    <row r="143" s="42" customFormat="1"/>
    <row r="144" s="42" customFormat="1"/>
    <row r="145" s="42" customFormat="1"/>
    <row r="146" s="42" customFormat="1"/>
    <row r="147" s="42" customFormat="1"/>
    <row r="148" s="42" customFormat="1"/>
    <row r="149" s="42" customFormat="1"/>
    <row r="150" s="42" customFormat="1"/>
    <row r="151" s="42" customFormat="1"/>
    <row r="152" s="42" customFormat="1"/>
    <row r="153" s="42" customFormat="1"/>
    <row r="154" s="42" customFormat="1"/>
    <row r="155" s="42" customFormat="1"/>
    <row r="156" s="42" customFormat="1"/>
    <row r="157" s="42" customFormat="1"/>
  </sheetData>
  <mergeCells count="34">
    <mergeCell ref="A117:I117"/>
    <mergeCell ref="A115:I115"/>
    <mergeCell ref="A120:I120"/>
    <mergeCell ref="H29:I29"/>
    <mergeCell ref="A118:I118"/>
    <mergeCell ref="A119:I119"/>
    <mergeCell ref="A114:I114"/>
    <mergeCell ref="A113:I113"/>
    <mergeCell ref="A32:B32"/>
    <mergeCell ref="C34:C36"/>
    <mergeCell ref="A6:B6"/>
    <mergeCell ref="A116:I116"/>
    <mergeCell ref="B8:B10"/>
    <mergeCell ref="A112:I112"/>
    <mergeCell ref="H17:I17"/>
    <mergeCell ref="H18:I18"/>
    <mergeCell ref="H19:I19"/>
    <mergeCell ref="H8:I10"/>
    <mergeCell ref="H11:I12"/>
    <mergeCell ref="C8:C10"/>
    <mergeCell ref="D8:D10"/>
    <mergeCell ref="H28:I28"/>
    <mergeCell ref="E8:E10"/>
    <mergeCell ref="F8:F10"/>
    <mergeCell ref="G8:G10"/>
    <mergeCell ref="H13:I13"/>
    <mergeCell ref="H14:I14"/>
    <mergeCell ref="H20:I20"/>
    <mergeCell ref="H26:I26"/>
    <mergeCell ref="H21:I21"/>
    <mergeCell ref="H22:I22"/>
    <mergeCell ref="H23:I23"/>
    <mergeCell ref="H24:I24"/>
    <mergeCell ref="H25:I25"/>
  </mergeCells>
  <printOptions horizontalCentered="1" verticalCentered="1"/>
  <pageMargins left="0.11811023622047245" right="0.11811023622047245" top="0.15748031496062992" bottom="0.15748031496062992" header="0" footer="0"/>
  <pageSetup paperSize="9" scale="42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J1"/>
  <sheetViews>
    <sheetView topLeftCell="A91" zoomScaleNormal="100" workbookViewId="0">
      <selection activeCell="A106" sqref="A1:XFD1048576"/>
    </sheetView>
  </sheetViews>
  <sheetFormatPr defaultColWidth="9" defaultRowHeight="12.75"/>
  <cols>
    <col min="1" max="9" width="9" style="1"/>
    <col min="10" max="10" width="9" style="3"/>
    <col min="11" max="16384" width="9" style="1"/>
  </cols>
  <sheetData/>
  <printOptions horizontalCentered="1" verticalCentered="1"/>
  <pageMargins left="0.11811023622047245" right="0.11811023622047245" top="0.15748031496062992" bottom="0.15748031496062992" header="0" footer="0"/>
  <pageSetup paperSize="8" scale="2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dotacje celowe</vt:lpstr>
      <vt:lpstr>Arkusz1</vt:lpstr>
      <vt:lpstr>Arkusz3</vt:lpstr>
    </vt:vector>
  </TitlesOfParts>
  <Company>MKiDN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ksubda</dc:creator>
  <cp:lastModifiedBy>Anna Gajewska</cp:lastModifiedBy>
  <cp:lastPrinted>2016-04-29T08:00:11Z</cp:lastPrinted>
  <dcterms:created xsi:type="dcterms:W3CDTF">2013-01-29T14:05:36Z</dcterms:created>
  <dcterms:modified xsi:type="dcterms:W3CDTF">2021-03-02T16:46:00Z</dcterms:modified>
</cp:coreProperties>
</file>