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ownloads\"/>
    </mc:Choice>
  </mc:AlternateContent>
  <bookViews>
    <workbookView xWindow="0" yWindow="0" windowWidth="25125" windowHeight="12300"/>
  </bookViews>
  <sheets>
    <sheet name="Dane - 31 grudnia 2022 r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C60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A46" i="1" l="1"/>
  <c r="AF46" i="1"/>
  <c r="AN46" i="1"/>
  <c r="AR46" i="1"/>
  <c r="AA47" i="1"/>
  <c r="AF47" i="1"/>
  <c r="AN47" i="1"/>
  <c r="AR47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s="1"/>
  <c r="AF60" i="1" l="1"/>
  <c r="AA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<sst xmlns="http://schemas.openxmlformats.org/spreadsheetml/2006/main" count="121" uniqueCount="88">
  <si>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</si>
  <si>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</si>
  <si>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</si>
  <si>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</si>
  <si>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</si>
  <si>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</si>
  <si>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</si>
  <si>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</si>
  <si>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</si>
  <si>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</si>
  <si>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</si>
  <si>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</si>
  <si>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</si>
  <si>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</si>
  <si>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</si>
  <si>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</si>
  <si>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</si>
  <si>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</si>
  <si>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</si>
  <si>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</si>
  <si>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</si>
  <si>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</si>
  <si>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</si>
  <si>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</si>
  <si>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</si>
  <si>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</si>
  <si>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</si>
  <si>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</si>
  <si>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</si>
  <si>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</si>
  <si>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</si>
  <si>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</si>
  <si>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</si>
  <si>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</si>
  <si>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</si>
  <si>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</si>
  <si>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</si>
  <si>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</si>
  <si>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</si>
  <si>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</si>
  <si>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</si>
  <si>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</si>
  <si>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</si>
  <si>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</si>
  <si>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</si>
  <si>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</si>
  <si>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</si>
  <si>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</si>
  <si>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</si>
  <si>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</si>
  <si>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</si>
  <si>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</si>
  <si>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</si>
  <si>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</si>
  <si>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</si>
  <si>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</si>
  <si>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</si>
  <si>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</si>
  <si>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</si>
  <si>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</si>
  <si>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</si>
  <si>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</si>
  <si>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</si>
  <si>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</si>
  <si>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</si>
  <si>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</si>
  <si>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</si>
  <si>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</si>
  <si>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</si>
  <si>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</si>
  <si>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</si>
  <si>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</si>
  <si>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</si>
  <si>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</si>
  <si>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</si>
  <si>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</si>
  <si>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</si>
  <si>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</si>
  <si>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</si>
  <si>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</si>
  <si>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</si>
  <si>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</si>
  <si>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</si>
  <si>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</si>
  <si>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</si>
  <si>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</si>
  <si>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31.12.2022</t>
  </si>
  <si>
    <t xml:space="preserve">Limit finansowy zgodny z arkuszem kalkulacyjnym z dnia 05.01.2023, kurs 1 EUR= 4,6855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</si>
</sst>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70" formatCode="0.0000"/>
    <numFmt numFmtId="171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8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70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71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71" fontId="6" fillId="5" borderId="25" xfId="0" applyNumberFormat="1" applyFont="1" applyFill="1" applyBorder="1" applyAlignment="1">
      <alignment horizontal="center" vertical="center" wrapText="1"/>
    </xf>
    <xf numFmtId="171" fontId="6" fillId="5" borderId="26" xfId="0" applyNumberFormat="1" applyFont="1" applyFill="1" applyBorder="1" applyAlignment="1">
      <alignment horizontal="center" vertical="center" wrapText="1"/>
    </xf>
    <xf numFmtId="171" fontId="9" fillId="5" borderId="26" xfId="0" applyNumberFormat="1" applyFont="1" applyFill="1" applyBorder="1" applyAlignment="1">
      <alignment horizontal="center" vertical="center" wrapText="1"/>
    </xf>
    <xf numFmtId="171" fontId="6" fillId="5" borderId="27" xfId="0" applyNumberFormat="1" applyFont="1" applyFill="1" applyBorder="1" applyAlignment="1">
      <alignment horizontal="center" vertical="center" wrapText="1"/>
    </xf>
    <xf numFmtId="171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71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AC10" activePane="bottomRight" state="frozen"/>
      <selection pane="topRight" activeCell="C1" sqref="C1"/>
      <selection pane="bottomLeft" activeCell="A7" sqref="A7"/>
      <selection pane="bottomRight" activeCell="AH48" sqref="AH48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7" width="30.28515625" style="30" bestFit="1" customWidth="1"/>
    <col min="38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69"/>
      <c r="L1" s="169"/>
      <c r="M1" s="169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87</v>
      </c>
      <c r="B3" s="66">
        <v>4.6855000000000002</v>
      </c>
      <c r="C3" s="171"/>
      <c r="D3" s="171"/>
      <c r="E3" s="9"/>
      <c r="F3" s="172"/>
      <c r="G3" s="172"/>
      <c r="H3" s="172"/>
      <c r="I3" s="172"/>
      <c r="J3" s="172"/>
      <c r="K3" s="19"/>
      <c r="L3" s="19"/>
      <c r="M3" s="20"/>
      <c r="N3" s="21"/>
      <c r="O3" s="22" t="s">
        <v>86</v>
      </c>
      <c r="P3" s="177"/>
      <c r="Q3" s="177"/>
      <c r="R3" s="173"/>
      <c r="S3" s="173"/>
      <c r="T3" s="173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60" t="s">
        <v>77</v>
      </c>
      <c r="B4" s="161" t="s">
        <v>0</v>
      </c>
      <c r="C4" s="162" t="s">
        <v>64</v>
      </c>
      <c r="D4" s="162"/>
      <c r="E4" s="162"/>
      <c r="F4" s="163"/>
      <c r="G4" s="164" t="s">
        <v>63</v>
      </c>
      <c r="H4" s="165"/>
      <c r="I4" s="165"/>
      <c r="J4" s="166"/>
      <c r="K4" s="167" t="s">
        <v>65</v>
      </c>
      <c r="L4" s="167"/>
      <c r="M4" s="167"/>
      <c r="N4" s="167" t="s">
        <v>1</v>
      </c>
      <c r="O4" s="167"/>
      <c r="P4" s="167"/>
      <c r="Q4" s="174"/>
      <c r="R4" s="175"/>
      <c r="S4" s="175"/>
      <c r="T4" s="175"/>
      <c r="U4" s="167" t="s">
        <v>2</v>
      </c>
      <c r="V4" s="167"/>
      <c r="W4" s="167"/>
      <c r="X4" s="167" t="s">
        <v>78</v>
      </c>
      <c r="Y4" s="167"/>
      <c r="Z4" s="167"/>
      <c r="AA4" s="174"/>
      <c r="AB4" s="162" t="s">
        <v>3</v>
      </c>
      <c r="AC4" s="176"/>
      <c r="AD4" s="176"/>
      <c r="AE4" s="176"/>
      <c r="AF4" s="168"/>
      <c r="AG4" s="176"/>
      <c r="AH4" s="176"/>
      <c r="AI4" s="162" t="s">
        <v>83</v>
      </c>
      <c r="AJ4" s="162"/>
      <c r="AK4" s="162"/>
      <c r="AL4" s="162"/>
      <c r="AM4" s="162"/>
      <c r="AN4" s="168"/>
      <c r="AO4" s="162" t="s">
        <v>84</v>
      </c>
      <c r="AP4" s="162"/>
      <c r="AQ4" s="162"/>
      <c r="AR4" s="168"/>
    </row>
    <row r="5" spans="1:44" s="23" customFormat="1" ht="60.75" thickBot="1" x14ac:dyDescent="0.3">
      <c r="A5" s="160"/>
      <c r="B5" s="161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1039070478.2658885</v>
      </c>
      <c r="C6" s="142">
        <v>6675</v>
      </c>
      <c r="D6" s="78">
        <v>1814476824.97</v>
      </c>
      <c r="E6" s="78">
        <v>1303663271.8099999</v>
      </c>
      <c r="F6" s="130">
        <f>D6/B6</f>
        <v>1.7462500022117771</v>
      </c>
      <c r="G6" s="141">
        <v>5566</v>
      </c>
      <c r="H6" s="132">
        <v>1095335474.2699997</v>
      </c>
      <c r="I6" s="132">
        <v>764307260.06000006</v>
      </c>
      <c r="J6" s="130">
        <f>H6/B6</f>
        <v>1.0541493548137488</v>
      </c>
      <c r="K6" s="131">
        <v>741</v>
      </c>
      <c r="L6" s="132">
        <v>404427633.85000002</v>
      </c>
      <c r="M6" s="132">
        <v>299092346.45999998</v>
      </c>
      <c r="N6" s="141">
        <v>5454</v>
      </c>
      <c r="O6" s="132">
        <v>1198765922.3</v>
      </c>
      <c r="P6" s="132">
        <v>846693522.42999995</v>
      </c>
      <c r="Q6" s="130">
        <f>O6/B6</f>
        <v>1.1536906758246355</v>
      </c>
      <c r="R6" s="131">
        <v>103</v>
      </c>
      <c r="S6" s="132">
        <v>210076722.20000002</v>
      </c>
      <c r="T6" s="132">
        <v>156652189.67999998</v>
      </c>
      <c r="U6" s="131">
        <v>140</v>
      </c>
      <c r="V6" s="132">
        <v>4492299.41</v>
      </c>
      <c r="W6" s="132">
        <v>3369224.5399999996</v>
      </c>
      <c r="X6" s="141">
        <v>5351</v>
      </c>
      <c r="Y6" s="132">
        <v>984196900.68999994</v>
      </c>
      <c r="Z6" s="78">
        <v>686672108.21000004</v>
      </c>
      <c r="AA6" s="116">
        <v>0.94662778613214993</v>
      </c>
      <c r="AB6" s="142">
        <v>5134</v>
      </c>
      <c r="AC6" s="142">
        <v>5324</v>
      </c>
      <c r="AD6" s="78">
        <v>733066534.69000006</v>
      </c>
      <c r="AE6" s="78">
        <v>500971257.04000002</v>
      </c>
      <c r="AF6" s="116">
        <f>AD6/B6</f>
        <v>0.70550222532875695</v>
      </c>
      <c r="AG6" s="77">
        <v>25</v>
      </c>
      <c r="AH6" s="78">
        <v>3734210.1</v>
      </c>
      <c r="AI6" s="142">
        <v>5310</v>
      </c>
      <c r="AJ6" s="78">
        <v>810388999.18000007</v>
      </c>
      <c r="AK6" s="78">
        <v>556643523.00999999</v>
      </c>
      <c r="AL6" s="78">
        <v>406178694.25999993</v>
      </c>
      <c r="AM6" s="78">
        <v>304634019.46999997</v>
      </c>
      <c r="AN6" s="116">
        <f>AJ6/B6</f>
        <v>0.77991725886819885</v>
      </c>
      <c r="AO6" s="142">
        <v>5165</v>
      </c>
      <c r="AP6" s="78">
        <v>701394334.79999995</v>
      </c>
      <c r="AQ6" s="78">
        <v>474897525.27000004</v>
      </c>
      <c r="AR6" s="116">
        <f>AP6/B6</f>
        <v>0.67502094369052001</v>
      </c>
    </row>
    <row r="7" spans="1:44" x14ac:dyDescent="0.2">
      <c r="A7" s="97" t="s">
        <v>13</v>
      </c>
      <c r="B7" s="105">
        <v>9248793.4567066673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1.0762934783435625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0.88457679569732828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0.88452301246578269</v>
      </c>
      <c r="R7" s="87">
        <v>0</v>
      </c>
      <c r="S7" s="86">
        <v>0</v>
      </c>
      <c r="T7" s="88">
        <v>0</v>
      </c>
      <c r="U7" s="87">
        <v>0</v>
      </c>
      <c r="V7" s="86">
        <v>0</v>
      </c>
      <c r="W7" s="88">
        <v>0</v>
      </c>
      <c r="X7" s="87">
        <v>1</v>
      </c>
      <c r="Y7" s="72">
        <v>8180770.6500000004</v>
      </c>
      <c r="Z7" s="72">
        <v>6135577.9800000004</v>
      </c>
      <c r="AA7" s="115">
        <v>0.88670854009435796</v>
      </c>
      <c r="AB7" s="74">
        <v>1</v>
      </c>
      <c r="AC7" s="76">
        <v>3</v>
      </c>
      <c r="AD7" s="72">
        <v>7787870.1399999997</v>
      </c>
      <c r="AE7" s="72">
        <v>5840902.5899999999</v>
      </c>
      <c r="AF7" s="115">
        <f t="shared" ref="AF7:AF59" si="2">AD7/B7</f>
        <v>0.84204174052051139</v>
      </c>
      <c r="AG7" s="76">
        <v>0</v>
      </c>
      <c r="AH7" s="75">
        <v>0</v>
      </c>
      <c r="AI7" s="74">
        <v>1</v>
      </c>
      <c r="AJ7" s="72">
        <v>8194908.8399999999</v>
      </c>
      <c r="AK7" s="72">
        <v>6146181.6299999999</v>
      </c>
      <c r="AL7" s="72">
        <v>7781300</v>
      </c>
      <c r="AM7" s="72">
        <v>5835975</v>
      </c>
      <c r="AN7" s="115">
        <f t="shared" ref="AN7:AN59" si="3">AJ7/B7</f>
        <v>0.88605166483175668</v>
      </c>
      <c r="AO7" s="74">
        <v>1</v>
      </c>
      <c r="AP7" s="72">
        <v>703897.97</v>
      </c>
      <c r="AQ7" s="72">
        <v>527923.47</v>
      </c>
      <c r="AR7" s="115">
        <f t="shared" ref="AR7:AR59" si="4">AP7/B7</f>
        <v>7.6107005015835408E-2</v>
      </c>
    </row>
    <row r="8" spans="1:44" x14ac:dyDescent="0.2">
      <c r="A8" s="98" t="s">
        <v>14</v>
      </c>
      <c r="B8" s="106">
        <v>15860114.127846666</v>
      </c>
      <c r="C8" s="24">
        <v>370</v>
      </c>
      <c r="D8" s="25">
        <v>23277761.059999999</v>
      </c>
      <c r="E8" s="40">
        <v>17458320.68</v>
      </c>
      <c r="F8" s="115">
        <f t="shared" si="0"/>
        <v>1.4676919013545857</v>
      </c>
      <c r="G8" s="52">
        <v>270</v>
      </c>
      <c r="H8" s="51">
        <v>16579367.529999997</v>
      </c>
      <c r="I8" s="51">
        <v>12434525.58</v>
      </c>
      <c r="J8" s="115">
        <f t="shared" si="1"/>
        <v>1.045349825124555</v>
      </c>
      <c r="K8" s="52">
        <v>80</v>
      </c>
      <c r="L8" s="51">
        <v>5565657.0800000001</v>
      </c>
      <c r="M8" s="53">
        <v>4174242.7700000005</v>
      </c>
      <c r="N8" s="52">
        <v>290</v>
      </c>
      <c r="O8" s="51">
        <v>16854324.68</v>
      </c>
      <c r="P8" s="51">
        <v>12640743.470000003</v>
      </c>
      <c r="Q8" s="118">
        <f t="shared" ref="Q8:Q27" si="5">O8/$B8</f>
        <v>1.0626862167661033</v>
      </c>
      <c r="R8" s="52">
        <v>20</v>
      </c>
      <c r="S8" s="51">
        <v>1020113.88</v>
      </c>
      <c r="T8" s="53">
        <v>765085.41</v>
      </c>
      <c r="U8" s="52">
        <v>16</v>
      </c>
      <c r="V8" s="51">
        <v>43459.32</v>
      </c>
      <c r="W8" s="53">
        <v>32594.5</v>
      </c>
      <c r="X8" s="52">
        <v>270</v>
      </c>
      <c r="Y8" s="25">
        <v>15790751.479999997</v>
      </c>
      <c r="Z8" s="25">
        <v>11843063.560000001</v>
      </c>
      <c r="AA8" s="115">
        <v>0.99577563731062746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2"/>
        <v>0.9957096962040648</v>
      </c>
      <c r="AG8" s="28">
        <v>5</v>
      </c>
      <c r="AH8" s="26">
        <v>260536.08000000002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3"/>
        <v>1.0142612417748122</v>
      </c>
      <c r="AO8" s="27">
        <v>267</v>
      </c>
      <c r="AP8" s="25">
        <v>15127957.359999999</v>
      </c>
      <c r="AQ8" s="25">
        <v>11345967.879999999</v>
      </c>
      <c r="AR8" s="115">
        <f t="shared" si="4"/>
        <v>0.95383660155627947</v>
      </c>
    </row>
    <row r="9" spans="1:44" s="30" customFormat="1" ht="25.5" x14ac:dyDescent="0.2">
      <c r="A9" s="98" t="s">
        <v>15</v>
      </c>
      <c r="B9" s="106">
        <v>11010980.985326668</v>
      </c>
      <c r="C9" s="45">
        <v>8</v>
      </c>
      <c r="D9" s="41">
        <v>27789237.25</v>
      </c>
      <c r="E9" s="42">
        <v>20841927.920000002</v>
      </c>
      <c r="F9" s="115">
        <f t="shared" si="0"/>
        <v>2.5237748831854478</v>
      </c>
      <c r="G9" s="57">
        <v>4</v>
      </c>
      <c r="H9" s="56">
        <v>9705855.1699999999</v>
      </c>
      <c r="I9" s="56">
        <v>7279391.3700000001</v>
      </c>
      <c r="J9" s="115">
        <f t="shared" si="1"/>
        <v>0.88147052319263008</v>
      </c>
      <c r="K9" s="57">
        <v>4</v>
      </c>
      <c r="L9" s="56">
        <v>18083382.079999998</v>
      </c>
      <c r="M9" s="58">
        <v>13562536.550000001</v>
      </c>
      <c r="N9" s="57">
        <v>2</v>
      </c>
      <c r="O9" s="56">
        <v>4194517.53</v>
      </c>
      <c r="P9" s="56">
        <v>3145888.14</v>
      </c>
      <c r="Q9" s="118">
        <f t="shared" si="5"/>
        <v>0.38093949445464048</v>
      </c>
      <c r="R9" s="57">
        <v>0</v>
      </c>
      <c r="S9" s="56">
        <v>0</v>
      </c>
      <c r="T9" s="58">
        <v>0</v>
      </c>
      <c r="U9" s="57">
        <v>0</v>
      </c>
      <c r="V9" s="56">
        <v>0</v>
      </c>
      <c r="W9" s="58">
        <v>0</v>
      </c>
      <c r="X9" s="57">
        <v>2</v>
      </c>
      <c r="Y9" s="41">
        <v>4194517.53</v>
      </c>
      <c r="Z9" s="41">
        <v>3145888.14</v>
      </c>
      <c r="AA9" s="115">
        <v>0.38194109730728254</v>
      </c>
      <c r="AB9" s="43">
        <v>1</v>
      </c>
      <c r="AC9" s="44">
        <v>1</v>
      </c>
      <c r="AD9" s="41">
        <v>187396.72</v>
      </c>
      <c r="AE9" s="41">
        <v>140547.54</v>
      </c>
      <c r="AF9" s="115">
        <f t="shared" si="2"/>
        <v>1.7019075798035303E-2</v>
      </c>
      <c r="AG9" s="44">
        <v>0</v>
      </c>
      <c r="AH9" s="46">
        <v>0</v>
      </c>
      <c r="AI9" s="43">
        <v>2</v>
      </c>
      <c r="AJ9" s="56">
        <v>2857754.22</v>
      </c>
      <c r="AK9" s="56">
        <v>2143315.63</v>
      </c>
      <c r="AL9" s="41">
        <v>2834579.37</v>
      </c>
      <c r="AM9" s="41">
        <v>2125934.5</v>
      </c>
      <c r="AN9" s="115">
        <f t="shared" si="3"/>
        <v>0.25953675006870586</v>
      </c>
      <c r="AO9" s="43">
        <v>1</v>
      </c>
      <c r="AP9" s="41">
        <v>187396.72</v>
      </c>
      <c r="AQ9" s="41">
        <v>140547.53</v>
      </c>
      <c r="AR9" s="115">
        <f t="shared" si="4"/>
        <v>1.7019075798035303E-2</v>
      </c>
    </row>
    <row r="10" spans="1:44" s="30" customFormat="1" ht="25.5" x14ac:dyDescent="0.2">
      <c r="A10" s="98" t="s">
        <v>16</v>
      </c>
      <c r="B10" s="106">
        <v>174144634.99805447</v>
      </c>
      <c r="C10" s="27">
        <v>75</v>
      </c>
      <c r="D10" s="47">
        <v>211345737.41000003</v>
      </c>
      <c r="E10" s="47">
        <v>158509302.93000001</v>
      </c>
      <c r="F10" s="115">
        <f t="shared" si="0"/>
        <v>1.2136218690421394</v>
      </c>
      <c r="G10" s="52">
        <v>56</v>
      </c>
      <c r="H10" s="129">
        <v>177678412.05000001</v>
      </c>
      <c r="I10" s="129">
        <v>133258808.94</v>
      </c>
      <c r="J10" s="115">
        <f t="shared" si="1"/>
        <v>1.0202921959208506</v>
      </c>
      <c r="K10" s="52">
        <v>18</v>
      </c>
      <c r="L10" s="129">
        <v>30645413.359999999</v>
      </c>
      <c r="M10" s="53">
        <v>22984059.990000002</v>
      </c>
      <c r="N10" s="57">
        <v>56</v>
      </c>
      <c r="O10" s="129">
        <v>173624503.37</v>
      </c>
      <c r="P10" s="129">
        <v>130218377.40000001</v>
      </c>
      <c r="Q10" s="118">
        <f t="shared" si="5"/>
        <v>0.99701322048732488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1027693.1599999999</v>
      </c>
      <c r="X10" s="57">
        <v>56</v>
      </c>
      <c r="Y10" s="47">
        <v>172254245.81999999</v>
      </c>
      <c r="Z10" s="47">
        <v>129190684.24000001</v>
      </c>
      <c r="AA10" s="115">
        <v>0.99037971032117145</v>
      </c>
      <c r="AB10" s="43">
        <v>47</v>
      </c>
      <c r="AC10" s="44">
        <v>72</v>
      </c>
      <c r="AD10" s="47">
        <v>141667455.56</v>
      </c>
      <c r="AE10" s="47">
        <v>106250591.53</v>
      </c>
      <c r="AF10" s="115">
        <f t="shared" si="2"/>
        <v>0.81350456510809366</v>
      </c>
      <c r="AG10" s="43">
        <v>1</v>
      </c>
      <c r="AH10" s="26">
        <v>0</v>
      </c>
      <c r="AI10" s="43">
        <v>56</v>
      </c>
      <c r="AJ10" s="129">
        <v>160169688.03</v>
      </c>
      <c r="AK10" s="129">
        <v>120127265.78</v>
      </c>
      <c r="AL10" s="47">
        <v>154227529.88</v>
      </c>
      <c r="AM10" s="47">
        <v>115670647.29000001</v>
      </c>
      <c r="AN10" s="115">
        <f t="shared" si="3"/>
        <v>0.91975091872218395</v>
      </c>
      <c r="AO10" s="43">
        <v>46</v>
      </c>
      <c r="AP10" s="47">
        <v>140321427.74000001</v>
      </c>
      <c r="AQ10" s="47">
        <v>105241070.61</v>
      </c>
      <c r="AR10" s="115">
        <f t="shared" si="4"/>
        <v>0.80577519796442576</v>
      </c>
    </row>
    <row r="11" spans="1:44" s="67" customFormat="1" outlineLevel="1" collapsed="1" x14ac:dyDescent="0.2">
      <c r="A11" s="99" t="s">
        <v>17</v>
      </c>
      <c r="B11" s="107">
        <v>83539221.062538475</v>
      </c>
      <c r="C11" s="24">
        <v>15</v>
      </c>
      <c r="D11" s="25">
        <v>91804817.5</v>
      </c>
      <c r="E11" s="40">
        <v>68853613.099999994</v>
      </c>
      <c r="F11" s="115">
        <f t="shared" si="0"/>
        <v>1.0989427041853048</v>
      </c>
      <c r="G11" s="52">
        <v>14</v>
      </c>
      <c r="H11" s="51">
        <v>85778346.5</v>
      </c>
      <c r="I11" s="51">
        <v>64333759.850000001</v>
      </c>
      <c r="J11" s="115">
        <f t="shared" si="1"/>
        <v>1.026803283643084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5"/>
        <v>1.0037009473338285</v>
      </c>
      <c r="R11" s="52">
        <v>0</v>
      </c>
      <c r="S11" s="51">
        <v>0</v>
      </c>
      <c r="T11" s="53">
        <v>0</v>
      </c>
      <c r="U11" s="52">
        <v>12</v>
      </c>
      <c r="V11" s="51">
        <v>809017.82000000007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5">
        <v>0.99552785146094258</v>
      </c>
      <c r="AB11" s="27">
        <v>14</v>
      </c>
      <c r="AC11" s="28">
        <v>29</v>
      </c>
      <c r="AD11" s="25">
        <v>83238445.460000008</v>
      </c>
      <c r="AE11" s="25">
        <v>62428834.040000007</v>
      </c>
      <c r="AF11" s="115">
        <f t="shared" si="2"/>
        <v>0.99639958813701046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3"/>
        <v>1.019347634163976</v>
      </c>
      <c r="AO11" s="52">
        <v>14</v>
      </c>
      <c r="AP11" s="51">
        <v>82387495.890000001</v>
      </c>
      <c r="AQ11" s="51">
        <v>61790621.850000009</v>
      </c>
      <c r="AR11" s="115">
        <f t="shared" si="4"/>
        <v>0.98621335992974746</v>
      </c>
    </row>
    <row r="12" spans="1:44" s="67" customFormat="1" ht="25.5" outlineLevel="1" x14ac:dyDescent="0.2">
      <c r="A12" s="99" t="s">
        <v>18</v>
      </c>
      <c r="B12" s="107">
        <v>89141374.778218716</v>
      </c>
      <c r="C12" s="24">
        <v>32</v>
      </c>
      <c r="D12" s="25">
        <v>117895050.31</v>
      </c>
      <c r="E12" s="40">
        <v>88421287.659999996</v>
      </c>
      <c r="F12" s="115">
        <f t="shared" si="0"/>
        <v>1.3225626214910824</v>
      </c>
      <c r="G12" s="52">
        <v>23</v>
      </c>
      <c r="H12" s="51">
        <v>90535657.450000003</v>
      </c>
      <c r="I12" s="51">
        <v>67901743.039999992</v>
      </c>
      <c r="J12" s="115">
        <f t="shared" si="1"/>
        <v>1.0156412516101554</v>
      </c>
      <c r="K12" s="52">
        <v>8</v>
      </c>
      <c r="L12" s="51">
        <v>24337480.859999999</v>
      </c>
      <c r="M12" s="53">
        <v>18253110.620000001</v>
      </c>
      <c r="N12" s="52">
        <v>23</v>
      </c>
      <c r="O12" s="51">
        <v>88448611.349999994</v>
      </c>
      <c r="P12" s="51">
        <v>66336458.439999998</v>
      </c>
      <c r="Q12" s="118">
        <f t="shared" si="5"/>
        <v>0.99222848615536496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420929.79000000004</v>
      </c>
      <c r="X12" s="52">
        <v>23</v>
      </c>
      <c r="Y12" s="25">
        <v>87887371.620000005</v>
      </c>
      <c r="Z12" s="25">
        <v>65915528.649999999</v>
      </c>
      <c r="AA12" s="115">
        <v>0.98692807241117664</v>
      </c>
      <c r="AB12" s="27">
        <v>14</v>
      </c>
      <c r="AC12" s="28">
        <v>24</v>
      </c>
      <c r="AD12" s="25">
        <v>57101513.899999999</v>
      </c>
      <c r="AE12" s="25">
        <v>42826135.370000005</v>
      </c>
      <c r="AF12" s="115">
        <f t="shared" si="2"/>
        <v>0.64057250678561994</v>
      </c>
      <c r="AG12" s="28">
        <v>0</v>
      </c>
      <c r="AH12" s="26">
        <v>0</v>
      </c>
      <c r="AI12" s="27">
        <v>23</v>
      </c>
      <c r="AJ12" s="51">
        <v>73686683.980000004</v>
      </c>
      <c r="AK12" s="51">
        <v>55265012.890000001</v>
      </c>
      <c r="AL12" s="25">
        <v>72023353.310000002</v>
      </c>
      <c r="AM12" s="25">
        <v>54017514.909999996</v>
      </c>
      <c r="AN12" s="115">
        <f t="shared" si="3"/>
        <v>0.8266271881416507</v>
      </c>
      <c r="AO12" s="52">
        <v>13</v>
      </c>
      <c r="AP12" s="51">
        <v>56606435.149999999</v>
      </c>
      <c r="AQ12" s="51">
        <v>42454826.299999997</v>
      </c>
      <c r="AR12" s="115">
        <f t="shared" si="4"/>
        <v>0.63501864640112682</v>
      </c>
    </row>
    <row r="13" spans="1:44" s="68" customFormat="1" ht="25.5" outlineLevel="1" x14ac:dyDescent="0.2">
      <c r="A13" s="99" t="s">
        <v>19</v>
      </c>
      <c r="B13" s="107">
        <v>1464039.1572972727</v>
      </c>
      <c r="C13" s="24">
        <v>28</v>
      </c>
      <c r="D13" s="25">
        <v>1645869.5999999999</v>
      </c>
      <c r="E13" s="40">
        <v>1234402.17</v>
      </c>
      <c r="F13" s="115">
        <f t="shared" si="0"/>
        <v>1.1241978001725035</v>
      </c>
      <c r="G13" s="52">
        <v>19</v>
      </c>
      <c r="H13" s="51">
        <v>1364408.0999999999</v>
      </c>
      <c r="I13" s="51">
        <v>1023306.05</v>
      </c>
      <c r="J13" s="115">
        <f t="shared" si="1"/>
        <v>0.93194781929111836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5"/>
        <v>0.90673578871391636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5">
        <v>0.90699379701734562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2"/>
        <v>0.90673544719299626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3"/>
        <v>0.90673578871391636</v>
      </c>
      <c r="AO13" s="52">
        <v>19</v>
      </c>
      <c r="AP13" s="51">
        <v>1327496.7</v>
      </c>
      <c r="AQ13" s="51">
        <v>995622.46</v>
      </c>
      <c r="AR13" s="115">
        <f t="shared" si="4"/>
        <v>0.90673578871391636</v>
      </c>
    </row>
    <row r="14" spans="1:44" ht="36.75" customHeight="1" x14ac:dyDescent="0.2">
      <c r="A14" s="98" t="s">
        <v>20</v>
      </c>
      <c r="B14" s="106">
        <v>25141257.537053339</v>
      </c>
      <c r="C14" s="24">
        <v>13</v>
      </c>
      <c r="D14" s="25">
        <v>30276905.75</v>
      </c>
      <c r="E14" s="40">
        <v>22707679.270000003</v>
      </c>
      <c r="F14" s="115">
        <f t="shared" si="0"/>
        <v>1.2042717316497678</v>
      </c>
      <c r="G14" s="52">
        <v>11</v>
      </c>
      <c r="H14" s="51">
        <v>25712899.84</v>
      </c>
      <c r="I14" s="51">
        <v>19284674.850000001</v>
      </c>
      <c r="J14" s="115">
        <f t="shared" si="1"/>
        <v>1.0227372199701694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25076104.820000004</v>
      </c>
      <c r="P14" s="51">
        <v>18807078.580000002</v>
      </c>
      <c r="Q14" s="118">
        <f t="shared" si="5"/>
        <v>0.99740853388271</v>
      </c>
      <c r="R14" s="52">
        <v>0</v>
      </c>
      <c r="S14" s="51">
        <v>0</v>
      </c>
      <c r="T14" s="53">
        <v>0</v>
      </c>
      <c r="U14" s="52">
        <v>1</v>
      </c>
      <c r="V14" s="51">
        <v>160416.69</v>
      </c>
      <c r="W14" s="53">
        <v>120312.52</v>
      </c>
      <c r="X14" s="52">
        <v>11</v>
      </c>
      <c r="Y14" s="25">
        <v>24915688.130000003</v>
      </c>
      <c r="Z14" s="25">
        <v>18686766.060000002</v>
      </c>
      <c r="AA14" s="115">
        <v>0.99178824088874384</v>
      </c>
      <c r="AB14" s="52">
        <v>10</v>
      </c>
      <c r="AC14" s="28">
        <v>13</v>
      </c>
      <c r="AD14" s="25">
        <v>17913280.050000001</v>
      </c>
      <c r="AE14" s="25">
        <v>13434959.99</v>
      </c>
      <c r="AF14" s="115">
        <f t="shared" si="2"/>
        <v>0.71250533206619837</v>
      </c>
      <c r="AG14" s="28">
        <v>0</v>
      </c>
      <c r="AH14" s="26">
        <v>0</v>
      </c>
      <c r="AI14" s="52">
        <v>11</v>
      </c>
      <c r="AJ14" s="51">
        <v>21987046.940000001</v>
      </c>
      <c r="AK14" s="51">
        <v>16490285.15</v>
      </c>
      <c r="AL14" s="25">
        <v>19664354.550000001</v>
      </c>
      <c r="AM14" s="25">
        <v>14748265.890000001</v>
      </c>
      <c r="AN14" s="115">
        <f t="shared" si="3"/>
        <v>0.87454046034075095</v>
      </c>
      <c r="AO14" s="52">
        <v>10</v>
      </c>
      <c r="AP14" s="51">
        <v>18337058.52</v>
      </c>
      <c r="AQ14" s="51">
        <v>13752793.829999998</v>
      </c>
      <c r="AR14" s="115">
        <f t="shared" si="4"/>
        <v>0.72936122996133868</v>
      </c>
    </row>
    <row r="15" spans="1:44" x14ac:dyDescent="0.2">
      <c r="A15" s="98" t="s">
        <v>21</v>
      </c>
      <c r="B15" s="106">
        <v>53437399.113560006</v>
      </c>
      <c r="C15" s="24">
        <v>207</v>
      </c>
      <c r="D15" s="25">
        <v>71015925.830000013</v>
      </c>
      <c r="E15" s="40">
        <v>35507962.82</v>
      </c>
      <c r="F15" s="115">
        <f t="shared" si="0"/>
        <v>1.3289555069677665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1.3289555069677661</v>
      </c>
      <c r="K15" s="52">
        <v>51</v>
      </c>
      <c r="L15" s="51">
        <v>11225762.990000002</v>
      </c>
      <c r="M15" s="53">
        <v>5612881.4800000014</v>
      </c>
      <c r="N15" s="52">
        <v>156</v>
      </c>
      <c r="O15" s="51">
        <v>58485169.600000001</v>
      </c>
      <c r="P15" s="51">
        <v>29242584.699999999</v>
      </c>
      <c r="Q15" s="118">
        <f t="shared" si="5"/>
        <v>1.0944613804222201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5">
        <v>1.0288817031012332</v>
      </c>
      <c r="AB15" s="52">
        <v>46</v>
      </c>
      <c r="AC15" s="28">
        <v>46</v>
      </c>
      <c r="AD15" s="25">
        <v>44344668.969999999</v>
      </c>
      <c r="AE15" s="25">
        <v>22172334.380000003</v>
      </c>
      <c r="AF15" s="115">
        <f t="shared" si="2"/>
        <v>0.82984332519183779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3"/>
        <v>1.004378896434363</v>
      </c>
      <c r="AO15" s="52">
        <v>154</v>
      </c>
      <c r="AP15" s="51">
        <v>53671395.950000003</v>
      </c>
      <c r="AQ15" s="51">
        <v>26835697.870000001</v>
      </c>
      <c r="AR15" s="115">
        <f t="shared" si="4"/>
        <v>1.004378896434363</v>
      </c>
    </row>
    <row r="16" spans="1:44" x14ac:dyDescent="0.2">
      <c r="A16" s="98" t="s">
        <v>22</v>
      </c>
      <c r="B16" s="106">
        <v>6454323.208126666</v>
      </c>
      <c r="C16" s="24">
        <v>3</v>
      </c>
      <c r="D16" s="25">
        <v>2700000</v>
      </c>
      <c r="E16" s="40">
        <v>2025000</v>
      </c>
      <c r="F16" s="115">
        <f t="shared" si="0"/>
        <v>0.41832426312342375</v>
      </c>
      <c r="G16" s="52">
        <v>3</v>
      </c>
      <c r="H16" s="51">
        <v>2700000</v>
      </c>
      <c r="I16" s="51">
        <v>2025000</v>
      </c>
      <c r="J16" s="115">
        <f t="shared" si="1"/>
        <v>0.41832426312342375</v>
      </c>
      <c r="K16" s="52">
        <v>0</v>
      </c>
      <c r="L16" s="51">
        <v>0</v>
      </c>
      <c r="M16" s="53">
        <v>0</v>
      </c>
      <c r="N16" s="52">
        <v>3</v>
      </c>
      <c r="O16" s="51">
        <v>2700000</v>
      </c>
      <c r="P16" s="51">
        <v>2025000</v>
      </c>
      <c r="Q16" s="118">
        <f t="shared" si="5"/>
        <v>0.41832426312342375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3</v>
      </c>
      <c r="Y16" s="25">
        <v>2700000</v>
      </c>
      <c r="Z16" s="25">
        <v>2025000</v>
      </c>
      <c r="AA16" s="115">
        <v>0.70621536780516303</v>
      </c>
      <c r="AB16" s="52">
        <v>3</v>
      </c>
      <c r="AC16" s="28">
        <v>3</v>
      </c>
      <c r="AD16" s="25">
        <v>1114022.1499999999</v>
      </c>
      <c r="AE16" s="25">
        <v>835516.61</v>
      </c>
      <c r="AF16" s="115">
        <f t="shared" si="2"/>
        <v>0.172600924074786</v>
      </c>
      <c r="AG16" s="28">
        <v>0</v>
      </c>
      <c r="AH16" s="26">
        <v>0</v>
      </c>
      <c r="AI16" s="52">
        <v>3</v>
      </c>
      <c r="AJ16" s="51">
        <v>1114022.1499999999</v>
      </c>
      <c r="AK16" s="51">
        <v>835516.61</v>
      </c>
      <c r="AL16" s="25">
        <v>0</v>
      </c>
      <c r="AM16" s="25">
        <v>0</v>
      </c>
      <c r="AN16" s="115">
        <f t="shared" si="3"/>
        <v>0.172600924074786</v>
      </c>
      <c r="AO16" s="52">
        <v>3</v>
      </c>
      <c r="AP16" s="51">
        <v>1114022.1499999999</v>
      </c>
      <c r="AQ16" s="51">
        <v>835516.61</v>
      </c>
      <c r="AR16" s="115">
        <f t="shared" si="4"/>
        <v>0.172600924074786</v>
      </c>
    </row>
    <row r="17" spans="1:44" ht="25.5" x14ac:dyDescent="0.2">
      <c r="A17" s="98" t="s">
        <v>23</v>
      </c>
      <c r="B17" s="106">
        <v>53028275.656773329</v>
      </c>
      <c r="C17" s="24">
        <v>468</v>
      </c>
      <c r="D17" s="25">
        <v>117886042.94</v>
      </c>
      <c r="E17" s="40">
        <v>88414531.420000002</v>
      </c>
      <c r="F17" s="115">
        <f t="shared" si="0"/>
        <v>2.2230789419407109</v>
      </c>
      <c r="G17" s="52">
        <v>221</v>
      </c>
      <c r="H17" s="51">
        <v>53149834.560000002</v>
      </c>
      <c r="I17" s="51">
        <v>39862375.559999995</v>
      </c>
      <c r="J17" s="115">
        <f t="shared" si="1"/>
        <v>1.0022923412409912</v>
      </c>
      <c r="K17" s="52">
        <v>187</v>
      </c>
      <c r="L17" s="51">
        <v>47412770.009999998</v>
      </c>
      <c r="M17" s="53">
        <v>35559577.259999998</v>
      </c>
      <c r="N17" s="52">
        <v>216</v>
      </c>
      <c r="O17" s="51">
        <v>45626887.799999997</v>
      </c>
      <c r="P17" s="51">
        <v>34220165.249999985</v>
      </c>
      <c r="Q17" s="118">
        <f t="shared" si="5"/>
        <v>0.86042563584984399</v>
      </c>
      <c r="R17" s="52">
        <v>19</v>
      </c>
      <c r="S17" s="51">
        <v>4003787.11</v>
      </c>
      <c r="T17" s="53">
        <v>3002840.2800000003</v>
      </c>
      <c r="U17" s="52">
        <v>13</v>
      </c>
      <c r="V17" s="51">
        <v>404732.55999999994</v>
      </c>
      <c r="W17" s="53">
        <v>303549.40000000002</v>
      </c>
      <c r="X17" s="52">
        <v>197</v>
      </c>
      <c r="Y17" s="25">
        <v>41218368.130000003</v>
      </c>
      <c r="Z17" s="25">
        <v>30913775.569999985</v>
      </c>
      <c r="AA17" s="115">
        <v>0.77830133121138223</v>
      </c>
      <c r="AB17" s="52">
        <v>166</v>
      </c>
      <c r="AC17" s="28">
        <v>176</v>
      </c>
      <c r="AD17" s="25">
        <v>32256483.119999997</v>
      </c>
      <c r="AE17" s="25">
        <v>24192361.869999997</v>
      </c>
      <c r="AF17" s="115">
        <f t="shared" si="2"/>
        <v>0.60828836541434583</v>
      </c>
      <c r="AG17" s="28">
        <v>2</v>
      </c>
      <c r="AH17" s="26">
        <v>181041.25</v>
      </c>
      <c r="AI17" s="52">
        <v>178</v>
      </c>
      <c r="AJ17" s="53">
        <v>35620957.380000003</v>
      </c>
      <c r="AK17" s="129">
        <v>26715717.41</v>
      </c>
      <c r="AL17" s="25">
        <v>32011865.129999999</v>
      </c>
      <c r="AM17" s="25">
        <v>24008898.43</v>
      </c>
      <c r="AN17" s="115">
        <f t="shared" si="3"/>
        <v>0.67173516277537337</v>
      </c>
      <c r="AO17" s="52">
        <v>152</v>
      </c>
      <c r="AP17" s="51">
        <v>28790296.079999998</v>
      </c>
      <c r="AQ17" s="51">
        <v>21592721.560000002</v>
      </c>
      <c r="AR17" s="115">
        <f t="shared" si="4"/>
        <v>0.54292348230113718</v>
      </c>
    </row>
    <row r="18" spans="1:44" x14ac:dyDescent="0.2">
      <c r="A18" s="98" t="s">
        <v>24</v>
      </c>
      <c r="B18" s="106">
        <v>30873402.920666669</v>
      </c>
      <c r="C18" s="24">
        <v>499</v>
      </c>
      <c r="D18" s="25">
        <v>63798204.24000001</v>
      </c>
      <c r="E18" s="40">
        <v>47848652.600000001</v>
      </c>
      <c r="F18" s="115">
        <f t="shared" si="0"/>
        <v>2.06644549044166</v>
      </c>
      <c r="G18" s="52">
        <v>282</v>
      </c>
      <c r="H18" s="51">
        <v>35267637.119999997</v>
      </c>
      <c r="I18" s="51">
        <v>26450727.469999991</v>
      </c>
      <c r="J18" s="115">
        <f t="shared" si="1"/>
        <v>1.1423307372570786</v>
      </c>
      <c r="K18" s="52">
        <v>92</v>
      </c>
      <c r="L18" s="51">
        <v>10676295.390000001</v>
      </c>
      <c r="M18" s="53">
        <v>8007221.4500000011</v>
      </c>
      <c r="N18" s="52">
        <v>309</v>
      </c>
      <c r="O18" s="51">
        <v>33341360.649999999</v>
      </c>
      <c r="P18" s="51">
        <v>25006020.109999996</v>
      </c>
      <c r="Q18" s="118">
        <f t="shared" si="5"/>
        <v>1.0799379885552325</v>
      </c>
      <c r="R18" s="52">
        <v>27</v>
      </c>
      <c r="S18" s="51">
        <v>3584698.36</v>
      </c>
      <c r="T18" s="53">
        <v>2688523.7300000004</v>
      </c>
      <c r="U18" s="52">
        <v>36</v>
      </c>
      <c r="V18" s="51">
        <v>995191.93</v>
      </c>
      <c r="W18" s="53">
        <v>746393.95000000007</v>
      </c>
      <c r="X18" s="52">
        <v>282</v>
      </c>
      <c r="Y18" s="25">
        <v>28761470.359999999</v>
      </c>
      <c r="Z18" s="25">
        <v>21571102.429999992</v>
      </c>
      <c r="AA18" s="115">
        <v>0.90790649669463463</v>
      </c>
      <c r="AB18" s="52">
        <v>266</v>
      </c>
      <c r="AC18" s="28">
        <v>275</v>
      </c>
      <c r="AD18" s="25">
        <v>24259464.939999998</v>
      </c>
      <c r="AE18" s="25">
        <v>18194598.350000001</v>
      </c>
      <c r="AF18" s="115">
        <f t="shared" si="2"/>
        <v>0.78577230382857155</v>
      </c>
      <c r="AG18" s="28">
        <v>4</v>
      </c>
      <c r="AH18" s="26">
        <v>100187.64</v>
      </c>
      <c r="AI18" s="52">
        <v>279</v>
      </c>
      <c r="AJ18" s="51">
        <v>26773688.27</v>
      </c>
      <c r="AK18" s="51">
        <v>20080265.789999999</v>
      </c>
      <c r="AL18" s="25">
        <v>23121548.670000002</v>
      </c>
      <c r="AM18" s="25">
        <v>17341161.27</v>
      </c>
      <c r="AN18" s="115">
        <f t="shared" si="3"/>
        <v>0.86720885089339084</v>
      </c>
      <c r="AO18" s="52">
        <v>256</v>
      </c>
      <c r="AP18" s="51">
        <v>22164226.32</v>
      </c>
      <c r="AQ18" s="51">
        <v>16623169.48</v>
      </c>
      <c r="AR18" s="115">
        <f t="shared" si="4"/>
        <v>0.71790681373718146</v>
      </c>
    </row>
    <row r="19" spans="1:44" ht="25.5" x14ac:dyDescent="0.2">
      <c r="A19" s="98" t="s">
        <v>25</v>
      </c>
      <c r="B19" s="106">
        <v>337740477.77696335</v>
      </c>
      <c r="C19" s="153">
        <v>3969</v>
      </c>
      <c r="D19" s="25">
        <v>350290101</v>
      </c>
      <c r="E19" s="40">
        <v>223277213.25</v>
      </c>
      <c r="F19" s="115">
        <f t="shared" si="0"/>
        <v>1.0371575930301258</v>
      </c>
      <c r="G19" s="143">
        <v>3969</v>
      </c>
      <c r="H19" s="51">
        <v>350290101</v>
      </c>
      <c r="I19" s="51">
        <v>223277213.25</v>
      </c>
      <c r="J19" s="115">
        <f t="shared" si="1"/>
        <v>1.0371575930301258</v>
      </c>
      <c r="K19" s="52">
        <v>115</v>
      </c>
      <c r="L19" s="51">
        <v>8908150</v>
      </c>
      <c r="M19" s="53">
        <v>5259175</v>
      </c>
      <c r="N19" s="143">
        <v>3854</v>
      </c>
      <c r="O19" s="51">
        <v>339790000</v>
      </c>
      <c r="P19" s="51">
        <v>217082875</v>
      </c>
      <c r="Q19" s="118">
        <f t="shared" si="5"/>
        <v>1.0060683345879262</v>
      </c>
      <c r="R19" s="52">
        <v>2</v>
      </c>
      <c r="S19" s="51">
        <v>319350</v>
      </c>
      <c r="T19" s="53">
        <v>210262.5</v>
      </c>
      <c r="U19" s="52">
        <v>1</v>
      </c>
      <c r="V19" s="51">
        <v>25150</v>
      </c>
      <c r="W19" s="53">
        <v>18862.5</v>
      </c>
      <c r="X19" s="143">
        <v>3852</v>
      </c>
      <c r="Y19" s="25">
        <v>339445500</v>
      </c>
      <c r="Z19" s="25">
        <v>216853750</v>
      </c>
      <c r="AA19" s="115">
        <v>1.0052209094869256</v>
      </c>
      <c r="AB19" s="143">
        <v>3870</v>
      </c>
      <c r="AC19" s="144">
        <v>3961</v>
      </c>
      <c r="AD19" s="25">
        <v>317512462.5</v>
      </c>
      <c r="AE19" s="25">
        <v>200391871.87</v>
      </c>
      <c r="AF19" s="115">
        <f t="shared" si="2"/>
        <v>0.94010781470404181</v>
      </c>
      <c r="AG19" s="28">
        <v>3</v>
      </c>
      <c r="AH19" s="26">
        <v>160500</v>
      </c>
      <c r="AI19" s="143">
        <v>3853</v>
      </c>
      <c r="AJ19" s="51">
        <v>316269500</v>
      </c>
      <c r="AK19" s="51">
        <v>199471750</v>
      </c>
      <c r="AL19" s="25">
        <v>0</v>
      </c>
      <c r="AM19" s="25">
        <v>0</v>
      </c>
      <c r="AN19" s="115">
        <f t="shared" si="3"/>
        <v>0.9364275851142061</v>
      </c>
      <c r="AO19" s="143">
        <v>3853</v>
      </c>
      <c r="AP19" s="51">
        <v>316269500</v>
      </c>
      <c r="AQ19" s="51">
        <v>199471750</v>
      </c>
      <c r="AR19" s="115">
        <f t="shared" si="4"/>
        <v>0.9364275851142061</v>
      </c>
    </row>
    <row r="20" spans="1:44" outlineLevel="1" x14ac:dyDescent="0.2">
      <c r="A20" s="99" t="s">
        <v>74</v>
      </c>
      <c r="B20" s="107">
        <v>172601999.23098999</v>
      </c>
      <c r="C20" s="154">
        <v>2745</v>
      </c>
      <c r="D20" s="121">
        <v>157761450</v>
      </c>
      <c r="E20" s="122">
        <v>78880725</v>
      </c>
      <c r="F20" s="123">
        <f t="shared" si="0"/>
        <v>0.91401867129517333</v>
      </c>
      <c r="G20" s="157">
        <v>2745</v>
      </c>
      <c r="H20" s="135">
        <v>157761450</v>
      </c>
      <c r="I20" s="135">
        <v>78880725</v>
      </c>
      <c r="J20" s="123">
        <f t="shared" si="1"/>
        <v>0.91401867129517333</v>
      </c>
      <c r="K20" s="134">
        <v>98</v>
      </c>
      <c r="L20" s="135">
        <v>5687750</v>
      </c>
      <c r="M20" s="137">
        <v>2843875</v>
      </c>
      <c r="N20" s="157">
        <v>2647</v>
      </c>
      <c r="O20" s="135">
        <v>151038500</v>
      </c>
      <c r="P20" s="135">
        <v>75519250</v>
      </c>
      <c r="Q20" s="136">
        <f t="shared" si="5"/>
        <v>0.87506807958735189</v>
      </c>
      <c r="R20" s="134">
        <v>1</v>
      </c>
      <c r="S20" s="135">
        <v>117000</v>
      </c>
      <c r="T20" s="137">
        <v>58500</v>
      </c>
      <c r="U20" s="134">
        <v>0</v>
      </c>
      <c r="V20" s="135">
        <v>0</v>
      </c>
      <c r="W20" s="137">
        <v>0</v>
      </c>
      <c r="X20" s="157">
        <v>2646</v>
      </c>
      <c r="Y20" s="121">
        <v>150921500</v>
      </c>
      <c r="Z20" s="121">
        <v>75460750</v>
      </c>
      <c r="AA20" s="123">
        <v>0.87468391630516984</v>
      </c>
      <c r="AB20" s="143">
        <v>2647</v>
      </c>
      <c r="AC20" s="144">
        <v>2649</v>
      </c>
      <c r="AD20" s="25">
        <v>150969900</v>
      </c>
      <c r="AE20" s="25">
        <v>75484950</v>
      </c>
      <c r="AF20" s="123">
        <f t="shared" si="2"/>
        <v>0.87467063343779605</v>
      </c>
      <c r="AG20" s="28">
        <v>3</v>
      </c>
      <c r="AH20" s="26">
        <v>160500</v>
      </c>
      <c r="AI20" s="143">
        <v>2646</v>
      </c>
      <c r="AJ20" s="51">
        <v>150921500</v>
      </c>
      <c r="AK20" s="51">
        <v>75460750</v>
      </c>
      <c r="AL20" s="25">
        <v>0</v>
      </c>
      <c r="AM20" s="25">
        <v>0</v>
      </c>
      <c r="AN20" s="123">
        <f t="shared" si="3"/>
        <v>0.87439021953636009</v>
      </c>
      <c r="AO20" s="143">
        <v>2646</v>
      </c>
      <c r="AP20" s="51">
        <v>150921500</v>
      </c>
      <c r="AQ20" s="51">
        <v>75460750</v>
      </c>
      <c r="AR20" s="123">
        <f t="shared" si="4"/>
        <v>0.87439021953636009</v>
      </c>
    </row>
    <row r="21" spans="1:44" ht="25.5" outlineLevel="1" x14ac:dyDescent="0.2">
      <c r="A21" s="99" t="s">
        <v>76</v>
      </c>
      <c r="B21" s="107">
        <v>165138478.54597333</v>
      </c>
      <c r="C21" s="154">
        <v>1224</v>
      </c>
      <c r="D21" s="121">
        <v>192528651</v>
      </c>
      <c r="E21" s="122">
        <v>144396488.25</v>
      </c>
      <c r="F21" s="123">
        <f t="shared" si="0"/>
        <v>1.1658618433159504</v>
      </c>
      <c r="G21" s="157">
        <v>1224</v>
      </c>
      <c r="H21" s="135">
        <v>192528651</v>
      </c>
      <c r="I21" s="135">
        <v>144396488.25</v>
      </c>
      <c r="J21" s="123">
        <f t="shared" si="1"/>
        <v>1.1658618433159504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5"/>
        <v>1.1429892152449073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23">
        <v>1.1416118054842692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2"/>
        <v>1.0085024639102254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3"/>
        <v>1.0012687621677969</v>
      </c>
      <c r="AO21" s="143">
        <v>1207</v>
      </c>
      <c r="AP21" s="51">
        <v>165348000</v>
      </c>
      <c r="AQ21" s="51">
        <v>124011000</v>
      </c>
      <c r="AR21" s="123">
        <f t="shared" si="4"/>
        <v>1.0012687621677969</v>
      </c>
    </row>
    <row r="22" spans="1:44" ht="25.5" x14ac:dyDescent="0.2">
      <c r="A22" s="98" t="s">
        <v>26</v>
      </c>
      <c r="B22" s="106">
        <v>105222768.65684669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2.2018176469539688</v>
      </c>
      <c r="G22" s="52">
        <v>442</v>
      </c>
      <c r="H22" s="51">
        <v>116848218.48999998</v>
      </c>
      <c r="I22" s="51">
        <v>87636163.349999979</v>
      </c>
      <c r="J22" s="115">
        <f t="shared" si="1"/>
        <v>1.1104841659419389</v>
      </c>
      <c r="K22" s="52">
        <v>118</v>
      </c>
      <c r="L22" s="51">
        <v>29695711.420000006</v>
      </c>
      <c r="M22" s="53">
        <v>22271783.449999996</v>
      </c>
      <c r="N22" s="52">
        <v>453</v>
      </c>
      <c r="O22" s="51">
        <v>104265684.48999998</v>
      </c>
      <c r="P22" s="51">
        <v>78199262.909999982</v>
      </c>
      <c r="Q22" s="118">
        <f t="shared" si="5"/>
        <v>0.99090421038085441</v>
      </c>
      <c r="R22" s="52">
        <v>23</v>
      </c>
      <c r="S22" s="51">
        <v>4340276.88</v>
      </c>
      <c r="T22" s="53">
        <v>3255207.64</v>
      </c>
      <c r="U22" s="52">
        <v>40</v>
      </c>
      <c r="V22" s="51">
        <v>950836.75000000012</v>
      </c>
      <c r="W22" s="53">
        <v>713127.56</v>
      </c>
      <c r="X22" s="52">
        <v>430</v>
      </c>
      <c r="Y22" s="25">
        <v>98974570.859999985</v>
      </c>
      <c r="Z22" s="25">
        <v>74230927.709999993</v>
      </c>
      <c r="AA22" s="115">
        <v>0.92073663895007285</v>
      </c>
      <c r="AB22" s="52">
        <v>386</v>
      </c>
      <c r="AC22" s="28">
        <v>409</v>
      </c>
      <c r="AD22" s="25">
        <v>83863579.149999991</v>
      </c>
      <c r="AE22" s="25">
        <v>62897683.950000003</v>
      </c>
      <c r="AF22" s="115">
        <f t="shared" si="2"/>
        <v>0.7970098128048364</v>
      </c>
      <c r="AG22" s="28">
        <v>6</v>
      </c>
      <c r="AH22" s="26">
        <v>992046.03</v>
      </c>
      <c r="AI22" s="52">
        <v>419</v>
      </c>
      <c r="AJ22" s="51">
        <v>91984499.319999993</v>
      </c>
      <c r="AK22" s="51">
        <v>68988373.900000006</v>
      </c>
      <c r="AL22" s="25">
        <v>87065668.700000003</v>
      </c>
      <c r="AM22" s="25">
        <v>65299251.200000003</v>
      </c>
      <c r="AN22" s="115">
        <f t="shared" si="3"/>
        <v>0.8741881675816815</v>
      </c>
      <c r="AO22" s="52">
        <v>371</v>
      </c>
      <c r="AP22" s="51">
        <v>78659382.75</v>
      </c>
      <c r="AQ22" s="51">
        <v>58994536.629999995</v>
      </c>
      <c r="AR22" s="115">
        <f t="shared" si="4"/>
        <v>0.74755096975754931</v>
      </c>
    </row>
    <row r="23" spans="1:44" ht="25.5" collapsed="1" x14ac:dyDescent="0.2">
      <c r="A23" s="98" t="s">
        <v>27</v>
      </c>
      <c r="B23" s="106">
        <v>143472415.63431334</v>
      </c>
      <c r="C23" s="24">
        <v>42</v>
      </c>
      <c r="D23" s="25">
        <v>522491641.90999997</v>
      </c>
      <c r="E23" s="40">
        <v>391868731.34000003</v>
      </c>
      <c r="F23" s="115">
        <f t="shared" si="0"/>
        <v>3.6417567767294154</v>
      </c>
      <c r="G23" s="52">
        <v>16</v>
      </c>
      <c r="H23" s="51">
        <v>153552694.35999998</v>
      </c>
      <c r="I23" s="51">
        <v>115164520.72999999</v>
      </c>
      <c r="J23" s="115">
        <f t="shared" si="1"/>
        <v>1.0702593504202198</v>
      </c>
      <c r="K23" s="52">
        <v>24</v>
      </c>
      <c r="L23" s="51">
        <v>166363221.54999998</v>
      </c>
      <c r="M23" s="53">
        <v>124772416.11000001</v>
      </c>
      <c r="N23" s="52">
        <v>17</v>
      </c>
      <c r="O23" s="51">
        <v>331007995.13999999</v>
      </c>
      <c r="P23" s="51">
        <v>248255996.30000001</v>
      </c>
      <c r="Q23" s="118">
        <f t="shared" si="5"/>
        <v>2.3071194116064984</v>
      </c>
      <c r="R23" s="52">
        <v>1</v>
      </c>
      <c r="S23" s="51">
        <v>188897941</v>
      </c>
      <c r="T23" s="53">
        <v>141673455.75</v>
      </c>
      <c r="U23" s="52">
        <v>2</v>
      </c>
      <c r="V23" s="51">
        <v>456007.46</v>
      </c>
      <c r="W23" s="53">
        <v>342005.58</v>
      </c>
      <c r="X23" s="52">
        <v>16</v>
      </c>
      <c r="Y23" s="25">
        <v>141654046.68000001</v>
      </c>
      <c r="Z23" s="25">
        <v>106240534.97</v>
      </c>
      <c r="AA23" s="115">
        <v>0.98130544869574798</v>
      </c>
      <c r="AB23" s="52">
        <v>12</v>
      </c>
      <c r="AC23" s="54">
        <v>16</v>
      </c>
      <c r="AD23" s="51">
        <v>15031021.98</v>
      </c>
      <c r="AE23" s="51">
        <v>11273266.450000001</v>
      </c>
      <c r="AF23" s="115">
        <f t="shared" si="2"/>
        <v>0.10476593645925295</v>
      </c>
      <c r="AG23" s="28">
        <v>3</v>
      </c>
      <c r="AH23" s="26">
        <v>2001813.91</v>
      </c>
      <c r="AI23" s="52">
        <v>13</v>
      </c>
      <c r="AJ23" s="51">
        <v>35564141.420000002</v>
      </c>
      <c r="AK23" s="51">
        <v>26673106.02</v>
      </c>
      <c r="AL23" s="25">
        <v>29431497.109999999</v>
      </c>
      <c r="AM23" s="25">
        <v>22073622.82</v>
      </c>
      <c r="AN23" s="115">
        <f t="shared" si="3"/>
        <v>0.247881387253191</v>
      </c>
      <c r="AO23" s="27">
        <v>8</v>
      </c>
      <c r="AP23" s="25">
        <v>6597163.7800000003</v>
      </c>
      <c r="AQ23" s="25">
        <v>4947872.8</v>
      </c>
      <c r="AR23" s="115">
        <f t="shared" si="4"/>
        <v>4.5982105694902652E-2</v>
      </c>
    </row>
    <row r="24" spans="1:44" x14ac:dyDescent="0.2">
      <c r="A24" s="98" t="s">
        <v>28</v>
      </c>
      <c r="B24" s="106">
        <v>55821526.573193341</v>
      </c>
      <c r="C24" s="24">
        <v>30</v>
      </c>
      <c r="D24" s="25">
        <v>122351326.03999999</v>
      </c>
      <c r="E24" s="40">
        <v>91763494.429999992</v>
      </c>
      <c r="F24" s="115">
        <f t="shared" si="0"/>
        <v>2.1918305275935546</v>
      </c>
      <c r="G24" s="52">
        <v>14</v>
      </c>
      <c r="H24" s="51">
        <v>57373642.710000001</v>
      </c>
      <c r="I24" s="51">
        <v>43030231.980000004</v>
      </c>
      <c r="J24" s="115">
        <f t="shared" si="1"/>
        <v>1.0278049747487918</v>
      </c>
      <c r="K24" s="52">
        <v>15</v>
      </c>
      <c r="L24" s="51">
        <v>60982209.329999998</v>
      </c>
      <c r="M24" s="53">
        <v>45736656.950000003</v>
      </c>
      <c r="N24" s="52">
        <v>8</v>
      </c>
      <c r="O24" s="51">
        <v>39936283.590000004</v>
      </c>
      <c r="P24" s="51">
        <v>29952212.670000002</v>
      </c>
      <c r="Q24" s="118">
        <f t="shared" si="5"/>
        <v>0.7154280085413901</v>
      </c>
      <c r="R24" s="52">
        <v>1</v>
      </c>
      <c r="S24" s="51">
        <v>3646826.6</v>
      </c>
      <c r="T24" s="53">
        <v>2735119.95</v>
      </c>
      <c r="U24" s="52">
        <v>4</v>
      </c>
      <c r="V24" s="51">
        <v>33625.9</v>
      </c>
      <c r="W24" s="53">
        <v>25219.43</v>
      </c>
      <c r="X24" s="52">
        <v>7</v>
      </c>
      <c r="Y24" s="25">
        <v>36255831.089999996</v>
      </c>
      <c r="Z24" s="25">
        <v>27191873.289999999</v>
      </c>
      <c r="AA24" s="115">
        <v>0.65102525480095175</v>
      </c>
      <c r="AB24" s="52">
        <v>6</v>
      </c>
      <c r="AC24" s="28">
        <v>11</v>
      </c>
      <c r="AD24" s="25">
        <v>23123186.93</v>
      </c>
      <c r="AE24" s="25">
        <v>17342390.149999999</v>
      </c>
      <c r="AF24" s="115">
        <f t="shared" si="2"/>
        <v>0.41423422735816462</v>
      </c>
      <c r="AG24" s="28">
        <v>0</v>
      </c>
      <c r="AH24" s="26">
        <v>0</v>
      </c>
      <c r="AI24" s="52">
        <v>8</v>
      </c>
      <c r="AJ24" s="51">
        <v>29581304.93</v>
      </c>
      <c r="AK24" s="51">
        <v>22185978.640000001</v>
      </c>
      <c r="AL24" s="25">
        <v>26324661.710000001</v>
      </c>
      <c r="AM24" s="25">
        <v>19743496.25</v>
      </c>
      <c r="AN24" s="115">
        <f t="shared" si="3"/>
        <v>0.5299264772204485</v>
      </c>
      <c r="AO24" s="27">
        <v>3</v>
      </c>
      <c r="AP24" s="25">
        <v>12524379.869999999</v>
      </c>
      <c r="AQ24" s="25">
        <v>9393284.8599999994</v>
      </c>
      <c r="AR24" s="115">
        <f t="shared" si="4"/>
        <v>0.22436469654010621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5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5" t="s">
        <v>85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10992270.102806667</v>
      </c>
      <c r="C26" s="24">
        <v>95</v>
      </c>
      <c r="D26" s="25">
        <v>18435485.5</v>
      </c>
      <c r="E26" s="40">
        <v>13826614.07</v>
      </c>
      <c r="F26" s="115">
        <f t="shared" si="0"/>
        <v>1.6771317778383967</v>
      </c>
      <c r="G26" s="52">
        <v>57</v>
      </c>
      <c r="H26" s="51">
        <v>11346467.77</v>
      </c>
      <c r="I26" s="51">
        <v>8509850.7899999991</v>
      </c>
      <c r="J26" s="115">
        <f t="shared" si="1"/>
        <v>1.0322224312067163</v>
      </c>
      <c r="K26" s="52">
        <v>27</v>
      </c>
      <c r="L26" s="51">
        <v>5325163.2300000004</v>
      </c>
      <c r="M26" s="53">
        <v>3993872.41</v>
      </c>
      <c r="N26" s="52">
        <v>65</v>
      </c>
      <c r="O26" s="51">
        <v>10006858.32</v>
      </c>
      <c r="P26" s="51">
        <v>7505143.6999999993</v>
      </c>
      <c r="Q26" s="118">
        <f t="shared" si="5"/>
        <v>0.91035411488341611</v>
      </c>
      <c r="R26" s="52">
        <v>8</v>
      </c>
      <c r="S26" s="51">
        <v>759320.97</v>
      </c>
      <c r="T26" s="53">
        <v>569490.72</v>
      </c>
      <c r="U26" s="52">
        <v>2</v>
      </c>
      <c r="V26" s="51">
        <v>48560</v>
      </c>
      <c r="W26" s="53">
        <v>36420</v>
      </c>
      <c r="X26" s="52">
        <v>57</v>
      </c>
      <c r="Y26" s="25">
        <v>9198977.3499999996</v>
      </c>
      <c r="Z26" s="25">
        <v>6899232.9799999995</v>
      </c>
      <c r="AA26" s="115">
        <v>0.84574417396486945</v>
      </c>
      <c r="AB26" s="52">
        <v>38</v>
      </c>
      <c r="AC26" s="28">
        <v>40</v>
      </c>
      <c r="AD26" s="25">
        <v>5529843.7400000002</v>
      </c>
      <c r="AE26" s="25">
        <v>4147382.78</v>
      </c>
      <c r="AF26" s="115">
        <f t="shared" si="2"/>
        <v>0.5030665811776277</v>
      </c>
      <c r="AG26" s="28">
        <v>0</v>
      </c>
      <c r="AH26" s="26">
        <v>0</v>
      </c>
      <c r="AI26" s="52">
        <v>49</v>
      </c>
      <c r="AJ26" s="51">
        <v>7036439.3300000001</v>
      </c>
      <c r="AK26" s="51">
        <v>5277329.45</v>
      </c>
      <c r="AL26" s="25">
        <v>6726164.96</v>
      </c>
      <c r="AM26" s="25">
        <v>5044623.7</v>
      </c>
      <c r="AN26" s="115">
        <f t="shared" si="3"/>
        <v>0.64012613083473802</v>
      </c>
      <c r="AO26" s="27">
        <v>33</v>
      </c>
      <c r="AP26" s="25">
        <v>4972459.75</v>
      </c>
      <c r="AQ26" s="25">
        <v>3729344.78</v>
      </c>
      <c r="AR26" s="115">
        <f t="shared" si="4"/>
        <v>0.45235967670866978</v>
      </c>
    </row>
    <row r="27" spans="1:44" ht="13.5" thickBot="1" x14ac:dyDescent="0.25">
      <c r="A27" s="100" t="s">
        <v>31</v>
      </c>
      <c r="B27" s="108">
        <v>6621837.51765058</v>
      </c>
      <c r="C27" s="45">
        <v>25</v>
      </c>
      <c r="D27" s="41">
        <v>11182691.07</v>
      </c>
      <c r="E27" s="42">
        <v>8387018.2800000012</v>
      </c>
      <c r="F27" s="115">
        <f t="shared" si="0"/>
        <v>1.6887595082471316</v>
      </c>
      <c r="G27" s="57">
        <v>13</v>
      </c>
      <c r="H27" s="56">
        <v>5933149.7599999998</v>
      </c>
      <c r="I27" s="56">
        <v>4449862.3100000005</v>
      </c>
      <c r="J27" s="115">
        <f t="shared" si="1"/>
        <v>0.89599748471404261</v>
      </c>
      <c r="K27" s="57">
        <v>6</v>
      </c>
      <c r="L27" s="56">
        <v>3206743.5</v>
      </c>
      <c r="M27" s="58">
        <v>2405057.62</v>
      </c>
      <c r="N27" s="57">
        <v>13</v>
      </c>
      <c r="O27" s="56">
        <v>5675461.6600000001</v>
      </c>
      <c r="P27" s="56">
        <v>4256596.2200000007</v>
      </c>
      <c r="Q27" s="118">
        <f t="shared" si="5"/>
        <v>0.85708259148189536</v>
      </c>
      <c r="R27" s="57">
        <v>0</v>
      </c>
      <c r="S27" s="56">
        <v>0</v>
      </c>
      <c r="T27" s="58">
        <v>0</v>
      </c>
      <c r="U27" s="57">
        <v>6</v>
      </c>
      <c r="V27" s="56">
        <v>4061.25</v>
      </c>
      <c r="W27" s="58">
        <v>3045.94</v>
      </c>
      <c r="X27" s="57">
        <v>13</v>
      </c>
      <c r="Y27" s="41">
        <v>5671400.4100000001</v>
      </c>
      <c r="Z27" s="41">
        <v>4253550.28</v>
      </c>
      <c r="AA27" s="115">
        <v>0.85831831290095439</v>
      </c>
      <c r="AB27" s="57">
        <v>10</v>
      </c>
      <c r="AC27" s="59">
        <v>15</v>
      </c>
      <c r="AD27" s="56">
        <v>2683729.3200000003</v>
      </c>
      <c r="AE27" s="56">
        <v>2012796.97</v>
      </c>
      <c r="AF27" s="115">
        <f t="shared" si="2"/>
        <v>0.4052846831180153</v>
      </c>
      <c r="AG27" s="44">
        <v>1</v>
      </c>
      <c r="AH27" s="46">
        <v>38085.19</v>
      </c>
      <c r="AI27" s="57">
        <v>12</v>
      </c>
      <c r="AJ27" s="56">
        <v>3477353.35</v>
      </c>
      <c r="AK27" s="56">
        <v>2608014.9900000002</v>
      </c>
      <c r="AL27" s="41">
        <v>3432031.96</v>
      </c>
      <c r="AM27" s="41">
        <v>2574023.96</v>
      </c>
      <c r="AN27" s="115">
        <f t="shared" si="3"/>
        <v>0.52513420039846592</v>
      </c>
      <c r="AO27" s="43">
        <v>7</v>
      </c>
      <c r="AP27" s="41">
        <v>1953769.8399999999</v>
      </c>
      <c r="AQ27" s="41">
        <v>1465327.3599999999</v>
      </c>
      <c r="AR27" s="115">
        <f t="shared" si="4"/>
        <v>0.29504949869159508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835516951.60739231</v>
      </c>
      <c r="C28" s="142">
        <v>3299</v>
      </c>
      <c r="D28" s="78">
        <v>1457419254.52</v>
      </c>
      <c r="E28" s="78">
        <v>1093064433.5900002</v>
      </c>
      <c r="F28" s="116">
        <f t="shared" si="0"/>
        <v>1.7443323582079018</v>
      </c>
      <c r="G28" s="141">
        <v>2546</v>
      </c>
      <c r="H28" s="132">
        <v>839226101.18999994</v>
      </c>
      <c r="I28" s="132">
        <v>629419569.91000009</v>
      </c>
      <c r="J28" s="116">
        <f t="shared" si="1"/>
        <v>1.0044393468923303</v>
      </c>
      <c r="K28" s="131">
        <v>649</v>
      </c>
      <c r="L28" s="132">
        <v>547530797.29000008</v>
      </c>
      <c r="M28" s="132">
        <v>410648096.85999995</v>
      </c>
      <c r="N28" s="141">
        <v>2550</v>
      </c>
      <c r="O28" s="132">
        <v>819255287.20000005</v>
      </c>
      <c r="P28" s="132">
        <v>614441459.11000013</v>
      </c>
      <c r="Q28" s="130">
        <f t="shared" ref="Q28" si="6">O28/B28</f>
        <v>0.98053700241975028</v>
      </c>
      <c r="R28" s="131">
        <v>58</v>
      </c>
      <c r="S28" s="132">
        <v>44156535.729999997</v>
      </c>
      <c r="T28" s="132">
        <v>33117401.650000002</v>
      </c>
      <c r="U28" s="131">
        <v>140</v>
      </c>
      <c r="V28" s="132">
        <v>4034571.21</v>
      </c>
      <c r="W28" s="132">
        <v>3025928.3800000004</v>
      </c>
      <c r="X28" s="141">
        <v>2492</v>
      </c>
      <c r="Y28" s="78">
        <v>771064180.25999999</v>
      </c>
      <c r="Z28" s="78">
        <v>578298129.08000004</v>
      </c>
      <c r="AA28" s="116">
        <v>0.91529942711756751</v>
      </c>
      <c r="AB28" s="77">
        <v>678</v>
      </c>
      <c r="AC28" s="77">
        <v>857</v>
      </c>
      <c r="AD28" s="78">
        <v>304399734.19000006</v>
      </c>
      <c r="AE28" s="78">
        <v>228299798.65000001</v>
      </c>
      <c r="AF28" s="116">
        <f t="shared" si="2"/>
        <v>0.3643250248895451</v>
      </c>
      <c r="AG28" s="77">
        <v>29</v>
      </c>
      <c r="AH28" s="78">
        <v>8635356.120000001</v>
      </c>
      <c r="AI28" s="142">
        <v>2360</v>
      </c>
      <c r="AJ28" s="78">
        <v>632258074.13</v>
      </c>
      <c r="AK28" s="78">
        <v>474190396.99000001</v>
      </c>
      <c r="AL28" s="78">
        <v>246617627.25999999</v>
      </c>
      <c r="AM28" s="78">
        <v>184963219.54999998</v>
      </c>
      <c r="AN28" s="116">
        <f t="shared" si="3"/>
        <v>0.75672680597759645</v>
      </c>
      <c r="AO28" s="142">
        <v>2223</v>
      </c>
      <c r="AP28" s="78">
        <v>519256617.40999997</v>
      </c>
      <c r="AQ28" s="78">
        <v>389439304.75</v>
      </c>
      <c r="AR28" s="116">
        <f t="shared" si="4"/>
        <v>0.62147945222540213</v>
      </c>
    </row>
    <row r="29" spans="1:44" s="30" customFormat="1" x14ac:dyDescent="0.2">
      <c r="A29" s="101" t="s">
        <v>32</v>
      </c>
      <c r="B29" s="105">
        <v>76300552.915220007</v>
      </c>
      <c r="C29" s="117">
        <v>27</v>
      </c>
      <c r="D29" s="86">
        <v>161062932.82999998</v>
      </c>
      <c r="E29" s="86">
        <v>120797199.54000002</v>
      </c>
      <c r="F29" s="118">
        <f t="shared" si="0"/>
        <v>2.1109012540048324</v>
      </c>
      <c r="G29" s="87">
        <v>15</v>
      </c>
      <c r="H29" s="86">
        <v>76870197.669999987</v>
      </c>
      <c r="I29" s="86">
        <v>57652648.209999993</v>
      </c>
      <c r="J29" s="118">
        <f t="shared" si="1"/>
        <v>1.0074658011379409</v>
      </c>
      <c r="K29" s="87">
        <v>11</v>
      </c>
      <c r="L29" s="86">
        <v>80167114.25</v>
      </c>
      <c r="M29" s="88">
        <v>60125335.649999999</v>
      </c>
      <c r="N29" s="87">
        <v>13</v>
      </c>
      <c r="O29" s="86">
        <v>70053130.959999993</v>
      </c>
      <c r="P29" s="86">
        <v>52539848.18</v>
      </c>
      <c r="Q29" s="118">
        <f t="shared" ref="Q29:Q59" si="7">O29/$B29</f>
        <v>0.91812088226723965</v>
      </c>
      <c r="R29" s="87">
        <v>0</v>
      </c>
      <c r="S29" s="86">
        <v>0</v>
      </c>
      <c r="T29" s="88">
        <v>0</v>
      </c>
      <c r="U29" s="87">
        <v>9</v>
      </c>
      <c r="V29" s="86">
        <v>50748.41</v>
      </c>
      <c r="W29" s="88">
        <v>38061.31</v>
      </c>
      <c r="X29" s="81">
        <v>13</v>
      </c>
      <c r="Y29" s="80">
        <v>70002382.549999997</v>
      </c>
      <c r="Z29" s="80">
        <v>52501786.869999997</v>
      </c>
      <c r="AA29" s="115">
        <v>0.91915104619801336</v>
      </c>
      <c r="AB29" s="81">
        <v>9</v>
      </c>
      <c r="AC29" s="83">
        <v>21</v>
      </c>
      <c r="AD29" s="80">
        <v>32800804.98</v>
      </c>
      <c r="AE29" s="80">
        <v>24600603.68</v>
      </c>
      <c r="AF29" s="115">
        <f t="shared" si="2"/>
        <v>0.42988947952246204</v>
      </c>
      <c r="AG29" s="83">
        <v>2</v>
      </c>
      <c r="AH29" s="82">
        <v>1522226.26</v>
      </c>
      <c r="AI29" s="87">
        <v>12</v>
      </c>
      <c r="AJ29" s="86">
        <v>48241731.719999999</v>
      </c>
      <c r="AK29" s="86">
        <v>36181298.57</v>
      </c>
      <c r="AL29" s="80">
        <v>44752887.829999998</v>
      </c>
      <c r="AM29" s="80">
        <v>33564665.719999999</v>
      </c>
      <c r="AN29" s="115">
        <f t="shared" si="3"/>
        <v>0.63225926781425734</v>
      </c>
      <c r="AO29" s="81">
        <v>8</v>
      </c>
      <c r="AP29" s="80">
        <v>28229243.899999999</v>
      </c>
      <c r="AQ29" s="80">
        <v>21171932.77</v>
      </c>
      <c r="AR29" s="115">
        <f t="shared" si="4"/>
        <v>0.369974303218568</v>
      </c>
    </row>
    <row r="30" spans="1:44" s="23" customFormat="1" x14ac:dyDescent="0.25">
      <c r="A30" s="98" t="s">
        <v>33</v>
      </c>
      <c r="B30" s="106">
        <v>9327119.2341866661</v>
      </c>
      <c r="C30" s="24">
        <v>34</v>
      </c>
      <c r="D30" s="56">
        <v>17356707.68</v>
      </c>
      <c r="E30" s="56">
        <v>13017530.75</v>
      </c>
      <c r="F30" s="118">
        <f t="shared" si="0"/>
        <v>1.8608862226594578</v>
      </c>
      <c r="G30" s="52">
        <v>12</v>
      </c>
      <c r="H30" s="56">
        <v>8876041.6500000004</v>
      </c>
      <c r="I30" s="56">
        <v>6657031.2300000004</v>
      </c>
      <c r="J30" s="118">
        <f t="shared" si="1"/>
        <v>0.95163805963439041</v>
      </c>
      <c r="K30" s="52">
        <v>22</v>
      </c>
      <c r="L30" s="56">
        <v>8480666.0300000012</v>
      </c>
      <c r="M30" s="53">
        <v>6360499.5200000005</v>
      </c>
      <c r="N30" s="52">
        <v>12</v>
      </c>
      <c r="O30" s="56">
        <v>8485207.120000001</v>
      </c>
      <c r="P30" s="56">
        <v>6363905.3300000001</v>
      </c>
      <c r="Q30" s="118">
        <f t="shared" si="7"/>
        <v>0.90973503253814891</v>
      </c>
      <c r="R30" s="57">
        <v>0</v>
      </c>
      <c r="S30" s="56">
        <v>0</v>
      </c>
      <c r="T30" s="53">
        <v>0</v>
      </c>
      <c r="U30" s="52">
        <v>1</v>
      </c>
      <c r="V30" s="56">
        <v>2555.29</v>
      </c>
      <c r="W30" s="53">
        <v>1916.47</v>
      </c>
      <c r="X30" s="27">
        <v>12</v>
      </c>
      <c r="Y30" s="41">
        <v>8482651.8300000001</v>
      </c>
      <c r="Z30" s="41">
        <v>6361988.8599999994</v>
      </c>
      <c r="AA30" s="115">
        <v>0.91095979932449123</v>
      </c>
      <c r="AB30" s="27">
        <v>10</v>
      </c>
      <c r="AC30" s="44">
        <v>18</v>
      </c>
      <c r="AD30" s="41">
        <v>6049672.0199999996</v>
      </c>
      <c r="AE30" s="41">
        <v>4537253.95</v>
      </c>
      <c r="AF30" s="115">
        <f t="shared" si="2"/>
        <v>0.6486109878199211</v>
      </c>
      <c r="AG30" s="44">
        <v>0</v>
      </c>
      <c r="AH30" s="26">
        <v>0</v>
      </c>
      <c r="AI30" s="52">
        <v>11</v>
      </c>
      <c r="AJ30" s="56">
        <v>5625993.9800000004</v>
      </c>
      <c r="AK30" s="56">
        <v>4219495.42</v>
      </c>
      <c r="AL30" s="41">
        <v>3819036.69</v>
      </c>
      <c r="AM30" s="41">
        <v>2864277.48</v>
      </c>
      <c r="AN30" s="115">
        <f t="shared" si="3"/>
        <v>0.6031866687603884</v>
      </c>
      <c r="AO30" s="27">
        <v>8</v>
      </c>
      <c r="AP30" s="41">
        <v>4177573.33</v>
      </c>
      <c r="AQ30" s="41">
        <v>3133179.9400000004</v>
      </c>
      <c r="AR30" s="115">
        <f t="shared" si="4"/>
        <v>0.44789534958317584</v>
      </c>
    </row>
    <row r="31" spans="1:44" s="23" customFormat="1" ht="39" customHeight="1" x14ac:dyDescent="0.25">
      <c r="A31" s="98" t="s">
        <v>34</v>
      </c>
      <c r="B31" s="106">
        <v>471882525.89012563</v>
      </c>
      <c r="C31" s="155">
        <v>1493</v>
      </c>
      <c r="D31" s="133">
        <v>980684020.30000007</v>
      </c>
      <c r="E31" s="133">
        <v>735513012.50000012</v>
      </c>
      <c r="F31" s="115">
        <f t="shared" si="0"/>
        <v>2.0782376258796775</v>
      </c>
      <c r="G31" s="112">
        <v>896</v>
      </c>
      <c r="H31" s="133">
        <v>470227628.33000004</v>
      </c>
      <c r="I31" s="133">
        <v>352670719.46000004</v>
      </c>
      <c r="J31" s="115">
        <f t="shared" si="1"/>
        <v>0.99649298825591415</v>
      </c>
      <c r="K31" s="112">
        <v>507</v>
      </c>
      <c r="L31" s="133">
        <v>445132604.23999995</v>
      </c>
      <c r="M31" s="133">
        <v>333849452.39999998</v>
      </c>
      <c r="N31" s="62">
        <v>889</v>
      </c>
      <c r="O31" s="133">
        <v>464773893.49000001</v>
      </c>
      <c r="P31" s="133">
        <v>348580418.17000002</v>
      </c>
      <c r="Q31" s="115">
        <f t="shared" si="7"/>
        <v>0.98493558881690646</v>
      </c>
      <c r="R31" s="112">
        <v>45</v>
      </c>
      <c r="S31" s="133">
        <v>43033359.800000004</v>
      </c>
      <c r="T31" s="113">
        <v>32275019.740000006</v>
      </c>
      <c r="U31" s="62">
        <v>126</v>
      </c>
      <c r="V31" s="133">
        <v>3929336.27</v>
      </c>
      <c r="W31" s="133">
        <v>2947002.1699999995</v>
      </c>
      <c r="X31" s="43">
        <v>844</v>
      </c>
      <c r="Y31" s="47">
        <v>417811197.42000002</v>
      </c>
      <c r="Z31" s="47">
        <v>313358396.25999999</v>
      </c>
      <c r="AA31" s="115">
        <v>0.87119318189928796</v>
      </c>
      <c r="AB31" s="57">
        <v>649</v>
      </c>
      <c r="AC31" s="44">
        <v>795</v>
      </c>
      <c r="AD31" s="47">
        <v>259766262.71999997</v>
      </c>
      <c r="AE31" s="47">
        <v>194824695.25</v>
      </c>
      <c r="AF31" s="115">
        <f t="shared" si="2"/>
        <v>0.55048926049973002</v>
      </c>
      <c r="AG31" s="43">
        <v>27</v>
      </c>
      <c r="AH31" s="26">
        <v>7113129.8600000003</v>
      </c>
      <c r="AI31" s="57">
        <v>702</v>
      </c>
      <c r="AJ31" s="129">
        <v>303713713.43000001</v>
      </c>
      <c r="AK31" s="129">
        <v>227782133.84999999</v>
      </c>
      <c r="AL31" s="47">
        <v>192870088.78999999</v>
      </c>
      <c r="AM31" s="47">
        <v>144652565.97</v>
      </c>
      <c r="AN31" s="115">
        <f t="shared" si="3"/>
        <v>0.64362144552205247</v>
      </c>
      <c r="AO31" s="57">
        <v>575</v>
      </c>
      <c r="AP31" s="129">
        <v>213858481.19999999</v>
      </c>
      <c r="AQ31" s="129">
        <v>160390709.87</v>
      </c>
      <c r="AR31" s="115">
        <f t="shared" si="4"/>
        <v>0.45320279829517435</v>
      </c>
    </row>
    <row r="32" spans="1:44" s="69" customFormat="1" ht="35.25" customHeight="1" outlineLevel="1" x14ac:dyDescent="0.25">
      <c r="A32" s="99" t="s">
        <v>35</v>
      </c>
      <c r="B32" s="107">
        <v>308677137.02117407</v>
      </c>
      <c r="C32" s="156">
        <v>1076</v>
      </c>
      <c r="D32" s="111">
        <v>597916121.08000004</v>
      </c>
      <c r="E32" s="111">
        <v>448437088.58000004</v>
      </c>
      <c r="F32" s="115">
        <f t="shared" si="0"/>
        <v>1.9370275584711842</v>
      </c>
      <c r="G32" s="112">
        <v>654</v>
      </c>
      <c r="H32" s="111">
        <v>309449672.66000003</v>
      </c>
      <c r="I32" s="111">
        <v>232087253.05000004</v>
      </c>
      <c r="J32" s="115">
        <f t="shared" si="1"/>
        <v>1.0025027303488725</v>
      </c>
      <c r="K32" s="112">
        <v>352</v>
      </c>
      <c r="L32" s="111">
        <v>241515576.02999997</v>
      </c>
      <c r="M32" s="113">
        <v>181136681.38</v>
      </c>
      <c r="N32" s="112">
        <v>644</v>
      </c>
      <c r="O32" s="111">
        <v>302740416.81</v>
      </c>
      <c r="P32" s="111">
        <v>227055311.05000001</v>
      </c>
      <c r="Q32" s="115">
        <f t="shared" si="7"/>
        <v>0.98076721759031071</v>
      </c>
      <c r="R32" s="112">
        <v>31</v>
      </c>
      <c r="S32" s="111">
        <v>26529939.66</v>
      </c>
      <c r="T32" s="113">
        <v>19897454.650000002</v>
      </c>
      <c r="U32" s="112">
        <v>103</v>
      </c>
      <c r="V32" s="111">
        <v>3342845.2</v>
      </c>
      <c r="W32" s="113">
        <v>2507133.88</v>
      </c>
      <c r="X32" s="27">
        <v>613</v>
      </c>
      <c r="Y32" s="25">
        <v>272867631.94999999</v>
      </c>
      <c r="Z32" s="25">
        <v>204650722.52000001</v>
      </c>
      <c r="AA32" s="115">
        <v>0.88642043421419581</v>
      </c>
      <c r="AB32" s="52">
        <v>468</v>
      </c>
      <c r="AC32" s="28">
        <v>593</v>
      </c>
      <c r="AD32" s="25">
        <v>198729540.49000001</v>
      </c>
      <c r="AE32" s="25">
        <v>149047153.88</v>
      </c>
      <c r="AF32" s="115">
        <f t="shared" si="2"/>
        <v>0.64381036576857953</v>
      </c>
      <c r="AG32" s="28">
        <v>23</v>
      </c>
      <c r="AH32" s="26">
        <v>6834428.3600000003</v>
      </c>
      <c r="AI32" s="52">
        <v>515</v>
      </c>
      <c r="AJ32" s="51">
        <v>213022066.94999999</v>
      </c>
      <c r="AK32" s="51">
        <v>159763399.31999999</v>
      </c>
      <c r="AL32" s="25">
        <v>123066660.86</v>
      </c>
      <c r="AM32" s="25">
        <v>92299995.189999998</v>
      </c>
      <c r="AN32" s="115">
        <f t="shared" si="3"/>
        <v>0.69011287653412268</v>
      </c>
      <c r="AO32" s="52">
        <v>423</v>
      </c>
      <c r="AP32" s="51">
        <v>167832259.97</v>
      </c>
      <c r="AQ32" s="51">
        <v>125871044.19000001</v>
      </c>
      <c r="AR32" s="115">
        <f t="shared" si="4"/>
        <v>0.54371458019091112</v>
      </c>
    </row>
    <row r="33" spans="1:44" s="69" customFormat="1" outlineLevel="1" x14ac:dyDescent="0.25">
      <c r="A33" s="99" t="s">
        <v>36</v>
      </c>
      <c r="B33" s="107">
        <v>30394785.197135456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1.9979387538400233</v>
      </c>
      <c r="G33" s="112">
        <v>188</v>
      </c>
      <c r="H33" s="111">
        <v>35255195.57</v>
      </c>
      <c r="I33" s="111">
        <v>26441396.460000001</v>
      </c>
      <c r="J33" s="115">
        <f t="shared" si="1"/>
        <v>1.1599093509409835</v>
      </c>
      <c r="K33" s="112">
        <v>91</v>
      </c>
      <c r="L33" s="111">
        <v>23121631.84</v>
      </c>
      <c r="M33" s="113">
        <v>17341223.82</v>
      </c>
      <c r="N33" s="112">
        <v>186</v>
      </c>
      <c r="O33" s="111">
        <v>27325050.840000004</v>
      </c>
      <c r="P33" s="111">
        <v>20493787.880000003</v>
      </c>
      <c r="Q33" s="115">
        <f t="shared" si="7"/>
        <v>0.89900457143468282</v>
      </c>
      <c r="R33" s="112">
        <v>8</v>
      </c>
      <c r="S33" s="111">
        <v>506378.85</v>
      </c>
      <c r="T33" s="113">
        <v>379784.13</v>
      </c>
      <c r="U33" s="112">
        <v>18</v>
      </c>
      <c r="V33" s="111">
        <v>199376.2</v>
      </c>
      <c r="W33" s="113">
        <v>149532.13999999998</v>
      </c>
      <c r="X33" s="27">
        <v>178</v>
      </c>
      <c r="Y33" s="25">
        <v>26619295.789999999</v>
      </c>
      <c r="Z33" s="25">
        <v>19964471.609999999</v>
      </c>
      <c r="AA33" s="115">
        <v>0.90065173226754058</v>
      </c>
      <c r="AB33" s="52">
        <v>145</v>
      </c>
      <c r="AC33" s="28">
        <v>150</v>
      </c>
      <c r="AD33" s="25">
        <v>18273712.009999998</v>
      </c>
      <c r="AE33" s="25">
        <v>13705283.84</v>
      </c>
      <c r="AF33" s="115">
        <f t="shared" si="2"/>
        <v>0.60121207935768528</v>
      </c>
      <c r="AG33" s="28">
        <v>2</v>
      </c>
      <c r="AH33" s="26">
        <v>110201.5</v>
      </c>
      <c r="AI33" s="52">
        <v>138</v>
      </c>
      <c r="AJ33" s="51">
        <v>20034826.699999999</v>
      </c>
      <c r="AK33" s="51">
        <v>15026119.84</v>
      </c>
      <c r="AL33" s="25">
        <v>13857375.800000001</v>
      </c>
      <c r="AM33" s="25">
        <v>10393031.75</v>
      </c>
      <c r="AN33" s="115">
        <f t="shared" si="3"/>
        <v>0.65915342286703094</v>
      </c>
      <c r="AO33" s="52">
        <v>121</v>
      </c>
      <c r="AP33" s="51">
        <v>14569950.260000002</v>
      </c>
      <c r="AQ33" s="51">
        <v>10927462.57</v>
      </c>
      <c r="AR33" s="115">
        <f t="shared" si="4"/>
        <v>0.47935690828218586</v>
      </c>
    </row>
    <row r="34" spans="1:44" s="69" customFormat="1" outlineLevel="1" x14ac:dyDescent="0.25">
      <c r="A34" s="99" t="s">
        <v>37</v>
      </c>
      <c r="B34" s="107">
        <v>132810603.67181613</v>
      </c>
      <c r="C34" s="110">
        <v>124</v>
      </c>
      <c r="D34" s="111">
        <v>322040979.96000004</v>
      </c>
      <c r="E34" s="111">
        <v>241530734.75999999</v>
      </c>
      <c r="F34" s="115">
        <f t="shared" si="0"/>
        <v>2.4248137652907955</v>
      </c>
      <c r="G34" s="112">
        <v>54</v>
      </c>
      <c r="H34" s="111">
        <v>125522760.09999999</v>
      </c>
      <c r="I34" s="111">
        <v>94142069.950000018</v>
      </c>
      <c r="J34" s="115">
        <f t="shared" si="1"/>
        <v>0.94512604136771428</v>
      </c>
      <c r="K34" s="112">
        <v>64</v>
      </c>
      <c r="L34" s="111">
        <v>180495396.37</v>
      </c>
      <c r="M34" s="113">
        <v>135371547.19999999</v>
      </c>
      <c r="N34" s="112">
        <v>59</v>
      </c>
      <c r="O34" s="111">
        <v>134708425.83999997</v>
      </c>
      <c r="P34" s="111">
        <v>101031319.24000001</v>
      </c>
      <c r="Q34" s="115">
        <f t="shared" si="7"/>
        <v>1.0142896885919854</v>
      </c>
      <c r="R34" s="112">
        <v>6</v>
      </c>
      <c r="S34" s="111">
        <v>15997041.289999999</v>
      </c>
      <c r="T34" s="113">
        <v>11997780.960000001</v>
      </c>
      <c r="U34" s="112">
        <v>5</v>
      </c>
      <c r="V34" s="111">
        <v>387114.87</v>
      </c>
      <c r="W34" s="113">
        <v>290336.14999999997</v>
      </c>
      <c r="X34" s="27">
        <v>53</v>
      </c>
      <c r="Y34" s="25">
        <v>118324269.68000001</v>
      </c>
      <c r="Z34" s="25">
        <v>88743202.129999995</v>
      </c>
      <c r="AA34" s="115">
        <v>0.8328485264730946</v>
      </c>
      <c r="AB34" s="52">
        <v>36</v>
      </c>
      <c r="AC34" s="28">
        <v>52</v>
      </c>
      <c r="AD34" s="25">
        <v>42763010.219999999</v>
      </c>
      <c r="AE34" s="25">
        <v>32072257.530000001</v>
      </c>
      <c r="AF34" s="115">
        <f t="shared" si="2"/>
        <v>0.32198490962114934</v>
      </c>
      <c r="AG34" s="28">
        <v>2</v>
      </c>
      <c r="AH34" s="26">
        <v>168500</v>
      </c>
      <c r="AI34" s="52">
        <v>49</v>
      </c>
      <c r="AJ34" s="51">
        <v>70656819.780000001</v>
      </c>
      <c r="AK34" s="51">
        <v>52992614.689999998</v>
      </c>
      <c r="AL34" s="25">
        <v>55946052.130000003</v>
      </c>
      <c r="AM34" s="25">
        <v>41959539.030000001</v>
      </c>
      <c r="AN34" s="115">
        <f t="shared" si="3"/>
        <v>0.53201188629936302</v>
      </c>
      <c r="AO34" s="52">
        <v>31</v>
      </c>
      <c r="AP34" s="51">
        <v>31456270.969999999</v>
      </c>
      <c r="AQ34" s="51">
        <v>23592203.109999999</v>
      </c>
      <c r="AR34" s="115">
        <f t="shared" si="4"/>
        <v>0.23685059852397439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 t="s">
        <v>85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211195463.50826669</v>
      </c>
      <c r="C36" s="110">
        <v>967</v>
      </c>
      <c r="D36" s="111">
        <v>221662935.52000001</v>
      </c>
      <c r="E36" s="111">
        <v>166247198.40999994</v>
      </c>
      <c r="F36" s="115">
        <f t="shared" si="0"/>
        <v>1.0495629585875248</v>
      </c>
      <c r="G36" s="112">
        <v>901</v>
      </c>
      <c r="H36" s="111">
        <v>216048469.76999995</v>
      </c>
      <c r="I36" s="111">
        <v>162036349.35000002</v>
      </c>
      <c r="J36" s="115">
        <f t="shared" si="1"/>
        <v>1.0229787429195576</v>
      </c>
      <c r="K36" s="112">
        <v>55</v>
      </c>
      <c r="L36" s="111">
        <v>4388073.3499999996</v>
      </c>
      <c r="M36" s="113">
        <v>3291054.8100000005</v>
      </c>
      <c r="N36" s="112">
        <v>912</v>
      </c>
      <c r="O36" s="111">
        <v>210198815.06</v>
      </c>
      <c r="P36" s="111">
        <v>157649107.98999998</v>
      </c>
      <c r="Q36" s="115">
        <f t="shared" si="7"/>
        <v>0.99528091924082607</v>
      </c>
      <c r="R36" s="112">
        <v>11</v>
      </c>
      <c r="S36" s="111">
        <v>1036620.9299999999</v>
      </c>
      <c r="T36" s="113">
        <v>777465.66</v>
      </c>
      <c r="U36" s="112">
        <v>3</v>
      </c>
      <c r="V36" s="111">
        <v>4012.0999999999995</v>
      </c>
      <c r="W36" s="113">
        <v>3009.07</v>
      </c>
      <c r="X36" s="27">
        <v>901</v>
      </c>
      <c r="Y36" s="25">
        <v>209158182.02999997</v>
      </c>
      <c r="Z36" s="25">
        <v>156868633.25999996</v>
      </c>
      <c r="AA36" s="115">
        <v>0.99142160416501157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2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3"/>
        <v>0.99526460047174481</v>
      </c>
      <c r="AO36" s="52">
        <v>912</v>
      </c>
      <c r="AP36" s="51">
        <v>210195368.61000001</v>
      </c>
      <c r="AQ36" s="51">
        <v>157646523.12000003</v>
      </c>
      <c r="AR36" s="115">
        <f t="shared" si="4"/>
        <v>0.99526460047174481</v>
      </c>
    </row>
    <row r="37" spans="1:44" x14ac:dyDescent="0.2">
      <c r="A37" s="98" t="s">
        <v>40</v>
      </c>
      <c r="B37" s="106">
        <v>8649973.4383533336</v>
      </c>
      <c r="C37" s="110">
        <v>24</v>
      </c>
      <c r="D37" s="111">
        <v>12327574.620000001</v>
      </c>
      <c r="E37" s="111">
        <v>9245680.9199999999</v>
      </c>
      <c r="F37" s="115">
        <f t="shared" si="0"/>
        <v>1.425157511506389</v>
      </c>
      <c r="G37" s="112">
        <v>11</v>
      </c>
      <c r="H37" s="111">
        <v>7747782.1900000004</v>
      </c>
      <c r="I37" s="111">
        <v>5810836.6200000001</v>
      </c>
      <c r="J37" s="115">
        <f t="shared" si="1"/>
        <v>0.89570011344161071</v>
      </c>
      <c r="K37" s="112">
        <v>12</v>
      </c>
      <c r="L37" s="111">
        <v>4504822.43</v>
      </c>
      <c r="M37" s="113">
        <v>3378616.8000000003</v>
      </c>
      <c r="N37" s="112">
        <v>12</v>
      </c>
      <c r="O37" s="111">
        <v>7583029.4099999992</v>
      </c>
      <c r="P37" s="111">
        <v>5687272.0300000003</v>
      </c>
      <c r="Q37" s="115">
        <f t="shared" si="7"/>
        <v>0.87665349079309485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11</v>
      </c>
      <c r="Y37" s="25">
        <v>7460140.2699999986</v>
      </c>
      <c r="Z37" s="25">
        <v>5595105.1699999999</v>
      </c>
      <c r="AA37" s="115">
        <v>0.86365481516080966</v>
      </c>
      <c r="AB37" s="27">
        <v>10</v>
      </c>
      <c r="AC37" s="28">
        <v>23</v>
      </c>
      <c r="AD37" s="25">
        <v>5782994.4700000007</v>
      </c>
      <c r="AE37" s="25">
        <v>4337245.7700000005</v>
      </c>
      <c r="AF37" s="115">
        <f t="shared" si="2"/>
        <v>0.66855632693143741</v>
      </c>
      <c r="AG37" s="28">
        <v>0</v>
      </c>
      <c r="AH37" s="26">
        <v>0</v>
      </c>
      <c r="AI37" s="52">
        <v>11</v>
      </c>
      <c r="AJ37" s="51">
        <v>6320055.2300000004</v>
      </c>
      <c r="AK37" s="51">
        <v>4740041.3099999996</v>
      </c>
      <c r="AL37" s="25">
        <v>5175613.95</v>
      </c>
      <c r="AM37" s="25">
        <v>3881710.38</v>
      </c>
      <c r="AN37" s="115">
        <f t="shared" si="3"/>
        <v>0.73064446671909411</v>
      </c>
      <c r="AO37" s="52">
        <v>8</v>
      </c>
      <c r="AP37" s="51">
        <v>4634739.21</v>
      </c>
      <c r="AQ37" s="51">
        <v>3476054.33</v>
      </c>
      <c r="AR37" s="115">
        <f t="shared" si="4"/>
        <v>0.5358096464724289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 t="s">
        <v>85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58161316.621239997</v>
      </c>
      <c r="C39" s="60">
        <v>754</v>
      </c>
      <c r="D39" s="61">
        <v>64325083.569999993</v>
      </c>
      <c r="E39" s="61">
        <v>48243811.469999999</v>
      </c>
      <c r="F39" s="115">
        <f t="shared" si="0"/>
        <v>1.1059770876388491</v>
      </c>
      <c r="G39" s="62">
        <v>711</v>
      </c>
      <c r="H39" s="61">
        <v>59455981.579999991</v>
      </c>
      <c r="I39" s="61">
        <v>44591985.039999999</v>
      </c>
      <c r="J39" s="115">
        <f t="shared" si="1"/>
        <v>1.0222598977115864</v>
      </c>
      <c r="K39" s="62">
        <v>42</v>
      </c>
      <c r="L39" s="61">
        <v>4857516.99</v>
      </c>
      <c r="M39" s="63">
        <v>3643137.6799999997</v>
      </c>
      <c r="N39" s="62">
        <v>712</v>
      </c>
      <c r="O39" s="61">
        <v>58161211.159999996</v>
      </c>
      <c r="P39" s="61">
        <v>43620907.410000004</v>
      </c>
      <c r="Q39" s="115">
        <f t="shared" si="7"/>
        <v>0.99999818674600016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43612218.660000004</v>
      </c>
      <c r="AA39" s="115">
        <v>0.99979900443035097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2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3"/>
        <v>0.99999818674600016</v>
      </c>
      <c r="AO39" s="43">
        <v>712</v>
      </c>
      <c r="AP39" s="41">
        <v>58161211.159999996</v>
      </c>
      <c r="AQ39" s="41">
        <v>43620904.719999991</v>
      </c>
      <c r="AR39" s="115">
        <f t="shared" si="4"/>
        <v>0.99999818674600016</v>
      </c>
    </row>
    <row r="40" spans="1:44" s="31" customFormat="1" ht="26.25" thickBot="1" x14ac:dyDescent="0.25">
      <c r="A40" s="96" t="s">
        <v>69</v>
      </c>
      <c r="B40" s="70">
        <f>B41+B44</f>
        <v>135751872.70286578</v>
      </c>
      <c r="C40" s="77">
        <v>67</v>
      </c>
      <c r="D40" s="78">
        <v>130136627.22</v>
      </c>
      <c r="E40" s="78">
        <v>103405995.66</v>
      </c>
      <c r="F40" s="116">
        <f t="shared" si="0"/>
        <v>0.95863596301793608</v>
      </c>
      <c r="G40" s="131">
        <v>67</v>
      </c>
      <c r="H40" s="132">
        <v>130136627.22</v>
      </c>
      <c r="I40" s="132">
        <v>103405995.66</v>
      </c>
      <c r="J40" s="116">
        <f t="shared" si="1"/>
        <v>0.95863596301793608</v>
      </c>
      <c r="K40" s="131">
        <v>5</v>
      </c>
      <c r="L40" s="132">
        <v>1609500</v>
      </c>
      <c r="M40" s="132">
        <v>1448550</v>
      </c>
      <c r="N40" s="131">
        <v>60</v>
      </c>
      <c r="O40" s="132">
        <v>122614069.83</v>
      </c>
      <c r="P40" s="132">
        <v>96764312.789999992</v>
      </c>
      <c r="Q40" s="130">
        <f t="shared" ref="Q40" si="8">O40/B40</f>
        <v>0.90322194006397349</v>
      </c>
      <c r="R40" s="131">
        <v>1</v>
      </c>
      <c r="S40" s="132">
        <v>960000</v>
      </c>
      <c r="T40" s="132">
        <v>672000</v>
      </c>
      <c r="U40" s="131">
        <v>7</v>
      </c>
      <c r="V40" s="132">
        <v>1328477.43</v>
      </c>
      <c r="W40" s="132">
        <v>1125251.96</v>
      </c>
      <c r="X40" s="77">
        <v>59</v>
      </c>
      <c r="Y40" s="78">
        <v>120325592.39999999</v>
      </c>
      <c r="Z40" s="78">
        <v>94967060.830000013</v>
      </c>
      <c r="AA40" s="116">
        <v>0.88738782233664704</v>
      </c>
      <c r="AB40" s="77">
        <v>59</v>
      </c>
      <c r="AC40" s="77">
        <v>152</v>
      </c>
      <c r="AD40" s="78">
        <v>84708776.200000003</v>
      </c>
      <c r="AE40" s="78">
        <v>68304929.129999995</v>
      </c>
      <c r="AF40" s="116">
        <f t="shared" si="2"/>
        <v>0.62399710967826494</v>
      </c>
      <c r="AG40" s="77">
        <v>1</v>
      </c>
      <c r="AH40" s="78">
        <v>139922.82999999999</v>
      </c>
      <c r="AI40" s="77">
        <v>58</v>
      </c>
      <c r="AJ40" s="78">
        <v>83877656.539999992</v>
      </c>
      <c r="AK40" s="78">
        <v>68639779.730000004</v>
      </c>
      <c r="AL40" s="78">
        <v>7150000</v>
      </c>
      <c r="AM40" s="78">
        <v>5720000</v>
      </c>
      <c r="AN40" s="116">
        <f t="shared" si="3"/>
        <v>0.61787476570280342</v>
      </c>
      <c r="AO40" s="77">
        <v>58</v>
      </c>
      <c r="AP40" s="78">
        <v>83070446.310000002</v>
      </c>
      <c r="AQ40" s="78">
        <v>67994011.539999992</v>
      </c>
      <c r="AR40" s="116">
        <f t="shared" si="4"/>
        <v>0.61192854769543337</v>
      </c>
    </row>
    <row r="41" spans="1:44" s="30" customFormat="1" x14ac:dyDescent="0.2">
      <c r="A41" s="101" t="s">
        <v>42</v>
      </c>
      <c r="B41" s="105">
        <v>94436481.880393386</v>
      </c>
      <c r="C41" s="79">
        <v>63</v>
      </c>
      <c r="D41" s="84">
        <v>87320939.039999992</v>
      </c>
      <c r="E41" s="84">
        <v>69153445.120000005</v>
      </c>
      <c r="F41" s="115">
        <f t="shared" si="0"/>
        <v>0.92465260565926799</v>
      </c>
      <c r="G41" s="87">
        <v>63</v>
      </c>
      <c r="H41" s="138">
        <v>87320939.039999992</v>
      </c>
      <c r="I41" s="138">
        <v>69153445.120000005</v>
      </c>
      <c r="J41" s="115">
        <f t="shared" si="1"/>
        <v>0.92465260565926799</v>
      </c>
      <c r="K41" s="87">
        <v>5</v>
      </c>
      <c r="L41" s="86">
        <v>1609500</v>
      </c>
      <c r="M41" s="88">
        <v>1448550</v>
      </c>
      <c r="N41" s="87">
        <v>56</v>
      </c>
      <c r="O41" s="138">
        <v>81080229.590000004</v>
      </c>
      <c r="P41" s="138">
        <v>63537240.609999992</v>
      </c>
      <c r="Q41" s="118">
        <f t="shared" si="7"/>
        <v>0.85856893411902535</v>
      </c>
      <c r="R41" s="87">
        <v>1</v>
      </c>
      <c r="S41" s="86">
        <v>960000</v>
      </c>
      <c r="T41" s="88">
        <v>672000</v>
      </c>
      <c r="U41" s="87">
        <v>6</v>
      </c>
      <c r="V41" s="86">
        <v>624700.06999999995</v>
      </c>
      <c r="W41" s="88">
        <v>562230.06999999995</v>
      </c>
      <c r="X41" s="87">
        <v>55</v>
      </c>
      <c r="Y41" s="85">
        <v>79495529.519999996</v>
      </c>
      <c r="Z41" s="85">
        <v>62303010.539999999</v>
      </c>
      <c r="AA41" s="115">
        <v>0.84303976726644025</v>
      </c>
      <c r="AB41" s="81">
        <v>56</v>
      </c>
      <c r="AC41" s="81">
        <v>146</v>
      </c>
      <c r="AD41" s="85">
        <v>53743683.539999999</v>
      </c>
      <c r="AE41" s="85">
        <v>43532855.030000001</v>
      </c>
      <c r="AF41" s="115">
        <f t="shared" si="2"/>
        <v>0.56909874732593246</v>
      </c>
      <c r="AG41" s="83">
        <v>1</v>
      </c>
      <c r="AH41" s="82">
        <v>139922.82999999999</v>
      </c>
      <c r="AI41" s="81">
        <v>54</v>
      </c>
      <c r="AJ41" s="85">
        <v>42523646.710000001</v>
      </c>
      <c r="AK41" s="85">
        <v>35556571.890000001</v>
      </c>
      <c r="AL41" s="85">
        <v>0</v>
      </c>
      <c r="AM41" s="85">
        <v>0</v>
      </c>
      <c r="AN41" s="115">
        <f t="shared" si="3"/>
        <v>0.45028834051502964</v>
      </c>
      <c r="AO41" s="81">
        <v>54</v>
      </c>
      <c r="AP41" s="85">
        <v>42523646.710000001</v>
      </c>
      <c r="AQ41" s="85">
        <v>35556571.890000001</v>
      </c>
      <c r="AR41" s="115">
        <f t="shared" si="4"/>
        <v>0.45028834051502964</v>
      </c>
    </row>
    <row r="42" spans="1:44" s="67" customFormat="1" ht="37.5" customHeight="1" outlineLevel="1" x14ac:dyDescent="0.2">
      <c r="A42" s="102" t="s">
        <v>43</v>
      </c>
      <c r="B42" s="107">
        <v>40919964.944605537</v>
      </c>
      <c r="C42" s="110">
        <v>59</v>
      </c>
      <c r="D42" s="111">
        <v>40143939.039999999</v>
      </c>
      <c r="E42" s="111">
        <v>36129545.120000005</v>
      </c>
      <c r="F42" s="115">
        <f t="shared" si="0"/>
        <v>0.98103551883155171</v>
      </c>
      <c r="G42" s="52">
        <v>59</v>
      </c>
      <c r="H42" s="51">
        <v>40143939.039999992</v>
      </c>
      <c r="I42" s="51">
        <v>36129545.119999997</v>
      </c>
      <c r="J42" s="115">
        <f t="shared" si="1"/>
        <v>0.98103551883155149</v>
      </c>
      <c r="K42" s="52">
        <v>5</v>
      </c>
      <c r="L42" s="51">
        <v>1609500</v>
      </c>
      <c r="M42" s="53">
        <v>1448550</v>
      </c>
      <c r="N42" s="52">
        <v>52</v>
      </c>
      <c r="O42" s="51">
        <v>33905399.590000004</v>
      </c>
      <c r="P42" s="51">
        <v>30514859.609999996</v>
      </c>
      <c r="Q42" s="118">
        <f t="shared" si="7"/>
        <v>0.82857841241796415</v>
      </c>
      <c r="R42" s="52">
        <v>0</v>
      </c>
      <c r="S42" s="51">
        <v>0</v>
      </c>
      <c r="T42" s="53">
        <v>0</v>
      </c>
      <c r="U42" s="52">
        <v>6</v>
      </c>
      <c r="V42" s="51">
        <v>624700.06999999995</v>
      </c>
      <c r="W42" s="53">
        <v>562230.06999999995</v>
      </c>
      <c r="X42" s="52">
        <v>52</v>
      </c>
      <c r="Y42" s="111">
        <v>33280699.52</v>
      </c>
      <c r="Z42" s="111">
        <v>29952629.539999995</v>
      </c>
      <c r="AA42" s="115">
        <v>0.8139808610121706</v>
      </c>
      <c r="AB42" s="112">
        <v>53</v>
      </c>
      <c r="AC42" s="114">
        <v>141</v>
      </c>
      <c r="AD42" s="111">
        <v>29561383.539999999</v>
      </c>
      <c r="AE42" s="111">
        <v>26605245.029999997</v>
      </c>
      <c r="AF42" s="115">
        <f t="shared" si="2"/>
        <v>0.72241957147368141</v>
      </c>
      <c r="AG42" s="114">
        <v>1</v>
      </c>
      <c r="AH42" s="113">
        <v>139922.82999999999</v>
      </c>
      <c r="AI42" s="52">
        <v>51</v>
      </c>
      <c r="AJ42" s="51">
        <v>28950096.710000001</v>
      </c>
      <c r="AK42" s="51">
        <v>26055086.890000001</v>
      </c>
      <c r="AL42" s="111">
        <v>0</v>
      </c>
      <c r="AM42" s="111">
        <v>0</v>
      </c>
      <c r="AN42" s="115">
        <f t="shared" si="3"/>
        <v>0.7074809753427338</v>
      </c>
      <c r="AO42" s="112">
        <v>51</v>
      </c>
      <c r="AP42" s="111">
        <v>28950096.710000001</v>
      </c>
      <c r="AQ42" s="111">
        <v>26055086.889999997</v>
      </c>
      <c r="AR42" s="115">
        <f t="shared" si="4"/>
        <v>0.7074809753427338</v>
      </c>
    </row>
    <row r="43" spans="1:44" s="67" customFormat="1" outlineLevel="1" x14ac:dyDescent="0.2">
      <c r="A43" s="102" t="s">
        <v>44</v>
      </c>
      <c r="B43" s="107">
        <v>53516516.935787849</v>
      </c>
      <c r="C43" s="60">
        <v>4</v>
      </c>
      <c r="D43" s="61">
        <v>47177000</v>
      </c>
      <c r="E43" s="61">
        <v>33023900</v>
      </c>
      <c r="F43" s="115">
        <f t="shared" si="0"/>
        <v>0.88154092794577121</v>
      </c>
      <c r="G43" s="57">
        <v>4</v>
      </c>
      <c r="H43" s="56">
        <v>47177000</v>
      </c>
      <c r="I43" s="56">
        <v>33023900</v>
      </c>
      <c r="J43" s="115">
        <f t="shared" si="1"/>
        <v>0.88154092794577121</v>
      </c>
      <c r="K43" s="57">
        <v>0</v>
      </c>
      <c r="L43" s="56">
        <v>0</v>
      </c>
      <c r="M43" s="58">
        <v>0</v>
      </c>
      <c r="N43" s="57">
        <v>4</v>
      </c>
      <c r="O43" s="56">
        <v>47174830</v>
      </c>
      <c r="P43" s="56">
        <v>33022381</v>
      </c>
      <c r="Q43" s="118">
        <f t="shared" si="7"/>
        <v>0.8815003797164721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3</v>
      </c>
      <c r="Y43" s="61">
        <v>46214830</v>
      </c>
      <c r="Z43" s="111">
        <v>32350381</v>
      </c>
      <c r="AA43" s="115">
        <v>0.86528491472492775</v>
      </c>
      <c r="AB43" s="62">
        <v>3</v>
      </c>
      <c r="AC43" s="64">
        <v>5</v>
      </c>
      <c r="AD43" s="61">
        <v>24182300</v>
      </c>
      <c r="AE43" s="61">
        <v>16927610</v>
      </c>
      <c r="AF43" s="115">
        <f t="shared" si="2"/>
        <v>0.45186610386126763</v>
      </c>
      <c r="AG43" s="64">
        <v>0</v>
      </c>
      <c r="AH43" s="63">
        <v>0</v>
      </c>
      <c r="AI43" s="62">
        <v>3</v>
      </c>
      <c r="AJ43" s="61">
        <v>13573550</v>
      </c>
      <c r="AK43" s="61">
        <v>9501485</v>
      </c>
      <c r="AL43" s="61">
        <v>0</v>
      </c>
      <c r="AM43" s="61">
        <v>0</v>
      </c>
      <c r="AN43" s="115">
        <f t="shared" si="3"/>
        <v>0.25363291142968658</v>
      </c>
      <c r="AO43" s="62">
        <v>3</v>
      </c>
      <c r="AP43" s="61">
        <v>13573550</v>
      </c>
      <c r="AQ43" s="61">
        <v>9501485</v>
      </c>
      <c r="AR43" s="115">
        <f t="shared" si="4"/>
        <v>0.25363291142968658</v>
      </c>
    </row>
    <row r="44" spans="1:44" s="30" customFormat="1" ht="13.5" thickBot="1" x14ac:dyDescent="0.25">
      <c r="A44" s="103" t="s">
        <v>45</v>
      </c>
      <c r="B44" s="108">
        <v>41315390.822472394</v>
      </c>
      <c r="C44" s="60">
        <v>4</v>
      </c>
      <c r="D44" s="61">
        <v>42815688.18</v>
      </c>
      <c r="E44" s="61">
        <v>34252550.539999999</v>
      </c>
      <c r="F44" s="115">
        <f t="shared" si="0"/>
        <v>1.0363132800552273</v>
      </c>
      <c r="G44" s="57">
        <v>4</v>
      </c>
      <c r="H44" s="56">
        <v>42815688.18</v>
      </c>
      <c r="I44" s="56">
        <v>34252550.539999999</v>
      </c>
      <c r="J44" s="115">
        <f t="shared" si="1"/>
        <v>1.0363132800552273</v>
      </c>
      <c r="K44" s="57">
        <v>0</v>
      </c>
      <c r="L44" s="56">
        <v>0</v>
      </c>
      <c r="M44" s="58">
        <v>0</v>
      </c>
      <c r="N44" s="57">
        <v>4</v>
      </c>
      <c r="O44" s="56">
        <v>41533840.239999995</v>
      </c>
      <c r="P44" s="56">
        <v>33227072.18</v>
      </c>
      <c r="Q44" s="118">
        <f t="shared" si="7"/>
        <v>1.0052873617598403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40830062.879999995</v>
      </c>
      <c r="Z44" s="61">
        <v>32664050.289999999</v>
      </c>
      <c r="AA44" s="115">
        <v>0.98864596909005842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2"/>
        <v>0.74948081195827321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3"/>
        <v>1.0009347365898957</v>
      </c>
      <c r="AO44" s="62">
        <v>4</v>
      </c>
      <c r="AP44" s="61">
        <v>40546799.600000001</v>
      </c>
      <c r="AQ44" s="61">
        <v>32437439.649999999</v>
      </c>
      <c r="AR44" s="115">
        <f t="shared" si="4"/>
        <v>0.98139697562646955</v>
      </c>
    </row>
    <row r="45" spans="1:44" s="31" customFormat="1" ht="26.25" thickBot="1" x14ac:dyDescent="0.25">
      <c r="A45" s="96" t="s">
        <v>70</v>
      </c>
      <c r="B45" s="70">
        <f>SUM(B46:B48)</f>
        <v>424723520.48191178</v>
      </c>
      <c r="C45" s="77">
        <v>4614</v>
      </c>
      <c r="D45" s="78">
        <v>632796236.4000001</v>
      </c>
      <c r="E45" s="78">
        <v>537874595.11650002</v>
      </c>
      <c r="F45" s="130">
        <f>D45/B45</f>
        <v>1.489901561566449</v>
      </c>
      <c r="G45" s="131">
        <v>4554</v>
      </c>
      <c r="H45" s="78">
        <v>624029728.38</v>
      </c>
      <c r="I45" s="78">
        <v>530380563.25400001</v>
      </c>
      <c r="J45" s="130">
        <f t="shared" si="1"/>
        <v>1.4692610563972199</v>
      </c>
      <c r="K45" s="131">
        <v>1244</v>
      </c>
      <c r="L45" s="132">
        <v>176232526.25999999</v>
      </c>
      <c r="M45" s="132">
        <v>149797646.74199995</v>
      </c>
      <c r="N45" s="131">
        <v>3142</v>
      </c>
      <c r="O45" s="132">
        <v>423444128.25</v>
      </c>
      <c r="P45" s="132">
        <v>359927508.20999998</v>
      </c>
      <c r="Q45" s="130">
        <f>O45/B45</f>
        <v>0.99698770571862816</v>
      </c>
      <c r="R45" s="131">
        <v>283</v>
      </c>
      <c r="S45" s="132">
        <v>40081766.159999996</v>
      </c>
      <c r="T45" s="132">
        <v>34069501.170000002</v>
      </c>
      <c r="U45" s="131">
        <v>394</v>
      </c>
      <c r="V45" s="132">
        <v>6375122.4699999997</v>
      </c>
      <c r="W45" s="132">
        <v>5419096.6799999997</v>
      </c>
      <c r="X45" s="131">
        <v>2859</v>
      </c>
      <c r="Y45" s="132">
        <v>376987239.62</v>
      </c>
      <c r="Z45" s="132">
        <v>320438910.36000001</v>
      </c>
      <c r="AA45" s="116">
        <f t="shared" ref="AA45:AA48" si="9">Y45/B45</f>
        <v>0.88760622249564169</v>
      </c>
      <c r="AB45" s="77">
        <v>2534</v>
      </c>
      <c r="AC45" s="77">
        <v>2708</v>
      </c>
      <c r="AD45" s="78">
        <v>326517389.14999998</v>
      </c>
      <c r="AE45" s="78">
        <v>277539779.06999999</v>
      </c>
      <c r="AF45" s="116">
        <f t="shared" si="2"/>
        <v>0.7687763295508514</v>
      </c>
      <c r="AG45" s="77">
        <v>54</v>
      </c>
      <c r="AH45" s="78">
        <v>7827833.5700000003</v>
      </c>
      <c r="AI45" s="77">
        <v>2555</v>
      </c>
      <c r="AJ45" s="78">
        <v>347749897.72000003</v>
      </c>
      <c r="AK45" s="78">
        <v>295587410.58000004</v>
      </c>
      <c r="AL45" s="78">
        <v>184636446.33999997</v>
      </c>
      <c r="AM45" s="78">
        <v>156940978.53000003</v>
      </c>
      <c r="AN45" s="116">
        <f t="shared" si="3"/>
        <v>0.8187676946297352</v>
      </c>
      <c r="AO45" s="77">
        <v>2203</v>
      </c>
      <c r="AP45" s="78">
        <v>283757493.48000002</v>
      </c>
      <c r="AQ45" s="78">
        <v>241193867.70000005</v>
      </c>
      <c r="AR45" s="116">
        <f t="shared" si="4"/>
        <v>0.66809931589857585</v>
      </c>
    </row>
    <row r="46" spans="1:44" s="55" customFormat="1" x14ac:dyDescent="0.2">
      <c r="A46" s="97" t="s">
        <v>46</v>
      </c>
      <c r="B46" s="105">
        <v>109762.23027058825</v>
      </c>
      <c r="C46" s="117">
        <v>5</v>
      </c>
      <c r="D46" s="86">
        <v>99811</v>
      </c>
      <c r="E46" s="86">
        <v>84839.35</v>
      </c>
      <c r="F46" s="118">
        <f>D46/B46</f>
        <v>0.90933830110725467</v>
      </c>
      <c r="G46" s="87">
        <v>5</v>
      </c>
      <c r="H46" s="86">
        <v>99811</v>
      </c>
      <c r="I46" s="86">
        <v>84839.35</v>
      </c>
      <c r="J46" s="118">
        <f t="shared" si="1"/>
        <v>0.90933830110725467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0.90933830110725467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9"/>
        <v>0.90933830110725467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2"/>
        <v>0.90933830110725467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3"/>
        <v>0.90933830110725467</v>
      </c>
      <c r="AO46" s="87">
        <v>5</v>
      </c>
      <c r="AP46" s="86">
        <v>99811</v>
      </c>
      <c r="AQ46" s="86">
        <v>84839.35</v>
      </c>
      <c r="AR46" s="118">
        <f t="shared" si="4"/>
        <v>0.90933830110725467</v>
      </c>
    </row>
    <row r="47" spans="1:44" s="55" customFormat="1" x14ac:dyDescent="0.2">
      <c r="A47" s="98" t="s">
        <v>47</v>
      </c>
      <c r="B47" s="106">
        <v>411345516.50974709</v>
      </c>
      <c r="C47" s="158">
        <v>4477</v>
      </c>
      <c r="D47" s="51">
        <v>618191410.70000005</v>
      </c>
      <c r="E47" s="51">
        <v>525460493.30499995</v>
      </c>
      <c r="F47" s="118">
        <f t="shared" ref="F47:F48" si="11">D47/B47</f>
        <v>1.5028519477867011</v>
      </c>
      <c r="G47" s="52">
        <v>4417</v>
      </c>
      <c r="H47" s="51">
        <v>609424902.67999995</v>
      </c>
      <c r="I47" s="51">
        <v>517966461.4425</v>
      </c>
      <c r="J47" s="118">
        <f t="shared" si="1"/>
        <v>1.4815401608140761</v>
      </c>
      <c r="K47" s="52">
        <v>1236</v>
      </c>
      <c r="L47" s="51">
        <v>174682200.25999999</v>
      </c>
      <c r="M47" s="53">
        <v>148479869.64199996</v>
      </c>
      <c r="N47" s="52">
        <v>3013</v>
      </c>
      <c r="O47" s="51">
        <v>410422877.98000002</v>
      </c>
      <c r="P47" s="51">
        <v>348859445.49000001</v>
      </c>
      <c r="Q47" s="118">
        <f t="shared" si="10"/>
        <v>0.99775702300689784</v>
      </c>
      <c r="R47" s="52">
        <v>273</v>
      </c>
      <c r="S47" s="51">
        <v>39514666.159999996</v>
      </c>
      <c r="T47" s="53">
        <v>33587466.170000002</v>
      </c>
      <c r="U47" s="52">
        <v>372</v>
      </c>
      <c r="V47" s="51">
        <v>6213258.5800000001</v>
      </c>
      <c r="W47" s="53">
        <v>5281512.37</v>
      </c>
      <c r="X47" s="52">
        <v>2740</v>
      </c>
      <c r="Y47" s="51">
        <v>364694953.24000001</v>
      </c>
      <c r="Z47" s="53">
        <v>309990466.94999999</v>
      </c>
      <c r="AA47" s="118">
        <f t="shared" si="9"/>
        <v>0.88659032030888407</v>
      </c>
      <c r="AB47" s="52">
        <v>2426</v>
      </c>
      <c r="AC47" s="54">
        <v>2597</v>
      </c>
      <c r="AD47" s="51">
        <v>320126580.01999998</v>
      </c>
      <c r="AE47" s="51">
        <v>272107591.36000001</v>
      </c>
      <c r="AF47" s="118">
        <f t="shared" si="2"/>
        <v>0.77824254105469115</v>
      </c>
      <c r="AG47" s="54">
        <v>54</v>
      </c>
      <c r="AH47" s="53">
        <v>7827833.5700000003</v>
      </c>
      <c r="AI47" s="143">
        <v>2439</v>
      </c>
      <c r="AJ47" s="51">
        <v>336733704.42000002</v>
      </c>
      <c r="AK47" s="86">
        <v>286223646.33000004</v>
      </c>
      <c r="AL47" s="51">
        <v>175384612.22999999</v>
      </c>
      <c r="AM47" s="51">
        <v>149076919.54000002</v>
      </c>
      <c r="AN47" s="118">
        <f t="shared" si="3"/>
        <v>0.81861522954516242</v>
      </c>
      <c r="AO47" s="52">
        <v>2121</v>
      </c>
      <c r="AP47" s="51">
        <v>279336192.63</v>
      </c>
      <c r="AQ47" s="51">
        <v>237435762.03000006</v>
      </c>
      <c r="AR47" s="118">
        <f t="shared" si="4"/>
        <v>0.67907922031132906</v>
      </c>
    </row>
    <row r="48" spans="1:44" s="55" customFormat="1" ht="33.75" customHeight="1" thickBot="1" x14ac:dyDescent="0.25">
      <c r="A48" s="100" t="s">
        <v>48</v>
      </c>
      <c r="B48" s="108">
        <v>13268241.741894118</v>
      </c>
      <c r="C48" s="159">
        <v>132</v>
      </c>
      <c r="D48" s="56">
        <v>14505014.700000001</v>
      </c>
      <c r="E48" s="51">
        <v>12329262.461499998</v>
      </c>
      <c r="F48" s="118">
        <f t="shared" si="11"/>
        <v>1.093213025671729</v>
      </c>
      <c r="G48" s="57">
        <v>132</v>
      </c>
      <c r="H48" s="56">
        <v>14505014.700000001</v>
      </c>
      <c r="I48" s="56">
        <v>12329262.461499998</v>
      </c>
      <c r="J48" s="118">
        <f t="shared" si="1"/>
        <v>1.093213025671729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0.97386221334820122</v>
      </c>
      <c r="R48" s="57">
        <v>10</v>
      </c>
      <c r="S48" s="56">
        <v>567100</v>
      </c>
      <c r="T48" s="58">
        <v>482035</v>
      </c>
      <c r="U48" s="57">
        <v>22</v>
      </c>
      <c r="V48" s="56">
        <v>161863.89000000001</v>
      </c>
      <c r="W48" s="58">
        <v>137584.31</v>
      </c>
      <c r="X48" s="57">
        <v>114</v>
      </c>
      <c r="Y48" s="56">
        <v>12192475.380000001</v>
      </c>
      <c r="Z48" s="58">
        <v>10363604.060000001</v>
      </c>
      <c r="AA48" s="118">
        <f t="shared" si="9"/>
        <v>0.91892170923465966</v>
      </c>
      <c r="AB48" s="57">
        <v>103</v>
      </c>
      <c r="AC48" s="59">
        <v>106</v>
      </c>
      <c r="AD48" s="56">
        <v>6290998.1299999999</v>
      </c>
      <c r="AE48" s="51">
        <v>5347348.3600000003</v>
      </c>
      <c r="AF48" s="118">
        <f t="shared" si="2"/>
        <v>0.47413954707625966</v>
      </c>
      <c r="AG48" s="59">
        <v>0</v>
      </c>
      <c r="AH48" s="58">
        <v>0</v>
      </c>
      <c r="AI48" s="57">
        <v>111</v>
      </c>
      <c r="AJ48" s="56">
        <v>10916382.300000001</v>
      </c>
      <c r="AK48" s="56">
        <v>9278924.9000000004</v>
      </c>
      <c r="AL48" s="56">
        <v>9251834.1099999994</v>
      </c>
      <c r="AM48" s="56">
        <v>7864058.9900000002</v>
      </c>
      <c r="AN48" s="118">
        <f t="shared" si="3"/>
        <v>0.82274520711601262</v>
      </c>
      <c r="AO48" s="57">
        <v>77</v>
      </c>
      <c r="AP48" s="56">
        <v>4321489.8499999996</v>
      </c>
      <c r="AQ48" s="56">
        <v>3673266.3200000003</v>
      </c>
      <c r="AR48" s="118">
        <f t="shared" si="4"/>
        <v>0.32570177225178304</v>
      </c>
    </row>
    <row r="49" spans="1:44" s="31" customFormat="1" ht="48" customHeight="1" thickBot="1" x14ac:dyDescent="0.25">
      <c r="A49" s="96" t="s">
        <v>71</v>
      </c>
      <c r="B49" s="70">
        <f>SUM(B50:B53)</f>
        <v>612554751.30455172</v>
      </c>
      <c r="C49" s="142">
        <v>2024</v>
      </c>
      <c r="D49" s="78">
        <v>870939082.77999997</v>
      </c>
      <c r="E49" s="78">
        <v>653250755.69000006</v>
      </c>
      <c r="F49" s="116">
        <f>D49/B49</f>
        <v>1.4218142638273064</v>
      </c>
      <c r="G49" s="141">
        <v>1839</v>
      </c>
      <c r="H49" s="132">
        <v>609251585.72000003</v>
      </c>
      <c r="I49" s="132">
        <v>456985133.25</v>
      </c>
      <c r="J49" s="116">
        <f t="shared" si="1"/>
        <v>0.99460755862636441</v>
      </c>
      <c r="K49" s="131">
        <v>200</v>
      </c>
      <c r="L49" s="132">
        <v>231344890.36999995</v>
      </c>
      <c r="M49" s="132">
        <v>173508667.37999994</v>
      </c>
      <c r="N49" s="131">
        <v>919</v>
      </c>
      <c r="O49" s="132">
        <v>383323659.16000003</v>
      </c>
      <c r="P49" s="132">
        <v>287539182.32000005</v>
      </c>
      <c r="Q49" s="130">
        <f t="shared" si="7"/>
        <v>0.62577860728961687</v>
      </c>
      <c r="R49" s="131">
        <v>5</v>
      </c>
      <c r="S49" s="132">
        <v>3871413.9399999995</v>
      </c>
      <c r="T49" s="132">
        <v>2903560.45</v>
      </c>
      <c r="U49" s="131">
        <v>37</v>
      </c>
      <c r="V49" s="132">
        <v>7095887.7199999997</v>
      </c>
      <c r="W49" s="132">
        <v>5321915.8</v>
      </c>
      <c r="X49" s="131">
        <v>914</v>
      </c>
      <c r="Y49" s="132">
        <v>372356357.5</v>
      </c>
      <c r="Z49" s="78">
        <v>279313706.07000005</v>
      </c>
      <c r="AA49" s="116">
        <v>0.54563614875334332</v>
      </c>
      <c r="AB49" s="77">
        <v>141</v>
      </c>
      <c r="AC49" s="77">
        <v>209</v>
      </c>
      <c r="AD49" s="78">
        <v>172129498.22</v>
      </c>
      <c r="AE49" s="78">
        <v>129097123.03</v>
      </c>
      <c r="AF49" s="116">
        <f t="shared" si="2"/>
        <v>0.28100263340283871</v>
      </c>
      <c r="AG49" s="77">
        <v>4</v>
      </c>
      <c r="AH49" s="78">
        <v>1647110.8299999998</v>
      </c>
      <c r="AI49" s="77">
        <v>810</v>
      </c>
      <c r="AJ49" s="78">
        <v>308317357.85000002</v>
      </c>
      <c r="AK49" s="78">
        <v>231284456.16</v>
      </c>
      <c r="AL49" s="78">
        <v>110790730.09999999</v>
      </c>
      <c r="AM49" s="78">
        <v>83093047.439999998</v>
      </c>
      <c r="AN49" s="116">
        <f t="shared" si="3"/>
        <v>0.50333028548612124</v>
      </c>
      <c r="AO49" s="77">
        <v>790</v>
      </c>
      <c r="AP49" s="78">
        <v>261172968.69999999</v>
      </c>
      <c r="AQ49" s="78">
        <v>195926164.30000001</v>
      </c>
      <c r="AR49" s="116">
        <f t="shared" si="4"/>
        <v>0.42636673398383168</v>
      </c>
    </row>
    <row r="50" spans="1:44" x14ac:dyDescent="0.2">
      <c r="A50" s="97" t="s">
        <v>49</v>
      </c>
      <c r="B50" s="105">
        <v>75701162.22257334</v>
      </c>
      <c r="C50" s="71">
        <v>60</v>
      </c>
      <c r="D50" s="72">
        <v>123604243.53</v>
      </c>
      <c r="E50" s="86">
        <v>92703182.520000011</v>
      </c>
      <c r="F50" s="118">
        <f t="shared" si="0"/>
        <v>1.6327918872181124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1.6027543851079802</v>
      </c>
      <c r="K50" s="87">
        <v>3</v>
      </c>
      <c r="L50" s="86">
        <v>2103781</v>
      </c>
      <c r="M50" s="88">
        <v>1577835.75</v>
      </c>
      <c r="N50" s="87">
        <v>53</v>
      </c>
      <c r="O50" s="86">
        <v>64919487.18</v>
      </c>
      <c r="P50" s="86">
        <v>48689615.240000002</v>
      </c>
      <c r="Q50" s="118">
        <f t="shared" si="7"/>
        <v>0.85757583204768351</v>
      </c>
      <c r="R50" s="87">
        <v>1</v>
      </c>
      <c r="S50" s="86">
        <v>34698.800000000003</v>
      </c>
      <c r="T50" s="88">
        <v>26024.1</v>
      </c>
      <c r="U50" s="87">
        <v>7</v>
      </c>
      <c r="V50" s="86">
        <v>2213761.96</v>
      </c>
      <c r="W50" s="88">
        <v>1660321.4700000002</v>
      </c>
      <c r="X50" s="74">
        <v>52</v>
      </c>
      <c r="Y50" s="72">
        <v>62671026.420000009</v>
      </c>
      <c r="Z50" s="72">
        <v>47003269.670000002</v>
      </c>
      <c r="AA50" s="115">
        <v>0.78519358686605201</v>
      </c>
      <c r="AB50" s="87">
        <v>46</v>
      </c>
      <c r="AC50" s="89">
        <v>56</v>
      </c>
      <c r="AD50" s="86">
        <v>53611654.120000005</v>
      </c>
      <c r="AE50" s="86">
        <v>40208740.399999999</v>
      </c>
      <c r="AF50" s="115">
        <f t="shared" si="2"/>
        <v>0.70820120254393581</v>
      </c>
      <c r="AG50" s="76">
        <v>1</v>
      </c>
      <c r="AH50" s="75">
        <v>32938.699999999997</v>
      </c>
      <c r="AI50" s="74">
        <v>44</v>
      </c>
      <c r="AJ50" s="86">
        <v>52775335.509999998</v>
      </c>
      <c r="AK50" s="86">
        <v>39581501.460000001</v>
      </c>
      <c r="AL50" s="72">
        <v>26362105.399999999</v>
      </c>
      <c r="AM50" s="72">
        <v>19771579.039999999</v>
      </c>
      <c r="AN50" s="115">
        <f t="shared" si="3"/>
        <v>0.69715357017679858</v>
      </c>
      <c r="AO50" s="74">
        <v>36</v>
      </c>
      <c r="AP50" s="86">
        <v>40731778.370000005</v>
      </c>
      <c r="AQ50" s="86">
        <v>30548833.630000003</v>
      </c>
      <c r="AR50" s="115">
        <f t="shared" si="4"/>
        <v>0.53806014563213922</v>
      </c>
    </row>
    <row r="51" spans="1:44" x14ac:dyDescent="0.2">
      <c r="A51" s="98" t="s">
        <v>50</v>
      </c>
      <c r="B51" s="106">
        <v>11751142.474045001</v>
      </c>
      <c r="C51" s="24">
        <v>2</v>
      </c>
      <c r="D51" s="25">
        <v>185791.93</v>
      </c>
      <c r="E51" s="51">
        <v>185791.93</v>
      </c>
      <c r="F51" s="118">
        <f t="shared" si="0"/>
        <v>1.5810541860960547E-2</v>
      </c>
      <c r="G51" s="52">
        <v>2</v>
      </c>
      <c r="H51" s="51">
        <v>185791.93</v>
      </c>
      <c r="I51" s="51">
        <v>185791.93</v>
      </c>
      <c r="J51" s="118">
        <f t="shared" si="1"/>
        <v>1.5810541860960547E-2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7"/>
        <v>1.5807410250559154E-2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5">
        <v>1.5849023984312545E-2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2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3"/>
        <v>1.5807410250559154E-2</v>
      </c>
      <c r="AO51" s="27">
        <v>2</v>
      </c>
      <c r="AP51" s="51">
        <v>185755.13</v>
      </c>
      <c r="AQ51" s="51">
        <v>185755.13</v>
      </c>
      <c r="AR51" s="115">
        <f t="shared" si="4"/>
        <v>1.5807410250559154E-2</v>
      </c>
    </row>
    <row r="52" spans="1:44" x14ac:dyDescent="0.2">
      <c r="A52" s="98" t="s">
        <v>51</v>
      </c>
      <c r="B52" s="106">
        <v>293696443.06608003</v>
      </c>
      <c r="C52" s="153">
        <v>1570</v>
      </c>
      <c r="D52" s="25">
        <v>280353327.36000001</v>
      </c>
      <c r="E52" s="51">
        <v>210264992.15000001</v>
      </c>
      <c r="F52" s="118">
        <f t="shared" si="0"/>
        <v>0.95456834421696457</v>
      </c>
      <c r="G52" s="143">
        <v>1547</v>
      </c>
      <c r="H52" s="51">
        <v>247311680.59000003</v>
      </c>
      <c r="I52" s="51">
        <v>185483757.08000001</v>
      </c>
      <c r="J52" s="118">
        <f t="shared" si="1"/>
        <v>0.84206563078585295</v>
      </c>
      <c r="K52" s="52">
        <v>42</v>
      </c>
      <c r="L52" s="51">
        <v>11731677.92</v>
      </c>
      <c r="M52" s="53">
        <v>8798758.3800000008</v>
      </c>
      <c r="N52" s="52">
        <v>635</v>
      </c>
      <c r="O52" s="51">
        <v>105501658.11</v>
      </c>
      <c r="P52" s="51">
        <v>79126243.370000005</v>
      </c>
      <c r="Q52" s="118">
        <f t="shared" si="7"/>
        <v>0.35922007433458336</v>
      </c>
      <c r="R52" s="52">
        <v>1</v>
      </c>
      <c r="S52" s="51">
        <v>30000</v>
      </c>
      <c r="T52" s="53">
        <v>22500</v>
      </c>
      <c r="U52" s="52">
        <v>5</v>
      </c>
      <c r="V52" s="51">
        <v>449859.75</v>
      </c>
      <c r="W52" s="53">
        <v>337394.81</v>
      </c>
      <c r="X52" s="27">
        <v>634</v>
      </c>
      <c r="Y52" s="25">
        <v>105021798.35999998</v>
      </c>
      <c r="Z52" s="25">
        <v>78766348.560000002</v>
      </c>
      <c r="AA52" s="115">
        <v>0.25843410448606458</v>
      </c>
      <c r="AB52" s="52">
        <v>22</v>
      </c>
      <c r="AC52" s="28">
        <v>38</v>
      </c>
      <c r="AD52" s="25">
        <v>44674196.920000002</v>
      </c>
      <c r="AE52" s="72">
        <v>33505647.560000002</v>
      </c>
      <c r="AF52" s="115">
        <f t="shared" si="2"/>
        <v>0.15211010543273268</v>
      </c>
      <c r="AG52" s="28">
        <v>0</v>
      </c>
      <c r="AH52" s="26">
        <v>0</v>
      </c>
      <c r="AI52" s="52">
        <v>558</v>
      </c>
      <c r="AJ52" s="51">
        <v>87613235.180000007</v>
      </c>
      <c r="AK52" s="51">
        <v>65709926.130000003</v>
      </c>
      <c r="AL52" s="25">
        <v>64691665.899999999</v>
      </c>
      <c r="AM52" s="25">
        <v>48518749.359999999</v>
      </c>
      <c r="AN52" s="115">
        <f t="shared" si="3"/>
        <v>0.29831221061225971</v>
      </c>
      <c r="AO52" s="27">
        <v>554</v>
      </c>
      <c r="AP52" s="51">
        <v>61870560.060000002</v>
      </c>
      <c r="AQ52" s="51">
        <v>46402919.789999999</v>
      </c>
      <c r="AR52" s="115">
        <f t="shared" si="4"/>
        <v>0.21066159131549128</v>
      </c>
    </row>
    <row r="53" spans="1:44" ht="26.25" thickBot="1" x14ac:dyDescent="0.25">
      <c r="A53" s="100" t="s">
        <v>52</v>
      </c>
      <c r="B53" s="108">
        <v>231406003.54185334</v>
      </c>
      <c r="C53" s="45">
        <v>392</v>
      </c>
      <c r="D53" s="41">
        <v>466795719.95999998</v>
      </c>
      <c r="E53" s="56">
        <v>350096789.09000003</v>
      </c>
      <c r="F53" s="118">
        <f t="shared" si="0"/>
        <v>2.0172152529118494</v>
      </c>
      <c r="G53" s="57">
        <v>234</v>
      </c>
      <c r="H53" s="56">
        <v>240423743.48999995</v>
      </c>
      <c r="I53" s="56">
        <v>180317807.07999995</v>
      </c>
      <c r="J53" s="118">
        <f t="shared" si="1"/>
        <v>1.0389693431031302</v>
      </c>
      <c r="K53" s="57">
        <v>155</v>
      </c>
      <c r="L53" s="56">
        <v>217509431.44999993</v>
      </c>
      <c r="M53" s="58">
        <v>163132073.24999994</v>
      </c>
      <c r="N53" s="57">
        <v>229</v>
      </c>
      <c r="O53" s="56">
        <v>212716758.74000001</v>
      </c>
      <c r="P53" s="56">
        <v>159537568.58000001</v>
      </c>
      <c r="Q53" s="118">
        <f t="shared" si="7"/>
        <v>0.91923612820843215</v>
      </c>
      <c r="R53" s="57">
        <v>3</v>
      </c>
      <c r="S53" s="56">
        <v>3806715.1399999997</v>
      </c>
      <c r="T53" s="58">
        <v>2855036.35</v>
      </c>
      <c r="U53" s="57">
        <v>25</v>
      </c>
      <c r="V53" s="56">
        <v>4432266.01</v>
      </c>
      <c r="W53" s="58">
        <v>3324199.52</v>
      </c>
      <c r="X53" s="43">
        <v>226</v>
      </c>
      <c r="Y53" s="41">
        <v>204477777.59</v>
      </c>
      <c r="Z53" s="41">
        <v>153358332.71000001</v>
      </c>
      <c r="AA53" s="115">
        <v>0.85813179503611414</v>
      </c>
      <c r="AB53" s="57">
        <v>73</v>
      </c>
      <c r="AC53" s="44">
        <v>115</v>
      </c>
      <c r="AD53" s="41">
        <v>73843647.180000007</v>
      </c>
      <c r="AE53" s="72">
        <v>55382735.069999993</v>
      </c>
      <c r="AF53" s="115">
        <f t="shared" si="2"/>
        <v>0.31910860586918283</v>
      </c>
      <c r="AG53" s="44">
        <v>3</v>
      </c>
      <c r="AH53" s="46">
        <v>1614172.13</v>
      </c>
      <c r="AI53" s="57">
        <v>206</v>
      </c>
      <c r="AJ53" s="56">
        <v>167743032.03</v>
      </c>
      <c r="AK53" s="56">
        <v>125807273.44</v>
      </c>
      <c r="AL53" s="41">
        <v>19736958.800000001</v>
      </c>
      <c r="AM53" s="41">
        <v>14802719.039999999</v>
      </c>
      <c r="AN53" s="115">
        <f t="shared" si="3"/>
        <v>0.72488625818932606</v>
      </c>
      <c r="AO53" s="43">
        <v>198</v>
      </c>
      <c r="AP53" s="56">
        <v>158384875.13999999</v>
      </c>
      <c r="AQ53" s="56">
        <v>118788655.75</v>
      </c>
      <c r="AR53" s="115">
        <f t="shared" si="4"/>
        <v>0.68444583422985239</v>
      </c>
    </row>
    <row r="54" spans="1:44" s="31" customFormat="1" ht="26.25" thickBot="1" x14ac:dyDescent="0.25">
      <c r="A54" s="96" t="s">
        <v>72</v>
      </c>
      <c r="B54" s="70">
        <f>SUM(B55:B57)</f>
        <v>1218211.2579999999</v>
      </c>
      <c r="C54" s="77">
        <v>10</v>
      </c>
      <c r="D54" s="132">
        <v>3660935.08</v>
      </c>
      <c r="E54" s="132">
        <v>2745701.3000000003</v>
      </c>
      <c r="F54" s="130">
        <f t="shared" si="0"/>
        <v>3.0051725888745646</v>
      </c>
      <c r="G54" s="131">
        <v>1</v>
      </c>
      <c r="H54" s="132">
        <v>1129660.8400000001</v>
      </c>
      <c r="I54" s="132">
        <v>847245.63</v>
      </c>
      <c r="J54" s="130">
        <f t="shared" si="1"/>
        <v>0.92731111503157704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7"/>
        <v>0.92580070377251444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16">
        <v>0.9282771661729331</v>
      </c>
      <c r="AB54" s="77">
        <v>1</v>
      </c>
      <c r="AC54" s="77">
        <v>1</v>
      </c>
      <c r="AD54" s="78">
        <v>0</v>
      </c>
      <c r="AE54" s="78">
        <v>0</v>
      </c>
      <c r="AF54" s="116">
        <f t="shared" si="2"/>
        <v>0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3"/>
        <v>0</v>
      </c>
      <c r="AO54" s="77">
        <v>0</v>
      </c>
      <c r="AP54" s="78">
        <v>0</v>
      </c>
      <c r="AQ54" s="78">
        <v>0</v>
      </c>
      <c r="AR54" s="116">
        <f t="shared" si="4"/>
        <v>0</v>
      </c>
    </row>
    <row r="55" spans="1:44" x14ac:dyDescent="0.2">
      <c r="A55" s="97" t="s">
        <v>53</v>
      </c>
      <c r="B55" s="105">
        <v>1218211.2579999999</v>
      </c>
      <c r="C55" s="71">
        <v>4</v>
      </c>
      <c r="D55" s="72">
        <v>3030195.58</v>
      </c>
      <c r="E55" s="72">
        <v>2272646.6800000002</v>
      </c>
      <c r="F55" s="115">
        <f t="shared" si="0"/>
        <v>2.4874138702139628</v>
      </c>
      <c r="G55" s="87">
        <v>1</v>
      </c>
      <c r="H55" s="86">
        <v>1129660.8400000001</v>
      </c>
      <c r="I55" s="86">
        <v>847245.63</v>
      </c>
      <c r="J55" s="115">
        <f t="shared" si="1"/>
        <v>0.92731111503157704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7"/>
        <v>0.92580070377251444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v>0.9282771661729331</v>
      </c>
      <c r="AB55" s="74">
        <v>1</v>
      </c>
      <c r="AC55" s="76">
        <v>1</v>
      </c>
      <c r="AD55" s="72">
        <v>0</v>
      </c>
      <c r="AE55" s="72">
        <v>0</v>
      </c>
      <c r="AF55" s="115">
        <f t="shared" si="2"/>
        <v>0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3"/>
        <v>0</v>
      </c>
      <c r="AO55" s="74">
        <v>0</v>
      </c>
      <c r="AP55" s="72">
        <v>0</v>
      </c>
      <c r="AQ55" s="72">
        <v>0</v>
      </c>
      <c r="AR55" s="115">
        <f t="shared" si="4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 t="s">
        <v>85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 t="s">
        <v>85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f>B59</f>
        <v>191593468.8747867</v>
      </c>
      <c r="C58" s="77">
        <v>222</v>
      </c>
      <c r="D58" s="78">
        <v>198969781.54999998</v>
      </c>
      <c r="E58" s="78">
        <v>149227335.49000001</v>
      </c>
      <c r="F58" s="116">
        <f t="shared" si="0"/>
        <v>1.038499812746926</v>
      </c>
      <c r="G58" s="131">
        <v>222</v>
      </c>
      <c r="H58" s="132">
        <v>198969781.54999998</v>
      </c>
      <c r="I58" s="132">
        <v>149227335.49000001</v>
      </c>
      <c r="J58" s="116">
        <f t="shared" si="1"/>
        <v>1.038499812746926</v>
      </c>
      <c r="K58" s="131">
        <v>5</v>
      </c>
      <c r="L58" s="132">
        <v>1348192.94</v>
      </c>
      <c r="M58" s="132">
        <v>1011144.7000000001</v>
      </c>
      <c r="N58" s="131">
        <v>204</v>
      </c>
      <c r="O58" s="132">
        <v>187843840.55999997</v>
      </c>
      <c r="P58" s="132">
        <v>140882879.78000003</v>
      </c>
      <c r="Q58" s="130">
        <f t="shared" si="7"/>
        <v>0.9804292477358022</v>
      </c>
      <c r="R58" s="131">
        <v>0</v>
      </c>
      <c r="S58" s="132">
        <v>0</v>
      </c>
      <c r="T58" s="132">
        <v>0</v>
      </c>
      <c r="U58" s="131">
        <v>20</v>
      </c>
      <c r="V58" s="132">
        <v>1963172.34</v>
      </c>
      <c r="W58" s="132">
        <v>1472379.26</v>
      </c>
      <c r="X58" s="131">
        <v>204</v>
      </c>
      <c r="Y58" s="132">
        <v>185880668.21999997</v>
      </c>
      <c r="Z58" s="78">
        <v>139410500.52000004</v>
      </c>
      <c r="AA58" s="116">
        <v>0.95296522219830238</v>
      </c>
      <c r="AB58" s="77">
        <v>183</v>
      </c>
      <c r="AC58" s="77">
        <v>262</v>
      </c>
      <c r="AD58" s="78">
        <v>166554397.44999999</v>
      </c>
      <c r="AE58" s="78">
        <v>124915797.15000001</v>
      </c>
      <c r="AF58" s="116">
        <f t="shared" si="2"/>
        <v>0.86931145632552509</v>
      </c>
      <c r="AG58" s="77">
        <v>0</v>
      </c>
      <c r="AH58" s="77">
        <v>0</v>
      </c>
      <c r="AI58" s="77">
        <v>178</v>
      </c>
      <c r="AJ58" s="78">
        <v>165729104.96000001</v>
      </c>
      <c r="AK58" s="78">
        <v>124296827.69</v>
      </c>
      <c r="AL58" s="77">
        <v>0</v>
      </c>
      <c r="AM58" s="77">
        <v>0</v>
      </c>
      <c r="AN58" s="116">
        <f t="shared" si="3"/>
        <v>0.86500393741662462</v>
      </c>
      <c r="AO58" s="77">
        <v>178</v>
      </c>
      <c r="AP58" s="78">
        <v>165729104.96000001</v>
      </c>
      <c r="AQ58" s="78">
        <v>124296827.69</v>
      </c>
      <c r="AR58" s="116">
        <f t="shared" si="4"/>
        <v>0.86500393741662462</v>
      </c>
    </row>
    <row r="59" spans="1:44" ht="13.5" thickBot="1" x14ac:dyDescent="0.25">
      <c r="A59" s="104" t="s">
        <v>56</v>
      </c>
      <c r="B59" s="109">
        <v>191593468.8747867</v>
      </c>
      <c r="C59" s="91">
        <v>222</v>
      </c>
      <c r="D59" s="92">
        <v>198969781.54999998</v>
      </c>
      <c r="E59" s="119">
        <v>149227335.49000001</v>
      </c>
      <c r="F59" s="118">
        <f t="shared" si="0"/>
        <v>1.038499812746926</v>
      </c>
      <c r="G59" s="139">
        <v>222</v>
      </c>
      <c r="H59" s="119">
        <v>198969781.54999998</v>
      </c>
      <c r="I59" s="119">
        <v>149227335.49000001</v>
      </c>
      <c r="J59" s="118">
        <f t="shared" si="1"/>
        <v>1.038499812746926</v>
      </c>
      <c r="K59" s="139">
        <v>5</v>
      </c>
      <c r="L59" s="119">
        <v>1348192.94</v>
      </c>
      <c r="M59" s="140">
        <v>1011144.7000000001</v>
      </c>
      <c r="N59" s="139">
        <v>204</v>
      </c>
      <c r="O59" s="119">
        <v>187843840.55999997</v>
      </c>
      <c r="P59" s="119">
        <v>140882879.78000003</v>
      </c>
      <c r="Q59" s="118">
        <f t="shared" si="7"/>
        <v>0.9804292477358022</v>
      </c>
      <c r="R59" s="139">
        <v>0</v>
      </c>
      <c r="S59" s="119">
        <v>0</v>
      </c>
      <c r="T59" s="140">
        <v>0</v>
      </c>
      <c r="U59" s="139">
        <v>20</v>
      </c>
      <c r="V59" s="119">
        <v>1963172.34</v>
      </c>
      <c r="W59" s="140">
        <v>1472379.26</v>
      </c>
      <c r="X59" s="93">
        <v>204</v>
      </c>
      <c r="Y59" s="92">
        <v>185880668.21999997</v>
      </c>
      <c r="Z59" s="92">
        <v>139410500.52000004</v>
      </c>
      <c r="AA59" s="115">
        <v>0.95296522219830238</v>
      </c>
      <c r="AB59" s="93">
        <v>183</v>
      </c>
      <c r="AC59" s="95">
        <v>262</v>
      </c>
      <c r="AD59" s="92">
        <v>166554397.44999999</v>
      </c>
      <c r="AE59" s="92">
        <v>124915797.15000001</v>
      </c>
      <c r="AF59" s="115">
        <f t="shared" si="2"/>
        <v>0.86931145632552509</v>
      </c>
      <c r="AG59" s="95">
        <v>0</v>
      </c>
      <c r="AH59" s="94">
        <v>0</v>
      </c>
      <c r="AI59" s="93">
        <v>178</v>
      </c>
      <c r="AJ59" s="119">
        <v>165729104.96000001</v>
      </c>
      <c r="AK59" s="119">
        <v>124296827.69</v>
      </c>
      <c r="AL59" s="92">
        <v>0</v>
      </c>
      <c r="AM59" s="92">
        <v>0</v>
      </c>
      <c r="AN59" s="115">
        <f t="shared" si="3"/>
        <v>0.86500393741662462</v>
      </c>
      <c r="AO59" s="93">
        <v>178</v>
      </c>
      <c r="AP59" s="92">
        <v>165729104.96000001</v>
      </c>
      <c r="AQ59" s="92">
        <v>124296827.69</v>
      </c>
      <c r="AR59" s="115">
        <f t="shared" si="4"/>
        <v>0.86500393741662462</v>
      </c>
    </row>
    <row r="60" spans="1:44" ht="18.75" thickBot="1" x14ac:dyDescent="0.25">
      <c r="A60" s="151" t="s">
        <v>57</v>
      </c>
      <c r="B60" s="152">
        <f>SUM(B6+B28+B40+B45+B49+B54+B58)</f>
        <v>3240429254.4953966</v>
      </c>
      <c r="C60" s="145">
        <f t="shared" ref="C60:AQ60" si="12">C58+C54+C49+C45+C40+C28+C6</f>
        <v>16911</v>
      </c>
      <c r="D60" s="146">
        <f t="shared" si="12"/>
        <v>5108398742.5200005</v>
      </c>
      <c r="E60" s="146">
        <f t="shared" si="12"/>
        <v>3843232088.6565003</v>
      </c>
      <c r="F60" s="147">
        <f>D60/B60</f>
        <v>1.5764574200881563</v>
      </c>
      <c r="G60" s="148">
        <f t="shared" si="12"/>
        <v>14795</v>
      </c>
      <c r="H60" s="149">
        <f t="shared" si="12"/>
        <v>3498078959.1700001</v>
      </c>
      <c r="I60" s="149">
        <f t="shared" si="12"/>
        <v>2634573103.2540002</v>
      </c>
      <c r="J60" s="147">
        <f t="shared" si="1"/>
        <v>1.0795109797003499</v>
      </c>
      <c r="K60" s="148">
        <f t="shared" si="12"/>
        <v>2853</v>
      </c>
      <c r="L60" s="149">
        <f t="shared" si="12"/>
        <v>1365024814.95</v>
      </c>
      <c r="M60" s="149">
        <f t="shared" si="12"/>
        <v>1037404907.8119998</v>
      </c>
      <c r="N60" s="148">
        <f t="shared" si="12"/>
        <v>12330</v>
      </c>
      <c r="O60" s="149">
        <f t="shared" si="12"/>
        <v>3136374728.1399999</v>
      </c>
      <c r="P60" s="149">
        <f t="shared" si="12"/>
        <v>2347094730.27</v>
      </c>
      <c r="Q60" s="150">
        <f>O60/B60</f>
        <v>0.96788865974745675</v>
      </c>
      <c r="R60" s="148">
        <f t="shared" si="12"/>
        <v>450</v>
      </c>
      <c r="S60" s="149">
        <f t="shared" si="12"/>
        <v>299146438.02999997</v>
      </c>
      <c r="T60" s="149">
        <f t="shared" si="12"/>
        <v>227414652.94999999</v>
      </c>
      <c r="U60" s="148">
        <f t="shared" si="12"/>
        <v>738</v>
      </c>
      <c r="V60" s="149">
        <f t="shared" si="12"/>
        <v>25289530.580000002</v>
      </c>
      <c r="W60" s="149">
        <f t="shared" si="12"/>
        <v>19733796.620000001</v>
      </c>
      <c r="X60" s="148">
        <f t="shared" si="12"/>
        <v>11880</v>
      </c>
      <c r="Y60" s="149">
        <f t="shared" si="12"/>
        <v>2811938759.5299997</v>
      </c>
      <c r="Z60" s="146">
        <f t="shared" si="12"/>
        <v>2099946280.7000003</v>
      </c>
      <c r="AA60" s="147">
        <f>Y60/B60</f>
        <v>0.86776736619972228</v>
      </c>
      <c r="AB60" s="145">
        <f t="shared" si="12"/>
        <v>8730</v>
      </c>
      <c r="AC60" s="145">
        <f t="shared" si="12"/>
        <v>9513</v>
      </c>
      <c r="AD60" s="146">
        <f t="shared" si="12"/>
        <v>1787376329.9000001</v>
      </c>
      <c r="AE60" s="146">
        <f t="shared" si="12"/>
        <v>1329128684.0699999</v>
      </c>
      <c r="AF60" s="147">
        <f>AD60/B60</f>
        <v>0.55158628364448969</v>
      </c>
      <c r="AG60" s="145">
        <f t="shared" si="12"/>
        <v>113</v>
      </c>
      <c r="AH60" s="145">
        <f t="shared" si="12"/>
        <v>21984433.450000003</v>
      </c>
      <c r="AI60" s="145">
        <f t="shared" si="12"/>
        <v>11271</v>
      </c>
      <c r="AJ60" s="146">
        <f t="shared" si="12"/>
        <v>2348321090.3800001</v>
      </c>
      <c r="AK60" s="146">
        <f t="shared" si="12"/>
        <v>1750642394.1600001</v>
      </c>
      <c r="AL60" s="146">
        <f t="shared" si="12"/>
        <v>955373497.9599998</v>
      </c>
      <c r="AM60" s="146">
        <f t="shared" si="12"/>
        <v>735351264.99000001</v>
      </c>
      <c r="AN60" s="147">
        <f>AJ60/B60</f>
        <v>0.72469444815751216</v>
      </c>
      <c r="AO60" s="145">
        <f t="shared" si="12"/>
        <v>10617</v>
      </c>
      <c r="AP60" s="146">
        <f t="shared" si="12"/>
        <v>2014380965.6600001</v>
      </c>
      <c r="AQ60" s="146">
        <f t="shared" si="12"/>
        <v>1493747701.25</v>
      </c>
      <c r="AR60" s="147">
        <f>AP60/B60</f>
        <v>0.6216401616747167</v>
      </c>
    </row>
    <row r="61" spans="1:44" ht="21" hidden="1" customHeight="1" x14ac:dyDescent="0.2">
      <c r="A61" s="11" t="s">
        <v>59</v>
      </c>
      <c r="B61" s="32"/>
      <c r="C61" s="33">
        <v>222</v>
      </c>
      <c r="D61" s="13">
        <v>198969781.54999998</v>
      </c>
      <c r="E61" s="13">
        <v>149227335.49000001</v>
      </c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O68" s="15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O69" s="15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35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grudnia 2022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2023-03-07T14:42:47Z</dcterms:modified>
</cp:coreProperties>
</file>