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C:\Users\maciej.swiatek\Documents\statystyki\miesięczne 2021\"/>
    </mc:Choice>
  </mc:AlternateContent>
  <xr:revisionPtr revIDLastSave="0" documentId="8_{D8FC9CE5-9815-41EA-92FE-E5172147B229}" xr6:coauthVersionLast="36" xr6:coauthVersionMax="36" xr10:uidLastSave="{00000000-0000-0000-0000-000000000000}"/>
  <bookViews>
    <workbookView xWindow="0" yWindow="0" windowWidth="13260" windowHeight="9105" xr2:uid="{00000000-000D-0000-FFFF-FFFF00000000}"/>
  </bookViews>
  <sheets>
    <sheet name="Luty" sheetId="5" r:id="rId1"/>
  </sheets>
  <definedNames>
    <definedName name="_xlnm.Print_Area" localSheetId="0">Luty!$A$1:$H$169</definedName>
  </definedNames>
  <calcPr calcId="191029"/>
</workbook>
</file>

<file path=xl/calcChain.xml><?xml version="1.0" encoding="utf-8"?>
<calcChain xmlns="http://schemas.openxmlformats.org/spreadsheetml/2006/main">
  <c r="H68" i="5" l="1"/>
  <c r="H77" i="5" s="1"/>
  <c r="H85" i="5" s="1"/>
  <c r="H93" i="5" s="1"/>
  <c r="H106" i="5" s="1"/>
  <c r="H119" i="5" s="1"/>
  <c r="G68" i="5"/>
  <c r="G77" i="5" s="1"/>
  <c r="G85" i="5" s="1"/>
  <c r="G93" i="5" s="1"/>
  <c r="G106" i="5" s="1"/>
  <c r="G119" i="5" s="1"/>
  <c r="E167" i="5" l="1"/>
  <c r="D167" i="5"/>
  <c r="G167" i="5" s="1"/>
  <c r="G166" i="5"/>
  <c r="G165" i="5"/>
  <c r="H163" i="5"/>
  <c r="G163" i="5"/>
  <c r="H162" i="5"/>
  <c r="G162" i="5"/>
  <c r="H161" i="5"/>
  <c r="G161" i="5"/>
  <c r="E159" i="5"/>
  <c r="D159" i="5"/>
  <c r="C159" i="5"/>
  <c r="H158" i="5"/>
  <c r="G158" i="5"/>
  <c r="H157" i="5"/>
  <c r="G157" i="5"/>
  <c r="E155" i="5"/>
  <c r="H155" i="5" s="1"/>
  <c r="D155" i="5"/>
  <c r="C155" i="5"/>
  <c r="H154" i="5"/>
  <c r="G154" i="5"/>
  <c r="H153" i="5"/>
  <c r="G153" i="5"/>
  <c r="E151" i="5"/>
  <c r="D151" i="5"/>
  <c r="C151" i="5"/>
  <c r="H150" i="5"/>
  <c r="G150" i="5"/>
  <c r="H149" i="5"/>
  <c r="G149" i="5"/>
  <c r="E147" i="5"/>
  <c r="D147" i="5"/>
  <c r="C147" i="5"/>
  <c r="H146" i="5"/>
  <c r="G146" i="5"/>
  <c r="H145" i="5"/>
  <c r="G145" i="5"/>
  <c r="E143" i="5"/>
  <c r="H143" i="5" s="1"/>
  <c r="D143" i="5"/>
  <c r="C143" i="5"/>
  <c r="H142" i="5"/>
  <c r="G142" i="5"/>
  <c r="H141" i="5"/>
  <c r="G141" i="5"/>
  <c r="E139" i="5"/>
  <c r="H139" i="5" s="1"/>
  <c r="D139" i="5"/>
  <c r="C139" i="5"/>
  <c r="H138" i="5"/>
  <c r="G138" i="5"/>
  <c r="H137" i="5"/>
  <c r="G137" i="5"/>
  <c r="E135" i="5"/>
  <c r="D135" i="5"/>
  <c r="C135" i="5"/>
  <c r="H134" i="5"/>
  <c r="G134" i="5"/>
  <c r="H133" i="5"/>
  <c r="G133" i="5"/>
  <c r="E131" i="5"/>
  <c r="D131" i="5"/>
  <c r="C131" i="5"/>
  <c r="H130" i="5"/>
  <c r="G130" i="5"/>
  <c r="H129" i="5"/>
  <c r="G129" i="5"/>
  <c r="H127" i="5"/>
  <c r="G127" i="5"/>
  <c r="H126" i="5"/>
  <c r="G126" i="5"/>
  <c r="H125" i="5"/>
  <c r="G125" i="5"/>
  <c r="E123" i="5"/>
  <c r="H123" i="5" s="1"/>
  <c r="D123" i="5"/>
  <c r="C123" i="5"/>
  <c r="H122" i="5"/>
  <c r="G122" i="5"/>
  <c r="H121" i="5"/>
  <c r="G121" i="5"/>
  <c r="H112" i="5"/>
  <c r="G112" i="5"/>
  <c r="H111" i="5"/>
  <c r="G111" i="5"/>
  <c r="H110" i="5"/>
  <c r="G110" i="5"/>
  <c r="H109" i="5"/>
  <c r="G109" i="5"/>
  <c r="E107" i="5"/>
  <c r="D107" i="5"/>
  <c r="C107" i="5"/>
  <c r="E101" i="5"/>
  <c r="H101" i="5" s="1"/>
  <c r="D101" i="5"/>
  <c r="C101" i="5"/>
  <c r="H100" i="5"/>
  <c r="G100" i="5"/>
  <c r="H99" i="5"/>
  <c r="G99" i="5"/>
  <c r="E97" i="5"/>
  <c r="H97" i="5" s="1"/>
  <c r="D97" i="5"/>
  <c r="C97" i="5"/>
  <c r="H96" i="5"/>
  <c r="G96" i="5"/>
  <c r="H95" i="5"/>
  <c r="G95" i="5"/>
  <c r="E88" i="5"/>
  <c r="H88" i="5" s="1"/>
  <c r="D88" i="5"/>
  <c r="C88" i="5"/>
  <c r="H87" i="5"/>
  <c r="G87" i="5"/>
  <c r="H86" i="5"/>
  <c r="G86" i="5"/>
  <c r="E80" i="5"/>
  <c r="H80" i="5" s="1"/>
  <c r="D80" i="5"/>
  <c r="C80" i="5"/>
  <c r="H79" i="5"/>
  <c r="G79" i="5"/>
  <c r="H78" i="5"/>
  <c r="G78" i="5"/>
  <c r="E71" i="5"/>
  <c r="H71" i="5" s="1"/>
  <c r="D71" i="5"/>
  <c r="C71" i="5"/>
  <c r="H70" i="5"/>
  <c r="G70" i="5"/>
  <c r="H69" i="5"/>
  <c r="G69" i="5"/>
  <c r="H62" i="5"/>
  <c r="G62" i="5"/>
  <c r="H61" i="5"/>
  <c r="G61" i="5"/>
  <c r="F71" i="5" l="1"/>
  <c r="F123" i="5"/>
  <c r="F131" i="5"/>
  <c r="F147" i="5"/>
  <c r="F80" i="5"/>
  <c r="F97" i="5"/>
  <c r="F107" i="5"/>
  <c r="F135" i="5"/>
  <c r="F151" i="5"/>
  <c r="F167" i="5"/>
  <c r="H107" i="5"/>
  <c r="H159" i="5"/>
  <c r="H131" i="5"/>
  <c r="H147" i="5"/>
  <c r="G107" i="5"/>
  <c r="H135" i="5"/>
  <c r="F139" i="5"/>
  <c r="H151" i="5"/>
  <c r="F155" i="5"/>
  <c r="G71" i="5"/>
  <c r="G80" i="5"/>
  <c r="G88" i="5"/>
  <c r="G97" i="5"/>
  <c r="G101" i="5"/>
  <c r="G123" i="5"/>
  <c r="G131" i="5"/>
  <c r="G135" i="5"/>
  <c r="G139" i="5"/>
  <c r="G143" i="5"/>
  <c r="G147" i="5"/>
  <c r="G151" i="5"/>
  <c r="G155" i="5"/>
  <c r="G159" i="5"/>
  <c r="F88" i="5" l="1"/>
  <c r="F143" i="5"/>
  <c r="F101" i="5"/>
  <c r="F159" i="5"/>
</calcChain>
</file>

<file path=xl/sharedStrings.xml><?xml version="1.0" encoding="utf-8"?>
<sst xmlns="http://schemas.openxmlformats.org/spreadsheetml/2006/main" count="180" uniqueCount="92">
  <si>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</si>
  <si>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</si>
  <si>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</si>
  <si>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</si>
  <si>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</si>
  <si>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</si>
  <si>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</si>
  <si>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</si>
  <si>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</si>
  <si>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Przeciętny zasiłek za 1 dzień w zł </t>
  </si>
  <si>
    <t xml:space="preserve">Przeciętne świadczenie emerytalno-rentowe brutto w zł </t>
  </si>
  <si>
    <t>Liczba zasiłków</t>
  </si>
  <si>
    <t xml:space="preserve">Przeciętna wysokość zasiłku w zł 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</si>
  <si>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</si>
  <si>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</si>
  <si>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</si>
  <si>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</si>
  <si>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</si>
  <si>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DODATKI DLA WETERANA POSZKODOWANEGO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</si>
  <si>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</si>
  <si>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</si>
  <si>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</si>
  <si>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</si>
  <si>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</si>
  <si>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</si>
  <si>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</si>
  <si>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2020 rok</t>
  </si>
  <si>
    <t>2021 rok</t>
  </si>
  <si>
    <t>styczeń</t>
  </si>
  <si>
    <t>porównanie (wzrost/spadek)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</si>
  <si>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</si>
  <si>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t>Składka za rolników i domowników w zł</t>
  </si>
  <si>
    <t xml:space="preserve">Składka za pomocników rolnika w zł </t>
  </si>
  <si>
    <t>INFORMACJA O ŚWIADCZENIACH PIENIĘŻNYCH
 Z UBEZPIECZENIA SPOŁECZNEGO ROLNIKÓW</t>
  </si>
  <si>
    <t>Warszawa 2021 rok</t>
  </si>
  <si>
    <t>OBJAŚNIENIA ZNAKÓW UMOWNYCH</t>
  </si>
  <si>
    <t>Kreska (-) - zjawisko nie wystąpiło</t>
  </si>
  <si>
    <t>Tablica 5. Świadczenia wypłacane z funduszu składkowego</t>
  </si>
  <si>
    <t xml:space="preserve">Tablica 6. Składki na ubezpieczenie zdrowotne </t>
  </si>
  <si>
    <t>Tablica 7. Świadczenia finansowane z budżetu państwa zlecone do wypłaty KRUS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</si>
  <si>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</si>
  <si>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</si>
  <si>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r>
      <t xml:space="preserve">Wysokość świadczenia w zł </t>
    </r>
    <r>
      <rPr>
        <vertAlign val="superscript"/>
        <sz val="11"/>
        <rFont val="Arial"/>
        <family val="2"/>
        <charset val="238"/>
      </rPr>
      <t>b)</t>
    </r>
  </si>
  <si>
    <t>ŚWIADCZENIA WYRÓWNAWCZE DLA DZIAŁACZY OPOZYCJI ANTYKOMUNISTYCZNEJ 
ORAZ OSÓB REPRESJONOWANYCH Z POWODÓW POLITYCZNYCH</t>
  </si>
  <si>
    <t>TABELA 7. ŚWIADCZENIA FINANSOWANE Z BUDŻETU PAŃSTWA  ZLECONE DO WYPŁATY KRUS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</si>
  <si>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</si>
  <si>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</si>
  <si>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</si>
  <si>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</si>
  <si>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</si>
  <si>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</si>
  <si>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</si>
  <si>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Zasiłek macierzyński od 1 stycznia 2016 r. jest świadczeniem z ubezpieczenia emerytalno-rentowego.</t>
  </si>
  <si>
    <t xml:space="preserve">Informacja miesięczna zawiera wstępne dane statystyczne dotyczące wypłaty świadczeń pieniężnych z ubezpieczenia społecznego rolników oraz realizacji zadań zleconych do wypłaty Kasie Rolniczego Ubezpieczenia Społecznego przez budżet państwa. 
</t>
  </si>
  <si>
    <t>7.</t>
  </si>
  <si>
    <t>8.</t>
  </si>
  <si>
    <t>9.</t>
  </si>
  <si>
    <t xml:space="preserve">Świadczeniami z ubezpieczenia emerytalno-rentowego, finansowanymi z Funduszu Emerytalno-Rentowego, są:
- emerytura rolnicza lub renta rolnicza z tytułu niezdolności do pracy;
- renta rolnicza szkoleniowa;
- renta rodzinna;
- emerytura i renta z ubezpieczenia społecznego rolników indywidualnych i członków ich rodzin;
- dodatki do emerytur i rent, o których mowa w pkt 1-4;
- zasiłek pogrzebowy;
- zasiłek macierzyński. 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</si>
  <si>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</si>
  <si>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</si>
  <si>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</si>
  <si>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</si>
  <si>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</si>
  <si>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</si>
  <si>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</si>
  <si>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</si>
  <si>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</si>
  <si>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</si>
  <si>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</si>
  <si>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Dane dotyczące składki na ubezpieczenie zdrowotne obejmują informacje statystyczne dotyczące realizowanych przez KRUS zadań na podstawie ustawy z dnia 27 sierpnia 2004 r. o świadczeniach opieki zdrowotnej finansowanych ze środków publicznych.</t>
  </si>
  <si>
    <t>Świadczeniami z ubezpieczenia wypadkowego, chorobowego i macierzyńskiego, finansowanymi z Funduszu Składkowego, są:
- jednorazowe odszkodowanie z tytułu stałego lub długotrwałego uszczerbku na zdrowiu albo śmierci wskutek wypadku przy pracy
  rolniczej lub rolniczej choroby zawodowej;
- zasiłek chorobowy.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</si>
  <si>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Bez jednorazowych świadczeń pieniężnych wypłacanych zgodnie z ustawą z dnia 4 kwietnia 2019 r. o jednorazowym świadczeniu pieniężnym dla emerytów i rencistów w 2019 r.</t>
    </r>
  </si>
  <si>
    <t>TABELA 1. EMERYTURY I RENTY OGÓŁEM</t>
  </si>
  <si>
    <t>OGÓŁEM, z tego:</t>
  </si>
  <si>
    <t>luty</t>
  </si>
  <si>
    <r>
      <t>a)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pieniężnych, lecz z wypłatami dokonywanymi w związku z zatrudnieniem poza rolnictwem, czynną służbą wojskową i działalnością kombatancką (art. 25 ust. 2a ustawy o ubezpieczeniu społecznym rolników).</t>
    </r>
  </si>
  <si>
    <t>Dane dotyczące emerytur i rent realizowanych przez Kasę Rolniczego Ubezpieczenia Społecznego uwzgledniają wypłaty emerytur i rent finasowanych z Funduszu Emerytalno – Rentowego, świadczeń finansowanych z budżetu państwa a zleconych do wypłaty KRUS oraz świadczeń finansowanych z Funduszu Ubezpieczeń Społecznych.</t>
  </si>
  <si>
    <t xml:space="preserve">Wysokość świadczenia w zł </t>
  </si>
  <si>
    <t>Składka od emerytów i rencistów w  zł</t>
  </si>
  <si>
    <r>
      <t xml:space="preserve">a) </t>
    </r>
    <r>
      <rPr>
        <sz val="9"/>
        <rFont val="Arial"/>
        <family val="2"/>
        <charset val="238"/>
      </rPr>
      <t>Łącznie ze składkami od jednorazowego świadczenia pieniężnego dla emerytów i rencistów zgodnie z ustawą z dnia 4 kwietnia 2019 r. o jednorazowym świadczeniu pieniężnym dla emerytów i rencistów w 2019 r.</t>
    </r>
  </si>
  <si>
    <r>
      <t xml:space="preserve">b) </t>
    </r>
    <r>
      <rPr>
        <sz val="9"/>
        <rFont val="Arial"/>
        <family val="2"/>
        <charset val="238"/>
      </rPr>
      <t>Łącznie ze składkami od dodatkowego rocznego świadczenia pieniężnego dla emerytów i rencistów zgodnie z ustawą z dnia 9 stycznia 2020 r. o dodatkowym rocznym świadczeniu pieniężnym dla emerytów i rencistów.</t>
    </r>
  </si>
  <si>
    <t>a) b)</t>
  </si>
  <si>
    <t xml:space="preserve">                          KASA ROLNICZEGO UBEZPIECZENIA SPOŁECZNEGO</t>
  </si>
  <si>
    <t>TABELA 3. ZASIŁKI POGRZEBOWE WYPŁACANE Z FUNDUSZU EMERYTALNO- RENTOWEGO</t>
  </si>
  <si>
    <t>LUTY 2021 ROK</t>
  </si>
  <si>
    <t>Dane opracowane są na podstawie meldunków statystycznych opracowanych przez jednostki organizacyjne Kasy za luty 2021 r.</t>
  </si>
  <si>
    <t>Narastajaco styczeń-luty</t>
  </si>
  <si>
    <t>a)</t>
  </si>
  <si>
    <t>TABELA 6. PRZYPIS SKŁADEK NA UBEZPIECZENIE ZDROWOTNE</t>
  </si>
  <si>
    <t>Działy specjalne produkcji rolnej w zł</t>
  </si>
  <si>
    <t>lutego 
2021 r. 
ze 
styczniem
2021 r.</t>
  </si>
  <si>
    <t>lutego 
2021 r. 
z 
lutym
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</si>
</sst>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#,##0.0"/>
    <numFmt numFmtId="165" formatCode="#,##0.00000"/>
    <numFmt numFmtId="166" formatCode="0.000"/>
  </numFmts>
  <fonts count="18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Times New Roman CE"/>
      <family val="1"/>
      <charset val="238"/>
    </font>
    <font>
      <sz val="14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vertAlign val="subscript"/>
      <sz val="11"/>
      <name val="Arial"/>
      <family val="2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11" fillId="0" borderId="0"/>
    <xf numFmtId="0" fontId="15" fillId="0" borderId="0"/>
    <xf numFmtId="0" fontId="7" fillId="0" borderId="0"/>
  </cellStyleXfs>
  <cellXfs count="13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4" fontId="2" fillId="0" borderId="0" xfId="0" applyNumberFormat="1" applyFont="1"/>
    <xf numFmtId="2" fontId="2" fillId="0" borderId="0" xfId="0" applyNumberFormat="1" applyFont="1"/>
    <xf numFmtId="0" fontId="2" fillId="0" borderId="0" xfId="0" applyFont="1" applyBorder="1"/>
    <xf numFmtId="4" fontId="2" fillId="0" borderId="0" xfId="0" applyNumberFormat="1" applyFont="1" applyBorder="1"/>
    <xf numFmtId="164" fontId="2" fillId="0" borderId="0" xfId="0" applyNumberFormat="1" applyFont="1"/>
    <xf numFmtId="165" fontId="2" fillId="0" borderId="0" xfId="0" applyNumberFormat="1" applyFont="1"/>
    <xf numFmtId="3" fontId="2" fillId="0" borderId="0" xfId="0" applyNumberFormat="1" applyFont="1"/>
    <xf numFmtId="0" fontId="2" fillId="0" borderId="0" xfId="0" applyFont="1" applyBorder="1" applyAlignment="1">
      <alignment wrapText="1"/>
    </xf>
    <xf numFmtId="4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left" indent="1"/>
    </xf>
    <xf numFmtId="4" fontId="3" fillId="0" borderId="0" xfId="0" applyNumberFormat="1" applyFont="1" applyBorder="1" applyAlignment="1">
      <alignment horizontal="right"/>
    </xf>
    <xf numFmtId="4" fontId="1" fillId="0" borderId="0" xfId="0" applyNumberFormat="1" applyFont="1" applyBorder="1"/>
    <xf numFmtId="0" fontId="4" fillId="0" borderId="0" xfId="0" applyFont="1" applyAlignment="1">
      <alignment wrapText="1"/>
    </xf>
    <xf numFmtId="10" fontId="2" fillId="0" borderId="0" xfId="0" applyNumberFormat="1" applyFont="1" applyBorder="1"/>
    <xf numFmtId="10" fontId="3" fillId="0" borderId="0" xfId="0" applyNumberFormat="1" applyFont="1" applyBorder="1" applyAlignment="1">
      <alignment horizontal="right"/>
    </xf>
    <xf numFmtId="2" fontId="2" fillId="0" borderId="0" xfId="0" applyNumberFormat="1" applyFont="1" applyAlignment="1">
      <alignment horizontal="left" indent="5"/>
    </xf>
    <xf numFmtId="166" fontId="2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vertical="center"/>
    </xf>
    <xf numFmtId="3" fontId="6" fillId="0" borderId="4" xfId="0" applyNumberFormat="1" applyFont="1" applyBorder="1" applyAlignment="1">
      <alignment vertical="center"/>
    </xf>
    <xf numFmtId="10" fontId="6" fillId="0" borderId="4" xfId="0" applyNumberFormat="1" applyFont="1" applyBorder="1" applyAlignment="1">
      <alignment vertical="center"/>
    </xf>
    <xf numFmtId="4" fontId="6" fillId="0" borderId="5" xfId="0" applyNumberFormat="1" applyFont="1" applyBorder="1" applyAlignment="1">
      <alignment vertical="center"/>
    </xf>
    <xf numFmtId="4" fontId="6" fillId="0" borderId="4" xfId="0" applyNumberFormat="1" applyFont="1" applyBorder="1" applyAlignment="1">
      <alignment vertical="center"/>
    </xf>
    <xf numFmtId="4" fontId="6" fillId="0" borderId="4" xfId="0" applyNumberFormat="1" applyFont="1" applyBorder="1" applyAlignment="1">
      <alignment horizontal="right" vertical="center"/>
    </xf>
    <xf numFmtId="4" fontId="6" fillId="0" borderId="6" xfId="0" applyNumberFormat="1" applyFont="1" applyBorder="1" applyAlignment="1">
      <alignment horizontal="right" vertical="center"/>
    </xf>
    <xf numFmtId="3" fontId="9" fillId="0" borderId="4" xfId="0" applyNumberFormat="1" applyFont="1" applyFill="1" applyBorder="1" applyAlignment="1">
      <alignment horizontal="right" vertical="center"/>
    </xf>
    <xf numFmtId="10" fontId="6" fillId="0" borderId="4" xfId="0" applyNumberFormat="1" applyFont="1" applyBorder="1" applyAlignment="1">
      <alignment horizontal="right" vertical="center"/>
    </xf>
    <xf numFmtId="3" fontId="10" fillId="0" borderId="4" xfId="0" applyNumberFormat="1" applyFont="1" applyBorder="1" applyAlignment="1">
      <alignment horizontal="right"/>
    </xf>
    <xf numFmtId="2" fontId="6" fillId="0" borderId="4" xfId="0" applyNumberFormat="1" applyFont="1" applyBorder="1"/>
    <xf numFmtId="4" fontId="6" fillId="0" borderId="4" xfId="0" applyNumberFormat="1" applyFont="1" applyBorder="1" applyAlignment="1">
      <alignment horizontal="right" vertical="top"/>
    </xf>
    <xf numFmtId="4" fontId="6" fillId="0" borderId="6" xfId="0" applyNumberFormat="1" applyFont="1" applyBorder="1" applyAlignment="1">
      <alignment horizontal="right" vertical="top"/>
    </xf>
    <xf numFmtId="4" fontId="6" fillId="0" borderId="4" xfId="0" applyNumberFormat="1" applyFont="1" applyBorder="1" applyAlignment="1">
      <alignment vertical="top"/>
    </xf>
    <xf numFmtId="4" fontId="6" fillId="0" borderId="6" xfId="0" applyNumberFormat="1" applyFont="1" applyBorder="1" applyAlignment="1">
      <alignment vertical="top"/>
    </xf>
    <xf numFmtId="0" fontId="1" fillId="0" borderId="0" xfId="0" applyFont="1" applyAlignment="1"/>
    <xf numFmtId="10" fontId="2" fillId="0" borderId="0" xfId="1" applyNumberFormat="1" applyFont="1"/>
    <xf numFmtId="10" fontId="6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0" fontId="6" fillId="0" borderId="6" xfId="1" applyNumberFormat="1" applyFont="1" applyBorder="1" applyAlignment="1">
      <alignment vertical="center"/>
    </xf>
    <xf numFmtId="4" fontId="6" fillId="0" borderId="12" xfId="0" applyNumberFormat="1" applyFont="1" applyBorder="1" applyAlignment="1">
      <alignment vertical="center"/>
    </xf>
    <xf numFmtId="4" fontId="6" fillId="0" borderId="7" xfId="0" applyNumberFormat="1" applyFont="1" applyBorder="1" applyAlignment="1">
      <alignment vertical="center"/>
    </xf>
    <xf numFmtId="10" fontId="6" fillId="0" borderId="7" xfId="0" applyNumberFormat="1" applyFont="1" applyBorder="1" applyAlignment="1">
      <alignment vertical="center"/>
    </xf>
    <xf numFmtId="10" fontId="6" fillId="0" borderId="10" xfId="1" applyNumberFormat="1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4" fontId="6" fillId="0" borderId="12" xfId="0" applyNumberFormat="1" applyFont="1" applyBorder="1" applyAlignment="1">
      <alignment horizontal="right" vertical="center"/>
    </xf>
    <xf numFmtId="4" fontId="6" fillId="0" borderId="7" xfId="0" applyNumberFormat="1" applyFont="1" applyBorder="1" applyAlignment="1">
      <alignment horizontal="right" vertical="center"/>
    </xf>
    <xf numFmtId="4" fontId="6" fillId="0" borderId="10" xfId="0" applyNumberFormat="1" applyFont="1" applyBorder="1" applyAlignment="1">
      <alignment horizontal="right" vertical="center"/>
    </xf>
    <xf numFmtId="10" fontId="6" fillId="0" borderId="10" xfId="0" applyNumberFormat="1" applyFont="1" applyBorder="1" applyAlignment="1">
      <alignment vertical="center"/>
    </xf>
    <xf numFmtId="10" fontId="6" fillId="0" borderId="6" xfId="0" applyNumberFormat="1" applyFont="1" applyBorder="1" applyAlignment="1">
      <alignment vertical="center"/>
    </xf>
    <xf numFmtId="10" fontId="6" fillId="0" borderId="7" xfId="0" applyNumberFormat="1" applyFont="1" applyBorder="1" applyAlignment="1">
      <alignment horizontal="right" vertical="center"/>
    </xf>
    <xf numFmtId="4" fontId="9" fillId="0" borderId="7" xfId="0" applyNumberFormat="1" applyFont="1" applyFill="1" applyBorder="1" applyAlignment="1">
      <alignment horizontal="right" vertical="center"/>
    </xf>
    <xf numFmtId="164" fontId="17" fillId="0" borderId="0" xfId="0" applyNumberFormat="1" applyFont="1" applyBorder="1" applyAlignment="1">
      <alignment vertical="top"/>
    </xf>
    <xf numFmtId="4" fontId="17" fillId="0" borderId="0" xfId="0" applyNumberFormat="1" applyFont="1" applyBorder="1" applyAlignment="1">
      <alignment vertical="top"/>
    </xf>
    <xf numFmtId="10" fontId="6" fillId="0" borderId="6" xfId="0" applyNumberFormat="1" applyFont="1" applyBorder="1" applyAlignment="1">
      <alignment vertical="top"/>
    </xf>
    <xf numFmtId="4" fontId="6" fillId="0" borderId="7" xfId="0" applyNumberFormat="1" applyFont="1" applyBorder="1" applyAlignment="1">
      <alignment vertical="top"/>
    </xf>
    <xf numFmtId="4" fontId="6" fillId="0" borderId="10" xfId="0" applyNumberFormat="1" applyFont="1" applyBorder="1" applyAlignment="1">
      <alignment vertical="top"/>
    </xf>
    <xf numFmtId="10" fontId="6" fillId="0" borderId="7" xfId="0" applyNumberFormat="1" applyFont="1" applyBorder="1" applyAlignment="1">
      <alignment horizontal="right" vertical="top"/>
    </xf>
    <xf numFmtId="10" fontId="6" fillId="0" borderId="10" xfId="0" applyNumberFormat="1" applyFont="1" applyBorder="1" applyAlignment="1">
      <alignment vertical="top"/>
    </xf>
    <xf numFmtId="3" fontId="6" fillId="0" borderId="4" xfId="0" quotePrefix="1" applyNumberFormat="1" applyFont="1" applyBorder="1" applyAlignment="1">
      <alignment horizontal="right" vertical="center"/>
    </xf>
    <xf numFmtId="4" fontId="6" fillId="0" borderId="4" xfId="0" quotePrefix="1" applyNumberFormat="1" applyFont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4" fontId="6" fillId="0" borderId="4" xfId="0" applyNumberFormat="1" applyFont="1" applyFill="1" applyBorder="1" applyAlignment="1">
      <alignment vertical="center"/>
    </xf>
    <xf numFmtId="4" fontId="6" fillId="0" borderId="4" xfId="0" quotePrefix="1" applyNumberFormat="1" applyFont="1" applyFill="1" applyBorder="1" applyAlignment="1">
      <alignment horizontal="right" vertical="center"/>
    </xf>
    <xf numFmtId="10" fontId="6" fillId="0" borderId="0" xfId="0" applyNumberFormat="1" applyFont="1" applyBorder="1" applyAlignment="1">
      <alignment horizontal="right" vertical="center"/>
    </xf>
    <xf numFmtId="43" fontId="6" fillId="0" borderId="4" xfId="0" applyNumberFormat="1" applyFont="1" applyBorder="1" applyAlignment="1">
      <alignment vertical="center"/>
    </xf>
    <xf numFmtId="43" fontId="6" fillId="0" borderId="7" xfId="0" applyNumberFormat="1" applyFont="1" applyBorder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right" vertical="center"/>
    </xf>
    <xf numFmtId="10" fontId="6" fillId="0" borderId="0" xfId="0" applyNumberFormat="1" applyFont="1" applyBorder="1" applyAlignment="1">
      <alignment vertical="center"/>
    </xf>
    <xf numFmtId="0" fontId="16" fillId="0" borderId="0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left" wrapText="1"/>
    </xf>
    <xf numFmtId="4" fontId="6" fillId="0" borderId="0" xfId="0" applyNumberFormat="1" applyFont="1" applyBorder="1"/>
    <xf numFmtId="0" fontId="8" fillId="2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top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12" xfId="4" applyFont="1" applyBorder="1" applyAlignment="1">
      <alignment horizontal="left" vertical="top" wrapText="1"/>
    </xf>
    <xf numFmtId="0" fontId="6" fillId="0" borderId="10" xfId="4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" fillId="3" borderId="11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8" fillId="0" borderId="13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top" wrapText="1"/>
    </xf>
    <xf numFmtId="0" fontId="17" fillId="0" borderId="15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" fillId="3" borderId="0" xfId="0" applyFont="1" applyFill="1" applyAlignment="1">
      <alignment horizontal="left" vertical="center"/>
    </xf>
  </cellXfs>
  <cellStyles count="5">
    <cellStyle name="Normalny" xfId="0" builtinId="0"/>
    <cellStyle name="Normalny 2" xfId="2" xr:uid="{F7F5AAD5-34E0-4A50-9C83-BAEC5C253839}"/>
    <cellStyle name="Normalny 3" xfId="4" xr:uid="{668F90AE-6423-4A93-8F5C-47AE6068B852}"/>
    <cellStyle name="Normalny 6" xfId="3" xr:uid="{4EAD0409-F4C1-4B44-ABBB-9AF120ACB4B4}"/>
    <cellStyle name="Procentowy" xfId="1" builtinId="5"/>
  </cellStyles>
  <dxfs count="0"/>
  <tableStyles count="0" defaultTableStyle="TableStyleMedium9" defaultPivotStyle="PivotStyleLight16"/>
  <colors>
    <mruColors>
      <color rgb="FFFFDD71"/>
      <color rgb="FFFFCD2F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E2ED658-8779-4EA7-BBAB-FD823898DD0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45EAB-00BB-400F-8714-645554673308}">
  <dimension ref="A1:N171"/>
  <sheetViews>
    <sheetView showGridLines="0" tabSelected="1" view="pageBreakPreview" topLeftCell="A142" zoomScale="80" zoomScaleNormal="100" zoomScaleSheetLayoutView="80" workbookViewId="0">
      <selection activeCell="D163" sqref="D163:F163"/>
    </sheetView>
  </sheetViews>
  <sheetFormatPr defaultRowHeight="15"/>
  <cols>
    <col min="1" max="1" width="3.7109375" style="1" customWidth="1"/>
    <col min="2" max="2" width="42" style="1" customWidth="1"/>
    <col min="3" max="3" width="18.28515625" style="1" customWidth="1"/>
    <col min="4" max="4" width="18.42578125" style="1" customWidth="1"/>
    <col min="5" max="6" width="18.28515625" style="1" customWidth="1"/>
    <col min="7" max="8" width="12.28515625" style="1" customWidth="1"/>
    <col min="9" max="9" width="15.5703125" style="1" customWidth="1"/>
    <col min="10" max="10" width="16" style="1" bestFit="1" customWidth="1"/>
    <col min="11" max="11" width="24.85546875" style="1" bestFit="1" customWidth="1"/>
    <col min="12" max="16384" width="9.140625" style="1"/>
  </cols>
  <sheetData>
    <row r="1" spans="2:8" customFormat="1" ht="12.75"/>
    <row r="2" spans="2:8" customFormat="1" ht="12.75"/>
    <row r="3" spans="2:8" customFormat="1" ht="12.75"/>
    <row r="4" spans="2:8" customFormat="1" ht="12.75"/>
    <row r="5" spans="2:8" customFormat="1" ht="12.75"/>
    <row r="6" spans="2:8" customFormat="1" ht="12.75"/>
    <row r="7" spans="2:8" customFormat="1" ht="12.75"/>
    <row r="8" spans="2:8" customFormat="1" ht="20.25" customHeight="1">
      <c r="B8" s="132" t="s">
        <v>82</v>
      </c>
      <c r="C8" s="132"/>
      <c r="D8" s="132"/>
      <c r="E8" s="132"/>
      <c r="F8" s="132"/>
      <c r="G8" s="132"/>
      <c r="H8" s="132"/>
    </row>
    <row r="9" spans="2:8" customFormat="1" ht="12.75"/>
    <row r="10" spans="2:8" customFormat="1" ht="12.75"/>
    <row r="11" spans="2:8" customFormat="1" ht="12.75"/>
    <row r="12" spans="2:8" customFormat="1" ht="12.75"/>
    <row r="13" spans="2:8" customFormat="1" ht="12.75"/>
    <row r="14" spans="2:8" customFormat="1" ht="12.75"/>
    <row r="15" spans="2:8" customFormat="1" ht="252.75" customHeight="1">
      <c r="B15" s="133" t="s">
        <v>33</v>
      </c>
      <c r="C15" s="133"/>
      <c r="D15" s="133"/>
      <c r="E15" s="133"/>
      <c r="F15" s="133"/>
      <c r="G15" s="133"/>
      <c r="H15" s="133"/>
    </row>
    <row r="16" spans="2:8" customFormat="1" ht="12.75"/>
    <row r="17" spans="2:8" customFormat="1" ht="12.75"/>
    <row r="18" spans="2:8" customFormat="1" ht="41.25" customHeight="1">
      <c r="B18" s="134" t="s">
        <v>84</v>
      </c>
      <c r="C18" s="134"/>
      <c r="D18" s="134"/>
      <c r="E18" s="134"/>
      <c r="F18" s="134"/>
      <c r="G18" s="134"/>
      <c r="H18" s="134"/>
    </row>
    <row r="19" spans="2:8" customFormat="1" ht="24" customHeight="1">
      <c r="B19" s="135"/>
      <c r="C19" s="135"/>
      <c r="D19" s="135"/>
      <c r="E19" s="135"/>
      <c r="F19" s="135"/>
      <c r="G19" s="135"/>
      <c r="H19" s="135"/>
    </row>
    <row r="20" spans="2:8" customFormat="1" ht="39.75" customHeight="1"/>
    <row r="21" spans="2:8" customFormat="1" ht="39.75" customHeight="1"/>
    <row r="22" spans="2:8" customFormat="1" ht="39.75" customHeight="1"/>
    <row r="23" spans="2:8" customFormat="1" ht="39.75" customHeight="1"/>
    <row r="24" spans="2:8" customFormat="1" ht="39.75" customHeight="1"/>
    <row r="25" spans="2:8" customFormat="1" ht="39.75" customHeight="1"/>
    <row r="26" spans="2:8" customFormat="1" ht="39.75" customHeight="1"/>
    <row r="27" spans="2:8" customFormat="1" ht="39.75" customHeight="1"/>
    <row r="28" spans="2:8" customFormat="1" ht="39.75" customHeight="1"/>
    <row r="29" spans="2:8" customFormat="1" ht="39.75" customHeight="1"/>
    <row r="30" spans="2:8" customFormat="1" ht="39.75" customHeight="1"/>
    <row r="31" spans="2:8" customFormat="1" ht="39.75" customHeight="1"/>
    <row r="32" spans="2:8" customFormat="1" ht="39.75" customHeight="1"/>
    <row r="33" spans="1:8" customFormat="1" ht="39.75" customHeight="1"/>
    <row r="34" spans="1:8" customFormat="1" ht="27" customHeight="1"/>
    <row r="35" spans="1:8" customFormat="1" ht="29.25" customHeight="1">
      <c r="B35" s="136" t="s">
        <v>34</v>
      </c>
      <c r="C35" s="136"/>
      <c r="D35" s="136"/>
      <c r="E35" s="136"/>
      <c r="F35" s="136"/>
      <c r="G35" s="136"/>
      <c r="H35" s="136"/>
    </row>
    <row r="36" spans="1:8" ht="31.5" customHeight="1">
      <c r="A36" s="137" t="s">
        <v>68</v>
      </c>
      <c r="B36" s="137"/>
      <c r="C36" s="137"/>
      <c r="D36" s="137"/>
      <c r="E36" s="137"/>
      <c r="F36" s="137"/>
      <c r="G36" s="137"/>
      <c r="H36" s="137"/>
    </row>
    <row r="37" spans="1:8" ht="40.5" customHeight="1">
      <c r="A37" s="69" t="s">
        <v>45</v>
      </c>
      <c r="B37" s="130" t="s">
        <v>53</v>
      </c>
      <c r="C37" s="130"/>
      <c r="D37" s="130"/>
      <c r="E37" s="130"/>
      <c r="F37" s="130"/>
      <c r="G37" s="130"/>
      <c r="H37" s="130"/>
    </row>
    <row r="38" spans="1:8" ht="25.5" customHeight="1">
      <c r="A38" s="69" t="s">
        <v>46</v>
      </c>
      <c r="B38" s="131" t="s">
        <v>85</v>
      </c>
      <c r="C38" s="131"/>
      <c r="D38" s="131"/>
      <c r="E38" s="131"/>
      <c r="F38" s="131"/>
      <c r="G38" s="131"/>
      <c r="H38" s="131"/>
    </row>
    <row r="39" spans="1:8" ht="27" customHeight="1">
      <c r="A39" s="69" t="s">
        <v>48</v>
      </c>
      <c r="B39" s="131" t="s">
        <v>47</v>
      </c>
      <c r="C39" s="131"/>
      <c r="D39" s="131"/>
      <c r="E39" s="131"/>
      <c r="F39" s="131"/>
      <c r="G39" s="131"/>
      <c r="H39" s="131"/>
    </row>
    <row r="40" spans="1:8" ht="53.25" customHeight="1">
      <c r="A40" s="69" t="s">
        <v>49</v>
      </c>
      <c r="B40" s="131" t="s">
        <v>76</v>
      </c>
      <c r="C40" s="131"/>
      <c r="D40" s="131"/>
      <c r="E40" s="131"/>
      <c r="F40" s="131"/>
      <c r="G40" s="131"/>
      <c r="H40" s="131"/>
    </row>
    <row r="41" spans="1:8" ht="132.75" customHeight="1">
      <c r="A41" s="69" t="s">
        <v>50</v>
      </c>
      <c r="B41" s="131" t="s">
        <v>57</v>
      </c>
      <c r="C41" s="131"/>
      <c r="D41" s="131"/>
      <c r="E41" s="131"/>
      <c r="F41" s="131"/>
      <c r="G41" s="131"/>
      <c r="H41" s="131"/>
    </row>
    <row r="42" spans="1:8" ht="27.75" customHeight="1">
      <c r="A42" s="69" t="s">
        <v>51</v>
      </c>
      <c r="B42" s="131" t="s">
        <v>52</v>
      </c>
      <c r="C42" s="131"/>
      <c r="D42" s="131"/>
      <c r="E42" s="131"/>
      <c r="F42" s="131"/>
      <c r="G42" s="131"/>
      <c r="H42" s="131"/>
    </row>
    <row r="43" spans="1:8" ht="71.25" customHeight="1">
      <c r="A43" s="69" t="s">
        <v>54</v>
      </c>
      <c r="B43" s="131" t="s">
        <v>70</v>
      </c>
      <c r="C43" s="131"/>
      <c r="D43" s="131"/>
      <c r="E43" s="131"/>
      <c r="F43" s="131"/>
      <c r="G43" s="131"/>
      <c r="H43" s="131"/>
    </row>
    <row r="44" spans="1:8" ht="42" customHeight="1">
      <c r="A44" s="69" t="s">
        <v>55</v>
      </c>
      <c r="B44" s="131" t="s">
        <v>69</v>
      </c>
      <c r="C44" s="131"/>
      <c r="D44" s="131"/>
      <c r="E44" s="131"/>
      <c r="F44" s="131"/>
      <c r="G44" s="131"/>
      <c r="H44" s="131"/>
    </row>
    <row r="45" spans="1:8" ht="21" customHeight="1">
      <c r="A45" s="69" t="s">
        <v>56</v>
      </c>
      <c r="B45" s="131" t="s">
        <v>62</v>
      </c>
      <c r="C45" s="131"/>
      <c r="D45" s="131"/>
      <c r="E45" s="131"/>
      <c r="F45" s="131"/>
      <c r="G45" s="131"/>
      <c r="H45" s="131"/>
    </row>
    <row r="46" spans="1:8" customFormat="1" ht="21" customHeight="1">
      <c r="B46" s="129" t="s">
        <v>64</v>
      </c>
      <c r="C46" s="129"/>
      <c r="D46" s="129"/>
      <c r="E46" s="129"/>
      <c r="F46" s="129"/>
      <c r="G46" s="129"/>
      <c r="H46" s="1"/>
    </row>
    <row r="47" spans="1:8" customFormat="1" ht="21" customHeight="1">
      <c r="B47" s="129" t="s">
        <v>63</v>
      </c>
      <c r="C47" s="129"/>
      <c r="D47" s="129"/>
      <c r="E47" s="129"/>
      <c r="F47" s="129"/>
      <c r="G47" s="129"/>
      <c r="H47" s="1"/>
    </row>
    <row r="48" spans="1:8" customFormat="1" ht="21" customHeight="1">
      <c r="B48" s="129" t="s">
        <v>66</v>
      </c>
      <c r="C48" s="129"/>
      <c r="D48" s="129"/>
      <c r="E48" s="129"/>
      <c r="F48" s="129"/>
      <c r="G48" s="129"/>
      <c r="H48" s="1"/>
    </row>
    <row r="49" spans="1:14" customFormat="1" ht="21" customHeight="1">
      <c r="B49" s="129" t="s">
        <v>65</v>
      </c>
      <c r="C49" s="129"/>
      <c r="D49" s="129"/>
      <c r="E49" s="129"/>
      <c r="F49" s="129"/>
      <c r="G49" s="129"/>
      <c r="H49" s="1"/>
    </row>
    <row r="50" spans="1:14" customFormat="1" ht="21" customHeight="1">
      <c r="B50" s="129" t="s">
        <v>37</v>
      </c>
      <c r="C50" s="129"/>
      <c r="D50" s="129"/>
      <c r="E50" s="129"/>
      <c r="F50" s="129"/>
      <c r="G50" s="129"/>
      <c r="H50" s="1"/>
    </row>
    <row r="51" spans="1:14" customFormat="1" ht="21" customHeight="1">
      <c r="B51" s="129" t="s">
        <v>38</v>
      </c>
      <c r="C51" s="129"/>
      <c r="D51" s="129"/>
      <c r="E51" s="129"/>
      <c r="F51" s="129"/>
      <c r="G51" s="129"/>
      <c r="H51" s="1"/>
    </row>
    <row r="52" spans="1:14" customFormat="1" ht="21" customHeight="1">
      <c r="B52" s="129" t="s">
        <v>39</v>
      </c>
      <c r="C52" s="129"/>
      <c r="D52" s="129"/>
      <c r="E52" s="129"/>
      <c r="F52" s="129"/>
      <c r="G52" s="129"/>
      <c r="H52" s="1"/>
    </row>
    <row r="53" spans="1:14" customFormat="1" ht="21" customHeight="1">
      <c r="B53" s="79"/>
      <c r="C53" s="79"/>
      <c r="D53" s="79"/>
      <c r="E53" s="79"/>
      <c r="F53" s="79"/>
      <c r="G53" s="79"/>
      <c r="H53" s="1"/>
    </row>
    <row r="54" spans="1:14" customFormat="1" ht="21.75" customHeight="1">
      <c r="B54" s="39" t="s">
        <v>35</v>
      </c>
      <c r="C54" s="39"/>
      <c r="D54" s="39"/>
      <c r="E54" s="39"/>
      <c r="F54" s="39"/>
      <c r="G54" s="1"/>
      <c r="H54" s="1"/>
    </row>
    <row r="55" spans="1:14" customFormat="1" ht="21.75" customHeight="1">
      <c r="B55" s="40" t="s">
        <v>36</v>
      </c>
      <c r="C55" s="39"/>
      <c r="D55" s="39"/>
      <c r="E55" s="39"/>
      <c r="F55" s="39"/>
      <c r="G55" s="1"/>
      <c r="H55" s="1"/>
    </row>
    <row r="56" spans="1:14" customFormat="1" ht="21.75" customHeight="1">
      <c r="B56" s="40" t="s">
        <v>67</v>
      </c>
      <c r="C56" s="40"/>
      <c r="D56" s="1"/>
      <c r="E56" s="1"/>
      <c r="F56" s="1"/>
      <c r="G56" s="1"/>
      <c r="H56" s="1"/>
    </row>
    <row r="57" spans="1:14" ht="31.5" customHeight="1">
      <c r="A57" s="105" t="s">
        <v>72</v>
      </c>
      <c r="B57" s="105"/>
      <c r="C57" s="105"/>
      <c r="D57" s="105"/>
      <c r="E57" s="105"/>
      <c r="F57" s="105"/>
      <c r="G57" s="105"/>
      <c r="H57" s="105"/>
      <c r="I57" s="9"/>
    </row>
    <row r="58" spans="1:14" ht="30.75" customHeight="1">
      <c r="A58" s="106" t="s">
        <v>0</v>
      </c>
      <c r="B58" s="107"/>
      <c r="C58" s="77" t="s">
        <v>26</v>
      </c>
      <c r="D58" s="112" t="s">
        <v>27</v>
      </c>
      <c r="E58" s="112"/>
      <c r="F58" s="112"/>
      <c r="G58" s="112"/>
      <c r="H58" s="113"/>
      <c r="I58" s="9"/>
    </row>
    <row r="59" spans="1:14" ht="30.75" customHeight="1">
      <c r="A59" s="108"/>
      <c r="B59" s="109"/>
      <c r="C59" s="95" t="s">
        <v>74</v>
      </c>
      <c r="D59" s="95" t="s">
        <v>28</v>
      </c>
      <c r="E59" s="95" t="s">
        <v>74</v>
      </c>
      <c r="F59" s="95" t="s">
        <v>86</v>
      </c>
      <c r="G59" s="97" t="s">
        <v>29</v>
      </c>
      <c r="H59" s="98"/>
      <c r="I59" s="9"/>
    </row>
    <row r="60" spans="1:14" ht="74.25" customHeight="1">
      <c r="A60" s="110"/>
      <c r="B60" s="111"/>
      <c r="C60" s="96"/>
      <c r="D60" s="96"/>
      <c r="E60" s="96"/>
      <c r="F60" s="96"/>
      <c r="G60" s="20" t="s">
        <v>90</v>
      </c>
      <c r="H60" s="20" t="s">
        <v>91</v>
      </c>
      <c r="I60" s="9"/>
    </row>
    <row r="61" spans="1:14" ht="30.75" customHeight="1">
      <c r="A61" s="125" t="s">
        <v>23</v>
      </c>
      <c r="B61" s="126"/>
      <c r="C61" s="28">
        <v>1095675</v>
      </c>
      <c r="D61" s="22">
        <v>1059556</v>
      </c>
      <c r="E61" s="22">
        <v>1053441</v>
      </c>
      <c r="F61" s="22">
        <v>1056499</v>
      </c>
      <c r="G61" s="29">
        <f>E61/D61-1</f>
        <v>-5.7712853308367063E-3</v>
      </c>
      <c r="H61" s="51">
        <f>E61/C61-1</f>
        <v>-3.8546101718119008E-2</v>
      </c>
      <c r="I61" s="9"/>
      <c r="L61" s="9"/>
      <c r="N61" s="7"/>
    </row>
    <row r="62" spans="1:14" ht="30.75" customHeight="1">
      <c r="A62" s="82" t="s">
        <v>30</v>
      </c>
      <c r="B62" s="83"/>
      <c r="C62" s="53">
        <v>1423798672</v>
      </c>
      <c r="D62" s="43">
        <v>1485441749</v>
      </c>
      <c r="E62" s="43">
        <v>1448526197</v>
      </c>
      <c r="F62" s="43">
        <v>2933967946</v>
      </c>
      <c r="G62" s="52">
        <f>E62/D62-1</f>
        <v>-2.4851564879505794E-2</v>
      </c>
      <c r="H62" s="50">
        <f>E62/C62-1</f>
        <v>1.7367290394550983E-2</v>
      </c>
      <c r="I62" s="9"/>
      <c r="L62" s="9"/>
    </row>
    <row r="63" spans="1:14" ht="30.75" customHeight="1">
      <c r="A63" s="128" t="s">
        <v>71</v>
      </c>
      <c r="B63" s="128"/>
      <c r="C63" s="128"/>
      <c r="D63" s="128"/>
      <c r="E63" s="128"/>
      <c r="F63" s="128"/>
      <c r="G63" s="128"/>
      <c r="H63" s="128"/>
      <c r="I63" s="9"/>
    </row>
    <row r="64" spans="1:14" ht="27" customHeight="1">
      <c r="A64" s="74"/>
      <c r="B64" s="74"/>
      <c r="C64" s="54"/>
      <c r="D64" s="54"/>
      <c r="E64" s="54"/>
      <c r="F64" s="54"/>
      <c r="G64" s="55"/>
      <c r="H64" s="55"/>
      <c r="I64" s="9"/>
    </row>
    <row r="65" spans="1:11" ht="32.25" customHeight="1">
      <c r="A65" s="105" t="s">
        <v>60</v>
      </c>
      <c r="B65" s="105"/>
      <c r="C65" s="105"/>
      <c r="D65" s="105"/>
      <c r="E65" s="105"/>
      <c r="F65" s="105"/>
      <c r="G65" s="105"/>
      <c r="H65" s="105"/>
    </row>
    <row r="66" spans="1:11" ht="30" customHeight="1">
      <c r="A66" s="106" t="s">
        <v>0</v>
      </c>
      <c r="B66" s="107"/>
      <c r="C66" s="77" t="s">
        <v>26</v>
      </c>
      <c r="D66" s="112" t="s">
        <v>27</v>
      </c>
      <c r="E66" s="112"/>
      <c r="F66" s="112"/>
      <c r="G66" s="112"/>
      <c r="H66" s="113"/>
    </row>
    <row r="67" spans="1:11" ht="25.5" customHeight="1">
      <c r="A67" s="108"/>
      <c r="B67" s="109"/>
      <c r="C67" s="95" t="s">
        <v>74</v>
      </c>
      <c r="D67" s="95" t="s">
        <v>28</v>
      </c>
      <c r="E67" s="95" t="s">
        <v>74</v>
      </c>
      <c r="F67" s="95" t="s">
        <v>86</v>
      </c>
      <c r="G67" s="97" t="s">
        <v>29</v>
      </c>
      <c r="H67" s="98"/>
    </row>
    <row r="68" spans="1:11" ht="73.5" customHeight="1">
      <c r="A68" s="110"/>
      <c r="B68" s="111"/>
      <c r="C68" s="96"/>
      <c r="D68" s="96"/>
      <c r="E68" s="96"/>
      <c r="F68" s="96"/>
      <c r="G68" s="20" t="str">
        <f>G60</f>
        <v>lutego 
2021 r. 
ze 
styczniem
2021 r.</v>
      </c>
      <c r="H68" s="20" t="str">
        <f>H60</f>
        <v>lutego 
2021 r. 
z 
lutym
2020 r.</v>
      </c>
    </row>
    <row r="69" spans="1:11" ht="30" customHeight="1">
      <c r="A69" s="125" t="s">
        <v>21</v>
      </c>
      <c r="B69" s="126"/>
      <c r="C69" s="21">
        <v>1094790</v>
      </c>
      <c r="D69" s="22">
        <v>1058466</v>
      </c>
      <c r="E69" s="22">
        <v>1052335</v>
      </c>
      <c r="F69" s="22">
        <v>1055401</v>
      </c>
      <c r="G69" s="23">
        <f>E69/D69-1</f>
        <v>-5.7923447706397235E-3</v>
      </c>
      <c r="H69" s="41">
        <f>E69/C69-1</f>
        <v>-3.8779126590487656E-2</v>
      </c>
      <c r="I69" s="9"/>
      <c r="J69" s="19"/>
      <c r="K69" s="9"/>
    </row>
    <row r="70" spans="1:11" ht="31.5" customHeight="1">
      <c r="A70" s="80" t="s">
        <v>30</v>
      </c>
      <c r="B70" s="81"/>
      <c r="C70" s="24">
        <v>1291193381</v>
      </c>
      <c r="D70" s="25">
        <v>1358456939</v>
      </c>
      <c r="E70" s="25">
        <v>1324718859</v>
      </c>
      <c r="F70" s="25">
        <v>2683175798</v>
      </c>
      <c r="G70" s="23">
        <f t="shared" ref="G70:G71" si="0">E70/D70-1</f>
        <v>-2.4835590316786615E-2</v>
      </c>
      <c r="H70" s="41">
        <f t="shared" ref="H70:H71" si="1">E70/C70-1</f>
        <v>2.5964722630497983E-2</v>
      </c>
      <c r="I70" s="9"/>
      <c r="K70" s="18"/>
    </row>
    <row r="71" spans="1:11" ht="31.5" customHeight="1">
      <c r="A71" s="82" t="s">
        <v>10</v>
      </c>
      <c r="B71" s="83"/>
      <c r="C71" s="42">
        <f>ROUND(C70/C69,2)</f>
        <v>1179.4000000000001</v>
      </c>
      <c r="D71" s="43">
        <f>ROUND(D70/D69,2)</f>
        <v>1283.42</v>
      </c>
      <c r="E71" s="43">
        <f>ROUND(E70/E69,2)</f>
        <v>1258.8399999999999</v>
      </c>
      <c r="F71" s="43">
        <f>ROUND(F70/F69/2,2)</f>
        <v>1271.1600000000001</v>
      </c>
      <c r="G71" s="44">
        <f t="shared" si="0"/>
        <v>-1.9151953374577424E-2</v>
      </c>
      <c r="H71" s="45">
        <f t="shared" si="1"/>
        <v>6.7356282855689287E-2</v>
      </c>
      <c r="I71" s="9"/>
      <c r="K71" s="12"/>
    </row>
    <row r="72" spans="1:11" ht="45" customHeight="1">
      <c r="A72" s="127" t="s">
        <v>75</v>
      </c>
      <c r="B72" s="127"/>
      <c r="C72" s="127"/>
      <c r="D72" s="127"/>
      <c r="E72" s="127"/>
      <c r="F72" s="127"/>
      <c r="G72" s="127"/>
      <c r="H72" s="127"/>
      <c r="I72" s="9"/>
    </row>
    <row r="73" spans="1:11" ht="27" customHeight="1">
      <c r="A73" s="73"/>
      <c r="B73" s="73"/>
      <c r="C73" s="73"/>
      <c r="D73" s="73"/>
      <c r="E73" s="73"/>
      <c r="F73" s="73"/>
      <c r="G73" s="73"/>
      <c r="H73" s="73"/>
      <c r="I73" s="9"/>
    </row>
    <row r="74" spans="1:11" ht="31.5" customHeight="1">
      <c r="A74" s="105" t="s">
        <v>83</v>
      </c>
      <c r="B74" s="105"/>
      <c r="C74" s="105"/>
      <c r="D74" s="105"/>
      <c r="E74" s="105"/>
      <c r="F74" s="105"/>
      <c r="G74" s="105"/>
      <c r="H74" s="105"/>
      <c r="I74" s="9"/>
    </row>
    <row r="75" spans="1:11" ht="30" customHeight="1">
      <c r="A75" s="106" t="s">
        <v>0</v>
      </c>
      <c r="B75" s="107"/>
      <c r="C75" s="77" t="s">
        <v>26</v>
      </c>
      <c r="D75" s="112" t="s">
        <v>27</v>
      </c>
      <c r="E75" s="112"/>
      <c r="F75" s="112"/>
      <c r="G75" s="112"/>
      <c r="H75" s="113"/>
      <c r="I75" s="9"/>
      <c r="K75" s="3"/>
    </row>
    <row r="76" spans="1:11" ht="30" customHeight="1">
      <c r="A76" s="108"/>
      <c r="B76" s="109"/>
      <c r="C76" s="95" t="s">
        <v>74</v>
      </c>
      <c r="D76" s="95" t="s">
        <v>28</v>
      </c>
      <c r="E76" s="95" t="s">
        <v>74</v>
      </c>
      <c r="F76" s="95" t="s">
        <v>86</v>
      </c>
      <c r="G76" s="97" t="s">
        <v>29</v>
      </c>
      <c r="H76" s="98"/>
      <c r="I76" s="9"/>
      <c r="K76" s="3"/>
    </row>
    <row r="77" spans="1:11" ht="73.5" customHeight="1">
      <c r="A77" s="110"/>
      <c r="B77" s="111"/>
      <c r="C77" s="96"/>
      <c r="D77" s="96"/>
      <c r="E77" s="96"/>
      <c r="F77" s="96"/>
      <c r="G77" s="20" t="str">
        <f>G68</f>
        <v>lutego 
2021 r. 
ze 
styczniem
2021 r.</v>
      </c>
      <c r="H77" s="20" t="str">
        <f>H68</f>
        <v>lutego 
2021 r. 
z 
lutym
2020 r.</v>
      </c>
      <c r="I77" s="9"/>
    </row>
    <row r="78" spans="1:11" ht="25.5" customHeight="1">
      <c r="A78" s="80" t="s">
        <v>11</v>
      </c>
      <c r="B78" s="81"/>
      <c r="C78" s="21">
        <v>4098</v>
      </c>
      <c r="D78" s="22">
        <v>5993</v>
      </c>
      <c r="E78" s="22">
        <v>5564</v>
      </c>
      <c r="F78" s="22">
        <v>11557</v>
      </c>
      <c r="G78" s="23">
        <f>E78/D78-1</f>
        <v>-7.158351409978303E-2</v>
      </c>
      <c r="H78" s="23">
        <f>E78/C78-1</f>
        <v>0.35773548072230366</v>
      </c>
      <c r="I78" s="9"/>
      <c r="J78" s="3"/>
      <c r="K78" s="3"/>
    </row>
    <row r="79" spans="1:11" ht="25.5" customHeight="1">
      <c r="A79" s="80" t="s">
        <v>24</v>
      </c>
      <c r="B79" s="81"/>
      <c r="C79" s="24">
        <v>16387493</v>
      </c>
      <c r="D79" s="25">
        <v>23970943</v>
      </c>
      <c r="E79" s="25">
        <v>22245732</v>
      </c>
      <c r="F79" s="46">
        <v>46216675</v>
      </c>
      <c r="G79" s="23">
        <f t="shared" ref="G79:G80" si="2">E79/D79-1</f>
        <v>-7.1970927468310242E-2</v>
      </c>
      <c r="H79" s="23">
        <f t="shared" ref="H79:H80" si="3">E79/C79-1</f>
        <v>0.35748231898558247</v>
      </c>
      <c r="I79" s="9"/>
      <c r="J79" s="3"/>
    </row>
    <row r="80" spans="1:11" ht="25.5" customHeight="1">
      <c r="A80" s="82" t="s">
        <v>12</v>
      </c>
      <c r="B80" s="83"/>
      <c r="C80" s="47">
        <f>ROUND(C79/C78,2)</f>
        <v>3998.9</v>
      </c>
      <c r="D80" s="48">
        <f t="shared" ref="D80:F80" si="4">ROUND(D79/D78,2)</f>
        <v>3999.82</v>
      </c>
      <c r="E80" s="49">
        <f t="shared" si="4"/>
        <v>3998.15</v>
      </c>
      <c r="F80" s="49">
        <f t="shared" si="4"/>
        <v>3999.02</v>
      </c>
      <c r="G80" s="44">
        <f t="shared" si="2"/>
        <v>-4.175187883455056E-4</v>
      </c>
      <c r="H80" s="50">
        <f t="shared" si="3"/>
        <v>-1.8755157668359779E-4</v>
      </c>
      <c r="I80" s="9"/>
      <c r="J80" s="3"/>
    </row>
    <row r="81" spans="1:10" ht="25.5" customHeight="1">
      <c r="A81" s="70"/>
      <c r="B81" s="70"/>
      <c r="C81" s="71"/>
      <c r="D81" s="71"/>
      <c r="E81" s="71"/>
      <c r="F81" s="71"/>
      <c r="G81" s="72"/>
      <c r="H81" s="72"/>
      <c r="I81" s="9"/>
      <c r="J81" s="3"/>
    </row>
    <row r="82" spans="1:10" ht="31.5" customHeight="1">
      <c r="A82" s="105" t="s">
        <v>61</v>
      </c>
      <c r="B82" s="105"/>
      <c r="C82" s="105"/>
      <c r="D82" s="105"/>
      <c r="E82" s="105"/>
      <c r="F82" s="105"/>
      <c r="G82" s="105"/>
      <c r="H82" s="105"/>
      <c r="I82" s="9"/>
    </row>
    <row r="83" spans="1:10" ht="30" customHeight="1">
      <c r="A83" s="106" t="s">
        <v>0</v>
      </c>
      <c r="B83" s="107"/>
      <c r="C83" s="77" t="s">
        <v>26</v>
      </c>
      <c r="D83" s="112" t="s">
        <v>27</v>
      </c>
      <c r="E83" s="112"/>
      <c r="F83" s="112"/>
      <c r="G83" s="112"/>
      <c r="H83" s="113"/>
      <c r="I83" s="9"/>
    </row>
    <row r="84" spans="1:10" ht="37.5" customHeight="1">
      <c r="A84" s="108"/>
      <c r="B84" s="109"/>
      <c r="C84" s="95" t="s">
        <v>74</v>
      </c>
      <c r="D84" s="95" t="s">
        <v>28</v>
      </c>
      <c r="E84" s="95" t="s">
        <v>74</v>
      </c>
      <c r="F84" s="95" t="s">
        <v>86</v>
      </c>
      <c r="G84" s="97" t="s">
        <v>29</v>
      </c>
      <c r="H84" s="98"/>
      <c r="I84" s="9"/>
    </row>
    <row r="85" spans="1:10" ht="74.25" customHeight="1">
      <c r="A85" s="110"/>
      <c r="B85" s="111"/>
      <c r="C85" s="96"/>
      <c r="D85" s="96"/>
      <c r="E85" s="96"/>
      <c r="F85" s="96"/>
      <c r="G85" s="20" t="str">
        <f>G77</f>
        <v>lutego 
2021 r. 
ze 
styczniem
2021 r.</v>
      </c>
      <c r="H85" s="20" t="str">
        <f>H77</f>
        <v>lutego 
2021 r. 
z 
lutym
2020 r.</v>
      </c>
      <c r="I85" s="9"/>
    </row>
    <row r="86" spans="1:10" ht="25.5" customHeight="1">
      <c r="A86" s="125" t="s">
        <v>15</v>
      </c>
      <c r="B86" s="126"/>
      <c r="C86" s="22">
        <v>15371</v>
      </c>
      <c r="D86" s="22">
        <v>13504</v>
      </c>
      <c r="E86" s="22">
        <v>13315</v>
      </c>
      <c r="F86" s="22">
        <v>26819</v>
      </c>
      <c r="G86" s="29">
        <f>E86/D86-1</f>
        <v>-1.3995853080568721E-2</v>
      </c>
      <c r="H86" s="51">
        <f>E86/C86-1</f>
        <v>-0.1337583761629042</v>
      </c>
      <c r="I86" s="9"/>
    </row>
    <row r="87" spans="1:10" ht="25.5" customHeight="1">
      <c r="A87" s="80" t="s">
        <v>24</v>
      </c>
      <c r="B87" s="81"/>
      <c r="C87" s="25">
        <v>15100625.57</v>
      </c>
      <c r="D87" s="25">
        <v>13298451.34</v>
      </c>
      <c r="E87" s="25">
        <v>13285982.800000001</v>
      </c>
      <c r="F87" s="25">
        <v>26584434.140000001</v>
      </c>
      <c r="G87" s="29">
        <f t="shared" ref="G87:G88" si="5">E87/D87-1</f>
        <v>-9.3759338446386398E-4</v>
      </c>
      <c r="H87" s="51">
        <f t="shared" ref="H87:H88" si="6">E87/C87-1</f>
        <v>-0.12017003941910198</v>
      </c>
      <c r="I87" s="9"/>
    </row>
    <row r="88" spans="1:10" ht="25.5" customHeight="1">
      <c r="A88" s="82" t="s">
        <v>1</v>
      </c>
      <c r="B88" s="83"/>
      <c r="C88" s="43">
        <f>ROUND(C87/C86,2)</f>
        <v>982.41</v>
      </c>
      <c r="D88" s="43">
        <f t="shared" ref="D88:F88" si="7">ROUND(D87/D86,2)</f>
        <v>984.78</v>
      </c>
      <c r="E88" s="43">
        <f t="shared" si="7"/>
        <v>997.82</v>
      </c>
      <c r="F88" s="43">
        <f t="shared" si="7"/>
        <v>991.25</v>
      </c>
      <c r="G88" s="52">
        <f t="shared" si="5"/>
        <v>1.3241536180669922E-2</v>
      </c>
      <c r="H88" s="50">
        <f t="shared" si="6"/>
        <v>1.5685915249234128E-2</v>
      </c>
      <c r="I88" s="9"/>
    </row>
    <row r="89" spans="1:10" ht="27" customHeight="1">
      <c r="I89" s="9"/>
    </row>
    <row r="90" spans="1:10" ht="31.5" customHeight="1">
      <c r="A90" s="105" t="s">
        <v>40</v>
      </c>
      <c r="B90" s="105"/>
      <c r="C90" s="105"/>
      <c r="D90" s="105"/>
      <c r="E90" s="105"/>
      <c r="F90" s="105"/>
      <c r="G90" s="105"/>
      <c r="H90" s="105"/>
      <c r="I90" s="9"/>
    </row>
    <row r="91" spans="1:10" ht="30" customHeight="1">
      <c r="A91" s="106" t="s">
        <v>0</v>
      </c>
      <c r="B91" s="107"/>
      <c r="C91" s="77" t="s">
        <v>26</v>
      </c>
      <c r="D91" s="112" t="s">
        <v>27</v>
      </c>
      <c r="E91" s="112"/>
      <c r="F91" s="112"/>
      <c r="G91" s="112"/>
      <c r="H91" s="113"/>
      <c r="I91" s="9"/>
    </row>
    <row r="92" spans="1:10" ht="39.75" customHeight="1">
      <c r="A92" s="108"/>
      <c r="B92" s="109"/>
      <c r="C92" s="95" t="s">
        <v>74</v>
      </c>
      <c r="D92" s="95" t="s">
        <v>28</v>
      </c>
      <c r="E92" s="95" t="s">
        <v>74</v>
      </c>
      <c r="F92" s="95" t="s">
        <v>86</v>
      </c>
      <c r="G92" s="97" t="s">
        <v>29</v>
      </c>
      <c r="H92" s="98"/>
      <c r="I92" s="9"/>
    </row>
    <row r="93" spans="1:10" ht="73.5" customHeight="1">
      <c r="A93" s="110"/>
      <c r="B93" s="111"/>
      <c r="C93" s="96"/>
      <c r="D93" s="96"/>
      <c r="E93" s="96"/>
      <c r="F93" s="96"/>
      <c r="G93" s="20" t="str">
        <f>G85</f>
        <v>lutego 
2021 r. 
ze 
styczniem
2021 r.</v>
      </c>
      <c r="H93" s="20" t="str">
        <f>H85</f>
        <v>lutego 
2021 r. 
z 
lutym
2020 r.</v>
      </c>
      <c r="I93" s="9"/>
    </row>
    <row r="94" spans="1:10" ht="15.75">
      <c r="A94" s="122" t="s">
        <v>25</v>
      </c>
      <c r="B94" s="123"/>
      <c r="C94" s="123"/>
      <c r="D94" s="123"/>
      <c r="E94" s="123"/>
      <c r="F94" s="123"/>
      <c r="G94" s="123"/>
      <c r="H94" s="124"/>
      <c r="I94" s="9"/>
    </row>
    <row r="95" spans="1:10" ht="21" customHeight="1">
      <c r="A95" s="80" t="s">
        <v>3</v>
      </c>
      <c r="B95" s="81"/>
      <c r="C95" s="22">
        <v>893</v>
      </c>
      <c r="D95" s="22">
        <v>237</v>
      </c>
      <c r="E95" s="22">
        <v>512</v>
      </c>
      <c r="F95" s="22">
        <v>749</v>
      </c>
      <c r="G95" s="29">
        <f t="shared" ref="G95:G97" si="8">E95/D95-1</f>
        <v>1.1603375527426159</v>
      </c>
      <c r="H95" s="51">
        <f t="shared" ref="H95:H97" si="9">E95/C95-1</f>
        <v>-0.42665173572228443</v>
      </c>
      <c r="I95" s="9"/>
    </row>
    <row r="96" spans="1:10" ht="21" customHeight="1">
      <c r="A96" s="80" t="s">
        <v>22</v>
      </c>
      <c r="B96" s="81"/>
      <c r="C96" s="25">
        <v>4877463</v>
      </c>
      <c r="D96" s="25">
        <v>1654604</v>
      </c>
      <c r="E96" s="25">
        <v>3080916</v>
      </c>
      <c r="F96" s="25">
        <v>4735520</v>
      </c>
      <c r="G96" s="29">
        <f t="shared" si="8"/>
        <v>0.86202620083113546</v>
      </c>
      <c r="H96" s="51">
        <f t="shared" si="9"/>
        <v>-0.36833636667259184</v>
      </c>
      <c r="I96" s="9"/>
    </row>
    <row r="97" spans="1:14" ht="21" customHeight="1">
      <c r="A97" s="80" t="s">
        <v>1</v>
      </c>
      <c r="B97" s="81"/>
      <c r="C97" s="25">
        <f>ROUND(C96/C95,2)</f>
        <v>5461.88</v>
      </c>
      <c r="D97" s="25">
        <f t="shared" ref="D97:F97" si="10">ROUND(D96/D95,2)</f>
        <v>6981.45</v>
      </c>
      <c r="E97" s="25">
        <f t="shared" si="10"/>
        <v>6017.41</v>
      </c>
      <c r="F97" s="25">
        <f t="shared" si="10"/>
        <v>6322.46</v>
      </c>
      <c r="G97" s="29">
        <f t="shared" si="8"/>
        <v>-0.13808592770842731</v>
      </c>
      <c r="H97" s="51">
        <f t="shared" si="9"/>
        <v>0.10171040008202303</v>
      </c>
      <c r="I97" s="9"/>
    </row>
    <row r="98" spans="1:14" ht="21" customHeight="1">
      <c r="A98" s="86" t="s">
        <v>7</v>
      </c>
      <c r="B98" s="87"/>
      <c r="C98" s="87"/>
      <c r="D98" s="87"/>
      <c r="E98" s="87"/>
      <c r="F98" s="87"/>
      <c r="G98" s="87"/>
      <c r="H98" s="88"/>
      <c r="I98" s="9"/>
    </row>
    <row r="99" spans="1:14" ht="21" customHeight="1">
      <c r="A99" s="80" t="s">
        <v>8</v>
      </c>
      <c r="B99" s="81"/>
      <c r="C99" s="22">
        <v>2238724</v>
      </c>
      <c r="D99" s="22">
        <v>1437043</v>
      </c>
      <c r="E99" s="22">
        <v>1788884</v>
      </c>
      <c r="F99" s="22">
        <v>3225927</v>
      </c>
      <c r="G99" s="29">
        <f t="shared" ref="G99:G101" si="11">E99/D99-1</f>
        <v>0.2448367933318627</v>
      </c>
      <c r="H99" s="51">
        <f t="shared" ref="H99:H101" si="12">E99/C99-1</f>
        <v>-0.20093589026606229</v>
      </c>
      <c r="I99" s="9"/>
    </row>
    <row r="100" spans="1:14" ht="21" customHeight="1">
      <c r="A100" s="80" t="s">
        <v>24</v>
      </c>
      <c r="B100" s="81"/>
      <c r="C100" s="25">
        <v>22387425</v>
      </c>
      <c r="D100" s="25">
        <v>14410620</v>
      </c>
      <c r="E100" s="25">
        <v>17965512</v>
      </c>
      <c r="F100" s="25">
        <v>32376132</v>
      </c>
      <c r="G100" s="29">
        <f t="shared" si="11"/>
        <v>0.24668556939257291</v>
      </c>
      <c r="H100" s="51">
        <f t="shared" si="12"/>
        <v>-0.19751771362718129</v>
      </c>
      <c r="I100" s="9"/>
      <c r="J100" s="3"/>
    </row>
    <row r="101" spans="1:14" ht="21" customHeight="1">
      <c r="A101" s="82" t="s">
        <v>9</v>
      </c>
      <c r="B101" s="83"/>
      <c r="C101" s="43">
        <f>ROUND(C100/C99,2)</f>
        <v>10</v>
      </c>
      <c r="D101" s="43">
        <f t="shared" ref="D101:F101" si="13">ROUND(D100/D99,2)</f>
        <v>10.029999999999999</v>
      </c>
      <c r="E101" s="43">
        <f t="shared" si="13"/>
        <v>10.039999999999999</v>
      </c>
      <c r="F101" s="43">
        <f t="shared" si="13"/>
        <v>10.039999999999999</v>
      </c>
      <c r="G101" s="52">
        <f t="shared" si="11"/>
        <v>9.9700897308063752E-4</v>
      </c>
      <c r="H101" s="50">
        <f t="shared" si="12"/>
        <v>4.0000000000000036E-3</v>
      </c>
      <c r="I101" s="9"/>
      <c r="J101" s="3"/>
      <c r="K101" s="37"/>
    </row>
    <row r="102" spans="1:14" ht="27.75" customHeight="1">
      <c r="A102" s="75"/>
      <c r="B102" s="75"/>
      <c r="C102" s="76"/>
      <c r="D102" s="76"/>
      <c r="E102" s="76"/>
      <c r="F102" s="76"/>
      <c r="G102" s="66"/>
      <c r="H102" s="72"/>
      <c r="I102" s="9"/>
      <c r="J102" s="3"/>
      <c r="K102" s="37"/>
    </row>
    <row r="103" spans="1:14" ht="35.25" customHeight="1">
      <c r="A103" s="105" t="s">
        <v>88</v>
      </c>
      <c r="B103" s="105"/>
      <c r="C103" s="105"/>
      <c r="D103" s="105"/>
      <c r="E103" s="105"/>
      <c r="F103" s="105"/>
      <c r="G103" s="105"/>
      <c r="H103" s="105"/>
    </row>
    <row r="104" spans="1:14" ht="30" customHeight="1">
      <c r="A104" s="106" t="s">
        <v>0</v>
      </c>
      <c r="B104" s="107"/>
      <c r="C104" s="77" t="s">
        <v>26</v>
      </c>
      <c r="D104" s="112" t="s">
        <v>27</v>
      </c>
      <c r="E104" s="112"/>
      <c r="F104" s="112"/>
      <c r="G104" s="112"/>
      <c r="H104" s="113"/>
    </row>
    <row r="105" spans="1:14" ht="33" customHeight="1">
      <c r="A105" s="108"/>
      <c r="B105" s="109"/>
      <c r="C105" s="95" t="s">
        <v>74</v>
      </c>
      <c r="D105" s="95" t="s">
        <v>28</v>
      </c>
      <c r="E105" s="95" t="s">
        <v>74</v>
      </c>
      <c r="F105" s="95" t="s">
        <v>86</v>
      </c>
      <c r="G105" s="97" t="s">
        <v>29</v>
      </c>
      <c r="H105" s="98"/>
    </row>
    <row r="106" spans="1:14" ht="74.25" customHeight="1">
      <c r="A106" s="110"/>
      <c r="B106" s="111"/>
      <c r="C106" s="96"/>
      <c r="D106" s="96"/>
      <c r="E106" s="96"/>
      <c r="F106" s="96"/>
      <c r="G106" s="20" t="str">
        <f>G93</f>
        <v>lutego 
2021 r. 
ze 
styczniem
2021 r.</v>
      </c>
      <c r="H106" s="20" t="str">
        <f>H93</f>
        <v>lutego 
2021 r. 
z 
lutym
2020 r.</v>
      </c>
    </row>
    <row r="107" spans="1:14" ht="21" customHeight="1">
      <c r="A107" s="114" t="s">
        <v>73</v>
      </c>
      <c r="B107" s="115"/>
      <c r="C107" s="25">
        <f>SUM(C109:C112)</f>
        <v>277860906.42000002</v>
      </c>
      <c r="D107" s="27">
        <f>SUM(D109:D112)</f>
        <v>281101255.22000003</v>
      </c>
      <c r="E107" s="26">
        <f>SUM(E109:E112)</f>
        <v>280281882.94</v>
      </c>
      <c r="F107" s="26">
        <f>SUM(F109:F112)</f>
        <v>561383138.15999997</v>
      </c>
      <c r="G107" s="29">
        <f>E107/D107-1</f>
        <v>-2.914865247964693E-3</v>
      </c>
      <c r="H107" s="51">
        <f>E107/C107-1</f>
        <v>8.7129080200312181E-3</v>
      </c>
    </row>
    <row r="108" spans="1:14" ht="15.75" customHeight="1">
      <c r="A108" s="116"/>
      <c r="B108" s="117"/>
      <c r="C108" s="30" t="s">
        <v>87</v>
      </c>
      <c r="D108" s="30" t="s">
        <v>81</v>
      </c>
      <c r="E108" s="30" t="s">
        <v>81</v>
      </c>
      <c r="F108" s="30" t="s">
        <v>81</v>
      </c>
      <c r="G108" s="31"/>
      <c r="H108" s="31"/>
      <c r="J108" s="4"/>
      <c r="K108" s="14"/>
      <c r="L108" s="3"/>
      <c r="M108" s="3"/>
      <c r="N108" s="3"/>
    </row>
    <row r="109" spans="1:14" ht="32.25" customHeight="1">
      <c r="A109" s="118" t="s">
        <v>78</v>
      </c>
      <c r="B109" s="119"/>
      <c r="C109" s="32">
        <v>117660572</v>
      </c>
      <c r="D109" s="33">
        <v>121859382</v>
      </c>
      <c r="E109" s="32">
        <v>119893960</v>
      </c>
      <c r="F109" s="32">
        <v>241753342</v>
      </c>
      <c r="G109" s="38">
        <f t="shared" ref="G109:G112" si="14">E109/D109-1</f>
        <v>-1.6128606330860884E-2</v>
      </c>
      <c r="H109" s="56">
        <f t="shared" ref="H109:H112" si="15">E109/C109-1</f>
        <v>1.8981617733423883E-2</v>
      </c>
      <c r="J109" s="4"/>
      <c r="K109" s="6"/>
      <c r="L109" s="3"/>
      <c r="M109" s="3"/>
      <c r="N109" s="3"/>
    </row>
    <row r="110" spans="1:14" ht="34.5" customHeight="1">
      <c r="A110" s="118" t="s">
        <v>31</v>
      </c>
      <c r="B110" s="119"/>
      <c r="C110" s="34">
        <v>155167000</v>
      </c>
      <c r="D110" s="35">
        <v>155167000</v>
      </c>
      <c r="E110" s="34">
        <v>155167000</v>
      </c>
      <c r="F110" s="34">
        <v>310334000</v>
      </c>
      <c r="G110" s="38">
        <f t="shared" si="14"/>
        <v>0</v>
      </c>
      <c r="H110" s="56">
        <f t="shared" si="15"/>
        <v>0</v>
      </c>
      <c r="J110" s="4"/>
      <c r="K110" s="6"/>
      <c r="L110" s="16"/>
      <c r="M110" s="11"/>
      <c r="N110" s="6"/>
    </row>
    <row r="111" spans="1:14" ht="33" customHeight="1">
      <c r="A111" s="120" t="s">
        <v>32</v>
      </c>
      <c r="B111" s="121"/>
      <c r="C111" s="34">
        <v>297638</v>
      </c>
      <c r="D111" s="35">
        <v>168025</v>
      </c>
      <c r="E111" s="34">
        <v>397730</v>
      </c>
      <c r="F111" s="34">
        <v>565755</v>
      </c>
      <c r="G111" s="38">
        <f t="shared" si="14"/>
        <v>1.3670882309180183</v>
      </c>
      <c r="H111" s="56">
        <f t="shared" si="15"/>
        <v>0.33628770519893303</v>
      </c>
      <c r="J111" s="4"/>
      <c r="K111" s="6"/>
      <c r="L111" s="17"/>
      <c r="M111" s="6"/>
      <c r="N111" s="6"/>
    </row>
    <row r="112" spans="1:14" ht="25.5" customHeight="1">
      <c r="A112" s="102" t="s">
        <v>89</v>
      </c>
      <c r="B112" s="103"/>
      <c r="C112" s="57">
        <v>4735696.42</v>
      </c>
      <c r="D112" s="58">
        <v>3906848.22</v>
      </c>
      <c r="E112" s="57">
        <v>4823192.9399999995</v>
      </c>
      <c r="F112" s="57">
        <v>8730041.1600000001</v>
      </c>
      <c r="G112" s="59">
        <f t="shared" si="14"/>
        <v>0.23454832857571284</v>
      </c>
      <c r="H112" s="60">
        <f t="shared" si="15"/>
        <v>1.8475956277619554E-2</v>
      </c>
      <c r="J112" s="4"/>
      <c r="K112" s="6"/>
      <c r="L112" s="13"/>
      <c r="M112" s="6"/>
      <c r="N112" s="6"/>
    </row>
    <row r="113" spans="1:14" ht="27" customHeight="1">
      <c r="A113" s="104" t="s">
        <v>79</v>
      </c>
      <c r="B113" s="104"/>
      <c r="C113" s="104"/>
      <c r="D113" s="104"/>
      <c r="E113" s="104"/>
      <c r="F113" s="104"/>
      <c r="G113" s="104"/>
      <c r="H113" s="104"/>
      <c r="L113" s="5"/>
      <c r="M113" s="5"/>
      <c r="N113" s="5"/>
    </row>
    <row r="114" spans="1:14" ht="27.75" customHeight="1">
      <c r="A114" s="104" t="s">
        <v>80</v>
      </c>
      <c r="B114" s="104"/>
      <c r="C114" s="104"/>
      <c r="D114" s="104"/>
      <c r="E114" s="104"/>
      <c r="F114" s="104"/>
      <c r="G114" s="104"/>
      <c r="H114" s="104"/>
      <c r="I114" s="15"/>
      <c r="J114" s="2"/>
      <c r="K114" s="2"/>
      <c r="L114" s="10"/>
      <c r="M114" s="10"/>
      <c r="N114" s="5"/>
    </row>
    <row r="115" spans="1:14" ht="27.75" customHeight="1">
      <c r="A115" s="78"/>
      <c r="B115" s="78"/>
      <c r="C115" s="78"/>
      <c r="D115" s="78"/>
      <c r="E115" s="78"/>
      <c r="F115" s="78"/>
      <c r="G115" s="78"/>
      <c r="H115" s="78"/>
      <c r="I115" s="15"/>
      <c r="J115" s="2"/>
      <c r="K115" s="2"/>
      <c r="L115" s="10"/>
      <c r="M115" s="10"/>
      <c r="N115" s="5"/>
    </row>
    <row r="116" spans="1:14" ht="31.5" customHeight="1">
      <c r="A116" s="105" t="s">
        <v>44</v>
      </c>
      <c r="B116" s="105"/>
      <c r="C116" s="105"/>
      <c r="D116" s="105"/>
      <c r="E116" s="105"/>
      <c r="F116" s="105"/>
      <c r="G116" s="105"/>
      <c r="H116" s="105"/>
    </row>
    <row r="117" spans="1:14" ht="24.75" customHeight="1">
      <c r="A117" s="106" t="s">
        <v>0</v>
      </c>
      <c r="B117" s="107"/>
      <c r="C117" s="77" t="s">
        <v>26</v>
      </c>
      <c r="D117" s="112" t="s">
        <v>27</v>
      </c>
      <c r="E117" s="112"/>
      <c r="F117" s="112"/>
      <c r="G117" s="112"/>
      <c r="H117" s="113"/>
    </row>
    <row r="118" spans="1:14" ht="34.5" customHeight="1">
      <c r="A118" s="108"/>
      <c r="B118" s="109"/>
      <c r="C118" s="95" t="s">
        <v>74</v>
      </c>
      <c r="D118" s="95" t="s">
        <v>28</v>
      </c>
      <c r="E118" s="95" t="s">
        <v>74</v>
      </c>
      <c r="F118" s="95" t="s">
        <v>86</v>
      </c>
      <c r="G118" s="97" t="s">
        <v>29</v>
      </c>
      <c r="H118" s="98"/>
    </row>
    <row r="119" spans="1:14" ht="75" customHeight="1">
      <c r="A119" s="110"/>
      <c r="B119" s="111"/>
      <c r="C119" s="96"/>
      <c r="D119" s="96"/>
      <c r="E119" s="96"/>
      <c r="F119" s="96"/>
      <c r="G119" s="20" t="str">
        <f>G106</f>
        <v>lutego 
2021 r. 
ze 
styczniem
2021 r.</v>
      </c>
      <c r="H119" s="20" t="str">
        <f>H106</f>
        <v>lutego 
2021 r. 
z 
lutym
2020 r.</v>
      </c>
    </row>
    <row r="120" spans="1:14" ht="18.75" customHeight="1">
      <c r="A120" s="99" t="s">
        <v>16</v>
      </c>
      <c r="B120" s="100"/>
      <c r="C120" s="100"/>
      <c r="D120" s="100"/>
      <c r="E120" s="100"/>
      <c r="F120" s="100"/>
      <c r="G120" s="100"/>
      <c r="H120" s="101"/>
    </row>
    <row r="121" spans="1:14" ht="20.25" customHeight="1">
      <c r="A121" s="80" t="s">
        <v>15</v>
      </c>
      <c r="B121" s="81"/>
      <c r="C121" s="22">
        <v>4196</v>
      </c>
      <c r="D121" s="22">
        <v>3675</v>
      </c>
      <c r="E121" s="22">
        <v>3611</v>
      </c>
      <c r="F121" s="22">
        <v>3643</v>
      </c>
      <c r="G121" s="29">
        <f>E121/D121-1</f>
        <v>-1.7414965986394582E-2</v>
      </c>
      <c r="H121" s="51">
        <f>E121/C121-1</f>
        <v>-0.13941849380362248</v>
      </c>
    </row>
    <row r="122" spans="1:14" ht="18.75" customHeight="1">
      <c r="A122" s="80" t="s">
        <v>22</v>
      </c>
      <c r="B122" s="81"/>
      <c r="C122" s="25">
        <v>9792612</v>
      </c>
      <c r="D122" s="25">
        <v>8863934</v>
      </c>
      <c r="E122" s="25">
        <v>8696274</v>
      </c>
      <c r="F122" s="25">
        <v>17560208</v>
      </c>
      <c r="G122" s="29">
        <f t="shared" ref="G122:G123" si="16">E122/D122-1</f>
        <v>-1.8914852028455997E-2</v>
      </c>
      <c r="H122" s="51">
        <f t="shared" ref="H122:H123" si="17">E122/C122-1</f>
        <v>-0.11195562532243697</v>
      </c>
    </row>
    <row r="123" spans="1:14" ht="18.75" customHeight="1">
      <c r="A123" s="80" t="s">
        <v>1</v>
      </c>
      <c r="B123" s="81"/>
      <c r="C123" s="25">
        <f>ROUND(C122/C121,2)</f>
        <v>2333.8000000000002</v>
      </c>
      <c r="D123" s="25">
        <f t="shared" ref="D123:E123" si="18">ROUND(D122/D121,2)</f>
        <v>2411.9499999999998</v>
      </c>
      <c r="E123" s="25">
        <f t="shared" si="18"/>
        <v>2408.27</v>
      </c>
      <c r="F123" s="25">
        <f>ROUND(F122/F121/2,2)</f>
        <v>2410.13</v>
      </c>
      <c r="G123" s="29">
        <f t="shared" si="16"/>
        <v>-1.5257364373224558E-3</v>
      </c>
      <c r="H123" s="51">
        <f t="shared" si="17"/>
        <v>3.190933241923033E-2</v>
      </c>
      <c r="K123" s="3"/>
      <c r="M123" s="3"/>
    </row>
    <row r="124" spans="1:14" ht="18.75" customHeight="1">
      <c r="A124" s="86" t="s">
        <v>20</v>
      </c>
      <c r="B124" s="87"/>
      <c r="C124" s="87"/>
      <c r="D124" s="87"/>
      <c r="E124" s="87"/>
      <c r="F124" s="87"/>
      <c r="G124" s="87"/>
      <c r="H124" s="88"/>
    </row>
    <row r="125" spans="1:14" ht="20.25" customHeight="1">
      <c r="A125" s="80" t="s">
        <v>3</v>
      </c>
      <c r="B125" s="81"/>
      <c r="C125" s="61">
        <v>251</v>
      </c>
      <c r="D125" s="22">
        <v>192</v>
      </c>
      <c r="E125" s="22">
        <v>184</v>
      </c>
      <c r="F125" s="22">
        <v>376</v>
      </c>
      <c r="G125" s="29">
        <f t="shared" ref="G125:G127" si="19">E125/D125-1</f>
        <v>-4.166666666666663E-2</v>
      </c>
      <c r="H125" s="51">
        <f t="shared" ref="H125:H127" si="20">E125/C125-1</f>
        <v>-0.26693227091633465</v>
      </c>
      <c r="I125" s="36"/>
    </row>
    <row r="126" spans="1:14" ht="18" customHeight="1">
      <c r="A126" s="80" t="s">
        <v>22</v>
      </c>
      <c r="B126" s="81"/>
      <c r="C126" s="62">
        <v>218450</v>
      </c>
      <c r="D126" s="25">
        <v>169010</v>
      </c>
      <c r="E126" s="25">
        <v>161968</v>
      </c>
      <c r="F126" s="25">
        <v>330978</v>
      </c>
      <c r="G126" s="29">
        <f t="shared" si="19"/>
        <v>-4.1666173599195333E-2</v>
      </c>
      <c r="H126" s="51">
        <f t="shared" si="20"/>
        <v>-0.2585580224307622</v>
      </c>
    </row>
    <row r="127" spans="1:14" ht="18" customHeight="1">
      <c r="A127" s="80" t="s">
        <v>77</v>
      </c>
      <c r="B127" s="81"/>
      <c r="C127" s="62">
        <v>850</v>
      </c>
      <c r="D127" s="25">
        <v>880.26</v>
      </c>
      <c r="E127" s="25">
        <v>880.26</v>
      </c>
      <c r="F127" s="25">
        <v>880.26</v>
      </c>
      <c r="G127" s="29">
        <f t="shared" si="19"/>
        <v>0</v>
      </c>
      <c r="H127" s="51">
        <f t="shared" si="20"/>
        <v>3.5600000000000076E-2</v>
      </c>
    </row>
    <row r="128" spans="1:14" ht="18" customHeight="1">
      <c r="A128" s="86" t="s">
        <v>2</v>
      </c>
      <c r="B128" s="87"/>
      <c r="C128" s="87"/>
      <c r="D128" s="87"/>
      <c r="E128" s="87"/>
      <c r="F128" s="87"/>
      <c r="G128" s="87"/>
      <c r="H128" s="88"/>
    </row>
    <row r="129" spans="1:14" ht="20.25" customHeight="1">
      <c r="A129" s="80" t="s">
        <v>3</v>
      </c>
      <c r="B129" s="81"/>
      <c r="C129" s="22">
        <v>43915</v>
      </c>
      <c r="D129" s="22">
        <v>38083</v>
      </c>
      <c r="E129" s="22">
        <v>37376</v>
      </c>
      <c r="F129" s="22">
        <v>75459</v>
      </c>
      <c r="G129" s="29">
        <f t="shared" ref="G129:G131" si="21">E129/D129-1</f>
        <v>-1.8564713914344999E-2</v>
      </c>
      <c r="H129" s="51">
        <f t="shared" ref="H129:H131" si="22">E129/C129-1</f>
        <v>-0.14890128657634061</v>
      </c>
    </row>
    <row r="130" spans="1:14" ht="18" customHeight="1">
      <c r="A130" s="80" t="s">
        <v>22</v>
      </c>
      <c r="B130" s="81"/>
      <c r="C130" s="25">
        <v>7500047</v>
      </c>
      <c r="D130" s="25">
        <v>6523007</v>
      </c>
      <c r="E130" s="25">
        <v>6370035</v>
      </c>
      <c r="F130" s="25">
        <v>12893042</v>
      </c>
      <c r="G130" s="29">
        <f t="shared" si="21"/>
        <v>-2.3451147607230882E-2</v>
      </c>
      <c r="H130" s="51">
        <f t="shared" si="22"/>
        <v>-0.1506673224847791</v>
      </c>
      <c r="M130" s="3"/>
    </row>
    <row r="131" spans="1:14" ht="18" customHeight="1">
      <c r="A131" s="80" t="s">
        <v>1</v>
      </c>
      <c r="B131" s="81"/>
      <c r="C131" s="25">
        <f>ROUND(C130/C129,2)</f>
        <v>170.79</v>
      </c>
      <c r="D131" s="25">
        <f t="shared" ref="D131:F131" si="23">ROUND(D130/D129,2)</f>
        <v>171.28</v>
      </c>
      <c r="E131" s="25">
        <f t="shared" si="23"/>
        <v>170.43</v>
      </c>
      <c r="F131" s="25">
        <f t="shared" si="23"/>
        <v>170.86</v>
      </c>
      <c r="G131" s="29">
        <f t="shared" si="21"/>
        <v>-4.9626342830452197E-3</v>
      </c>
      <c r="H131" s="51">
        <f t="shared" si="22"/>
        <v>-2.107851747760292E-3</v>
      </c>
    </row>
    <row r="132" spans="1:14" ht="18" customHeight="1">
      <c r="A132" s="86" t="s">
        <v>4</v>
      </c>
      <c r="B132" s="87"/>
      <c r="C132" s="87"/>
      <c r="D132" s="87"/>
      <c r="E132" s="87"/>
      <c r="F132" s="87"/>
      <c r="G132" s="87"/>
      <c r="H132" s="88"/>
    </row>
    <row r="133" spans="1:14" ht="20.25" customHeight="1">
      <c r="A133" s="80" t="s">
        <v>3</v>
      </c>
      <c r="B133" s="81"/>
      <c r="C133" s="22">
        <v>12878</v>
      </c>
      <c r="D133" s="22">
        <v>11057</v>
      </c>
      <c r="E133" s="22">
        <v>10838</v>
      </c>
      <c r="F133" s="22">
        <v>21895</v>
      </c>
      <c r="G133" s="29">
        <f t="shared" ref="G133:G135" si="24">E133/D133-1</f>
        <v>-1.9806457447770653E-2</v>
      </c>
      <c r="H133" s="51">
        <f t="shared" ref="H133:H135" si="25">E133/C133-1</f>
        <v>-0.15840969094579904</v>
      </c>
    </row>
    <row r="134" spans="1:14" ht="18" customHeight="1">
      <c r="A134" s="80" t="s">
        <v>22</v>
      </c>
      <c r="B134" s="81"/>
      <c r="C134" s="25">
        <v>2839954</v>
      </c>
      <c r="D134" s="25">
        <v>2537976</v>
      </c>
      <c r="E134" s="25">
        <v>2470972</v>
      </c>
      <c r="F134" s="25">
        <v>5008948</v>
      </c>
      <c r="G134" s="29">
        <f t="shared" si="24"/>
        <v>-2.6400564859557329E-2</v>
      </c>
      <c r="H134" s="51">
        <f t="shared" si="25"/>
        <v>-0.12992534386120336</v>
      </c>
    </row>
    <row r="135" spans="1:14" ht="18" customHeight="1">
      <c r="A135" s="80" t="s">
        <v>1</v>
      </c>
      <c r="B135" s="81"/>
      <c r="C135" s="25">
        <f>ROUND(C134/C133,2)</f>
        <v>220.53</v>
      </c>
      <c r="D135" s="25">
        <f t="shared" ref="D135:F135" si="26">ROUND(D134/D133,2)</f>
        <v>229.54</v>
      </c>
      <c r="E135" s="25">
        <f t="shared" si="26"/>
        <v>227.99</v>
      </c>
      <c r="F135" s="25">
        <f t="shared" si="26"/>
        <v>228.77</v>
      </c>
      <c r="G135" s="29">
        <f t="shared" si="24"/>
        <v>-6.7526357061948872E-3</v>
      </c>
      <c r="H135" s="51">
        <f t="shared" si="25"/>
        <v>3.3827597152314981E-2</v>
      </c>
    </row>
    <row r="136" spans="1:14" ht="18" customHeight="1">
      <c r="A136" s="86" t="s">
        <v>17</v>
      </c>
      <c r="B136" s="87"/>
      <c r="C136" s="87"/>
      <c r="D136" s="87"/>
      <c r="E136" s="87"/>
      <c r="F136" s="87"/>
      <c r="G136" s="87"/>
      <c r="H136" s="88"/>
    </row>
    <row r="137" spans="1:14" ht="20.25" customHeight="1">
      <c r="A137" s="80" t="s">
        <v>3</v>
      </c>
      <c r="B137" s="81"/>
      <c r="C137" s="63">
        <v>48</v>
      </c>
      <c r="D137" s="22">
        <v>50</v>
      </c>
      <c r="E137" s="22">
        <v>62</v>
      </c>
      <c r="F137" s="22">
        <v>112</v>
      </c>
      <c r="G137" s="29">
        <f t="shared" ref="G137:G139" si="27">E137/D137-1</f>
        <v>0.24</v>
      </c>
      <c r="H137" s="51">
        <f t="shared" ref="H137:H139" si="28">E137/C137-1</f>
        <v>0.29166666666666674</v>
      </c>
    </row>
    <row r="138" spans="1:14" ht="18" customHeight="1">
      <c r="A138" s="80" t="s">
        <v>22</v>
      </c>
      <c r="B138" s="81"/>
      <c r="C138" s="25">
        <v>191550</v>
      </c>
      <c r="D138" s="25">
        <v>200000</v>
      </c>
      <c r="E138" s="25">
        <v>248000</v>
      </c>
      <c r="F138" s="25">
        <v>448000</v>
      </c>
      <c r="G138" s="29">
        <f t="shared" si="27"/>
        <v>0.24</v>
      </c>
      <c r="H138" s="51">
        <f t="shared" si="28"/>
        <v>0.29470112242234414</v>
      </c>
    </row>
    <row r="139" spans="1:14" ht="18" customHeight="1">
      <c r="A139" s="80" t="s">
        <v>1</v>
      </c>
      <c r="B139" s="81"/>
      <c r="C139" s="64">
        <f>ROUND(C138/C137,2)</f>
        <v>3990.63</v>
      </c>
      <c r="D139" s="64">
        <f t="shared" ref="D139:F139" si="29">ROUND(D138/D137,2)</f>
        <v>4000</v>
      </c>
      <c r="E139" s="64">
        <f t="shared" si="29"/>
        <v>4000</v>
      </c>
      <c r="F139" s="64">
        <f t="shared" si="29"/>
        <v>4000</v>
      </c>
      <c r="G139" s="29">
        <f t="shared" si="27"/>
        <v>0</v>
      </c>
      <c r="H139" s="51">
        <f t="shared" si="28"/>
        <v>2.3480001904461201E-3</v>
      </c>
      <c r="J139" s="8"/>
    </row>
    <row r="140" spans="1:14" ht="18" customHeight="1">
      <c r="A140" s="92" t="s">
        <v>18</v>
      </c>
      <c r="B140" s="93"/>
      <c r="C140" s="93"/>
      <c r="D140" s="93"/>
      <c r="E140" s="93"/>
      <c r="F140" s="93"/>
      <c r="G140" s="93"/>
      <c r="H140" s="94"/>
    </row>
    <row r="141" spans="1:14" ht="20.25" customHeight="1">
      <c r="A141" s="80" t="s">
        <v>3</v>
      </c>
      <c r="B141" s="81"/>
      <c r="C141" s="61">
        <v>1</v>
      </c>
      <c r="D141" s="22">
        <v>1</v>
      </c>
      <c r="E141" s="22">
        <v>1</v>
      </c>
      <c r="F141" s="22">
        <v>2</v>
      </c>
      <c r="G141" s="29">
        <f t="shared" ref="G141:G143" si="30">E141/D141-1</f>
        <v>0</v>
      </c>
      <c r="H141" s="51">
        <f t="shared" ref="H141:H143" si="31">E141/C141-1</f>
        <v>0</v>
      </c>
    </row>
    <row r="142" spans="1:14" ht="18" customHeight="1">
      <c r="A142" s="80" t="s">
        <v>22</v>
      </c>
      <c r="B142" s="81"/>
      <c r="C142" s="62">
        <v>110</v>
      </c>
      <c r="D142" s="25">
        <v>120</v>
      </c>
      <c r="E142" s="25">
        <v>120</v>
      </c>
      <c r="F142" s="25">
        <v>240</v>
      </c>
      <c r="G142" s="29">
        <f t="shared" si="30"/>
        <v>0</v>
      </c>
      <c r="H142" s="51">
        <f t="shared" si="31"/>
        <v>9.0909090909090828E-2</v>
      </c>
    </row>
    <row r="143" spans="1:14" ht="18" customHeight="1">
      <c r="A143" s="80" t="s">
        <v>1</v>
      </c>
      <c r="B143" s="81"/>
      <c r="C143" s="65">
        <f>ROUND(C142/C141,2)</f>
        <v>110</v>
      </c>
      <c r="D143" s="65">
        <f t="shared" ref="D143:F143" si="32">ROUND(D142/D141,2)</f>
        <v>120</v>
      </c>
      <c r="E143" s="65">
        <f t="shared" si="32"/>
        <v>120</v>
      </c>
      <c r="F143" s="65">
        <f t="shared" si="32"/>
        <v>120</v>
      </c>
      <c r="G143" s="29">
        <f t="shared" si="30"/>
        <v>0</v>
      </c>
      <c r="H143" s="51">
        <f t="shared" si="31"/>
        <v>9.0909090909090828E-2</v>
      </c>
      <c r="N143" s="4"/>
    </row>
    <row r="144" spans="1:14" ht="18" customHeight="1">
      <c r="A144" s="86" t="s">
        <v>13</v>
      </c>
      <c r="B144" s="87"/>
      <c r="C144" s="87"/>
      <c r="D144" s="87"/>
      <c r="E144" s="87"/>
      <c r="F144" s="87"/>
      <c r="G144" s="87"/>
      <c r="H144" s="88"/>
    </row>
    <row r="145" spans="1:8" ht="20.25" customHeight="1">
      <c r="A145" s="80" t="s">
        <v>3</v>
      </c>
      <c r="B145" s="81"/>
      <c r="C145" s="22">
        <v>3610</v>
      </c>
      <c r="D145" s="22">
        <v>3036</v>
      </c>
      <c r="E145" s="22">
        <v>2953</v>
      </c>
      <c r="F145" s="22">
        <v>5989</v>
      </c>
      <c r="G145" s="29">
        <f t="shared" ref="G145:G147" si="33">E145/D145-1</f>
        <v>-2.7338603425559937E-2</v>
      </c>
      <c r="H145" s="51">
        <f t="shared" ref="H145:H147" si="34">E145/C145-1</f>
        <v>-0.18199445983379503</v>
      </c>
    </row>
    <row r="146" spans="1:8" ht="18" customHeight="1">
      <c r="A146" s="80" t="s">
        <v>22</v>
      </c>
      <c r="B146" s="81"/>
      <c r="C146" s="25">
        <v>796128</v>
      </c>
      <c r="D146" s="25">
        <v>695339</v>
      </c>
      <c r="E146" s="25">
        <v>671570</v>
      </c>
      <c r="F146" s="25">
        <v>1366909</v>
      </c>
      <c r="G146" s="29">
        <f t="shared" si="33"/>
        <v>-3.4183326406256542E-2</v>
      </c>
      <c r="H146" s="51">
        <f t="shared" si="34"/>
        <v>-0.1564547409461795</v>
      </c>
    </row>
    <row r="147" spans="1:8" ht="18" customHeight="1">
      <c r="A147" s="80" t="s">
        <v>1</v>
      </c>
      <c r="B147" s="81"/>
      <c r="C147" s="25">
        <f>ROUND(C146/C145,2)</f>
        <v>220.53</v>
      </c>
      <c r="D147" s="25">
        <f t="shared" ref="D147:F147" si="35">ROUND(D146/D145,2)</f>
        <v>229.03</v>
      </c>
      <c r="E147" s="25">
        <f t="shared" si="35"/>
        <v>227.42</v>
      </c>
      <c r="F147" s="25">
        <f t="shared" si="35"/>
        <v>228.24</v>
      </c>
      <c r="G147" s="29">
        <f t="shared" si="33"/>
        <v>-7.0296467711653543E-3</v>
      </c>
      <c r="H147" s="51">
        <f t="shared" si="34"/>
        <v>3.1242914796172805E-2</v>
      </c>
    </row>
    <row r="148" spans="1:8" ht="18" customHeight="1">
      <c r="A148" s="86" t="s">
        <v>5</v>
      </c>
      <c r="B148" s="87"/>
      <c r="C148" s="87"/>
      <c r="D148" s="87"/>
      <c r="E148" s="87"/>
      <c r="F148" s="87"/>
      <c r="G148" s="87"/>
      <c r="H148" s="88"/>
    </row>
    <row r="149" spans="1:8" ht="20.25" customHeight="1">
      <c r="A149" s="80" t="s">
        <v>3</v>
      </c>
      <c r="B149" s="81"/>
      <c r="C149" s="22">
        <v>9114</v>
      </c>
      <c r="D149" s="22">
        <v>7696</v>
      </c>
      <c r="E149" s="22">
        <v>7520</v>
      </c>
      <c r="F149" s="22">
        <v>15216</v>
      </c>
      <c r="G149" s="29">
        <f t="shared" ref="G149:G151" si="36">E149/D149-1</f>
        <v>-2.2869022869022815E-2</v>
      </c>
      <c r="H149" s="51">
        <f t="shared" ref="H149:H151" si="37">E149/C149-1</f>
        <v>-0.17489576475751589</v>
      </c>
    </row>
    <row r="150" spans="1:8" ht="18" customHeight="1">
      <c r="A150" s="80" t="s">
        <v>22</v>
      </c>
      <c r="B150" s="81"/>
      <c r="C150" s="25">
        <v>1819245</v>
      </c>
      <c r="D150" s="25">
        <v>1587008</v>
      </c>
      <c r="E150" s="25">
        <v>1538899</v>
      </c>
      <c r="F150" s="25">
        <v>3125907</v>
      </c>
      <c r="G150" s="29">
        <f t="shared" si="36"/>
        <v>-3.0314276928660733E-2</v>
      </c>
      <c r="H150" s="51">
        <f t="shared" si="37"/>
        <v>-0.1541001899139478</v>
      </c>
    </row>
    <row r="151" spans="1:8" ht="18" customHeight="1">
      <c r="A151" s="80" t="s">
        <v>1</v>
      </c>
      <c r="B151" s="81"/>
      <c r="C151" s="25">
        <f>ROUND(C150/C149,2)</f>
        <v>199.61</v>
      </c>
      <c r="D151" s="25">
        <f t="shared" ref="D151:F151" si="38">ROUND(D150/D149,2)</f>
        <v>206.21</v>
      </c>
      <c r="E151" s="25">
        <f t="shared" si="38"/>
        <v>204.64</v>
      </c>
      <c r="F151" s="25">
        <f t="shared" si="38"/>
        <v>205.44</v>
      </c>
      <c r="G151" s="29">
        <f t="shared" si="36"/>
        <v>-7.6135977886621076E-3</v>
      </c>
      <c r="H151" s="51">
        <f t="shared" si="37"/>
        <v>2.5199138319723424E-2</v>
      </c>
    </row>
    <row r="152" spans="1:8" ht="18" customHeight="1">
      <c r="A152" s="86" t="s">
        <v>6</v>
      </c>
      <c r="B152" s="87"/>
      <c r="C152" s="87"/>
      <c r="D152" s="87"/>
      <c r="E152" s="87"/>
      <c r="F152" s="87"/>
      <c r="G152" s="87"/>
      <c r="H152" s="88"/>
    </row>
    <row r="153" spans="1:8" ht="20.25" customHeight="1">
      <c r="A153" s="80" t="s">
        <v>3</v>
      </c>
      <c r="B153" s="81"/>
      <c r="C153" s="22">
        <v>37604</v>
      </c>
      <c r="D153" s="22">
        <v>32123</v>
      </c>
      <c r="E153" s="22">
        <v>31456</v>
      </c>
      <c r="F153" s="22">
        <v>63579</v>
      </c>
      <c r="G153" s="29">
        <f t="shared" ref="G153:G155" si="39">E153/D153-1</f>
        <v>-2.076393861096415E-2</v>
      </c>
      <c r="H153" s="51">
        <f t="shared" ref="H153:H155" si="40">E153/C153-1</f>
        <v>-0.16349324539942556</v>
      </c>
    </row>
    <row r="154" spans="1:8" ht="18" customHeight="1">
      <c r="A154" s="80" t="s">
        <v>22</v>
      </c>
      <c r="B154" s="81"/>
      <c r="C154" s="25">
        <v>1247090</v>
      </c>
      <c r="D154" s="25">
        <v>1105956</v>
      </c>
      <c r="E154" s="25">
        <v>1077798</v>
      </c>
      <c r="F154" s="25">
        <v>2183754</v>
      </c>
      <c r="G154" s="29">
        <f t="shared" si="39"/>
        <v>-2.5460325727244104E-2</v>
      </c>
      <c r="H154" s="51">
        <f t="shared" si="40"/>
        <v>-0.13574962512729638</v>
      </c>
    </row>
    <row r="155" spans="1:8" ht="18" customHeight="1">
      <c r="A155" s="80" t="s">
        <v>1</v>
      </c>
      <c r="B155" s="81"/>
      <c r="C155" s="25">
        <f>ROUND(C154/C153,2)</f>
        <v>33.159999999999997</v>
      </c>
      <c r="D155" s="25">
        <f t="shared" ref="D155:F155" si="41">ROUND(D154/D153,2)</f>
        <v>34.43</v>
      </c>
      <c r="E155" s="25">
        <f t="shared" si="41"/>
        <v>34.26</v>
      </c>
      <c r="F155" s="25">
        <f t="shared" si="41"/>
        <v>34.35</v>
      </c>
      <c r="G155" s="29">
        <f t="shared" si="39"/>
        <v>-4.937554458321336E-3</v>
      </c>
      <c r="H155" s="51">
        <f t="shared" si="40"/>
        <v>3.3172496984318567E-2</v>
      </c>
    </row>
    <row r="156" spans="1:8" ht="18" customHeight="1">
      <c r="A156" s="86" t="s">
        <v>14</v>
      </c>
      <c r="B156" s="87"/>
      <c r="C156" s="87"/>
      <c r="D156" s="87"/>
      <c r="E156" s="87"/>
      <c r="F156" s="87"/>
      <c r="G156" s="87"/>
      <c r="H156" s="88"/>
    </row>
    <row r="157" spans="1:8" ht="20.25" customHeight="1">
      <c r="A157" s="80" t="s">
        <v>3</v>
      </c>
      <c r="B157" s="81"/>
      <c r="C157" s="22">
        <v>10</v>
      </c>
      <c r="D157" s="22">
        <v>9</v>
      </c>
      <c r="E157" s="22">
        <v>9</v>
      </c>
      <c r="F157" s="22">
        <v>18</v>
      </c>
      <c r="G157" s="29">
        <f t="shared" ref="G157:G159" si="42">E157/D157-1</f>
        <v>0</v>
      </c>
      <c r="H157" s="51">
        <f t="shared" ref="H157:H159" si="43">E157/C157-1</f>
        <v>-9.9999999999999978E-2</v>
      </c>
    </row>
    <row r="158" spans="1:8" ht="18.75" customHeight="1">
      <c r="A158" s="80" t="s">
        <v>22</v>
      </c>
      <c r="B158" s="81"/>
      <c r="C158" s="25">
        <v>8164</v>
      </c>
      <c r="D158" s="25">
        <v>8159</v>
      </c>
      <c r="E158" s="25">
        <v>8159</v>
      </c>
      <c r="F158" s="25">
        <v>16318</v>
      </c>
      <c r="G158" s="29">
        <f t="shared" si="42"/>
        <v>0</v>
      </c>
      <c r="H158" s="51">
        <f t="shared" si="43"/>
        <v>-6.124448799608162E-4</v>
      </c>
    </row>
    <row r="159" spans="1:8" ht="18.75" customHeight="1">
      <c r="A159" s="80" t="s">
        <v>1</v>
      </c>
      <c r="B159" s="81"/>
      <c r="C159" s="25">
        <f>ROUND(C158/C157,2)</f>
        <v>816.4</v>
      </c>
      <c r="D159" s="25">
        <f t="shared" ref="D159:F159" si="44">ROUND(D158/D157,2)</f>
        <v>906.56</v>
      </c>
      <c r="E159" s="25">
        <f t="shared" si="44"/>
        <v>906.56</v>
      </c>
      <c r="F159" s="25">
        <f t="shared" si="44"/>
        <v>906.56</v>
      </c>
      <c r="G159" s="29">
        <f t="shared" si="42"/>
        <v>0</v>
      </c>
      <c r="H159" s="51">
        <f t="shared" si="43"/>
        <v>0.11043606075453205</v>
      </c>
    </row>
    <row r="160" spans="1:8" ht="18.75" customHeight="1">
      <c r="A160" s="86" t="s">
        <v>19</v>
      </c>
      <c r="B160" s="87"/>
      <c r="C160" s="87"/>
      <c r="D160" s="87"/>
      <c r="E160" s="87"/>
      <c r="F160" s="87"/>
      <c r="G160" s="87"/>
      <c r="H160" s="88"/>
    </row>
    <row r="161" spans="1:8" ht="20.25" customHeight="1">
      <c r="A161" s="80" t="s">
        <v>3</v>
      </c>
      <c r="B161" s="81"/>
      <c r="C161" s="22">
        <v>885</v>
      </c>
      <c r="D161" s="22">
        <v>1089</v>
      </c>
      <c r="E161" s="22">
        <v>1105</v>
      </c>
      <c r="F161" s="22">
        <v>2194</v>
      </c>
      <c r="G161" s="29">
        <f t="shared" ref="G161:G163" si="45">E161/D161-1</f>
        <v>1.469237832874204E-2</v>
      </c>
      <c r="H161" s="51">
        <f t="shared" ref="H161:H163" si="46">E161/C161-1</f>
        <v>0.24858757062146886</v>
      </c>
    </row>
    <row r="162" spans="1:8" ht="18.75" customHeight="1">
      <c r="A162" s="80" t="s">
        <v>41</v>
      </c>
      <c r="B162" s="81"/>
      <c r="C162" s="25">
        <v>1009952</v>
      </c>
      <c r="D162" s="25">
        <v>1351000</v>
      </c>
      <c r="E162" s="25">
        <v>1365656</v>
      </c>
      <c r="F162" s="25">
        <v>2716656</v>
      </c>
      <c r="G162" s="29">
        <f t="shared" si="45"/>
        <v>1.0848260547742461E-2</v>
      </c>
      <c r="H162" s="51">
        <f t="shared" si="46"/>
        <v>0.35219891638414502</v>
      </c>
    </row>
    <row r="163" spans="1:8" ht="18.75" customHeight="1">
      <c r="A163" s="80" t="s">
        <v>42</v>
      </c>
      <c r="B163" s="81"/>
      <c r="C163" s="25">
        <v>1100</v>
      </c>
      <c r="D163" s="25">
        <v>1200</v>
      </c>
      <c r="E163" s="25">
        <v>1200</v>
      </c>
      <c r="F163" s="25">
        <v>1200</v>
      </c>
      <c r="G163" s="29">
        <f t="shared" si="45"/>
        <v>0</v>
      </c>
      <c r="H163" s="51">
        <f t="shared" si="46"/>
        <v>9.0909090909090828E-2</v>
      </c>
    </row>
    <row r="164" spans="1:8" ht="34.5" customHeight="1">
      <c r="A164" s="89" t="s">
        <v>43</v>
      </c>
      <c r="B164" s="90"/>
      <c r="C164" s="90"/>
      <c r="D164" s="90"/>
      <c r="E164" s="90"/>
      <c r="F164" s="90"/>
      <c r="G164" s="90"/>
      <c r="H164" s="91"/>
    </row>
    <row r="165" spans="1:8" ht="30" customHeight="1">
      <c r="A165" s="80" t="s">
        <v>3</v>
      </c>
      <c r="B165" s="81"/>
      <c r="C165" s="67">
        <v>0</v>
      </c>
      <c r="D165" s="22">
        <v>197</v>
      </c>
      <c r="E165" s="22">
        <v>215</v>
      </c>
      <c r="F165" s="22">
        <v>412</v>
      </c>
      <c r="G165" s="29">
        <f t="shared" ref="G165:G167" si="47">E165/D165-1</f>
        <v>9.137055837563457E-2</v>
      </c>
      <c r="H165" s="67">
        <v>0</v>
      </c>
    </row>
    <row r="166" spans="1:8" ht="18.75" customHeight="1">
      <c r="A166" s="80" t="s">
        <v>41</v>
      </c>
      <c r="B166" s="81"/>
      <c r="C166" s="67">
        <v>0</v>
      </c>
      <c r="D166" s="25">
        <v>397493</v>
      </c>
      <c r="E166" s="25">
        <v>291459</v>
      </c>
      <c r="F166" s="25">
        <v>688952</v>
      </c>
      <c r="G166" s="29">
        <f t="shared" si="47"/>
        <v>-0.26675689886362774</v>
      </c>
      <c r="H166" s="67">
        <v>0</v>
      </c>
    </row>
    <row r="167" spans="1:8" ht="24.75" customHeight="1">
      <c r="A167" s="82" t="s">
        <v>42</v>
      </c>
      <c r="B167" s="83"/>
      <c r="C167" s="68">
        <v>0</v>
      </c>
      <c r="D167" s="43">
        <f t="shared" ref="D167:F167" si="48">ROUND(D166/D165,2)</f>
        <v>2017.73</v>
      </c>
      <c r="E167" s="43">
        <f t="shared" si="48"/>
        <v>1355.62</v>
      </c>
      <c r="F167" s="43">
        <f t="shared" si="48"/>
        <v>1672.21</v>
      </c>
      <c r="G167" s="52">
        <f t="shared" si="47"/>
        <v>-0.32814598583556776</v>
      </c>
      <c r="H167" s="68">
        <v>0</v>
      </c>
    </row>
    <row r="168" spans="1:8" ht="26.25" customHeight="1">
      <c r="A168" s="84" t="s">
        <v>58</v>
      </c>
      <c r="B168" s="84"/>
      <c r="C168" s="84"/>
      <c r="D168" s="84"/>
      <c r="E168" s="84"/>
      <c r="F168" s="84"/>
      <c r="G168" s="84"/>
      <c r="H168" s="84"/>
    </row>
    <row r="169" spans="1:8" ht="14.25" customHeight="1">
      <c r="A169" s="85" t="s">
        <v>59</v>
      </c>
      <c r="B169" s="85"/>
      <c r="C169" s="85"/>
      <c r="D169" s="85"/>
      <c r="E169" s="85"/>
      <c r="F169" s="85"/>
      <c r="G169" s="85"/>
      <c r="H169" s="85"/>
    </row>
    <row r="170" spans="1:8" ht="14.25" customHeight="1">
      <c r="D170" s="5"/>
      <c r="E170" s="5"/>
      <c r="F170" s="5"/>
      <c r="G170" s="5"/>
      <c r="H170" s="5"/>
    </row>
    <row r="171" spans="1:8">
      <c r="D171" s="6"/>
      <c r="E171" s="6"/>
      <c r="F171" s="6"/>
      <c r="G171" s="66"/>
      <c r="H171" s="5"/>
    </row>
  </sheetData>
  <mergeCells count="157">
    <mergeCell ref="B8:H8"/>
    <mergeCell ref="B15:H15"/>
    <mergeCell ref="B18:H18"/>
    <mergeCell ref="B19:H19"/>
    <mergeCell ref="B35:H35"/>
    <mergeCell ref="A36:H36"/>
    <mergeCell ref="B43:H43"/>
    <mergeCell ref="B44:H44"/>
    <mergeCell ref="B45:H45"/>
    <mergeCell ref="B46:G46"/>
    <mergeCell ref="B47:G47"/>
    <mergeCell ref="B48:G48"/>
    <mergeCell ref="B37:H37"/>
    <mergeCell ref="B38:H38"/>
    <mergeCell ref="B39:H39"/>
    <mergeCell ref="B40:H40"/>
    <mergeCell ref="B41:H41"/>
    <mergeCell ref="B42:H42"/>
    <mergeCell ref="B49:G49"/>
    <mergeCell ref="B50:G50"/>
    <mergeCell ref="B51:G51"/>
    <mergeCell ref="B52:G52"/>
    <mergeCell ref="A57:H57"/>
    <mergeCell ref="A58:B60"/>
    <mergeCell ref="D58:H58"/>
    <mergeCell ref="C59:C60"/>
    <mergeCell ref="D59:D60"/>
    <mergeCell ref="E59:E60"/>
    <mergeCell ref="A66:B68"/>
    <mergeCell ref="D66:H66"/>
    <mergeCell ref="C67:C68"/>
    <mergeCell ref="D67:D68"/>
    <mergeCell ref="E67:E68"/>
    <mergeCell ref="F67:F68"/>
    <mergeCell ref="G67:H67"/>
    <mergeCell ref="F59:F60"/>
    <mergeCell ref="G59:H59"/>
    <mergeCell ref="A61:B61"/>
    <mergeCell ref="A62:B62"/>
    <mergeCell ref="A63:H63"/>
    <mergeCell ref="A65:H65"/>
    <mergeCell ref="A69:B69"/>
    <mergeCell ref="A70:B70"/>
    <mergeCell ref="A71:B71"/>
    <mergeCell ref="A72:H72"/>
    <mergeCell ref="A74:H74"/>
    <mergeCell ref="A75:B77"/>
    <mergeCell ref="D75:H75"/>
    <mergeCell ref="C76:C77"/>
    <mergeCell ref="D76:D77"/>
    <mergeCell ref="E76:E77"/>
    <mergeCell ref="A83:B85"/>
    <mergeCell ref="D83:H83"/>
    <mergeCell ref="C84:C85"/>
    <mergeCell ref="D84:D85"/>
    <mergeCell ref="E84:E85"/>
    <mergeCell ref="F84:F85"/>
    <mergeCell ref="G84:H84"/>
    <mergeCell ref="F76:F77"/>
    <mergeCell ref="G76:H76"/>
    <mergeCell ref="A78:B78"/>
    <mergeCell ref="A79:B79"/>
    <mergeCell ref="A80:B80"/>
    <mergeCell ref="A82:H82"/>
    <mergeCell ref="G92:H92"/>
    <mergeCell ref="A94:H94"/>
    <mergeCell ref="A95:B95"/>
    <mergeCell ref="A96:B96"/>
    <mergeCell ref="A97:B97"/>
    <mergeCell ref="A98:H98"/>
    <mergeCell ref="A86:B86"/>
    <mergeCell ref="A87:B87"/>
    <mergeCell ref="A88:B88"/>
    <mergeCell ref="A90:H90"/>
    <mergeCell ref="A91:B93"/>
    <mergeCell ref="D91:H91"/>
    <mergeCell ref="C92:C93"/>
    <mergeCell ref="D92:D93"/>
    <mergeCell ref="E92:E93"/>
    <mergeCell ref="F92:F93"/>
    <mergeCell ref="G105:H105"/>
    <mergeCell ref="A107:B107"/>
    <mergeCell ref="A108:B108"/>
    <mergeCell ref="A109:B109"/>
    <mergeCell ref="A110:B110"/>
    <mergeCell ref="A111:B111"/>
    <mergeCell ref="A99:B99"/>
    <mergeCell ref="A100:B100"/>
    <mergeCell ref="A101:B101"/>
    <mergeCell ref="A103:H103"/>
    <mergeCell ref="A104:B106"/>
    <mergeCell ref="D104:H104"/>
    <mergeCell ref="C105:C106"/>
    <mergeCell ref="D105:D106"/>
    <mergeCell ref="E105:E106"/>
    <mergeCell ref="F105:F106"/>
    <mergeCell ref="F118:F119"/>
    <mergeCell ref="G118:H118"/>
    <mergeCell ref="A120:H120"/>
    <mergeCell ref="A121:B121"/>
    <mergeCell ref="A122:B122"/>
    <mergeCell ref="A123:B123"/>
    <mergeCell ref="A112:B112"/>
    <mergeCell ref="A113:H113"/>
    <mergeCell ref="A114:H114"/>
    <mergeCell ref="A116:H116"/>
    <mergeCell ref="A117:B119"/>
    <mergeCell ref="D117:H117"/>
    <mergeCell ref="C118:C119"/>
    <mergeCell ref="D118:D119"/>
    <mergeCell ref="E118:E119"/>
    <mergeCell ref="A130:B130"/>
    <mergeCell ref="A131:B131"/>
    <mergeCell ref="A132:H132"/>
    <mergeCell ref="A133:B133"/>
    <mergeCell ref="A134:B134"/>
    <mergeCell ref="A135:B135"/>
    <mergeCell ref="A124:H124"/>
    <mergeCell ref="A125:B125"/>
    <mergeCell ref="A126:B126"/>
    <mergeCell ref="A127:B127"/>
    <mergeCell ref="A128:H128"/>
    <mergeCell ref="A129:B129"/>
    <mergeCell ref="A142:B142"/>
    <mergeCell ref="A143:B143"/>
    <mergeCell ref="A144:H144"/>
    <mergeCell ref="A145:B145"/>
    <mergeCell ref="A146:B146"/>
    <mergeCell ref="A147:B147"/>
    <mergeCell ref="A136:H136"/>
    <mergeCell ref="A137:B137"/>
    <mergeCell ref="A138:B138"/>
    <mergeCell ref="A139:B139"/>
    <mergeCell ref="A140:H140"/>
    <mergeCell ref="A141:B141"/>
    <mergeCell ref="A154:B154"/>
    <mergeCell ref="A155:B155"/>
    <mergeCell ref="A156:H156"/>
    <mergeCell ref="A157:B157"/>
    <mergeCell ref="A158:B158"/>
    <mergeCell ref="A159:B159"/>
    <mergeCell ref="A148:H148"/>
    <mergeCell ref="A149:B149"/>
    <mergeCell ref="A150:B150"/>
    <mergeCell ref="A151:B151"/>
    <mergeCell ref="A152:H152"/>
    <mergeCell ref="A153:B153"/>
    <mergeCell ref="A166:B166"/>
    <mergeCell ref="A167:B167"/>
    <mergeCell ref="A168:H168"/>
    <mergeCell ref="A169:H169"/>
    <mergeCell ref="A160:H160"/>
    <mergeCell ref="A161:B161"/>
    <mergeCell ref="A162:B162"/>
    <mergeCell ref="A163:B163"/>
    <mergeCell ref="A164:H164"/>
    <mergeCell ref="A165:B165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5" fitToWidth="2" orientation="portrait" r:id="rId1"/>
  <headerFooter differentFirst="1" alignWithMargins="0">
    <oddFooter>&amp;R&amp;P z &amp;N</oddFooter>
  </headerFooter>
  <rowBreaks count="4" manualBreakCount="4">
    <brk id="35" max="16383" man="1"/>
    <brk id="56" max="6" man="1"/>
    <brk id="81" max="6" man="1"/>
    <brk id="115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Luty</vt:lpstr>
      <vt:lpstr>Luty!Obszar_wydruku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Maciej Świątek</cp:lastModifiedBy>
  <cp:lastPrinted>2021-09-17T12:38:17Z</cp:lastPrinted>
  <dcterms:created xsi:type="dcterms:W3CDTF">2008-02-15T13:23:15Z</dcterms:created>
  <dcterms:modified xsi:type="dcterms:W3CDTF">2023-05-26T10:25:53Z</dcterms:modified>
</cp:coreProperties>
</file>