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08.xml" ContentType="application/vnd.openxmlformats-officedocument.spreadsheetml.worksheet+xml"/>
  <Override PartName="/xl/worksheets/sheet109.xml" ContentType="application/vnd.openxmlformats-officedocument.spreadsheetml.worksheet+xml"/>
  <Override PartName="/xl/worksheets/sheet110.xml" ContentType="application/vnd.openxmlformats-officedocument.spreadsheetml.worksheet+xml"/>
  <Override PartName="/xl/worksheets/sheet111.xml" ContentType="application/vnd.openxmlformats-officedocument.spreadsheetml.worksheet+xml"/>
  <Override PartName="/xl/worksheets/sheet112.xml" ContentType="application/vnd.openxmlformats-officedocument.spreadsheetml.worksheet+xml"/>
  <Override PartName="/xl/worksheets/sheet113.xml" ContentType="application/vnd.openxmlformats-officedocument.spreadsheetml.worksheet+xml"/>
  <Override PartName="/xl/worksheets/sheet114.xml" ContentType="application/vnd.openxmlformats-officedocument.spreadsheetml.worksheet+xml"/>
  <Override PartName="/xl/worksheets/sheet115.xml" ContentType="application/vnd.openxmlformats-officedocument.spreadsheetml.worksheet+xml"/>
  <Override PartName="/xl/worksheets/sheet116.xml" ContentType="application/vnd.openxmlformats-officedocument.spreadsheetml.worksheet+xml"/>
  <Override PartName="/xl/worksheets/sheet117.xml" ContentType="application/vnd.openxmlformats-officedocument.spreadsheetml.worksheet+xml"/>
  <Override PartName="/xl/worksheets/sheet118.xml" ContentType="application/vnd.openxmlformats-officedocument.spreadsheetml.worksheet+xml"/>
  <Override PartName="/xl/worksheets/sheet119.xml" ContentType="application/vnd.openxmlformats-officedocument.spreadsheetml.worksheet+xml"/>
  <Override PartName="/xl/worksheets/sheet120.xml" ContentType="application/vnd.openxmlformats-officedocument.spreadsheetml.worksheet+xml"/>
  <Override PartName="/xl/worksheets/sheet121.xml" ContentType="application/vnd.openxmlformats-officedocument.spreadsheetml.worksheet+xml"/>
  <Override PartName="/xl/worksheets/sheet122.xml" ContentType="application/vnd.openxmlformats-officedocument.spreadsheetml.worksheet+xml"/>
  <Override PartName="/xl/worksheets/sheet123.xml" ContentType="application/vnd.openxmlformats-officedocument.spreadsheetml.worksheet+xml"/>
  <Override PartName="/xl/worksheets/sheet124.xml" ContentType="application/vnd.openxmlformats-officedocument.spreadsheetml.worksheet+xml"/>
  <Override PartName="/xl/worksheets/sheet125.xml" ContentType="application/vnd.openxmlformats-officedocument.spreadsheetml.worksheet+xml"/>
  <Override PartName="/xl/worksheets/sheet126.xml" ContentType="application/vnd.openxmlformats-officedocument.spreadsheetml.worksheet+xml"/>
  <Override PartName="/xl/worksheets/sheet127.xml" ContentType="application/vnd.openxmlformats-officedocument.spreadsheetml.worksheet+xml"/>
  <Override PartName="/xl/worksheets/sheet128.xml" ContentType="application/vnd.openxmlformats-officedocument.spreadsheetml.worksheet+xml"/>
  <Override PartName="/xl/worksheets/sheet129.xml" ContentType="application/vnd.openxmlformats-officedocument.spreadsheetml.worksheet+xml"/>
  <Override PartName="/xl/worksheets/sheet130.xml" ContentType="application/vnd.openxmlformats-officedocument.spreadsheetml.worksheet+xml"/>
  <Override PartName="/xl/worksheets/sheet131.xml" ContentType="application/vnd.openxmlformats-officedocument.spreadsheetml.worksheet+xml"/>
  <Override PartName="/xl/worksheets/sheet13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P\Dane DP\DP2 - Strategie, Prognozy i Statystyka\Jacur\Nasz Net\"/>
    </mc:Choice>
  </mc:AlternateContent>
  <xr:revisionPtr revIDLastSave="0" documentId="13_ncr:1_{F9D2FF0E-5B41-4114-96C7-17819550D7E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arzec2025(March2025)" sheetId="135" r:id="rId1"/>
    <sheet name="Luty2025(February2025)" sheetId="134" r:id="rId2"/>
    <sheet name="Styczeń 2025(January2025)" sheetId="133" r:id="rId3"/>
    <sheet name="Grudzień2024(December2024)" sheetId="132" r:id="rId4"/>
    <sheet name="Listopad2024(November2024)" sheetId="131" r:id="rId5"/>
    <sheet name="Padziernik2024(October2024)" sheetId="130" r:id="rId6"/>
    <sheet name="Wrzesień2024(September2024)" sheetId="129" r:id="rId7"/>
    <sheet name="Sierpień2024(August2024)" sheetId="128" r:id="rId8"/>
    <sheet name="Lipiec2024(July2024)" sheetId="127" r:id="rId9"/>
    <sheet name="Czerwiec2024(June2024)" sheetId="126" r:id="rId10"/>
    <sheet name="Maj2024(May2024)" sheetId="125" r:id="rId11"/>
    <sheet name="Kwiecień2024(April2024)" sheetId="124" r:id="rId12"/>
    <sheet name="Marzec2024(March2024)" sheetId="123" r:id="rId13"/>
    <sheet name="Luty2024(February2024)" sheetId="122" r:id="rId14"/>
    <sheet name="Styczeń2024(January2024)" sheetId="121" r:id="rId15"/>
    <sheet name="Grudzień2023(December2023)" sheetId="120" r:id="rId16"/>
    <sheet name="Listopad2023(November2023)" sheetId="119" r:id="rId17"/>
    <sheet name="Październik2023(October2023)" sheetId="118" r:id="rId18"/>
    <sheet name="Wrzesień2023(September2023)" sheetId="117" r:id="rId19"/>
    <sheet name="Sierpień2023(August2023)" sheetId="116" r:id="rId20"/>
    <sheet name="Lipiec2023(July2023)" sheetId="115" r:id="rId21"/>
    <sheet name="Czerwiec2023(June2023)" sheetId="114" r:id="rId22"/>
    <sheet name="Maj2023(May2023)" sheetId="113" r:id="rId23"/>
    <sheet name="Kwiecień2023(April2023)" sheetId="112" r:id="rId24"/>
    <sheet name="Marzec2023(March2023)" sheetId="111" r:id="rId25"/>
    <sheet name="Luty2023(February2023)" sheetId="110" r:id="rId26"/>
    <sheet name="Styczeń2023(January2023)" sheetId="109" r:id="rId27"/>
    <sheet name="Grudzień2022(December2022)" sheetId="108" r:id="rId28"/>
    <sheet name="Listopad2022(November2022)" sheetId="107" r:id="rId29"/>
    <sheet name="Październik2022(October2022)" sheetId="106" r:id="rId30"/>
    <sheet name="Wrzesień2022(September2022)" sheetId="105" r:id="rId31"/>
    <sheet name="Sierpień 2022(August 2022)" sheetId="104" r:id="rId32"/>
    <sheet name="Lipiec2022(July2022)" sheetId="103" r:id="rId33"/>
    <sheet name="Czerwiec2022(June2022)" sheetId="102" r:id="rId34"/>
    <sheet name="Maj2022(May2022)" sheetId="101" r:id="rId35"/>
    <sheet name="Kwiecień2022(April2022)" sheetId="100" r:id="rId36"/>
    <sheet name="Marzec2022(March2022)" sheetId="99" r:id="rId37"/>
    <sheet name="Luty2022(February2022)" sheetId="98" r:id="rId38"/>
    <sheet name="Styczeń2022(January2022)" sheetId="97" r:id="rId39"/>
    <sheet name="Grudzień2021(December2021)" sheetId="96" r:id="rId40"/>
    <sheet name="Listopad2021(November2021)" sheetId="95" r:id="rId41"/>
    <sheet name="Pażdziernik2021(October2021)" sheetId="94" r:id="rId42"/>
    <sheet name="Wrzesień2021(September2021)" sheetId="93" r:id="rId43"/>
    <sheet name="Sierpień2021(August2021)" sheetId="92" r:id="rId44"/>
    <sheet name="Lipiec2021(July2021)" sheetId="91" r:id="rId45"/>
    <sheet name="Czerwiec2021(June2021)" sheetId="90" r:id="rId46"/>
    <sheet name="Maj2021(May2021)" sheetId="89" r:id="rId47"/>
    <sheet name="Kwiecień2021(April2021)" sheetId="88" r:id="rId48"/>
    <sheet name="Marzec2021(March2021)" sheetId="87" r:id="rId49"/>
    <sheet name="Luty2021(February2021)" sheetId="86" r:id="rId50"/>
    <sheet name="Styczeń2021(January2021)" sheetId="85" r:id="rId51"/>
    <sheet name="Grudzień2020(December2020)" sheetId="84" r:id="rId52"/>
    <sheet name="Listopad2020(November2020)" sheetId="83" r:id="rId53"/>
    <sheet name="Październik2020(October2020)" sheetId="82" r:id="rId54"/>
    <sheet name="Wrzesień2020(September2020)" sheetId="81" r:id="rId55"/>
    <sheet name="Sierpień2020(August2020)" sheetId="80" r:id="rId56"/>
    <sheet name="Lipiec2020(July2020)" sheetId="79" r:id="rId57"/>
    <sheet name="Czerwiec2020(June2020)" sheetId="78" r:id="rId58"/>
    <sheet name="Maj2020(May2020)" sheetId="77" r:id="rId59"/>
    <sheet name="Kwiecień2020(April2020)" sheetId="76" r:id="rId60"/>
    <sheet name="Marzec2020(March2020)" sheetId="75" r:id="rId61"/>
    <sheet name="Luty2020(February2020)" sheetId="74" r:id="rId62"/>
    <sheet name="Styczeń2020(January2020)" sheetId="73" r:id="rId63"/>
    <sheet name="Grudzień2019(December2019)" sheetId="72" r:id="rId64"/>
    <sheet name="Listopad2019(November2019)" sheetId="71" r:id="rId65"/>
    <sheet name="Październik2019(October2019)" sheetId="70" r:id="rId66"/>
    <sheet name="Wrzesień2019(September2019)" sheetId="69" r:id="rId67"/>
    <sheet name="Sierpień2019(August2019)" sheetId="67" r:id="rId68"/>
    <sheet name="Lipiec2019(July2019)" sheetId="65" r:id="rId69"/>
    <sheet name="Czerwiec2019(June2019)" sheetId="64" r:id="rId70"/>
    <sheet name="Maj2019(May2019)" sheetId="63" r:id="rId71"/>
    <sheet name="Kwiecień2019(April2019)" sheetId="62" r:id="rId72"/>
    <sheet name="Marzec2019(March2019)" sheetId="61" r:id="rId73"/>
    <sheet name="Luty2019(February2019)" sheetId="60" r:id="rId74"/>
    <sheet name="Syczeń2019(January2019)" sheetId="59" r:id="rId75"/>
    <sheet name="Grudzień2018(December2018)" sheetId="58" r:id="rId76"/>
    <sheet name="Listopad2018(November2018)" sheetId="57" r:id="rId77"/>
    <sheet name="Październik2018(October2018)" sheetId="56" r:id="rId78"/>
    <sheet name="Wrzesień2018(September2018)" sheetId="55" r:id="rId79"/>
    <sheet name="Sierpień2018(August2018)" sheetId="54" r:id="rId80"/>
    <sheet name="Lipiec2018(July2018)" sheetId="53" r:id="rId81"/>
    <sheet name="Czerwiec2018(June2018)" sheetId="52" r:id="rId82"/>
    <sheet name="Maj2018(May2018)" sheetId="51" r:id="rId83"/>
    <sheet name="Kwiecień2018(April2018)" sheetId="50" r:id="rId84"/>
    <sheet name="Marzec2018(March2018)" sheetId="49" r:id="rId85"/>
    <sheet name="Luty2018(February2018)" sheetId="48" r:id="rId86"/>
    <sheet name="Styczeń2018(January2018)" sheetId="47" r:id="rId87"/>
    <sheet name="Grudzień2017(December2017)" sheetId="46" r:id="rId88"/>
    <sheet name="Listopad2017(November2017)" sheetId="45" r:id="rId89"/>
    <sheet name="Październik2017(October2017)" sheetId="44" r:id="rId90"/>
    <sheet name="Wrzesień2017(September2017)" sheetId="43" r:id="rId91"/>
    <sheet name="Sierpień2017(August2017)" sheetId="42" r:id="rId92"/>
    <sheet name="Lipiec2017(July2017)" sheetId="41" r:id="rId93"/>
    <sheet name="Czerwiec2017(June2017)" sheetId="40" r:id="rId94"/>
    <sheet name="Maj2017(May2017)" sheetId="39" r:id="rId95"/>
    <sheet name="Kwiecień2017(April2017)" sheetId="38" r:id="rId96"/>
    <sheet name="Marzec2017(March2017)" sheetId="37" r:id="rId97"/>
    <sheet name="Luty2017(February2017)" sheetId="36" r:id="rId98"/>
    <sheet name="Styczeń2017(January2017)" sheetId="35" r:id="rId99"/>
    <sheet name="Grudzień2016(December2016)" sheetId="34" r:id="rId100"/>
    <sheet name="Listopad2016(November2016)" sheetId="33" r:id="rId101"/>
    <sheet name="Październik2016(October2016)" sheetId="32" r:id="rId102"/>
    <sheet name="Wrzesień2016(September2016)" sheetId="31" r:id="rId103"/>
    <sheet name="Sierpień2016(August2016)" sheetId="30" r:id="rId104"/>
    <sheet name="Lipiec2016(July2016)" sheetId="29" r:id="rId105"/>
    <sheet name="Czerwiec2016(June2016)" sheetId="28" r:id="rId106"/>
    <sheet name="Maj2016(May2016)" sheetId="27" r:id="rId107"/>
    <sheet name="Kwiecień2016(April 2016)" sheetId="26" r:id="rId108"/>
    <sheet name="Marzec2016(March 2016)" sheetId="25" r:id="rId109"/>
    <sheet name="Luty2016(February2016)" sheetId="24" r:id="rId110"/>
    <sheet name="Styczeń2016(January2016)" sheetId="23" r:id="rId111"/>
    <sheet name="Grudzień2015(December2015)" sheetId="22" r:id="rId112"/>
    <sheet name="Listopad2015(November2015)" sheetId="21" r:id="rId113"/>
    <sheet name="Październik2015(October2015)" sheetId="20" r:id="rId114"/>
    <sheet name="Wrzesień2015(September2015)" sheetId="19" r:id="rId115"/>
    <sheet name="Sierpień2015(August2015)" sheetId="18" r:id="rId116"/>
    <sheet name="Lipiec2015(July2015)" sheetId="17" r:id="rId117"/>
    <sheet name="Czerwiec2015(June2015)" sheetId="16" r:id="rId118"/>
    <sheet name="Maj2015(May2015)" sheetId="15" r:id="rId119"/>
    <sheet name="Kwiecień2015(April2015)" sheetId="14" r:id="rId120"/>
    <sheet name="Marzec2015(March2015)" sheetId="13" r:id="rId121"/>
    <sheet name="Luty2015(February2015)" sheetId="12" r:id="rId122"/>
    <sheet name="Styczeń2015(January2015)" sheetId="11" r:id="rId123"/>
    <sheet name="Grudzień2014(December2014)" sheetId="10" r:id="rId124"/>
    <sheet name="Listopad2014(November2014)" sheetId="9" r:id="rId125"/>
    <sheet name="Październik2014(October2014)" sheetId="8" r:id="rId126"/>
    <sheet name="Wrzesień2014(September2014)" sheetId="6" r:id="rId127"/>
    <sheet name="Sierpień2014(August2014)" sheetId="5" r:id="rId128"/>
    <sheet name="Lipiec2014(July2014)" sheetId="4" r:id="rId129"/>
    <sheet name="Czerwiec2014(June2014)" sheetId="3" r:id="rId130"/>
    <sheet name="Maj2014(May2014)" sheetId="1" r:id="rId131"/>
    <sheet name="Kwiecień2014(April2014)" sheetId="2" r:id="rId132"/>
  </sheet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2" i="135" l="1"/>
  <c r="B22" i="135"/>
  <c r="B25" i="135" s="1"/>
  <c r="C21" i="134"/>
  <c r="B21" i="134"/>
  <c r="B24" i="134" s="1"/>
  <c r="C23" i="133"/>
  <c r="B23" i="133"/>
  <c r="B26" i="133" s="1"/>
  <c r="C23" i="132"/>
  <c r="B23" i="132"/>
  <c r="B26" i="132" s="1"/>
  <c r="C23" i="131"/>
  <c r="B23" i="131"/>
  <c r="B26" i="131" s="1"/>
  <c r="C22" i="130"/>
  <c r="B22" i="130"/>
  <c r="B25" i="130" s="1"/>
  <c r="C22" i="129"/>
  <c r="B22" i="129"/>
  <c r="B25" i="129" s="1"/>
  <c r="C19" i="128"/>
  <c r="B19" i="128"/>
  <c r="B22" i="128" s="1"/>
  <c r="C20" i="127"/>
  <c r="B20" i="127"/>
  <c r="B23" i="127" s="1"/>
  <c r="C20" i="126"/>
  <c r="B20" i="126"/>
  <c r="B23" i="126" s="1"/>
  <c r="C20" i="125"/>
  <c r="B20" i="125"/>
  <c r="B23" i="125" s="1"/>
  <c r="C20" i="124"/>
  <c r="B20" i="124"/>
  <c r="B23" i="124" s="1"/>
  <c r="C19" i="123"/>
  <c r="B19" i="123"/>
  <c r="B22" i="123" s="1"/>
  <c r="C19" i="122"/>
  <c r="B19" i="122"/>
  <c r="B22" i="122" s="1"/>
  <c r="C19" i="121"/>
  <c r="B19" i="121"/>
  <c r="B22" i="121" s="1"/>
  <c r="C20" i="120"/>
  <c r="B20" i="120"/>
  <c r="B23" i="120" s="1"/>
  <c r="C20" i="119"/>
  <c r="B20" i="119"/>
  <c r="B23" i="119" s="1"/>
  <c r="C20" i="118"/>
  <c r="B20" i="118"/>
  <c r="B23" i="118" s="1"/>
  <c r="C20" i="117"/>
  <c r="B20" i="117"/>
  <c r="B23" i="117" s="1"/>
  <c r="C19" i="116"/>
  <c r="B19" i="116"/>
  <c r="B22" i="116" s="1"/>
  <c r="C19" i="115"/>
  <c r="B19" i="115"/>
  <c r="B22" i="115" s="1"/>
  <c r="C19" i="114" l="1"/>
  <c r="B19" i="114"/>
  <c r="B22" i="114" s="1"/>
  <c r="C20" i="113" l="1"/>
  <c r="B20" i="113"/>
  <c r="B23" i="113" s="1"/>
  <c r="C22" i="112" l="1"/>
  <c r="B22" i="112"/>
  <c r="B25" i="112" s="1"/>
  <c r="C22" i="111" l="1"/>
  <c r="B22" i="111"/>
  <c r="B25" i="111" s="1"/>
  <c r="C22" i="110" l="1"/>
  <c r="B22" i="110"/>
  <c r="B25" i="110" s="1"/>
  <c r="C23" i="109" l="1"/>
  <c r="B23" i="109"/>
  <c r="B26" i="109" s="1"/>
  <c r="B23" i="108" l="1"/>
  <c r="B26" i="108" s="1"/>
  <c r="C23" i="108"/>
  <c r="C24" i="107" l="1"/>
  <c r="B24" i="107"/>
  <c r="B27" i="107" s="1"/>
  <c r="C21" i="106" l="1"/>
  <c r="B21" i="106"/>
  <c r="B24" i="106" s="1"/>
  <c r="C21" i="105" l="1"/>
  <c r="B21" i="105"/>
  <c r="B24" i="105" s="1"/>
  <c r="C19" i="104" l="1"/>
  <c r="B19" i="104"/>
  <c r="B22" i="104" s="1"/>
  <c r="C19" i="103" l="1"/>
  <c r="B19" i="103"/>
  <c r="B22" i="103" s="1"/>
  <c r="C19" i="102" l="1"/>
  <c r="B19" i="102"/>
  <c r="B22" i="102" s="1"/>
  <c r="C19" i="101" l="1"/>
  <c r="B19" i="101"/>
  <c r="B22" i="101" s="1"/>
  <c r="C17" i="100" l="1"/>
  <c r="B17" i="100"/>
  <c r="B20" i="100" s="1"/>
  <c r="C19" i="99" l="1"/>
  <c r="B19" i="99"/>
  <c r="B22" i="99" s="1"/>
  <c r="C18" i="98" l="1"/>
  <c r="B18" i="98"/>
  <c r="B21" i="98" s="1"/>
  <c r="C20" i="97" l="1"/>
  <c r="B20" i="97"/>
  <c r="B23" i="97" s="1"/>
  <c r="C18" i="96" l="1"/>
  <c r="B18" i="96"/>
  <c r="B21" i="96" s="1"/>
  <c r="B18" i="95" l="1"/>
  <c r="B21" i="95" s="1"/>
  <c r="C18" i="95"/>
  <c r="C16" i="94" l="1"/>
  <c r="B16" i="94"/>
  <c r="B19" i="94" s="1"/>
  <c r="C16" i="93" l="1"/>
  <c r="B16" i="93"/>
  <c r="B19" i="93" s="1"/>
  <c r="C16" i="92" l="1"/>
  <c r="B16" i="92"/>
  <c r="B19" i="92" s="1"/>
  <c r="C16" i="91" l="1"/>
  <c r="B16" i="91"/>
  <c r="B19" i="91" s="1"/>
  <c r="C18" i="90" l="1"/>
  <c r="B18" i="90"/>
  <c r="B21" i="90" s="1"/>
  <c r="C17" i="89" l="1"/>
  <c r="B17" i="89"/>
  <c r="B20" i="89" s="1"/>
  <c r="C16" i="88" l="1"/>
  <c r="B16" i="88"/>
  <c r="B19" i="88" s="1"/>
  <c r="B19" i="87" l="1"/>
  <c r="B22" i="87" s="1"/>
  <c r="C19" i="87"/>
  <c r="C17" i="86" l="1"/>
  <c r="B17" i="86"/>
  <c r="B20" i="86" s="1"/>
  <c r="C18" i="85" l="1"/>
  <c r="B18" i="85"/>
  <c r="B21" i="85" s="1"/>
  <c r="C18" i="84" l="1"/>
  <c r="B18" i="84"/>
  <c r="B21" i="84" s="1"/>
  <c r="C19" i="83" l="1"/>
  <c r="B19" i="83"/>
  <c r="B22" i="83" s="1"/>
  <c r="C19" i="82" l="1"/>
  <c r="B19" i="82"/>
  <c r="B22" i="82" s="1"/>
  <c r="C17" i="81" l="1"/>
  <c r="B17" i="81"/>
  <c r="B20" i="81" s="1"/>
  <c r="C19" i="80" l="1"/>
  <c r="B19" i="80"/>
  <c r="B22" i="80" s="1"/>
  <c r="C19" i="79" l="1"/>
  <c r="B19" i="79"/>
  <c r="B22" i="79" s="1"/>
  <c r="C18" i="78" l="1"/>
  <c r="B18" i="78"/>
  <c r="B21" i="78" s="1"/>
  <c r="C18" i="77" l="1"/>
  <c r="B18" i="77" l="1"/>
  <c r="B21" i="77" s="1"/>
  <c r="C18" i="76"/>
  <c r="B18" i="76"/>
  <c r="B21" i="76" s="1"/>
  <c r="B19" i="75" l="1"/>
  <c r="B22" i="75" s="1"/>
  <c r="C19" i="75"/>
  <c r="B19" i="74" l="1"/>
  <c r="B22" i="74" s="1"/>
  <c r="C19" i="74"/>
  <c r="C19" i="73" l="1"/>
  <c r="B22" i="73"/>
  <c r="C20" i="72" l="1"/>
  <c r="B20" i="72"/>
  <c r="B23" i="72" s="1"/>
  <c r="C19" i="71" l="1"/>
  <c r="B19" i="71"/>
  <c r="B22" i="71" s="1"/>
  <c r="C19" i="70" l="1"/>
  <c r="B19" i="70"/>
  <c r="B22" i="70" s="1"/>
  <c r="B20" i="69" l="1"/>
  <c r="B23" i="69" s="1"/>
  <c r="C20" i="69"/>
  <c r="C19" i="67" l="1"/>
  <c r="B19" i="67"/>
  <c r="B22" i="67" s="1"/>
  <c r="C19" i="65" l="1"/>
  <c r="B19" i="65"/>
  <c r="B22" i="65" s="1"/>
  <c r="C21" i="64" l="1"/>
  <c r="B21" i="64"/>
  <c r="B24" i="64" s="1"/>
  <c r="C19" i="63" l="1"/>
  <c r="B19" i="63"/>
  <c r="B22" i="63" s="1"/>
  <c r="C18" i="62" l="1"/>
  <c r="B18" i="62"/>
  <c r="B21" i="62" s="1"/>
  <c r="C19" i="61" l="1"/>
  <c r="B19" i="61"/>
  <c r="B22" i="61" s="1"/>
  <c r="C19" i="60" l="1"/>
  <c r="B19" i="60"/>
  <c r="B22" i="60" s="1"/>
  <c r="C20" i="59" l="1"/>
  <c r="B20" i="59"/>
  <c r="B23" i="59" s="1"/>
  <c r="C20" i="58" l="1"/>
  <c r="B20" i="58"/>
  <c r="B23" i="58" s="1"/>
  <c r="C21" i="57" l="1"/>
  <c r="B21" i="57"/>
  <c r="B24" i="57" s="1"/>
  <c r="C19" i="56" l="1"/>
  <c r="B19" i="56"/>
  <c r="B22" i="56" s="1"/>
  <c r="C19" i="55" l="1"/>
  <c r="B19" i="55"/>
  <c r="B22" i="55" s="1"/>
  <c r="C19" i="54" l="1"/>
  <c r="B19" i="54"/>
  <c r="B22" i="54" s="1"/>
  <c r="C18" i="53" l="1"/>
  <c r="B18" i="53"/>
  <c r="B21" i="53" s="1"/>
  <c r="B19" i="52" l="1"/>
  <c r="B22" i="52" s="1"/>
  <c r="C19" i="52"/>
  <c r="C19" i="51" l="1"/>
  <c r="B19" i="51"/>
  <c r="B22" i="51" s="1"/>
  <c r="C19" i="50" l="1"/>
  <c r="B19" i="50"/>
  <c r="B22" i="50" s="1"/>
  <c r="C19" i="49" l="1"/>
  <c r="B19" i="49"/>
  <c r="B22" i="49" s="1"/>
  <c r="B20" i="48" l="1"/>
  <c r="C20" i="48" l="1"/>
  <c r="B23" i="48"/>
  <c r="C20" i="47" l="1"/>
  <c r="C20" i="46"/>
  <c r="B20" i="47"/>
  <c r="B23" i="47" s="1"/>
  <c r="B20" i="46" l="1"/>
  <c r="B23" i="46" s="1"/>
  <c r="C20" i="45" l="1"/>
  <c r="B20" i="45"/>
  <c r="B23" i="45" s="1"/>
  <c r="C19" i="44" l="1"/>
  <c r="B19" i="44"/>
  <c r="B22" i="44" s="1"/>
  <c r="C19" i="43" l="1"/>
  <c r="B19" i="43"/>
  <c r="B22" i="43" s="1"/>
  <c r="B20" i="42" l="1"/>
  <c r="B23" i="42" s="1"/>
  <c r="C20" i="42"/>
  <c r="B20" i="41" l="1"/>
  <c r="C20" i="41" s="1"/>
  <c r="B23" i="41" l="1"/>
  <c r="B19" i="40"/>
  <c r="B20" i="40" s="1"/>
  <c r="B23" i="40" s="1"/>
  <c r="C19" i="40" l="1"/>
  <c r="C11" i="40"/>
  <c r="C7" i="40"/>
  <c r="C15" i="40"/>
  <c r="C13" i="40"/>
  <c r="C5" i="40"/>
  <c r="C18" i="40"/>
  <c r="C14" i="40"/>
  <c r="C10" i="40"/>
  <c r="C6" i="40"/>
  <c r="C17" i="40"/>
  <c r="C9" i="40"/>
  <c r="C4" i="40"/>
  <c r="C16" i="40"/>
  <c r="C12" i="40"/>
  <c r="C8" i="40"/>
  <c r="B18" i="39"/>
  <c r="C18" i="39"/>
  <c r="C20" i="40" l="1"/>
  <c r="B21" i="39"/>
  <c r="C20" i="38" l="1"/>
  <c r="B20" i="38"/>
  <c r="B23" i="38" s="1"/>
  <c r="C20" i="37" l="1"/>
  <c r="B20" i="37"/>
  <c r="B23" i="37" s="1"/>
  <c r="C20" i="36" l="1"/>
  <c r="B20" i="36"/>
  <c r="B23" i="36" s="1"/>
  <c r="B19" i="35" l="1"/>
  <c r="B22" i="35" s="1"/>
  <c r="C19" i="35"/>
  <c r="C18" i="34" l="1"/>
  <c r="B18" i="34"/>
  <c r="B21" i="34" s="1"/>
  <c r="C17" i="33" l="1"/>
  <c r="B17" i="33"/>
  <c r="B20" i="33" s="1"/>
  <c r="C18" i="32" l="1"/>
  <c r="B18" i="32"/>
  <c r="B21" i="32" s="1"/>
  <c r="B18" i="31" l="1"/>
  <c r="B21" i="31" s="1"/>
  <c r="C18" i="31" l="1"/>
  <c r="B19" i="30"/>
  <c r="B22" i="30" s="1"/>
  <c r="C4" i="30" l="1"/>
  <c r="C6" i="30"/>
  <c r="C8" i="30"/>
  <c r="C10" i="30"/>
  <c r="C12" i="30"/>
  <c r="C14" i="30"/>
  <c r="C16" i="30"/>
  <c r="C5" i="30"/>
  <c r="C19" i="30" s="1"/>
  <c r="C7" i="30"/>
  <c r="C9" i="30"/>
  <c r="C11" i="30"/>
  <c r="C13" i="30"/>
  <c r="C15" i="30"/>
  <c r="C17" i="30"/>
  <c r="C18" i="30"/>
  <c r="B19" i="29"/>
  <c r="B22" i="29" s="1"/>
  <c r="C4" i="29" l="1"/>
  <c r="C18" i="29"/>
  <c r="C17" i="29"/>
  <c r="C16" i="29"/>
  <c r="C15" i="29"/>
  <c r="C14" i="29"/>
  <c r="C13" i="29"/>
  <c r="C12" i="29"/>
  <c r="C11" i="29"/>
  <c r="C10" i="29"/>
  <c r="C9" i="29"/>
  <c r="C8" i="29"/>
  <c r="C7" i="29"/>
  <c r="C6" i="29"/>
  <c r="C5" i="29"/>
  <c r="C19" i="29" l="1"/>
  <c r="C5" i="28" l="1"/>
  <c r="C6" i="28"/>
  <c r="C7" i="28"/>
  <c r="C9" i="28"/>
  <c r="C10" i="28"/>
  <c r="C11" i="28"/>
  <c r="C12" i="28"/>
  <c r="C13" i="28"/>
  <c r="C14" i="28"/>
  <c r="C15" i="28"/>
  <c r="C16" i="28"/>
  <c r="C17" i="28"/>
  <c r="C4" i="28"/>
  <c r="C18" i="28"/>
  <c r="B8" i="28"/>
  <c r="C8" i="28" s="1"/>
  <c r="C19" i="28" l="1"/>
  <c r="B22" i="28"/>
  <c r="B19" i="27"/>
  <c r="B8" i="27"/>
  <c r="B20" i="27" l="1"/>
  <c r="B23" i="27" s="1"/>
  <c r="B7" i="26"/>
  <c r="B17" i="26"/>
  <c r="B18" i="26" s="1"/>
  <c r="B21" i="26" s="1"/>
  <c r="C20" i="27" l="1"/>
  <c r="C19" i="27"/>
  <c r="C18" i="26"/>
  <c r="B17" i="25"/>
  <c r="B9" i="25"/>
  <c r="B8" i="24"/>
  <c r="B18" i="24"/>
  <c r="B21" i="24" s="1"/>
  <c r="C17" i="26" l="1"/>
  <c r="C18" i="24"/>
  <c r="B18" i="25" l="1"/>
  <c r="B21" i="25" s="1"/>
  <c r="C17" i="25" l="1"/>
  <c r="C18" i="25"/>
  <c r="C17" i="24" l="1"/>
  <c r="B17" i="23" l="1"/>
  <c r="B20" i="23" s="1"/>
  <c r="C16" i="23" l="1"/>
  <c r="C17" i="23"/>
  <c r="B17" i="22"/>
  <c r="B20" i="22" s="1"/>
  <c r="C16" i="22" l="1"/>
  <c r="C17" i="22"/>
  <c r="B17" i="21"/>
  <c r="B20" i="21" s="1"/>
  <c r="C16" i="21" l="1"/>
  <c r="C17" i="21"/>
  <c r="B17" i="20"/>
  <c r="B20" i="20" s="1"/>
  <c r="C16" i="20" l="1"/>
  <c r="C17" i="20"/>
  <c r="B17" i="19"/>
  <c r="B20" i="19" s="1"/>
  <c r="C16" i="19" l="1"/>
  <c r="C17" i="19"/>
  <c r="B18" i="18"/>
  <c r="B21" i="18" s="1"/>
  <c r="C17" i="18" l="1"/>
  <c r="C18" i="18"/>
  <c r="B18" i="17" l="1"/>
  <c r="C18" i="17" s="1"/>
  <c r="C10" i="17"/>
  <c r="C6" i="17"/>
  <c r="C14" i="17" l="1"/>
  <c r="C4" i="17"/>
  <c r="C8" i="17"/>
  <c r="C12" i="17"/>
  <c r="C16" i="17"/>
  <c r="B21" i="17"/>
  <c r="C5" i="17"/>
  <c r="C7" i="17"/>
  <c r="C9" i="17"/>
  <c r="C11" i="17"/>
  <c r="C13" i="17"/>
  <c r="C15" i="17"/>
  <c r="C17" i="17"/>
  <c r="B18" i="16"/>
  <c r="B21" i="16" l="1"/>
  <c r="C18" i="16"/>
  <c r="C6" i="16"/>
  <c r="C8" i="16"/>
  <c r="C10" i="16"/>
  <c r="C12" i="16"/>
  <c r="C14" i="16"/>
  <c r="C16" i="16"/>
  <c r="C17" i="16"/>
  <c r="C5" i="16"/>
  <c r="C7" i="16"/>
  <c r="C9" i="16"/>
  <c r="C11" i="16"/>
  <c r="C13" i="16"/>
  <c r="C15" i="16"/>
  <c r="C4" i="16"/>
  <c r="C18" i="15"/>
  <c r="B18" i="15"/>
  <c r="B21" i="15" s="1"/>
  <c r="C19" i="14" l="1"/>
  <c r="B19" i="14"/>
  <c r="B22" i="14" s="1"/>
  <c r="C19" i="13" l="1"/>
  <c r="B19" i="13"/>
  <c r="B22" i="13" s="1"/>
  <c r="C19" i="12" l="1"/>
  <c r="B19" i="12"/>
  <c r="B22" i="12" s="1"/>
  <c r="B22" i="11"/>
  <c r="C19" i="11" l="1"/>
  <c r="C19" i="10" l="1"/>
  <c r="B19" i="10"/>
  <c r="B22" i="10" s="1"/>
  <c r="C19" i="9" l="1"/>
  <c r="B19" i="9"/>
  <c r="B22" i="9"/>
  <c r="B17" i="8" l="1"/>
  <c r="B20" i="8" s="1"/>
  <c r="B17" i="6" l="1"/>
  <c r="B20" i="6" s="1"/>
  <c r="B16" i="5" l="1"/>
  <c r="B19" i="5" s="1"/>
  <c r="B16" i="4" l="1"/>
  <c r="B19" i="4" s="1"/>
  <c r="B17" i="3" l="1"/>
  <c r="B20" i="3" s="1"/>
  <c r="B16" i="1"/>
  <c r="B19" i="1" s="1"/>
  <c r="B19" i="2" l="1"/>
</calcChain>
</file>

<file path=xl/sharedStrings.xml><?xml version="1.0" encoding="utf-8"?>
<sst xmlns="http://schemas.openxmlformats.org/spreadsheetml/2006/main" count="3567" uniqueCount="57">
  <si>
    <t>Kraje/Countries</t>
  </si>
  <si>
    <t>Wartość nominalna zadłużenia (mln zł)* / Outstanding in nominal value (PLN mln)*</t>
  </si>
  <si>
    <t>Stany Zjednoczone / United States</t>
  </si>
  <si>
    <t>Luksemburg / Luxembourg</t>
  </si>
  <si>
    <t>Japonia / Japan</t>
  </si>
  <si>
    <t>Niemcy / Germany</t>
  </si>
  <si>
    <t xml:space="preserve">Wielka Brytania / United Kingdom </t>
  </si>
  <si>
    <t>Irlandia / Ireland</t>
  </si>
  <si>
    <t xml:space="preserve">Holandia / Netherlands </t>
  </si>
  <si>
    <t>Francja / France</t>
  </si>
  <si>
    <t>Austria / Austria</t>
  </si>
  <si>
    <t>Arabia Saudyjska / Saudi Arabia</t>
  </si>
  <si>
    <t>Australia/Australia</t>
  </si>
  <si>
    <t>Pozostałe kraje/Others</t>
  </si>
  <si>
    <t>-</t>
  </si>
  <si>
    <t>Rachunki zbiorcze/Omnibus accounts</t>
  </si>
  <si>
    <t>Udział w zadłużeniu nierezydentów (%)*/ Share in non-residents holdings (%)</t>
  </si>
  <si>
    <t>*bez rachunków zbiorczych i banków centralnych/excl. omnibus accounts and central banks</t>
  </si>
  <si>
    <t>Razem nierezydenci**/Non-residents total</t>
  </si>
  <si>
    <t xml:space="preserve">Kraje o udziale w zadłużeniu nierezydentów* w krajowych SPW większym niż 1% / 
Countries with more than 1% share in non-residents holdings* of Treasury securities </t>
  </si>
  <si>
    <t>Banki centralne/Central banks</t>
  </si>
  <si>
    <t>Suma/Total*</t>
  </si>
  <si>
    <t>Zjednoczone Emiraty Arabskie/United Emirates Arabes</t>
  </si>
  <si>
    <t>Zjednoczone Emiraty Arabskie/United Arab Emirates</t>
  </si>
  <si>
    <t>Szwajcaria/Switzerland</t>
  </si>
  <si>
    <t>Razem nierezydenci/Non-residents total</t>
  </si>
  <si>
    <t>Stany Zjednoczone/United States</t>
  </si>
  <si>
    <t>Luksemburg/Luxembourg</t>
  </si>
  <si>
    <t>Japonia/Japan</t>
  </si>
  <si>
    <t>Wielka Brytania/United Kingdom</t>
  </si>
  <si>
    <t>Irlandia/Ireland</t>
  </si>
  <si>
    <t>Niemcy/Germany</t>
  </si>
  <si>
    <t>Holandia/Netherlands</t>
  </si>
  <si>
    <t>Austria/Austria</t>
  </si>
  <si>
    <t>Wielka Brytania/United Kingdom (the)</t>
  </si>
  <si>
    <t>Tajlandia/Thailand</t>
  </si>
  <si>
    <t>Francja/France</t>
  </si>
  <si>
    <t>Norwegia/Norway</t>
  </si>
  <si>
    <t>Dania/Denmark</t>
  </si>
  <si>
    <t>Kajmany/Cayman Islands (the)</t>
  </si>
  <si>
    <t>Hongkong/Hong Kong</t>
  </si>
  <si>
    <t>Zjednoczone Emiraty Arabskie/United Arab Emirates (the)</t>
  </si>
  <si>
    <t>Irlandia/Irteland</t>
  </si>
  <si>
    <t>Tajwan/Taiwan (Province of China)</t>
  </si>
  <si>
    <t>Hong Kong/Hong Kong</t>
  </si>
  <si>
    <t>Singapur/Singapore</t>
  </si>
  <si>
    <t>Włochy/Italy</t>
  </si>
  <si>
    <t>Kanada/Canada</t>
  </si>
  <si>
    <t>Bułgaria/Bulgaria</t>
  </si>
  <si>
    <t>Kuwejt/Kuwait</t>
  </si>
  <si>
    <t>Korea Południowa/Korea (the Republic of)</t>
  </si>
  <si>
    <t>Czechy/Czech Republic (the)</t>
  </si>
  <si>
    <t>Tajwan/Taiwan</t>
  </si>
  <si>
    <t>Holandia/Netherlands (the)</t>
  </si>
  <si>
    <t xml:space="preserve">Australia/Australia </t>
  </si>
  <si>
    <t>Stany Zjednoczone/United States (the)</t>
  </si>
  <si>
    <t>Hiszpania/Spain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</si>
</sst>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%"/>
  </numFmts>
  <fonts count="9" x14ac:knownFonts="1">
    <font>
      <sz val="11"/>
      <color theme="1"/>
      <name val="Calibri"/>
      <family val="2"/>
      <charset val="238"/>
      <scheme val="minor"/>
    </font>
    <font>
      <b/>
      <sz val="10"/>
      <color indexed="9"/>
      <name val="Arial CE"/>
      <family val="2"/>
      <charset val="238"/>
    </font>
    <font>
      <b/>
      <sz val="11"/>
      <name val="Arial Narrow"/>
      <family val="2"/>
    </font>
    <font>
      <sz val="10"/>
      <name val="Arial Narrow"/>
      <family val="2"/>
      <charset val="238"/>
    </font>
    <font>
      <sz val="10"/>
      <name val="Arial Narrow"/>
      <family val="2"/>
    </font>
    <font>
      <b/>
      <sz val="12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rgb="FF000000"/>
      <name val="Arial Narrow"/>
      <family val="2"/>
      <charset val="238"/>
    </font>
    <font>
      <b/>
      <sz val="11"/>
      <name val="Arial Narrow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37">
    <xf numFmtId="0" fontId="0" fillId="0" borderId="0" xfId="0"/>
    <xf numFmtId="0" fontId="2" fillId="0" borderId="3" xfId="0" applyNumberFormat="1" applyFont="1" applyBorder="1" applyAlignment="1">
      <alignment horizontal="left"/>
    </xf>
    <xf numFmtId="164" fontId="2" fillId="0" borderId="4" xfId="0" applyNumberFormat="1" applyFont="1" applyBorder="1" applyAlignment="1">
      <alignment horizontal="right"/>
    </xf>
    <xf numFmtId="0" fontId="2" fillId="0" borderId="5" xfId="0" applyNumberFormat="1" applyFont="1" applyBorder="1" applyAlignment="1">
      <alignment horizontal="left"/>
    </xf>
    <xf numFmtId="164" fontId="2" fillId="0" borderId="6" xfId="0" applyNumberFormat="1" applyFont="1" applyBorder="1" applyAlignment="1">
      <alignment horizontal="right"/>
    </xf>
    <xf numFmtId="14" fontId="3" fillId="0" borderId="7" xfId="0" applyNumberFormat="1" applyFont="1" applyBorder="1" applyAlignment="1">
      <alignment horizontal="left"/>
    </xf>
    <xf numFmtId="4" fontId="4" fillId="0" borderId="0" xfId="0" applyNumberFormat="1" applyFont="1" applyBorder="1" applyAlignment="1"/>
    <xf numFmtId="0" fontId="0" fillId="0" borderId="0" xfId="0" applyBorder="1"/>
    <xf numFmtId="164" fontId="2" fillId="3" borderId="6" xfId="0" applyNumberFormat="1" applyFont="1" applyFill="1" applyBorder="1" applyAlignment="1">
      <alignment horizontal="right"/>
    </xf>
    <xf numFmtId="164" fontId="2" fillId="3" borderId="5" xfId="0" applyNumberFormat="1" applyFont="1" applyFill="1" applyBorder="1" applyAlignment="1">
      <alignment horizontal="right"/>
    </xf>
    <xf numFmtId="165" fontId="2" fillId="3" borderId="5" xfId="0" applyNumberFormat="1" applyFont="1" applyFill="1" applyBorder="1" applyAlignment="1">
      <alignment horizontal="right"/>
    </xf>
    <xf numFmtId="164" fontId="0" fillId="0" borderId="0" xfId="0" applyNumberFormat="1"/>
    <xf numFmtId="165" fontId="2" fillId="0" borderId="4" xfId="0" applyNumberFormat="1" applyFont="1" applyBorder="1" applyAlignment="1">
      <alignment horizontal="right"/>
    </xf>
    <xf numFmtId="165" fontId="2" fillId="0" borderId="6" xfId="0" applyNumberFormat="1" applyFont="1" applyBorder="1" applyAlignment="1">
      <alignment horizontal="right"/>
    </xf>
    <xf numFmtId="164" fontId="7" fillId="0" borderId="5" xfId="0" applyNumberFormat="1" applyFont="1" applyFill="1" applyBorder="1" applyAlignment="1"/>
    <xf numFmtId="164" fontId="7" fillId="0" borderId="3" xfId="0" applyNumberFormat="1" applyFont="1" applyFill="1" applyBorder="1" applyAlignment="1"/>
    <xf numFmtId="164" fontId="8" fillId="0" borderId="4" xfId="0" applyNumberFormat="1" applyFont="1" applyBorder="1" applyAlignment="1">
      <alignment horizontal="right"/>
    </xf>
    <xf numFmtId="165" fontId="8" fillId="0" borderId="6" xfId="0" applyNumberFormat="1" applyFont="1" applyBorder="1" applyAlignment="1">
      <alignment horizontal="right"/>
    </xf>
    <xf numFmtId="165" fontId="8" fillId="0" borderId="4" xfId="0" applyNumberFormat="1" applyFont="1" applyBorder="1" applyAlignment="1">
      <alignment horizontal="right"/>
    </xf>
    <xf numFmtId="0" fontId="2" fillId="0" borderId="3" xfId="0" applyNumberFormat="1" applyFont="1" applyFill="1" applyBorder="1" applyAlignment="1">
      <alignment horizontal="left"/>
    </xf>
    <xf numFmtId="0" fontId="2" fillId="0" borderId="5" xfId="0" applyNumberFormat="1" applyFont="1" applyFill="1" applyBorder="1" applyAlignment="1">
      <alignment horizontal="left"/>
    </xf>
    <xf numFmtId="165" fontId="8" fillId="0" borderId="4" xfId="0" applyNumberFormat="1" applyFont="1" applyFill="1" applyBorder="1" applyAlignment="1">
      <alignment horizontal="right"/>
    </xf>
    <xf numFmtId="165" fontId="8" fillId="0" borderId="6" xfId="0" applyNumberFormat="1" applyFont="1" applyFill="1" applyBorder="1" applyAlignment="1">
      <alignment horizontal="right"/>
    </xf>
    <xf numFmtId="164" fontId="7" fillId="0" borderId="4" xfId="0" applyNumberFormat="1" applyFont="1" applyFill="1" applyBorder="1" applyAlignment="1"/>
    <xf numFmtId="165" fontId="2" fillId="3" borderId="6" xfId="1" applyNumberFormat="1" applyFont="1" applyFill="1" applyBorder="1" applyAlignment="1">
      <alignment horizontal="right"/>
    </xf>
    <xf numFmtId="165" fontId="2" fillId="3" borderId="6" xfId="0" applyNumberFormat="1" applyFont="1" applyFill="1" applyBorder="1" applyAlignment="1">
      <alignment horizontal="right"/>
    </xf>
    <xf numFmtId="165" fontId="4" fillId="0" borderId="0" xfId="0" applyNumberFormat="1" applyFont="1" applyBorder="1" applyAlignment="1"/>
    <xf numFmtId="4" fontId="0" fillId="0" borderId="0" xfId="0" applyNumberFormat="1"/>
    <xf numFmtId="165" fontId="0" fillId="0" borderId="0" xfId="1" applyNumberFormat="1" applyFont="1"/>
    <xf numFmtId="10" fontId="8" fillId="0" borderId="4" xfId="0" applyNumberFormat="1" applyFont="1" applyFill="1" applyBorder="1" applyAlignment="1">
      <alignment horizontal="right"/>
    </xf>
    <xf numFmtId="10" fontId="2" fillId="3" borderId="5" xfId="0" applyNumberFormat="1" applyFont="1" applyFill="1" applyBorder="1" applyAlignment="1">
      <alignment horizontal="right"/>
    </xf>
    <xf numFmtId="0" fontId="2" fillId="0" borderId="8" xfId="0" applyNumberFormat="1" applyFont="1" applyFill="1" applyBorder="1" applyAlignment="1">
      <alignment horizontal="left"/>
    </xf>
    <xf numFmtId="10" fontId="0" fillId="0" borderId="0" xfId="1" applyNumberFormat="1" applyFont="1"/>
    <xf numFmtId="164" fontId="7" fillId="0" borderId="0" xfId="0" applyNumberFormat="1" applyFont="1" applyFill="1" applyBorder="1" applyAlignment="1"/>
    <xf numFmtId="14" fontId="5" fillId="0" borderId="0" xfId="0" applyNumberFormat="1" applyFont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14" fontId="1" fillId="2" borderId="2" xfId="0" applyNumberFormat="1" applyFont="1" applyFill="1" applyBorder="1" applyAlignment="1">
      <alignment horizontal="center" vertical="center" wrapText="1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7" Type="http://schemas.openxmlformats.org/officeDocument/2006/relationships/worksheet" Target="worksheets/sheet117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63" Type="http://schemas.openxmlformats.org/officeDocument/2006/relationships/worksheet" Target="worksheets/sheet63.xml"/><Relationship Id="rId84" Type="http://schemas.openxmlformats.org/officeDocument/2006/relationships/worksheet" Target="worksheets/sheet84.xml"/><Relationship Id="rId16" Type="http://schemas.openxmlformats.org/officeDocument/2006/relationships/worksheet" Target="worksheets/sheet16.xml"/><Relationship Id="rId107" Type="http://schemas.openxmlformats.org/officeDocument/2006/relationships/worksheet" Target="worksheets/sheet107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123" Type="http://schemas.openxmlformats.org/officeDocument/2006/relationships/worksheet" Target="worksheets/sheet123.xml"/><Relationship Id="rId128" Type="http://schemas.openxmlformats.org/officeDocument/2006/relationships/worksheet" Target="worksheets/sheet128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113" Type="http://schemas.openxmlformats.org/officeDocument/2006/relationships/worksheet" Target="worksheets/sheet113.xml"/><Relationship Id="rId118" Type="http://schemas.openxmlformats.org/officeDocument/2006/relationships/worksheet" Target="worksheets/sheet118.xml"/><Relationship Id="rId134" Type="http://schemas.openxmlformats.org/officeDocument/2006/relationships/styles" Target="styles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worksheet" Target="worksheets/sheet103.xml"/><Relationship Id="rId108" Type="http://schemas.openxmlformats.org/officeDocument/2006/relationships/worksheet" Target="worksheets/sheet108.xml"/><Relationship Id="rId124" Type="http://schemas.openxmlformats.org/officeDocument/2006/relationships/worksheet" Target="worksheets/sheet124.xml"/><Relationship Id="rId129" Type="http://schemas.openxmlformats.org/officeDocument/2006/relationships/worksheet" Target="worksheets/sheet129.xml"/><Relationship Id="rId54" Type="http://schemas.openxmlformats.org/officeDocument/2006/relationships/worksheet" Target="worksheets/sheet54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49" Type="http://schemas.openxmlformats.org/officeDocument/2006/relationships/worksheet" Target="worksheets/sheet49.xml"/><Relationship Id="rId114" Type="http://schemas.openxmlformats.org/officeDocument/2006/relationships/worksheet" Target="worksheets/sheet114.xml"/><Relationship Id="rId119" Type="http://schemas.openxmlformats.org/officeDocument/2006/relationships/worksheet" Target="worksheets/sheet119.xml"/><Relationship Id="rId44" Type="http://schemas.openxmlformats.org/officeDocument/2006/relationships/worksheet" Target="worksheets/sheet44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130" Type="http://schemas.openxmlformats.org/officeDocument/2006/relationships/worksheet" Target="worksheets/sheet130.xml"/><Relationship Id="rId135" Type="http://schemas.openxmlformats.org/officeDocument/2006/relationships/sharedStrings" Target="sharedStrings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worksheet" Target="worksheets/sheet10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120" Type="http://schemas.openxmlformats.org/officeDocument/2006/relationships/worksheet" Target="worksheets/sheet120.xml"/><Relationship Id="rId125" Type="http://schemas.openxmlformats.org/officeDocument/2006/relationships/worksheet" Target="worksheets/sheet125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110" Type="http://schemas.openxmlformats.org/officeDocument/2006/relationships/worksheet" Target="worksheets/sheet110.xml"/><Relationship Id="rId115" Type="http://schemas.openxmlformats.org/officeDocument/2006/relationships/worksheet" Target="worksheets/sheet115.xml"/><Relationship Id="rId131" Type="http://schemas.openxmlformats.org/officeDocument/2006/relationships/worksheet" Target="worksheets/sheet131.xml"/><Relationship Id="rId136" Type="http://schemas.openxmlformats.org/officeDocument/2006/relationships/calcChain" Target="calcChain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worksheet" Target="worksheets/sheet105.xml"/><Relationship Id="rId126" Type="http://schemas.openxmlformats.org/officeDocument/2006/relationships/worksheet" Target="worksheets/sheet126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121" Type="http://schemas.openxmlformats.org/officeDocument/2006/relationships/worksheet" Target="worksheets/sheet121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Relationship Id="rId116" Type="http://schemas.openxmlformats.org/officeDocument/2006/relationships/worksheet" Target="worksheets/sheet11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62" Type="http://schemas.openxmlformats.org/officeDocument/2006/relationships/worksheet" Target="worksheets/sheet62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111" Type="http://schemas.openxmlformats.org/officeDocument/2006/relationships/worksheet" Target="worksheets/sheet111.xml"/><Relationship Id="rId132" Type="http://schemas.openxmlformats.org/officeDocument/2006/relationships/worksheet" Target="worksheets/sheet132.xml"/><Relationship Id="rId15" Type="http://schemas.openxmlformats.org/officeDocument/2006/relationships/worksheet" Target="worksheets/sheet15.xml"/><Relationship Id="rId36" Type="http://schemas.openxmlformats.org/officeDocument/2006/relationships/worksheet" Target="worksheets/sheet36.xml"/><Relationship Id="rId57" Type="http://schemas.openxmlformats.org/officeDocument/2006/relationships/worksheet" Target="worksheets/sheet57.xml"/><Relationship Id="rId106" Type="http://schemas.openxmlformats.org/officeDocument/2006/relationships/worksheet" Target="worksheets/sheet106.xml"/><Relationship Id="rId127" Type="http://schemas.openxmlformats.org/officeDocument/2006/relationships/worksheet" Target="worksheets/sheet12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52" Type="http://schemas.openxmlformats.org/officeDocument/2006/relationships/worksheet" Target="worksheets/sheet52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122" Type="http://schemas.openxmlformats.org/officeDocument/2006/relationships/worksheet" Target="worksheets/sheet12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26" Type="http://schemas.openxmlformats.org/officeDocument/2006/relationships/worksheet" Target="worksheets/sheet26.xml"/><Relationship Id="rId47" Type="http://schemas.openxmlformats.org/officeDocument/2006/relationships/worksheet" Target="worksheets/sheet47.xml"/><Relationship Id="rId68" Type="http://schemas.openxmlformats.org/officeDocument/2006/relationships/worksheet" Target="worksheets/sheet68.xml"/><Relationship Id="rId89" Type="http://schemas.openxmlformats.org/officeDocument/2006/relationships/worksheet" Target="worksheets/sheet89.xml"/><Relationship Id="rId112" Type="http://schemas.openxmlformats.org/officeDocument/2006/relationships/worksheet" Target="worksheets/sheet112.xml"/><Relationship Id="rId133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0" row="0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DED043D7-0383-4988-B599-086BBCDC22C1}">
  <we:reference id="f53bac05-48fe-4cc3-97fd-89712d4c6174" version="1.0.0.0" store="developer" storeType="Registry"/>
  <we:alternateReferences/>
  <we:properties/>
  <we:bindings/>
  <we:snapshot xmlns:r="http://schemas.openxmlformats.org/officeDocument/2006/relationships"/>
</we:webextension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BFEB8F-9F64-4D49-8BDF-23036BE8D797}">
  <dimension ref="A1:G33"/>
  <sheetViews>
    <sheetView tabSelected="1" topLeftCell="A3" zoomScale="120" zoomScaleNormal="120" workbookViewId="0">
      <selection activeCell="E26" sqref="E26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  <col min="5" max="5" width="12.85546875" bestFit="1" customWidth="1"/>
    <col min="6" max="6" width="17.1406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16892.52496956</v>
      </c>
      <c r="C4" s="21">
        <v>0.2277746006587773</v>
      </c>
      <c r="E4" s="11"/>
    </row>
    <row r="5" spans="1:7" ht="16.5" x14ac:dyDescent="0.3">
      <c r="A5" s="19" t="s">
        <v>27</v>
      </c>
      <c r="B5" s="14">
        <v>10752.37089154</v>
      </c>
      <c r="C5" s="21">
        <v>0.14498229189353551</v>
      </c>
      <c r="E5" s="11"/>
      <c r="G5" s="11"/>
    </row>
    <row r="6" spans="1:7" ht="16.5" x14ac:dyDescent="0.3">
      <c r="A6" s="19" t="s">
        <v>53</v>
      </c>
      <c r="B6" s="14">
        <v>9030.4372558199993</v>
      </c>
      <c r="C6" s="21">
        <v>0.12176416748976523</v>
      </c>
      <c r="E6" s="11"/>
    </row>
    <row r="7" spans="1:7" ht="16.5" x14ac:dyDescent="0.3">
      <c r="A7" s="19" t="s">
        <v>55</v>
      </c>
      <c r="B7" s="14">
        <v>6735.1024196000008</v>
      </c>
      <c r="C7" s="21">
        <v>9.0814444068293323E-2</v>
      </c>
      <c r="E7" s="11"/>
    </row>
    <row r="8" spans="1:7" ht="16.5" x14ac:dyDescent="0.3">
      <c r="A8" s="19" t="s">
        <v>34</v>
      </c>
      <c r="B8" s="14">
        <v>4917.4024646999997</v>
      </c>
      <c r="C8" s="21">
        <v>6.6305030461334513E-2</v>
      </c>
      <c r="E8" s="11"/>
    </row>
    <row r="9" spans="1:7" ht="16.5" x14ac:dyDescent="0.3">
      <c r="A9" s="19" t="s">
        <v>31</v>
      </c>
      <c r="B9" s="14">
        <v>4845.15125154</v>
      </c>
      <c r="C9" s="21">
        <v>6.5330813092747742E-2</v>
      </c>
      <c r="E9" s="11"/>
    </row>
    <row r="10" spans="1:7" ht="16.5" x14ac:dyDescent="0.3">
      <c r="A10" s="19" t="s">
        <v>30</v>
      </c>
      <c r="B10" s="14">
        <v>4150.5366733999999</v>
      </c>
      <c r="C10" s="21">
        <v>5.5964803071587202E-2</v>
      </c>
      <c r="E10" s="11"/>
    </row>
    <row r="11" spans="1:7" ht="16.5" x14ac:dyDescent="0.3">
      <c r="A11" s="19" t="s">
        <v>33</v>
      </c>
      <c r="B11" s="14">
        <v>2308.99755</v>
      </c>
      <c r="C11" s="21">
        <v>3.1133948052233906E-2</v>
      </c>
      <c r="E11" s="11"/>
    </row>
    <row r="12" spans="1:7" ht="16.5" x14ac:dyDescent="0.3">
      <c r="A12" s="19" t="s">
        <v>24</v>
      </c>
      <c r="B12" s="14">
        <v>1863.9141961599998</v>
      </c>
      <c r="C12" s="21">
        <v>2.5132554929331457E-2</v>
      </c>
      <c r="E12" s="11"/>
    </row>
    <row r="13" spans="1:7" ht="16.5" x14ac:dyDescent="0.3">
      <c r="A13" s="19" t="s">
        <v>36</v>
      </c>
      <c r="B13" s="14">
        <v>1517.1154511800003</v>
      </c>
      <c r="C13" s="21">
        <v>2.0456407000639533E-2</v>
      </c>
      <c r="E13" s="11"/>
    </row>
    <row r="14" spans="1:7" ht="16.5" x14ac:dyDescent="0.3">
      <c r="A14" s="19" t="s">
        <v>37</v>
      </c>
      <c r="B14" s="14">
        <v>1046.6621</v>
      </c>
      <c r="C14" s="21">
        <v>1.4112931150421554E-2</v>
      </c>
      <c r="E14" s="11"/>
    </row>
    <row r="15" spans="1:7" ht="16.5" x14ac:dyDescent="0.3">
      <c r="A15" s="19" t="s">
        <v>50</v>
      </c>
      <c r="B15" s="23">
        <v>1023.8495815599999</v>
      </c>
      <c r="C15" s="21">
        <v>1.3805332831812862E-2</v>
      </c>
      <c r="E15" s="11"/>
    </row>
    <row r="16" spans="1:7" ht="16.5" x14ac:dyDescent="0.3">
      <c r="A16" s="19" t="s">
        <v>12</v>
      </c>
      <c r="B16" s="23">
        <v>993.02009562000001</v>
      </c>
      <c r="C16" s="21">
        <v>1.3389635719560389E-2</v>
      </c>
      <c r="E16" s="11"/>
    </row>
    <row r="17" spans="1:6" ht="16.5" x14ac:dyDescent="0.3">
      <c r="A17" s="19" t="s">
        <v>46</v>
      </c>
      <c r="B17" s="23">
        <v>854.58023420000006</v>
      </c>
      <c r="C17" s="21">
        <v>1.1522947097994403E-2</v>
      </c>
      <c r="E17" s="11"/>
    </row>
    <row r="18" spans="1:6" ht="16.5" x14ac:dyDescent="0.3">
      <c r="A18" s="19" t="s">
        <v>51</v>
      </c>
      <c r="B18" s="23">
        <v>802.45360000000005</v>
      </c>
      <c r="C18" s="21">
        <v>1.0820084541331838E-2</v>
      </c>
      <c r="E18" s="11"/>
    </row>
    <row r="19" spans="1:6" ht="16.5" x14ac:dyDescent="0.3">
      <c r="A19" s="19" t="s">
        <v>48</v>
      </c>
      <c r="B19" s="23">
        <v>729.4</v>
      </c>
      <c r="C19" s="21">
        <v>9.8350479883789442E-3</v>
      </c>
      <c r="E19" s="11"/>
    </row>
    <row r="20" spans="1:6" ht="16.5" x14ac:dyDescent="0.3">
      <c r="A20" s="19" t="s">
        <v>47</v>
      </c>
      <c r="B20" s="23">
        <v>706.77825547999998</v>
      </c>
      <c r="C20" s="21">
        <v>9.530022017807175E-3</v>
      </c>
      <c r="E20" s="11"/>
    </row>
    <row r="21" spans="1:6" ht="16.5" x14ac:dyDescent="0.3">
      <c r="A21" s="20" t="s">
        <v>13</v>
      </c>
      <c r="B21" s="16">
        <v>4993.0422085799946</v>
      </c>
      <c r="C21" s="21">
        <v>6.7324937934447271E-2</v>
      </c>
      <c r="E21" s="11"/>
    </row>
    <row r="22" spans="1:6" ht="16.5" x14ac:dyDescent="0.3">
      <c r="A22" s="3" t="s">
        <v>21</v>
      </c>
      <c r="B22" s="16">
        <f>SUM(B4:B21)</f>
        <v>74163.339198939982</v>
      </c>
      <c r="C22" s="21">
        <f>SUM(C4:C21)</f>
        <v>1.0000000000000004</v>
      </c>
      <c r="E22" s="11"/>
      <c r="F22" s="11"/>
    </row>
    <row r="23" spans="1:6" ht="16.5" x14ac:dyDescent="0.3">
      <c r="A23" s="3" t="s">
        <v>15</v>
      </c>
      <c r="B23" s="8">
        <v>64748.175639979992</v>
      </c>
      <c r="C23" s="30" t="s">
        <v>14</v>
      </c>
      <c r="E23" s="32"/>
    </row>
    <row r="24" spans="1:6" ht="16.5" x14ac:dyDescent="0.3">
      <c r="A24" s="3" t="s">
        <v>20</v>
      </c>
      <c r="B24" s="8">
        <v>21643.290228000002</v>
      </c>
      <c r="C24" s="30" t="s">
        <v>14</v>
      </c>
    </row>
    <row r="25" spans="1:6" ht="16.5" x14ac:dyDescent="0.3">
      <c r="A25" s="3" t="s">
        <v>25</v>
      </c>
      <c r="B25" s="9">
        <f>B22+B23+B24</f>
        <v>160554.80506691997</v>
      </c>
      <c r="C25" s="30" t="s">
        <v>14</v>
      </c>
    </row>
    <row r="26" spans="1:6" x14ac:dyDescent="0.25">
      <c r="A26" s="5" t="s">
        <v>17</v>
      </c>
      <c r="B26" s="6"/>
      <c r="C26" s="6"/>
    </row>
    <row r="27" spans="1:6" x14ac:dyDescent="0.25">
      <c r="A27" s="5"/>
      <c r="B27" s="11"/>
    </row>
    <row r="28" spans="1:6" ht="16.5" x14ac:dyDescent="0.3">
      <c r="B28" s="33"/>
    </row>
    <row r="29" spans="1:6" x14ac:dyDescent="0.25">
      <c r="B29" s="11"/>
    </row>
    <row r="30" spans="1:6" x14ac:dyDescent="0.25">
      <c r="B30" s="11"/>
    </row>
    <row r="31" spans="1:6" x14ac:dyDescent="0.25">
      <c r="B31" s="11"/>
    </row>
    <row r="32" spans="1:6" x14ac:dyDescent="0.25">
      <c r="B32" s="11"/>
    </row>
    <row r="33" spans="2:2" x14ac:dyDescent="0.25">
      <c r="B33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742C2B-0966-4878-9FF2-C7F84BC5B356}">
  <dimension ref="A1:G31"/>
  <sheetViews>
    <sheetView zoomScale="120" zoomScaleNormal="120" workbookViewId="0">
      <selection activeCell="C4" sqref="C4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14813.639300000001</v>
      </c>
      <c r="C4" s="21">
        <v>0.22861541416518835</v>
      </c>
      <c r="E4" s="11"/>
    </row>
    <row r="5" spans="1:7" ht="16.5" x14ac:dyDescent="0.3">
      <c r="A5" s="19" t="s">
        <v>27</v>
      </c>
      <c r="B5" s="14">
        <v>10458.719999999999</v>
      </c>
      <c r="C5" s="21">
        <v>0.16140696799858886</v>
      </c>
      <c r="E5" s="11"/>
      <c r="G5" s="11"/>
    </row>
    <row r="6" spans="1:7" ht="16.5" x14ac:dyDescent="0.3">
      <c r="A6" s="19" t="s">
        <v>53</v>
      </c>
      <c r="B6" s="14">
        <v>8729.7744999999995</v>
      </c>
      <c r="C6" s="21">
        <v>0.13472455839303443</v>
      </c>
      <c r="E6" s="11"/>
    </row>
    <row r="7" spans="1:7" ht="16.5" x14ac:dyDescent="0.3">
      <c r="A7" s="19" t="s">
        <v>55</v>
      </c>
      <c r="B7" s="14">
        <v>6027.1269000000002</v>
      </c>
      <c r="C7" s="21">
        <v>9.3015233094655397E-2</v>
      </c>
      <c r="E7" s="11"/>
    </row>
    <row r="8" spans="1:7" ht="16.5" x14ac:dyDescent="0.3">
      <c r="A8" s="19" t="s">
        <v>34</v>
      </c>
      <c r="B8" s="14">
        <v>4106.9119600000004</v>
      </c>
      <c r="C8" s="21">
        <v>6.3381007169208275E-2</v>
      </c>
      <c r="E8" s="11"/>
    </row>
    <row r="9" spans="1:7" ht="16.5" x14ac:dyDescent="0.3">
      <c r="A9" s="19" t="s">
        <v>31</v>
      </c>
      <c r="B9" s="14">
        <v>3933.2912999999999</v>
      </c>
      <c r="C9" s="21">
        <v>6.0701560323656055E-2</v>
      </c>
      <c r="E9" s="11"/>
    </row>
    <row r="10" spans="1:7" ht="16.5" x14ac:dyDescent="0.3">
      <c r="A10" s="19" t="s">
        <v>30</v>
      </c>
      <c r="B10" s="14">
        <v>3063.0407</v>
      </c>
      <c r="C10" s="21">
        <v>4.7271187319602712E-2</v>
      </c>
      <c r="E10" s="11"/>
    </row>
    <row r="11" spans="1:7" ht="16.5" x14ac:dyDescent="0.3">
      <c r="A11" s="19" t="s">
        <v>24</v>
      </c>
      <c r="B11" s="14">
        <v>1894.1056000000001</v>
      </c>
      <c r="C11" s="21">
        <v>2.9231286616827681E-2</v>
      </c>
      <c r="E11" s="11"/>
    </row>
    <row r="12" spans="1:7" ht="16.5" x14ac:dyDescent="0.3">
      <c r="A12" s="19" t="s">
        <v>36</v>
      </c>
      <c r="B12" s="14">
        <v>1586.6845000000001</v>
      </c>
      <c r="C12" s="21">
        <v>2.4486929023375424E-2</v>
      </c>
      <c r="E12" s="11"/>
    </row>
    <row r="13" spans="1:7" ht="16.5" x14ac:dyDescent="0.3">
      <c r="A13" s="19" t="s">
        <v>45</v>
      </c>
      <c r="B13" s="14">
        <v>1382.806</v>
      </c>
      <c r="C13" s="21">
        <v>2.1340520043586282E-2</v>
      </c>
      <c r="E13" s="11"/>
    </row>
    <row r="14" spans="1:7" ht="16.5" x14ac:dyDescent="0.3">
      <c r="A14" s="19" t="s">
        <v>33</v>
      </c>
      <c r="B14" s="14">
        <v>1051.3933999999999</v>
      </c>
      <c r="C14" s="21">
        <v>1.6225907268549836E-2</v>
      </c>
      <c r="E14" s="11"/>
    </row>
    <row r="15" spans="1:7" ht="16.5" x14ac:dyDescent="0.3">
      <c r="A15" s="19" t="s">
        <v>51</v>
      </c>
      <c r="B15" s="23">
        <v>808.86540000000002</v>
      </c>
      <c r="C15" s="21">
        <v>1.2483029637753549E-2</v>
      </c>
      <c r="E15" s="11"/>
    </row>
    <row r="16" spans="1:7" ht="16.5" x14ac:dyDescent="0.3">
      <c r="A16" s="19" t="s">
        <v>48</v>
      </c>
      <c r="B16" s="23">
        <v>748.4</v>
      </c>
      <c r="C16" s="21">
        <v>1.1549881328704078E-2</v>
      </c>
      <c r="E16" s="11"/>
    </row>
    <row r="17" spans="1:5" ht="16.5" x14ac:dyDescent="0.3">
      <c r="A17" s="19" t="s">
        <v>38</v>
      </c>
      <c r="B17" s="23">
        <v>732.65039999999999</v>
      </c>
      <c r="C17" s="21">
        <v>1.1306821453003173E-2</v>
      </c>
      <c r="E17" s="11"/>
    </row>
    <row r="18" spans="1:5" ht="16.5" x14ac:dyDescent="0.3">
      <c r="A18" s="19" t="s">
        <v>56</v>
      </c>
      <c r="B18" s="23">
        <v>640.22619999999995</v>
      </c>
      <c r="C18" s="21">
        <v>9.8804604937562292E-3</v>
      </c>
      <c r="E18" s="11"/>
    </row>
    <row r="19" spans="1:5" ht="16.5" x14ac:dyDescent="0.3">
      <c r="A19" s="20" t="s">
        <v>13</v>
      </c>
      <c r="B19" s="16">
        <v>4819.5663999999961</v>
      </c>
      <c r="C19" s="21">
        <v>7.4379235670509733E-2</v>
      </c>
      <c r="E19" s="11"/>
    </row>
    <row r="20" spans="1:5" ht="16.5" x14ac:dyDescent="0.3">
      <c r="A20" s="3" t="s">
        <v>21</v>
      </c>
      <c r="B20" s="16">
        <f>SUM(B4:B19)</f>
        <v>64797.202559999991</v>
      </c>
      <c r="C20" s="21">
        <f>SUM(C4:C19)</f>
        <v>1.0000000000000002</v>
      </c>
      <c r="E20" s="11"/>
    </row>
    <row r="21" spans="1:5" ht="16.5" x14ac:dyDescent="0.3">
      <c r="A21" s="3" t="s">
        <v>15</v>
      </c>
      <c r="B21" s="8">
        <v>51320.168080000003</v>
      </c>
      <c r="C21" s="30" t="s">
        <v>14</v>
      </c>
    </row>
    <row r="22" spans="1:5" ht="16.5" x14ac:dyDescent="0.3">
      <c r="A22" s="3" t="s">
        <v>20</v>
      </c>
      <c r="B22" s="8">
        <v>21414.413</v>
      </c>
      <c r="C22" s="30" t="s">
        <v>14</v>
      </c>
    </row>
    <row r="23" spans="1:5" ht="16.5" x14ac:dyDescent="0.3">
      <c r="A23" s="3" t="s">
        <v>18</v>
      </c>
      <c r="B23" s="9">
        <f>B20+B21+B22</f>
        <v>137531.78363999998</v>
      </c>
      <c r="C23" s="30" t="s">
        <v>14</v>
      </c>
    </row>
    <row r="24" spans="1:5" x14ac:dyDescent="0.25">
      <c r="A24" s="5" t="s">
        <v>17</v>
      </c>
      <c r="B24" s="6"/>
      <c r="C24" s="6"/>
    </row>
    <row r="25" spans="1:5" x14ac:dyDescent="0.25">
      <c r="A25" s="5"/>
      <c r="B25" s="11"/>
    </row>
    <row r="26" spans="1:5" ht="16.5" x14ac:dyDescent="0.3">
      <c r="B26" s="33"/>
    </row>
    <row r="27" spans="1:5" x14ac:dyDescent="0.25">
      <c r="B27" s="11"/>
    </row>
    <row r="28" spans="1:5" x14ac:dyDescent="0.25">
      <c r="B28" s="11"/>
    </row>
    <row r="29" spans="1:5" x14ac:dyDescent="0.25">
      <c r="B29" s="11"/>
    </row>
    <row r="30" spans="1:5" x14ac:dyDescent="0.25">
      <c r="B30" s="11"/>
    </row>
    <row r="31" spans="1:5" x14ac:dyDescent="0.25">
      <c r="B31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F00-000000000000}">
  <dimension ref="A1:E29"/>
  <sheetViews>
    <sheetView workbookViewId="0">
      <selection activeCell="B4" sqref="B4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5" ht="64.5" customHeight="1" x14ac:dyDescent="0.25">
      <c r="A1" s="34" t="s">
        <v>19</v>
      </c>
      <c r="B1" s="34"/>
      <c r="C1" s="34"/>
    </row>
    <row r="2" spans="1:5" x14ac:dyDescent="0.25">
      <c r="A2" s="35" t="s">
        <v>0</v>
      </c>
      <c r="B2" s="35" t="s">
        <v>1</v>
      </c>
      <c r="C2" s="35" t="s">
        <v>16</v>
      </c>
    </row>
    <row r="3" spans="1:5" ht="45" customHeight="1" x14ac:dyDescent="0.25">
      <c r="A3" s="36"/>
      <c r="B3" s="36"/>
      <c r="C3" s="36"/>
    </row>
    <row r="4" spans="1:5" ht="16.5" x14ac:dyDescent="0.3">
      <c r="A4" s="19" t="s">
        <v>26</v>
      </c>
      <c r="B4" s="14">
        <v>18355.033421479999</v>
      </c>
      <c r="C4" s="21">
        <v>0.17378727992243978</v>
      </c>
      <c r="E4" s="28"/>
    </row>
    <row r="5" spans="1:5" ht="16.5" x14ac:dyDescent="0.3">
      <c r="A5" s="19" t="s">
        <v>28</v>
      </c>
      <c r="B5" s="14">
        <v>18186.46445512</v>
      </c>
      <c r="C5" s="21">
        <v>0.1721912522023944</v>
      </c>
      <c r="E5" s="28"/>
    </row>
    <row r="6" spans="1:5" ht="16.5" x14ac:dyDescent="0.3">
      <c r="A6" s="19" t="s">
        <v>27</v>
      </c>
      <c r="B6" s="14">
        <v>15674.692856820002</v>
      </c>
      <c r="C6" s="21">
        <v>0.14840954917677285</v>
      </c>
      <c r="E6" s="28"/>
    </row>
    <row r="7" spans="1:5" ht="16.5" x14ac:dyDescent="0.3">
      <c r="A7" s="19" t="s">
        <v>37</v>
      </c>
      <c r="B7" s="14">
        <v>9471.5321050400016</v>
      </c>
      <c r="C7" s="21">
        <v>8.9677406923524938E-2</v>
      </c>
      <c r="E7" s="28"/>
    </row>
    <row r="8" spans="1:5" ht="16.5" x14ac:dyDescent="0.3">
      <c r="A8" s="19" t="s">
        <v>29</v>
      </c>
      <c r="B8" s="14">
        <v>8109.4669505799993</v>
      </c>
      <c r="C8" s="21">
        <v>7.678123872621008E-2</v>
      </c>
      <c r="E8" s="28"/>
    </row>
    <row r="9" spans="1:5" ht="16.5" x14ac:dyDescent="0.3">
      <c r="A9" s="19" t="s">
        <v>30</v>
      </c>
      <c r="B9" s="14">
        <v>6490.6263550000003</v>
      </c>
      <c r="C9" s="21">
        <v>6.1453895142915972E-2</v>
      </c>
      <c r="E9" s="28"/>
    </row>
    <row r="10" spans="1:5" ht="16.5" x14ac:dyDescent="0.3">
      <c r="A10" s="19" t="s">
        <v>31</v>
      </c>
      <c r="B10" s="14">
        <v>6318.3703731999994</v>
      </c>
      <c r="C10" s="21">
        <v>5.9822958394396684E-2</v>
      </c>
      <c r="E10" s="28"/>
    </row>
    <row r="11" spans="1:5" ht="16.5" x14ac:dyDescent="0.3">
      <c r="A11" s="19" t="s">
        <v>32</v>
      </c>
      <c r="B11" s="14">
        <v>4483.987838</v>
      </c>
      <c r="C11" s="21">
        <v>4.2454842313683371E-2</v>
      </c>
      <c r="E11" s="28"/>
    </row>
    <row r="12" spans="1:5" ht="16.5" x14ac:dyDescent="0.3">
      <c r="A12" s="19" t="s">
        <v>38</v>
      </c>
      <c r="B12" s="14">
        <v>3724.1990000000001</v>
      </c>
      <c r="C12" s="21">
        <v>3.5261086113984527E-2</v>
      </c>
      <c r="E12" s="28"/>
    </row>
    <row r="13" spans="1:5" ht="16.5" x14ac:dyDescent="0.3">
      <c r="A13" s="19" t="s">
        <v>33</v>
      </c>
      <c r="B13" s="14">
        <v>2472.0565116000002</v>
      </c>
      <c r="C13" s="21">
        <v>2.3405676639235391E-2</v>
      </c>
      <c r="E13" s="28"/>
    </row>
    <row r="14" spans="1:5" ht="16.5" x14ac:dyDescent="0.3">
      <c r="A14" s="20" t="s">
        <v>23</v>
      </c>
      <c r="B14" s="15">
        <v>2278.0815623600001</v>
      </c>
      <c r="C14" s="21">
        <v>2.1569102549314999E-2</v>
      </c>
      <c r="E14" s="28"/>
    </row>
    <row r="15" spans="1:5" ht="16.5" x14ac:dyDescent="0.3">
      <c r="A15" s="20" t="s">
        <v>24</v>
      </c>
      <c r="B15" s="14">
        <v>1584.0910143999999</v>
      </c>
      <c r="C15" s="21">
        <v>1.4998331096471348E-2</v>
      </c>
      <c r="E15" s="28"/>
    </row>
    <row r="16" spans="1:5" ht="16.5" x14ac:dyDescent="0.3">
      <c r="A16" s="20" t="s">
        <v>12</v>
      </c>
      <c r="B16" s="23">
        <v>1098.8155434</v>
      </c>
      <c r="C16" s="21">
        <v>1.0403694727164715E-2</v>
      </c>
      <c r="E16" s="28"/>
    </row>
    <row r="17" spans="1:3" ht="16.5" x14ac:dyDescent="0.3">
      <c r="A17" s="20" t="s">
        <v>13</v>
      </c>
      <c r="B17" s="16">
        <v>7370.4007030200155</v>
      </c>
      <c r="C17" s="21">
        <v>6.9783686071491047E-2</v>
      </c>
    </row>
    <row r="18" spans="1:3" ht="16.5" x14ac:dyDescent="0.3">
      <c r="A18" s="3" t="s">
        <v>21</v>
      </c>
      <c r="B18" s="8">
        <f>SUM(B4:B17)</f>
        <v>105617.81869002001</v>
      </c>
      <c r="C18" s="21">
        <f>SUM(C4:C17)</f>
        <v>1</v>
      </c>
    </row>
    <row r="19" spans="1:3" ht="16.5" x14ac:dyDescent="0.3">
      <c r="A19" s="3" t="s">
        <v>15</v>
      </c>
      <c r="B19" s="8">
        <v>58240.70938462</v>
      </c>
      <c r="C19" s="30" t="s">
        <v>14</v>
      </c>
    </row>
    <row r="20" spans="1:3" ht="16.5" x14ac:dyDescent="0.3">
      <c r="A20" s="3" t="s">
        <v>20</v>
      </c>
      <c r="B20" s="8">
        <v>28697.224457140001</v>
      </c>
      <c r="C20" s="30" t="s">
        <v>14</v>
      </c>
    </row>
    <row r="21" spans="1:3" ht="16.5" x14ac:dyDescent="0.3">
      <c r="A21" s="3" t="s">
        <v>18</v>
      </c>
      <c r="B21" s="9">
        <f>B18+B19+B20</f>
        <v>192555.75253178002</v>
      </c>
      <c r="C21" s="30" t="s">
        <v>14</v>
      </c>
    </row>
    <row r="22" spans="1:3" x14ac:dyDescent="0.25">
      <c r="A22" s="5" t="s">
        <v>17</v>
      </c>
      <c r="B22" s="6"/>
      <c r="C22" s="6"/>
    </row>
    <row r="23" spans="1:3" x14ac:dyDescent="0.25">
      <c r="A23" s="5"/>
    </row>
    <row r="24" spans="1:3" x14ac:dyDescent="0.25">
      <c r="B24" s="11"/>
    </row>
    <row r="25" spans="1:3" x14ac:dyDescent="0.25">
      <c r="B25" s="11"/>
    </row>
    <row r="26" spans="1:3" x14ac:dyDescent="0.25">
      <c r="B26" s="11"/>
    </row>
    <row r="27" spans="1:3" x14ac:dyDescent="0.25">
      <c r="B27" s="11"/>
    </row>
    <row r="28" spans="1:3" x14ac:dyDescent="0.25">
      <c r="B28" s="11"/>
    </row>
    <row r="29" spans="1:3" x14ac:dyDescent="0.25">
      <c r="B29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000-000000000000}">
  <dimension ref="A1:E28"/>
  <sheetViews>
    <sheetView workbookViewId="0">
      <selection activeCell="A26" sqref="A26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5" ht="64.5" customHeight="1" x14ac:dyDescent="0.25">
      <c r="A1" s="34" t="s">
        <v>19</v>
      </c>
      <c r="B1" s="34"/>
      <c r="C1" s="34"/>
    </row>
    <row r="2" spans="1:5" x14ac:dyDescent="0.25">
      <c r="A2" s="35" t="s">
        <v>0</v>
      </c>
      <c r="B2" s="35" t="s">
        <v>1</v>
      </c>
      <c r="C2" s="35" t="s">
        <v>16</v>
      </c>
    </row>
    <row r="3" spans="1:5" ht="45" customHeight="1" x14ac:dyDescent="0.25">
      <c r="A3" s="36"/>
      <c r="B3" s="36"/>
      <c r="C3" s="36"/>
    </row>
    <row r="4" spans="1:5" ht="16.5" x14ac:dyDescent="0.3">
      <c r="A4" s="19" t="s">
        <v>26</v>
      </c>
      <c r="B4" s="14">
        <v>18383.115381719996</v>
      </c>
      <c r="C4" s="21">
        <v>0.17615298738887808</v>
      </c>
      <c r="E4" s="28"/>
    </row>
    <row r="5" spans="1:5" ht="16.5" x14ac:dyDescent="0.3">
      <c r="A5" s="19" t="s">
        <v>28</v>
      </c>
      <c r="B5" s="14">
        <v>18301.424402280001</v>
      </c>
      <c r="C5" s="21">
        <v>0.17537019786858882</v>
      </c>
      <c r="E5" s="28"/>
    </row>
    <row r="6" spans="1:5" ht="16.5" x14ac:dyDescent="0.3">
      <c r="A6" s="19" t="s">
        <v>27</v>
      </c>
      <c r="B6" s="14">
        <v>15689.884424830001</v>
      </c>
      <c r="C6" s="21">
        <v>0.15034557287108971</v>
      </c>
      <c r="E6" s="28"/>
    </row>
    <row r="7" spans="1:5" ht="16.5" x14ac:dyDescent="0.3">
      <c r="A7" s="19" t="s">
        <v>37</v>
      </c>
      <c r="B7" s="14">
        <v>9078.4340000000011</v>
      </c>
      <c r="C7" s="21">
        <v>8.6992505715488541E-2</v>
      </c>
      <c r="E7" s="28"/>
    </row>
    <row r="8" spans="1:5" ht="16.5" x14ac:dyDescent="0.3">
      <c r="A8" s="19" t="s">
        <v>29</v>
      </c>
      <c r="B8" s="14">
        <v>6982.1250605299992</v>
      </c>
      <c r="C8" s="21">
        <v>6.6904992010121095E-2</v>
      </c>
      <c r="E8" s="28"/>
    </row>
    <row r="9" spans="1:5" ht="16.5" x14ac:dyDescent="0.3">
      <c r="A9" s="19" t="s">
        <v>30</v>
      </c>
      <c r="B9" s="14">
        <v>6670.9648550699994</v>
      </c>
      <c r="C9" s="21">
        <v>6.3923353772522895E-2</v>
      </c>
      <c r="E9" s="28"/>
    </row>
    <row r="10" spans="1:5" ht="16.5" x14ac:dyDescent="0.3">
      <c r="A10" s="19" t="s">
        <v>31</v>
      </c>
      <c r="B10" s="14">
        <v>5683.9902658000001</v>
      </c>
      <c r="C10" s="21">
        <v>5.4465842422204945E-2</v>
      </c>
      <c r="E10" s="28"/>
    </row>
    <row r="11" spans="1:5" ht="16.5" x14ac:dyDescent="0.3">
      <c r="A11" s="19" t="s">
        <v>32</v>
      </c>
      <c r="B11" s="14">
        <v>4923.8821484299997</v>
      </c>
      <c r="C11" s="21">
        <v>4.7182239353140497E-2</v>
      </c>
      <c r="E11" s="28"/>
    </row>
    <row r="12" spans="1:5" ht="16.5" x14ac:dyDescent="0.3">
      <c r="A12" s="19" t="s">
        <v>38</v>
      </c>
      <c r="B12" s="14">
        <v>3500.8975</v>
      </c>
      <c r="C12" s="21">
        <v>3.3546737882115964E-2</v>
      </c>
      <c r="E12" s="28"/>
    </row>
    <row r="13" spans="1:5" ht="16.5" x14ac:dyDescent="0.3">
      <c r="A13" s="19" t="s">
        <v>33</v>
      </c>
      <c r="B13" s="14">
        <v>2834.2616687000004</v>
      </c>
      <c r="C13" s="21">
        <v>2.7158816643220059E-2</v>
      </c>
      <c r="E13" s="28"/>
    </row>
    <row r="14" spans="1:5" ht="16.5" x14ac:dyDescent="0.3">
      <c r="A14" s="20" t="s">
        <v>23</v>
      </c>
      <c r="B14" s="15">
        <v>2169.4051373399998</v>
      </c>
      <c r="C14" s="21">
        <v>2.0787945234746447E-2</v>
      </c>
      <c r="E14" s="28"/>
    </row>
    <row r="15" spans="1:5" ht="16.5" x14ac:dyDescent="0.3">
      <c r="A15" s="20" t="s">
        <v>24</v>
      </c>
      <c r="B15" s="14">
        <v>1652.2743236000001</v>
      </c>
      <c r="C15" s="21">
        <v>1.5832629673722138E-2</v>
      </c>
      <c r="E15" s="28"/>
    </row>
    <row r="16" spans="1:5" ht="16.5" x14ac:dyDescent="0.3">
      <c r="A16" s="20" t="s">
        <v>13</v>
      </c>
      <c r="B16" s="16">
        <v>8488.1465165400004</v>
      </c>
      <c r="C16" s="21">
        <v>8.1336179164160916E-2</v>
      </c>
    </row>
    <row r="17" spans="1:3" ht="16.5" x14ac:dyDescent="0.3">
      <c r="A17" s="3" t="s">
        <v>21</v>
      </c>
      <c r="B17" s="8">
        <f>SUM(B4:B16)</f>
        <v>104358.80568483999</v>
      </c>
      <c r="C17" s="21">
        <f>SUM(C4:C16)</f>
        <v>1</v>
      </c>
    </row>
    <row r="18" spans="1:3" ht="16.5" x14ac:dyDescent="0.3">
      <c r="A18" s="3" t="s">
        <v>15</v>
      </c>
      <c r="B18" s="8">
        <v>54654.099118320002</v>
      </c>
      <c r="C18" s="30" t="s">
        <v>14</v>
      </c>
    </row>
    <row r="19" spans="1:3" ht="16.5" x14ac:dyDescent="0.3">
      <c r="A19" s="3" t="s">
        <v>20</v>
      </c>
      <c r="B19" s="8">
        <v>29125.451014409999</v>
      </c>
      <c r="C19" s="30" t="s">
        <v>14</v>
      </c>
    </row>
    <row r="20" spans="1:3" ht="16.5" x14ac:dyDescent="0.3">
      <c r="A20" s="3" t="s">
        <v>18</v>
      </c>
      <c r="B20" s="9">
        <f>B17+B18+B19</f>
        <v>188138.35581757</v>
      </c>
      <c r="C20" s="30" t="s">
        <v>14</v>
      </c>
    </row>
    <row r="21" spans="1:3" x14ac:dyDescent="0.25">
      <c r="A21" s="5" t="s">
        <v>17</v>
      </c>
      <c r="B21" s="6"/>
      <c r="C21" s="6"/>
    </row>
    <row r="22" spans="1:3" x14ac:dyDescent="0.25">
      <c r="A22" s="5"/>
    </row>
    <row r="23" spans="1:3" x14ac:dyDescent="0.25">
      <c r="B23" s="11"/>
    </row>
    <row r="24" spans="1:3" x14ac:dyDescent="0.25">
      <c r="B24" s="11"/>
    </row>
    <row r="25" spans="1:3" x14ac:dyDescent="0.25">
      <c r="B25" s="11"/>
    </row>
    <row r="26" spans="1:3" x14ac:dyDescent="0.25">
      <c r="B26" s="11"/>
    </row>
    <row r="27" spans="1:3" x14ac:dyDescent="0.25">
      <c r="B27" s="11"/>
    </row>
    <row r="28" spans="1:3" x14ac:dyDescent="0.25">
      <c r="B28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100-000000000000}">
  <dimension ref="A1:E29"/>
  <sheetViews>
    <sheetView workbookViewId="0">
      <selection activeCell="B21" sqref="B21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5" ht="64.5" customHeight="1" x14ac:dyDescent="0.25">
      <c r="A1" s="34" t="s">
        <v>19</v>
      </c>
      <c r="B1" s="34"/>
      <c r="C1" s="34"/>
    </row>
    <row r="2" spans="1:5" x14ac:dyDescent="0.25">
      <c r="A2" s="35" t="s">
        <v>0</v>
      </c>
      <c r="B2" s="35" t="s">
        <v>1</v>
      </c>
      <c r="C2" s="35" t="s">
        <v>16</v>
      </c>
    </row>
    <row r="3" spans="1:5" ht="45" customHeight="1" x14ac:dyDescent="0.25">
      <c r="A3" s="36"/>
      <c r="B3" s="36"/>
      <c r="C3" s="36"/>
    </row>
    <row r="4" spans="1:5" ht="16.5" x14ac:dyDescent="0.3">
      <c r="A4" s="19" t="s">
        <v>26</v>
      </c>
      <c r="B4" s="14">
        <v>21628.071206479999</v>
      </c>
      <c r="C4" s="21">
        <v>0.19602445691218098</v>
      </c>
      <c r="E4" s="28"/>
    </row>
    <row r="5" spans="1:5" ht="16.5" x14ac:dyDescent="0.3">
      <c r="A5" s="19" t="s">
        <v>28</v>
      </c>
      <c r="B5" s="14">
        <v>18763.279478119999</v>
      </c>
      <c r="C5" s="21">
        <v>0.17005962457197557</v>
      </c>
      <c r="E5" s="28"/>
    </row>
    <row r="6" spans="1:5" ht="16.5" x14ac:dyDescent="0.3">
      <c r="A6" s="19" t="s">
        <v>27</v>
      </c>
      <c r="B6" s="14">
        <v>17895.794357270002</v>
      </c>
      <c r="C6" s="21">
        <v>0.16219723600895522</v>
      </c>
      <c r="E6" s="28"/>
    </row>
    <row r="7" spans="1:5" ht="16.5" x14ac:dyDescent="0.3">
      <c r="A7" s="19" t="s">
        <v>37</v>
      </c>
      <c r="B7" s="14">
        <v>8917.8700000000008</v>
      </c>
      <c r="C7" s="21">
        <v>8.0826468845713623E-2</v>
      </c>
      <c r="E7" s="28"/>
    </row>
    <row r="8" spans="1:5" ht="16.5" x14ac:dyDescent="0.3">
      <c r="A8" s="19" t="s">
        <v>30</v>
      </c>
      <c r="B8" s="14">
        <v>7103.1001461800006</v>
      </c>
      <c r="C8" s="21">
        <v>6.4378433714911934E-2</v>
      </c>
      <c r="E8" s="28"/>
    </row>
    <row r="9" spans="1:5" ht="16.5" x14ac:dyDescent="0.3">
      <c r="A9" s="19" t="s">
        <v>34</v>
      </c>
      <c r="B9" s="14">
        <v>6404.6889025699993</v>
      </c>
      <c r="C9" s="21">
        <v>5.8048433992653151E-2</v>
      </c>
      <c r="E9" s="28"/>
    </row>
    <row r="10" spans="1:5" ht="16.5" x14ac:dyDescent="0.3">
      <c r="A10" s="19" t="s">
        <v>31</v>
      </c>
      <c r="B10" s="14">
        <v>5637.2526281999999</v>
      </c>
      <c r="C10" s="21">
        <v>5.1092830903413537E-2</v>
      </c>
      <c r="E10" s="28"/>
    </row>
    <row r="11" spans="1:5" ht="16.5" x14ac:dyDescent="0.3">
      <c r="A11" s="19" t="s">
        <v>32</v>
      </c>
      <c r="B11" s="14">
        <v>4492.3600014700005</v>
      </c>
      <c r="C11" s="21">
        <v>4.0716179502789898E-2</v>
      </c>
      <c r="E11" s="28"/>
    </row>
    <row r="12" spans="1:5" ht="16.5" x14ac:dyDescent="0.3">
      <c r="A12" s="19" t="s">
        <v>38</v>
      </c>
      <c r="B12" s="14">
        <v>3524.1969159999999</v>
      </c>
      <c r="C12" s="21">
        <v>3.194130349929232E-2</v>
      </c>
      <c r="E12" s="28"/>
    </row>
    <row r="13" spans="1:5" ht="16.5" x14ac:dyDescent="0.3">
      <c r="A13" s="19" t="s">
        <v>33</v>
      </c>
      <c r="B13" s="14">
        <v>2335.5027223000002</v>
      </c>
      <c r="C13" s="21">
        <v>2.1167659768875337E-2</v>
      </c>
      <c r="E13" s="28"/>
    </row>
    <row r="14" spans="1:5" ht="16.5" x14ac:dyDescent="0.3">
      <c r="A14" s="20" t="s">
        <v>23</v>
      </c>
      <c r="B14" s="15">
        <v>2123.6303688600001</v>
      </c>
      <c r="C14" s="21">
        <v>1.9247370038862881E-2</v>
      </c>
      <c r="E14" s="28"/>
    </row>
    <row r="15" spans="1:5" ht="16.5" x14ac:dyDescent="0.3">
      <c r="A15" s="20" t="s">
        <v>36</v>
      </c>
      <c r="B15" s="14">
        <v>1893.3638000000001</v>
      </c>
      <c r="C15" s="21">
        <v>1.716036566963882E-2</v>
      </c>
      <c r="E15" s="28"/>
    </row>
    <row r="16" spans="1:5" ht="16.5" x14ac:dyDescent="0.3">
      <c r="A16" s="20" t="s">
        <v>24</v>
      </c>
      <c r="B16" s="14">
        <v>1630.3730243999998</v>
      </c>
      <c r="C16" s="21">
        <v>1.4776767822760196E-2</v>
      </c>
      <c r="E16" s="28"/>
    </row>
    <row r="17" spans="1:3" ht="16.5" x14ac:dyDescent="0.3">
      <c r="A17" s="20" t="s">
        <v>13</v>
      </c>
      <c r="B17" s="16">
        <v>7984.0510854599706</v>
      </c>
      <c r="C17" s="21">
        <v>7.23628687479764E-2</v>
      </c>
    </row>
    <row r="18" spans="1:3" ht="16.5" x14ac:dyDescent="0.3">
      <c r="A18" s="3" t="s">
        <v>21</v>
      </c>
      <c r="B18" s="8">
        <f>SUM(B4:B17)</f>
        <v>110333.53463730999</v>
      </c>
      <c r="C18" s="21">
        <f>SUM(C4:C17)</f>
        <v>1</v>
      </c>
    </row>
    <row r="19" spans="1:3" ht="16.5" x14ac:dyDescent="0.3">
      <c r="A19" s="3" t="s">
        <v>15</v>
      </c>
      <c r="B19" s="8">
        <v>59302.619424529999</v>
      </c>
      <c r="C19" s="30" t="s">
        <v>14</v>
      </c>
    </row>
    <row r="20" spans="1:3" ht="16.5" x14ac:dyDescent="0.3">
      <c r="A20" s="3" t="s">
        <v>20</v>
      </c>
      <c r="B20" s="8">
        <v>28483.23535689</v>
      </c>
      <c r="C20" s="30" t="s">
        <v>14</v>
      </c>
    </row>
    <row r="21" spans="1:3" ht="16.5" x14ac:dyDescent="0.3">
      <c r="A21" s="3" t="s">
        <v>18</v>
      </c>
      <c r="B21" s="9">
        <f>B18+B19+B20</f>
        <v>198119.38941872999</v>
      </c>
      <c r="C21" s="30" t="s">
        <v>14</v>
      </c>
    </row>
    <row r="22" spans="1:3" x14ac:dyDescent="0.25">
      <c r="A22" s="5" t="s">
        <v>17</v>
      </c>
      <c r="B22" s="6"/>
      <c r="C22" s="6"/>
    </row>
    <row r="23" spans="1:3" x14ac:dyDescent="0.25">
      <c r="A23" s="5"/>
    </row>
    <row r="24" spans="1:3" x14ac:dyDescent="0.25">
      <c r="B24" s="11"/>
    </row>
    <row r="25" spans="1:3" x14ac:dyDescent="0.25">
      <c r="B25" s="11"/>
    </row>
    <row r="26" spans="1:3" x14ac:dyDescent="0.25">
      <c r="B26" s="11"/>
    </row>
    <row r="27" spans="1:3" x14ac:dyDescent="0.25">
      <c r="B27" s="11"/>
    </row>
    <row r="28" spans="1:3" x14ac:dyDescent="0.25">
      <c r="B28" s="11"/>
    </row>
    <row r="29" spans="1:3" x14ac:dyDescent="0.25">
      <c r="B29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200-000000000000}">
  <dimension ref="A1:E29"/>
  <sheetViews>
    <sheetView workbookViewId="0">
      <selection activeCell="B27" sqref="B27:B28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5" ht="64.5" customHeight="1" x14ac:dyDescent="0.25">
      <c r="A1" s="34" t="s">
        <v>19</v>
      </c>
      <c r="B1" s="34"/>
      <c r="C1" s="34"/>
    </row>
    <row r="2" spans="1:5" x14ac:dyDescent="0.25">
      <c r="A2" s="35" t="s">
        <v>0</v>
      </c>
      <c r="B2" s="35" t="s">
        <v>1</v>
      </c>
      <c r="C2" s="35" t="s">
        <v>16</v>
      </c>
    </row>
    <row r="3" spans="1:5" ht="45" customHeight="1" x14ac:dyDescent="0.25">
      <c r="A3" s="36"/>
      <c r="B3" s="36"/>
      <c r="C3" s="36"/>
    </row>
    <row r="4" spans="1:5" ht="16.5" x14ac:dyDescent="0.3">
      <c r="A4" s="19" t="s">
        <v>26</v>
      </c>
      <c r="B4" s="14">
        <v>28762.333428400001</v>
      </c>
      <c r="C4" s="21">
        <v>0.24467770925584098</v>
      </c>
      <c r="E4" s="28"/>
    </row>
    <row r="5" spans="1:5" ht="16.5" x14ac:dyDescent="0.3">
      <c r="A5" s="19" t="s">
        <v>28</v>
      </c>
      <c r="B5" s="14">
        <v>18873.107677479999</v>
      </c>
      <c r="C5" s="21">
        <v>0.16055125584855975</v>
      </c>
      <c r="E5" s="28"/>
    </row>
    <row r="6" spans="1:5" ht="16.5" x14ac:dyDescent="0.3">
      <c r="A6" s="19" t="s">
        <v>27</v>
      </c>
      <c r="B6" s="14">
        <v>17325.35483783</v>
      </c>
      <c r="C6" s="21">
        <v>0.14738470869610046</v>
      </c>
      <c r="E6" s="28"/>
    </row>
    <row r="7" spans="1:5" ht="16.5" x14ac:dyDescent="0.3">
      <c r="A7" s="19" t="s">
        <v>37</v>
      </c>
      <c r="B7" s="14">
        <v>8899.0802154000012</v>
      </c>
      <c r="C7" s="21">
        <v>7.570340448936147E-2</v>
      </c>
      <c r="E7" s="28"/>
    </row>
    <row r="8" spans="1:5" ht="16.5" x14ac:dyDescent="0.3">
      <c r="A8" s="19" t="s">
        <v>34</v>
      </c>
      <c r="B8" s="14">
        <v>7432.3792137499995</v>
      </c>
      <c r="C8" s="21">
        <v>6.3226355569101694E-2</v>
      </c>
      <c r="E8" s="28"/>
    </row>
    <row r="9" spans="1:5" ht="16.5" x14ac:dyDescent="0.3">
      <c r="A9" s="19" t="s">
        <v>30</v>
      </c>
      <c r="B9" s="14">
        <v>6513.3123572199993</v>
      </c>
      <c r="C9" s="21">
        <v>5.5407964419839625E-2</v>
      </c>
      <c r="E9" s="28"/>
    </row>
    <row r="10" spans="1:5" ht="16.5" x14ac:dyDescent="0.3">
      <c r="A10" s="19" t="s">
        <v>31</v>
      </c>
      <c r="B10" s="14">
        <v>5202.5695378</v>
      </c>
      <c r="C10" s="21">
        <v>4.4257632988017812E-2</v>
      </c>
      <c r="E10" s="28"/>
    </row>
    <row r="11" spans="1:5" ht="16.5" x14ac:dyDescent="0.3">
      <c r="A11" s="19" t="s">
        <v>32</v>
      </c>
      <c r="B11" s="14">
        <v>4687.8267396299998</v>
      </c>
      <c r="C11" s="21">
        <v>3.9878777947424414E-2</v>
      </c>
      <c r="E11" s="28"/>
    </row>
    <row r="12" spans="1:5" ht="16.5" x14ac:dyDescent="0.3">
      <c r="A12" s="19" t="s">
        <v>33</v>
      </c>
      <c r="B12" s="14">
        <v>3432.7332767000003</v>
      </c>
      <c r="C12" s="21">
        <v>2.9201848894496174E-2</v>
      </c>
      <c r="E12" s="28"/>
    </row>
    <row r="13" spans="1:5" ht="16.5" x14ac:dyDescent="0.3">
      <c r="A13" s="19" t="s">
        <v>38</v>
      </c>
      <c r="B13" s="14">
        <v>2773.002864</v>
      </c>
      <c r="C13" s="21">
        <v>2.3589601664705744E-2</v>
      </c>
      <c r="E13" s="28"/>
    </row>
    <row r="14" spans="1:5" ht="16.5" x14ac:dyDescent="0.3">
      <c r="A14" s="20" t="s">
        <v>23</v>
      </c>
      <c r="B14" s="15">
        <v>2088.7510829399998</v>
      </c>
      <c r="C14" s="21">
        <v>1.776875410514446E-2</v>
      </c>
      <c r="E14" s="28"/>
    </row>
    <row r="15" spans="1:5" ht="16.5" x14ac:dyDescent="0.3">
      <c r="A15" s="20" t="s">
        <v>36</v>
      </c>
      <c r="B15" s="14">
        <v>1768.575</v>
      </c>
      <c r="C15" s="21">
        <v>1.5045054697122362E-2</v>
      </c>
      <c r="E15" s="28"/>
    </row>
    <row r="16" spans="1:5" ht="16.5" x14ac:dyDescent="0.3">
      <c r="A16" s="20" t="s">
        <v>24</v>
      </c>
      <c r="B16" s="14">
        <v>1699.9913476000002</v>
      </c>
      <c r="C16" s="21">
        <v>1.4461621819417755E-2</v>
      </c>
      <c r="E16" s="28"/>
    </row>
    <row r="17" spans="1:3" ht="16.5" x14ac:dyDescent="0.3">
      <c r="A17" s="20" t="s">
        <v>13</v>
      </c>
      <c r="B17" s="16">
        <v>8092.8980243399856</v>
      </c>
      <c r="C17" s="21">
        <v>6.8845309604867524E-2</v>
      </c>
    </row>
    <row r="18" spans="1:3" ht="16.5" x14ac:dyDescent="0.3">
      <c r="A18" s="3" t="s">
        <v>21</v>
      </c>
      <c r="B18" s="8">
        <f>SUM(B4:B17)</f>
        <v>117551.91560308996</v>
      </c>
      <c r="C18" s="21">
        <f>SUM(C4:C17)</f>
        <v>1.0000000000000002</v>
      </c>
    </row>
    <row r="19" spans="1:3" ht="16.5" x14ac:dyDescent="0.3">
      <c r="A19" s="3" t="s">
        <v>15</v>
      </c>
      <c r="B19" s="8">
        <v>54640.91553007</v>
      </c>
      <c r="C19" s="30" t="s">
        <v>14</v>
      </c>
    </row>
    <row r="20" spans="1:3" ht="16.5" x14ac:dyDescent="0.3">
      <c r="A20" s="3" t="s">
        <v>20</v>
      </c>
      <c r="B20" s="8">
        <v>28373.569288810002</v>
      </c>
      <c r="C20" s="30" t="s">
        <v>14</v>
      </c>
    </row>
    <row r="21" spans="1:3" ht="16.5" x14ac:dyDescent="0.3">
      <c r="A21" s="3" t="s">
        <v>18</v>
      </c>
      <c r="B21" s="9">
        <f>B18+B19+B20</f>
        <v>200566.40042196994</v>
      </c>
      <c r="C21" s="30" t="s">
        <v>14</v>
      </c>
    </row>
    <row r="22" spans="1:3" x14ac:dyDescent="0.25">
      <c r="A22" s="5" t="s">
        <v>17</v>
      </c>
      <c r="B22" s="6"/>
      <c r="C22" s="6"/>
    </row>
    <row r="23" spans="1:3" x14ac:dyDescent="0.25">
      <c r="A23" s="5"/>
    </row>
    <row r="24" spans="1:3" x14ac:dyDescent="0.25">
      <c r="B24" s="11"/>
    </row>
    <row r="25" spans="1:3" x14ac:dyDescent="0.25">
      <c r="B25" s="11"/>
    </row>
    <row r="26" spans="1:3" x14ac:dyDescent="0.25">
      <c r="B26" s="11"/>
    </row>
    <row r="27" spans="1:3" x14ac:dyDescent="0.25">
      <c r="B27" s="11"/>
    </row>
    <row r="28" spans="1:3" x14ac:dyDescent="0.25">
      <c r="B28" s="11"/>
    </row>
    <row r="29" spans="1:3" x14ac:dyDescent="0.25">
      <c r="B29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300-000000000000}">
  <dimension ref="A1:E30"/>
  <sheetViews>
    <sheetView workbookViewId="0">
      <selection activeCell="D24" sqref="D24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5" ht="64.5" customHeight="1" x14ac:dyDescent="0.25">
      <c r="A1" s="34" t="s">
        <v>19</v>
      </c>
      <c r="B1" s="34"/>
      <c r="C1" s="34"/>
    </row>
    <row r="2" spans="1:5" x14ac:dyDescent="0.25">
      <c r="A2" s="35" t="s">
        <v>0</v>
      </c>
      <c r="B2" s="35" t="s">
        <v>1</v>
      </c>
      <c r="C2" s="35" t="s">
        <v>16</v>
      </c>
    </row>
    <row r="3" spans="1:5" ht="45" customHeight="1" x14ac:dyDescent="0.25">
      <c r="A3" s="36"/>
      <c r="B3" s="36"/>
      <c r="C3" s="36"/>
    </row>
    <row r="4" spans="1:5" ht="16.5" x14ac:dyDescent="0.3">
      <c r="A4" s="19" t="s">
        <v>26</v>
      </c>
      <c r="B4" s="14">
        <v>28526.457377799998</v>
      </c>
      <c r="C4" s="29">
        <f>+B4/$B$19</f>
        <v>0.2522478906020893</v>
      </c>
      <c r="E4" s="28"/>
    </row>
    <row r="5" spans="1:5" ht="16.5" x14ac:dyDescent="0.3">
      <c r="A5" s="19" t="s">
        <v>28</v>
      </c>
      <c r="B5" s="14">
        <v>18215.359758480001</v>
      </c>
      <c r="C5" s="29">
        <f t="shared" ref="C5:C18" si="0">+B5/$B$19</f>
        <v>0.16107103713518034</v>
      </c>
      <c r="E5" s="28"/>
    </row>
    <row r="6" spans="1:5" ht="16.5" x14ac:dyDescent="0.3">
      <c r="A6" s="19" t="s">
        <v>27</v>
      </c>
      <c r="B6" s="14">
        <v>17312.029047579999</v>
      </c>
      <c r="C6" s="29">
        <f t="shared" si="0"/>
        <v>0.15308325010215254</v>
      </c>
      <c r="E6" s="28"/>
    </row>
    <row r="7" spans="1:5" ht="16.5" x14ac:dyDescent="0.3">
      <c r="A7" s="19" t="s">
        <v>37</v>
      </c>
      <c r="B7" s="14">
        <v>8933.858000000002</v>
      </c>
      <c r="C7" s="29">
        <f t="shared" si="0"/>
        <v>7.8998482201732043E-2</v>
      </c>
      <c r="E7" s="28"/>
    </row>
    <row r="8" spans="1:5" ht="16.5" x14ac:dyDescent="0.3">
      <c r="A8" s="19" t="s">
        <v>34</v>
      </c>
      <c r="B8" s="14">
        <v>5933.1847765399998</v>
      </c>
      <c r="C8" s="29">
        <f t="shared" si="0"/>
        <v>5.2464746134210163E-2</v>
      </c>
      <c r="E8" s="28"/>
    </row>
    <row r="9" spans="1:5" ht="16.5" x14ac:dyDescent="0.3">
      <c r="A9" s="19" t="s">
        <v>30</v>
      </c>
      <c r="B9" s="14">
        <v>5514.2538037200002</v>
      </c>
      <c r="C9" s="29">
        <f t="shared" si="0"/>
        <v>4.8760309484324416E-2</v>
      </c>
      <c r="E9" s="28"/>
    </row>
    <row r="10" spans="1:5" ht="16.5" x14ac:dyDescent="0.3">
      <c r="A10" s="19" t="s">
        <v>31</v>
      </c>
      <c r="B10" s="14">
        <v>5386.6448227999999</v>
      </c>
      <c r="C10" s="29">
        <f t="shared" si="0"/>
        <v>4.7631915031671392E-2</v>
      </c>
      <c r="E10" s="28"/>
    </row>
    <row r="11" spans="1:5" ht="16.5" x14ac:dyDescent="0.3">
      <c r="A11" s="19" t="s">
        <v>32</v>
      </c>
      <c r="B11" s="14">
        <v>4419.1356443799996</v>
      </c>
      <c r="C11" s="29">
        <f t="shared" si="0"/>
        <v>3.9076623844882349E-2</v>
      </c>
      <c r="E11" s="28"/>
    </row>
    <row r="12" spans="1:5" ht="16.5" x14ac:dyDescent="0.3">
      <c r="A12" s="19" t="s">
        <v>33</v>
      </c>
      <c r="B12" s="14">
        <v>2873.2444542000003</v>
      </c>
      <c r="C12" s="29">
        <f t="shared" si="0"/>
        <v>2.5406935153473892E-2</v>
      </c>
      <c r="E12" s="28"/>
    </row>
    <row r="13" spans="1:5" ht="16.5" x14ac:dyDescent="0.3">
      <c r="A13" s="19" t="s">
        <v>38</v>
      </c>
      <c r="B13" s="14">
        <v>2259.9479240000001</v>
      </c>
      <c r="C13" s="29">
        <f t="shared" si="0"/>
        <v>1.9983802725648342E-2</v>
      </c>
      <c r="E13" s="28"/>
    </row>
    <row r="14" spans="1:5" ht="16.5" x14ac:dyDescent="0.3">
      <c r="A14" s="20" t="s">
        <v>23</v>
      </c>
      <c r="B14" s="15">
        <v>2231.4904884400003</v>
      </c>
      <c r="C14" s="29">
        <f t="shared" si="0"/>
        <v>1.9732165166981796E-2</v>
      </c>
      <c r="E14" s="28"/>
    </row>
    <row r="15" spans="1:5" ht="16.5" x14ac:dyDescent="0.3">
      <c r="A15" s="20" t="s">
        <v>24</v>
      </c>
      <c r="B15" s="14">
        <v>1748.8427176</v>
      </c>
      <c r="C15" s="29">
        <f t="shared" si="0"/>
        <v>1.5464306719443297E-2</v>
      </c>
      <c r="E15" s="28"/>
    </row>
    <row r="16" spans="1:5" ht="16.5" x14ac:dyDescent="0.3">
      <c r="A16" s="20" t="s">
        <v>36</v>
      </c>
      <c r="B16" s="14">
        <v>1401.1418000000001</v>
      </c>
      <c r="C16" s="29">
        <f t="shared" si="0"/>
        <v>1.2389728552815903E-2</v>
      </c>
      <c r="E16" s="28"/>
    </row>
    <row r="17" spans="1:5" ht="16.5" x14ac:dyDescent="0.3">
      <c r="A17" s="20" t="s">
        <v>12</v>
      </c>
      <c r="B17" s="23">
        <v>1166.5303732</v>
      </c>
      <c r="C17" s="29">
        <f t="shared" si="0"/>
        <v>1.0315154877659799E-2</v>
      </c>
      <c r="E17" s="28"/>
    </row>
    <row r="18" spans="1:5" ht="16.5" x14ac:dyDescent="0.3">
      <c r="A18" s="20" t="s">
        <v>13</v>
      </c>
      <c r="B18" s="16">
        <v>7166.8618753399787</v>
      </c>
      <c r="C18" s="29">
        <f t="shared" si="0"/>
        <v>6.3373652267734393E-2</v>
      </c>
    </row>
    <row r="19" spans="1:5" ht="16.5" x14ac:dyDescent="0.3">
      <c r="A19" s="3" t="s">
        <v>21</v>
      </c>
      <c r="B19" s="8">
        <f>SUM(B4:B18)</f>
        <v>113088.98286407998</v>
      </c>
      <c r="C19" s="29">
        <f>SUM(C4:C18)</f>
        <v>1</v>
      </c>
    </row>
    <row r="20" spans="1:5" ht="16.5" x14ac:dyDescent="0.3">
      <c r="A20" s="3" t="s">
        <v>15</v>
      </c>
      <c r="B20" s="8">
        <v>54894.44775508</v>
      </c>
      <c r="C20" s="30" t="s">
        <v>14</v>
      </c>
    </row>
    <row r="21" spans="1:5" ht="16.5" x14ac:dyDescent="0.3">
      <c r="A21" s="3" t="s">
        <v>20</v>
      </c>
      <c r="B21" s="8">
        <v>28460.880827060002</v>
      </c>
      <c r="C21" s="30" t="s">
        <v>14</v>
      </c>
    </row>
    <row r="22" spans="1:5" ht="16.5" x14ac:dyDescent="0.3">
      <c r="A22" s="3" t="s">
        <v>18</v>
      </c>
      <c r="B22" s="9">
        <f>B19+B20+B21</f>
        <v>196444.31144621997</v>
      </c>
      <c r="C22" s="30" t="s">
        <v>14</v>
      </c>
    </row>
    <row r="23" spans="1:5" x14ac:dyDescent="0.25">
      <c r="A23" s="5" t="s">
        <v>17</v>
      </c>
      <c r="B23" s="6"/>
      <c r="C23" s="6"/>
    </row>
    <row r="24" spans="1:5" x14ac:dyDescent="0.25">
      <c r="A24" s="5"/>
    </row>
    <row r="25" spans="1:5" x14ac:dyDescent="0.25">
      <c r="B25" s="11"/>
    </row>
    <row r="26" spans="1:5" x14ac:dyDescent="0.25">
      <c r="B26" s="11"/>
    </row>
    <row r="27" spans="1:5" x14ac:dyDescent="0.25">
      <c r="B27" s="11"/>
    </row>
    <row r="28" spans="1:5" x14ac:dyDescent="0.25">
      <c r="B28" s="11"/>
    </row>
    <row r="29" spans="1:5" x14ac:dyDescent="0.25">
      <c r="B29" s="11"/>
    </row>
    <row r="30" spans="1:5" x14ac:dyDescent="0.25">
      <c r="B30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1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400-000000000000}">
  <dimension ref="A1:E30"/>
  <sheetViews>
    <sheetView workbookViewId="0">
      <selection activeCell="G5" sqref="G5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5" ht="64.5" customHeight="1" x14ac:dyDescent="0.25">
      <c r="A1" s="34" t="s">
        <v>19</v>
      </c>
      <c r="B1" s="34"/>
      <c r="C1" s="34"/>
    </row>
    <row r="2" spans="1:5" x14ac:dyDescent="0.25">
      <c r="A2" s="35" t="s">
        <v>0</v>
      </c>
      <c r="B2" s="35" t="s">
        <v>1</v>
      </c>
      <c r="C2" s="35" t="s">
        <v>16</v>
      </c>
    </row>
    <row r="3" spans="1:5" ht="45" customHeight="1" x14ac:dyDescent="0.25">
      <c r="A3" s="36"/>
      <c r="B3" s="36"/>
      <c r="C3" s="36"/>
    </row>
    <row r="4" spans="1:5" ht="16.5" x14ac:dyDescent="0.3">
      <c r="A4" s="19" t="s">
        <v>26</v>
      </c>
      <c r="B4" s="14">
        <v>27446.772749349999</v>
      </c>
      <c r="C4" s="29">
        <f>+B4/$B$19</f>
        <v>0.24781998866247854</v>
      </c>
      <c r="E4" s="28"/>
    </row>
    <row r="5" spans="1:5" ht="16.5" x14ac:dyDescent="0.3">
      <c r="A5" s="19" t="s">
        <v>28</v>
      </c>
      <c r="B5" s="14">
        <v>18489.90554964</v>
      </c>
      <c r="C5" s="29">
        <f t="shared" ref="C5:C18" si="0">+B5/$B$19</f>
        <v>0.16694743041476887</v>
      </c>
      <c r="E5" s="28"/>
    </row>
    <row r="6" spans="1:5" ht="16.5" x14ac:dyDescent="0.3">
      <c r="A6" s="19" t="s">
        <v>27</v>
      </c>
      <c r="B6" s="14">
        <v>17492.054888040002</v>
      </c>
      <c r="C6" s="29">
        <f t="shared" si="0"/>
        <v>0.15793772490575181</v>
      </c>
      <c r="E6" s="28"/>
    </row>
    <row r="7" spans="1:5" ht="16.5" x14ac:dyDescent="0.3">
      <c r="A7" s="19" t="s">
        <v>37</v>
      </c>
      <c r="B7" s="14">
        <v>8574.2707050000008</v>
      </c>
      <c r="C7" s="29">
        <f t="shared" si="0"/>
        <v>7.7418051597794635E-2</v>
      </c>
      <c r="E7" s="28"/>
    </row>
    <row r="8" spans="1:5" ht="16.5" x14ac:dyDescent="0.3">
      <c r="A8" s="19" t="s">
        <v>34</v>
      </c>
      <c r="B8" s="14">
        <v>6328.3153294699996</v>
      </c>
      <c r="C8" s="29">
        <f t="shared" si="0"/>
        <v>5.7139068681179822E-2</v>
      </c>
      <c r="E8" s="28"/>
    </row>
    <row r="9" spans="1:5" ht="16.5" x14ac:dyDescent="0.3">
      <c r="A9" s="19" t="s">
        <v>31</v>
      </c>
      <c r="B9" s="14">
        <v>5684.73558985</v>
      </c>
      <c r="C9" s="29">
        <f t="shared" si="0"/>
        <v>5.1328115049853303E-2</v>
      </c>
      <c r="E9" s="28"/>
    </row>
    <row r="10" spans="1:5" ht="16.5" x14ac:dyDescent="0.3">
      <c r="A10" s="19" t="s">
        <v>30</v>
      </c>
      <c r="B10" s="14">
        <v>4576.6258374599993</v>
      </c>
      <c r="C10" s="29">
        <f t="shared" si="0"/>
        <v>4.1322867847135264E-2</v>
      </c>
      <c r="E10" s="28"/>
    </row>
    <row r="11" spans="1:5" ht="16.5" x14ac:dyDescent="0.3">
      <c r="A11" s="19" t="s">
        <v>32</v>
      </c>
      <c r="B11" s="14">
        <v>4111.8537995900006</v>
      </c>
      <c r="C11" s="29">
        <f t="shared" si="0"/>
        <v>3.7126389003978452E-2</v>
      </c>
      <c r="E11" s="28"/>
    </row>
    <row r="12" spans="1:5" ht="16.5" x14ac:dyDescent="0.3">
      <c r="A12" s="19" t="s">
        <v>33</v>
      </c>
      <c r="B12" s="14">
        <v>2734.9013980999998</v>
      </c>
      <c r="C12" s="29">
        <f t="shared" si="0"/>
        <v>2.4693731378170485E-2</v>
      </c>
      <c r="E12" s="28"/>
    </row>
    <row r="13" spans="1:5" ht="16.5" x14ac:dyDescent="0.3">
      <c r="A13" s="19" t="s">
        <v>23</v>
      </c>
      <c r="B13" s="14">
        <v>2251.26874542</v>
      </c>
      <c r="C13" s="29">
        <f t="shared" si="0"/>
        <v>2.0326957929120801E-2</v>
      </c>
      <c r="E13" s="28"/>
    </row>
    <row r="14" spans="1:5" ht="16.5" x14ac:dyDescent="0.3">
      <c r="A14" s="20" t="s">
        <v>38</v>
      </c>
      <c r="B14" s="15">
        <v>1750.5641460000002</v>
      </c>
      <c r="C14" s="29">
        <f t="shared" si="0"/>
        <v>1.5806039958739245E-2</v>
      </c>
      <c r="E14" s="28"/>
    </row>
    <row r="15" spans="1:5" ht="16.5" x14ac:dyDescent="0.3">
      <c r="A15" s="20" t="s">
        <v>24</v>
      </c>
      <c r="B15" s="14">
        <v>1704.1801068</v>
      </c>
      <c r="C15" s="29">
        <f t="shared" si="0"/>
        <v>1.5387233267925795E-2</v>
      </c>
      <c r="E15" s="28"/>
    </row>
    <row r="16" spans="1:5" ht="16.5" x14ac:dyDescent="0.3">
      <c r="A16" s="20" t="s">
        <v>36</v>
      </c>
      <c r="B16" s="14">
        <v>1283.9872795000001</v>
      </c>
      <c r="C16" s="29">
        <f t="shared" si="0"/>
        <v>1.1593265115513163E-2</v>
      </c>
      <c r="E16" s="28"/>
    </row>
    <row r="17" spans="1:5" ht="16.5" x14ac:dyDescent="0.3">
      <c r="A17" s="20" t="s">
        <v>12</v>
      </c>
      <c r="B17" s="23">
        <v>1165.0921725999999</v>
      </c>
      <c r="C17" s="29">
        <f t="shared" si="0"/>
        <v>1.051974786402938E-2</v>
      </c>
      <c r="E17" s="28"/>
    </row>
    <row r="18" spans="1:5" ht="16.5" x14ac:dyDescent="0.3">
      <c r="A18" s="20" t="s">
        <v>13</v>
      </c>
      <c r="B18" s="16">
        <v>7158.3326708700097</v>
      </c>
      <c r="C18" s="29">
        <f t="shared" si="0"/>
        <v>6.4633388323560456E-2</v>
      </c>
    </row>
    <row r="19" spans="1:5" ht="16.5" x14ac:dyDescent="0.3">
      <c r="A19" s="3" t="s">
        <v>21</v>
      </c>
      <c r="B19" s="8">
        <f>SUM(B4:B18)</f>
        <v>110752.86096769001</v>
      </c>
      <c r="C19" s="29">
        <f>SUM(C4:C18)</f>
        <v>0.99999999999999989</v>
      </c>
    </row>
    <row r="20" spans="1:5" ht="16.5" x14ac:dyDescent="0.3">
      <c r="A20" s="3" t="s">
        <v>15</v>
      </c>
      <c r="B20" s="8">
        <v>53495.17115509</v>
      </c>
      <c r="C20" s="30" t="s">
        <v>14</v>
      </c>
    </row>
    <row r="21" spans="1:5" ht="16.5" x14ac:dyDescent="0.3">
      <c r="A21" s="3" t="s">
        <v>20</v>
      </c>
      <c r="B21" s="8">
        <v>28589.633727330001</v>
      </c>
      <c r="C21" s="30" t="s">
        <v>14</v>
      </c>
    </row>
    <row r="22" spans="1:5" ht="16.5" x14ac:dyDescent="0.3">
      <c r="A22" s="3" t="s">
        <v>18</v>
      </c>
      <c r="B22" s="9">
        <f>B19+B20+B21</f>
        <v>192837.66585011</v>
      </c>
      <c r="C22" s="30" t="s">
        <v>14</v>
      </c>
    </row>
    <row r="23" spans="1:5" x14ac:dyDescent="0.25">
      <c r="A23" s="5" t="s">
        <v>17</v>
      </c>
      <c r="B23" s="6"/>
      <c r="C23" s="6"/>
    </row>
    <row r="24" spans="1:5" x14ac:dyDescent="0.25">
      <c r="A24" s="5"/>
    </row>
    <row r="25" spans="1:5" x14ac:dyDescent="0.25">
      <c r="B25" s="11"/>
    </row>
    <row r="27" spans="1:5" x14ac:dyDescent="0.25">
      <c r="B27" s="11"/>
    </row>
    <row r="28" spans="1:5" x14ac:dyDescent="0.25">
      <c r="B28" s="11"/>
    </row>
    <row r="29" spans="1:5" x14ac:dyDescent="0.25">
      <c r="B29" s="11"/>
    </row>
    <row r="30" spans="1:5" x14ac:dyDescent="0.25">
      <c r="B30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1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500-000000000000}">
  <dimension ref="A1:C30"/>
  <sheetViews>
    <sheetView workbookViewId="0">
      <selection activeCell="B33" sqref="B33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3" ht="64.5" customHeight="1" x14ac:dyDescent="0.25">
      <c r="A1" s="34" t="s">
        <v>19</v>
      </c>
      <c r="B1" s="34"/>
      <c r="C1" s="34"/>
    </row>
    <row r="2" spans="1:3" x14ac:dyDescent="0.25">
      <c r="A2" s="35" t="s">
        <v>0</v>
      </c>
      <c r="B2" s="35" t="s">
        <v>1</v>
      </c>
      <c r="C2" s="35" t="s">
        <v>16</v>
      </c>
    </row>
    <row r="3" spans="1:3" ht="45" customHeight="1" x14ac:dyDescent="0.25">
      <c r="A3" s="36"/>
      <c r="B3" s="36"/>
      <c r="C3" s="36"/>
    </row>
    <row r="4" spans="1:3" ht="16.5" x14ac:dyDescent="0.3">
      <c r="A4" s="19" t="s">
        <v>26</v>
      </c>
      <c r="B4" s="14">
        <v>28527.389818670003</v>
      </c>
      <c r="C4" s="21">
        <f t="shared" ref="C4:C18" si="0">+B4/$B$19</f>
        <v>0.24787468511188743</v>
      </c>
    </row>
    <row r="5" spans="1:3" ht="16.5" x14ac:dyDescent="0.3">
      <c r="A5" s="19" t="s">
        <v>28</v>
      </c>
      <c r="B5" s="14">
        <v>20376.701468919997</v>
      </c>
      <c r="C5" s="21">
        <f t="shared" si="0"/>
        <v>0.17705329833302494</v>
      </c>
    </row>
    <row r="6" spans="1:3" ht="16.5" x14ac:dyDescent="0.3">
      <c r="A6" s="19" t="s">
        <v>27</v>
      </c>
      <c r="B6" s="14">
        <v>17439.646938499998</v>
      </c>
      <c r="C6" s="21">
        <f t="shared" si="0"/>
        <v>0.15153321144418383</v>
      </c>
    </row>
    <row r="7" spans="1:3" ht="16.5" x14ac:dyDescent="0.3">
      <c r="A7" s="19" t="s">
        <v>37</v>
      </c>
      <c r="B7" s="14">
        <v>8399.7707901600006</v>
      </c>
      <c r="C7" s="21">
        <f t="shared" si="0"/>
        <v>7.2985665806000147E-2</v>
      </c>
    </row>
    <row r="8" spans="1:3" ht="16.5" x14ac:dyDescent="0.3">
      <c r="A8" s="19" t="s">
        <v>34</v>
      </c>
      <c r="B8" s="14">
        <f>7265.24862696+30.5</f>
        <v>7295.7486269600004</v>
      </c>
      <c r="C8" s="21">
        <f t="shared" si="0"/>
        <v>6.3392809684244267E-2</v>
      </c>
    </row>
    <row r="9" spans="1:3" ht="16.5" x14ac:dyDescent="0.3">
      <c r="A9" s="19" t="s">
        <v>31</v>
      </c>
      <c r="B9" s="14">
        <v>5669.1336762700003</v>
      </c>
      <c r="C9" s="21">
        <f t="shared" si="0"/>
        <v>4.9259141260198813E-2</v>
      </c>
    </row>
    <row r="10" spans="1:3" ht="16.5" x14ac:dyDescent="0.3">
      <c r="A10" s="19" t="s">
        <v>30</v>
      </c>
      <c r="B10" s="14">
        <v>4552.0501123800004</v>
      </c>
      <c r="C10" s="21">
        <f t="shared" si="0"/>
        <v>3.9552794538576172E-2</v>
      </c>
    </row>
    <row r="11" spans="1:3" ht="16.5" x14ac:dyDescent="0.3">
      <c r="A11" s="19" t="s">
        <v>33</v>
      </c>
      <c r="B11" s="14">
        <v>3781.9302923</v>
      </c>
      <c r="C11" s="21">
        <f t="shared" si="0"/>
        <v>3.2861218158327682E-2</v>
      </c>
    </row>
    <row r="12" spans="1:3" ht="16.5" x14ac:dyDescent="0.3">
      <c r="A12" s="19" t="s">
        <v>32</v>
      </c>
      <c r="B12" s="14">
        <v>3738.4325080600001</v>
      </c>
      <c r="C12" s="21">
        <f t="shared" si="0"/>
        <v>3.2483265613770011E-2</v>
      </c>
    </row>
    <row r="13" spans="1:3" ht="16.5" x14ac:dyDescent="0.3">
      <c r="A13" s="19" t="s">
        <v>23</v>
      </c>
      <c r="B13" s="14">
        <v>2226.0434462600001</v>
      </c>
      <c r="C13" s="21">
        <f t="shared" si="0"/>
        <v>1.9342106718994705E-2</v>
      </c>
    </row>
    <row r="14" spans="1:3" ht="16.5" x14ac:dyDescent="0.3">
      <c r="A14" s="20" t="s">
        <v>24</v>
      </c>
      <c r="B14" s="15">
        <v>1804.8391204000002</v>
      </c>
      <c r="C14" s="21">
        <f t="shared" si="0"/>
        <v>1.568225945277258E-2</v>
      </c>
    </row>
    <row r="15" spans="1:3" ht="16.5" x14ac:dyDescent="0.3">
      <c r="A15" s="20" t="s">
        <v>38</v>
      </c>
      <c r="B15" s="14">
        <v>1642.4820870000001</v>
      </c>
      <c r="C15" s="21">
        <f t="shared" si="0"/>
        <v>1.4271538079890895E-2</v>
      </c>
    </row>
    <row r="16" spans="1:3" ht="16.5" x14ac:dyDescent="0.3">
      <c r="A16" s="20" t="s">
        <v>39</v>
      </c>
      <c r="B16" s="14">
        <v>1608.288</v>
      </c>
      <c r="C16" s="21">
        <f t="shared" si="0"/>
        <v>1.3974425424239992E-2</v>
      </c>
    </row>
    <row r="17" spans="1:3" ht="16.5" x14ac:dyDescent="0.3">
      <c r="A17" s="20" t="s">
        <v>12</v>
      </c>
      <c r="B17" s="23">
        <v>1320.3754177999999</v>
      </c>
      <c r="C17" s="21">
        <f t="shared" si="0"/>
        <v>1.1472751029694819E-2</v>
      </c>
    </row>
    <row r="18" spans="1:3" ht="16.5" x14ac:dyDescent="0.3">
      <c r="A18" s="20" t="s">
        <v>13</v>
      </c>
      <c r="B18" s="16">
        <v>6705.1195208199806</v>
      </c>
      <c r="C18" s="21">
        <f t="shared" si="0"/>
        <v>5.8260829344193715E-2</v>
      </c>
    </row>
    <row r="19" spans="1:3" ht="16.5" x14ac:dyDescent="0.3">
      <c r="A19" s="3" t="s">
        <v>21</v>
      </c>
      <c r="B19" s="8">
        <v>115087.95182449998</v>
      </c>
      <c r="C19" s="21">
        <f>SUM(C4:C18)</f>
        <v>1</v>
      </c>
    </row>
    <row r="20" spans="1:3" ht="16.5" x14ac:dyDescent="0.3">
      <c r="A20" s="3" t="s">
        <v>15</v>
      </c>
      <c r="B20" s="8">
        <v>51952.497951370002</v>
      </c>
      <c r="C20" s="10" t="s">
        <v>14</v>
      </c>
    </row>
    <row r="21" spans="1:3" ht="16.5" x14ac:dyDescent="0.3">
      <c r="A21" s="3" t="s">
        <v>20</v>
      </c>
      <c r="B21" s="8">
        <v>29494.412596990001</v>
      </c>
      <c r="C21" s="10" t="s">
        <v>14</v>
      </c>
    </row>
    <row r="22" spans="1:3" ht="16.5" x14ac:dyDescent="0.3">
      <c r="A22" s="3" t="s">
        <v>18</v>
      </c>
      <c r="B22" s="9">
        <f>B19+B20+B21</f>
        <v>196534.86237285999</v>
      </c>
      <c r="C22" s="10" t="s">
        <v>14</v>
      </c>
    </row>
    <row r="23" spans="1:3" x14ac:dyDescent="0.25">
      <c r="A23" s="5" t="s">
        <v>17</v>
      </c>
      <c r="B23" s="6"/>
      <c r="C23" s="6"/>
    </row>
    <row r="24" spans="1:3" x14ac:dyDescent="0.25">
      <c r="A24" s="5"/>
    </row>
    <row r="25" spans="1:3" x14ac:dyDescent="0.25">
      <c r="B25" s="11"/>
    </row>
    <row r="27" spans="1:3" x14ac:dyDescent="0.25">
      <c r="B27" s="11"/>
    </row>
    <row r="29" spans="1:3" x14ac:dyDescent="0.25">
      <c r="B29" s="11"/>
    </row>
    <row r="30" spans="1:3" x14ac:dyDescent="0.25">
      <c r="B30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1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600-000000000000}">
  <dimension ref="A1:D31"/>
  <sheetViews>
    <sheetView workbookViewId="0">
      <selection activeCell="B31" sqref="B31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  <col min="4" max="4" width="23.7109375" customWidth="1"/>
  </cols>
  <sheetData>
    <row r="1" spans="1:4" ht="64.5" customHeight="1" x14ac:dyDescent="0.25">
      <c r="A1" s="34" t="s">
        <v>19</v>
      </c>
      <c r="B1" s="34"/>
      <c r="C1" s="34"/>
    </row>
    <row r="2" spans="1:4" x14ac:dyDescent="0.25">
      <c r="A2" s="35" t="s">
        <v>0</v>
      </c>
      <c r="B2" s="35" t="s">
        <v>1</v>
      </c>
      <c r="C2" s="35" t="s">
        <v>16</v>
      </c>
    </row>
    <row r="3" spans="1:4" ht="45" customHeight="1" x14ac:dyDescent="0.25">
      <c r="A3" s="36"/>
      <c r="B3" s="36"/>
      <c r="C3" s="36"/>
    </row>
    <row r="4" spans="1:4" ht="16.5" x14ac:dyDescent="0.3">
      <c r="A4" s="19" t="s">
        <v>26</v>
      </c>
      <c r="B4" s="14">
        <v>28571.473002999999</v>
      </c>
      <c r="C4" s="21">
        <v>0.25235520704523323</v>
      </c>
      <c r="D4" s="11"/>
    </row>
    <row r="5" spans="1:4" ht="16.5" x14ac:dyDescent="0.3">
      <c r="A5" s="19" t="s">
        <v>28</v>
      </c>
      <c r="B5" s="14">
        <v>19799.227197600001</v>
      </c>
      <c r="C5" s="21">
        <v>0.17487506080842719</v>
      </c>
      <c r="D5" s="11"/>
    </row>
    <row r="6" spans="1:4" ht="16.5" x14ac:dyDescent="0.3">
      <c r="A6" s="19" t="s">
        <v>27</v>
      </c>
      <c r="B6" s="14">
        <v>17087.743421849998</v>
      </c>
      <c r="C6" s="21">
        <v>0.15092610131455245</v>
      </c>
      <c r="D6" s="11"/>
    </row>
    <row r="7" spans="1:4" ht="16.5" x14ac:dyDescent="0.3">
      <c r="A7" s="19" t="s">
        <v>37</v>
      </c>
      <c r="B7" s="14">
        <v>8456.4310000000005</v>
      </c>
      <c r="C7" s="21">
        <v>7.4690737703465848E-2</v>
      </c>
      <c r="D7" s="11"/>
    </row>
    <row r="8" spans="1:4" ht="16.5" x14ac:dyDescent="0.3">
      <c r="A8" s="19" t="s">
        <v>34</v>
      </c>
      <c r="B8" s="14">
        <f>7381.385713+27.5</f>
        <v>7408.8857129999997</v>
      </c>
      <c r="C8" s="21">
        <v>6.5195487810140382E-2</v>
      </c>
      <c r="D8" s="11"/>
    </row>
    <row r="9" spans="1:4" ht="16.5" x14ac:dyDescent="0.3">
      <c r="A9" s="19" t="s">
        <v>31</v>
      </c>
      <c r="B9" s="14">
        <v>5457.0029211000001</v>
      </c>
      <c r="C9" s="21">
        <v>4.8198533616241539E-2</v>
      </c>
      <c r="D9" s="11"/>
    </row>
    <row r="10" spans="1:4" ht="16.5" x14ac:dyDescent="0.3">
      <c r="A10" s="19" t="s">
        <v>30</v>
      </c>
      <c r="B10" s="14">
        <v>4599.6237294000002</v>
      </c>
      <c r="C10" s="21">
        <v>4.0625801772314202E-2</v>
      </c>
      <c r="D10" s="11"/>
    </row>
    <row r="11" spans="1:4" ht="16.5" x14ac:dyDescent="0.3">
      <c r="A11" s="19" t="s">
        <v>32</v>
      </c>
      <c r="B11" s="14">
        <v>3722.7793093000009</v>
      </c>
      <c r="C11" s="21">
        <v>3.2881144884741108E-2</v>
      </c>
      <c r="D11" s="11"/>
    </row>
    <row r="12" spans="1:4" ht="16.5" x14ac:dyDescent="0.3">
      <c r="A12" s="19" t="s">
        <v>33</v>
      </c>
      <c r="B12" s="14">
        <v>2529.0764773000001</v>
      </c>
      <c r="C12" s="21">
        <v>2.2337861894458751E-2</v>
      </c>
      <c r="D12" s="11"/>
    </row>
    <row r="13" spans="1:4" ht="16.5" x14ac:dyDescent="0.3">
      <c r="A13" s="19" t="s">
        <v>23</v>
      </c>
      <c r="B13" s="14">
        <v>2234.5448145</v>
      </c>
      <c r="C13" s="21">
        <v>1.9736434983796267E-2</v>
      </c>
      <c r="D13" s="11"/>
    </row>
    <row r="14" spans="1:4" ht="16.5" x14ac:dyDescent="0.3">
      <c r="A14" s="20" t="s">
        <v>24</v>
      </c>
      <c r="B14" s="15">
        <v>1842.1068620000001</v>
      </c>
      <c r="C14" s="21">
        <v>1.6270258747620191E-2</v>
      </c>
    </row>
    <row r="15" spans="1:4" ht="16.5" x14ac:dyDescent="0.3">
      <c r="A15" s="20" t="s">
        <v>38</v>
      </c>
      <c r="B15" s="14">
        <v>1577.2850250000001</v>
      </c>
      <c r="C15" s="21">
        <v>1.3931241452319493E-2</v>
      </c>
    </row>
    <row r="16" spans="1:4" ht="16.5" x14ac:dyDescent="0.3">
      <c r="A16" s="20" t="s">
        <v>12</v>
      </c>
      <c r="B16" s="14">
        <v>1309.448259</v>
      </c>
      <c r="C16" s="21">
        <v>1.1565595042309102E-2</v>
      </c>
    </row>
    <row r="17" spans="1:4" ht="16.5" x14ac:dyDescent="0.3">
      <c r="A17" s="20" t="s">
        <v>39</v>
      </c>
      <c r="B17" s="23">
        <v>1301.143</v>
      </c>
      <c r="C17" s="21">
        <v>1.1492239518976819E-2</v>
      </c>
    </row>
    <row r="18" spans="1:4" ht="16.5" x14ac:dyDescent="0.3">
      <c r="A18" s="20" t="s">
        <v>36</v>
      </c>
      <c r="B18" s="23">
        <v>1272.162842</v>
      </c>
      <c r="C18" s="21">
        <v>1.1236274634998815E-2</v>
      </c>
    </row>
    <row r="19" spans="1:4" ht="16.5" x14ac:dyDescent="0.3">
      <c r="A19" s="20" t="s">
        <v>13</v>
      </c>
      <c r="B19" s="16">
        <f>6077.83912209998+10.65</f>
        <v>6088.4891220999798</v>
      </c>
      <c r="C19" s="21">
        <f>+B19/B$20</f>
        <v>5.3757969915848983E-2</v>
      </c>
    </row>
    <row r="20" spans="1:4" ht="16.5" x14ac:dyDescent="0.3">
      <c r="A20" s="3" t="s">
        <v>21</v>
      </c>
      <c r="B20" s="8">
        <f>SUM(B4:B19)</f>
        <v>113257.42269714997</v>
      </c>
      <c r="C20" s="21">
        <f>+B20/B$20</f>
        <v>1</v>
      </c>
    </row>
    <row r="21" spans="1:4" ht="16.5" x14ac:dyDescent="0.3">
      <c r="A21" s="3" t="s">
        <v>15</v>
      </c>
      <c r="B21" s="8">
        <v>49838.616453949995</v>
      </c>
      <c r="C21" s="10" t="s">
        <v>14</v>
      </c>
    </row>
    <row r="22" spans="1:4" ht="16.5" x14ac:dyDescent="0.3">
      <c r="A22" s="3" t="s">
        <v>20</v>
      </c>
      <c r="B22" s="8">
        <v>29479.63402895</v>
      </c>
      <c r="C22" s="10" t="s">
        <v>14</v>
      </c>
    </row>
    <row r="23" spans="1:4" ht="16.5" x14ac:dyDescent="0.3">
      <c r="A23" s="3" t="s">
        <v>18</v>
      </c>
      <c r="B23" s="9">
        <f>B20+B21+B22</f>
        <v>192575.67318004998</v>
      </c>
      <c r="C23" s="10" t="s">
        <v>14</v>
      </c>
    </row>
    <row r="24" spans="1:4" x14ac:dyDescent="0.25">
      <c r="A24" s="5" t="s">
        <v>17</v>
      </c>
      <c r="B24" s="6"/>
      <c r="C24" s="6"/>
      <c r="D24" s="7"/>
    </row>
    <row r="25" spans="1:4" x14ac:dyDescent="0.25">
      <c r="A25" s="5"/>
    </row>
    <row r="26" spans="1:4" x14ac:dyDescent="0.25">
      <c r="B26" s="11"/>
    </row>
    <row r="28" spans="1:4" x14ac:dyDescent="0.25">
      <c r="B28" s="11"/>
    </row>
    <row r="31" spans="1:4" x14ac:dyDescent="0.25">
      <c r="B31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1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700-000000000000}">
  <dimension ref="A1:D29"/>
  <sheetViews>
    <sheetView workbookViewId="0">
      <selection activeCell="A29" sqref="A29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  <col min="4" max="4" width="23.7109375" customWidth="1"/>
  </cols>
  <sheetData>
    <row r="1" spans="1:4" ht="64.5" customHeight="1" x14ac:dyDescent="0.25">
      <c r="A1" s="34" t="s">
        <v>19</v>
      </c>
      <c r="B1" s="34"/>
      <c r="C1" s="34"/>
    </row>
    <row r="2" spans="1:4" x14ac:dyDescent="0.25">
      <c r="A2" s="35" t="s">
        <v>0</v>
      </c>
      <c r="B2" s="35" t="s">
        <v>1</v>
      </c>
      <c r="C2" s="35" t="s">
        <v>16</v>
      </c>
    </row>
    <row r="3" spans="1:4" ht="45" customHeight="1" x14ac:dyDescent="0.25">
      <c r="A3" s="36"/>
      <c r="B3" s="36"/>
      <c r="C3" s="36"/>
    </row>
    <row r="4" spans="1:4" ht="16.5" x14ac:dyDescent="0.3">
      <c r="A4" s="19" t="s">
        <v>26</v>
      </c>
      <c r="B4" s="14">
        <v>26778.2168834</v>
      </c>
      <c r="C4" s="21">
        <v>0.24412957666317114</v>
      </c>
      <c r="D4" s="11"/>
    </row>
    <row r="5" spans="1:4" ht="16.5" x14ac:dyDescent="0.3">
      <c r="A5" s="19" t="s">
        <v>28</v>
      </c>
      <c r="B5" s="14">
        <v>19106.939735399999</v>
      </c>
      <c r="C5" s="21">
        <v>0.17419267045460085</v>
      </c>
      <c r="D5" s="11"/>
    </row>
    <row r="6" spans="1:4" ht="16.5" x14ac:dyDescent="0.3">
      <c r="A6" s="19" t="s">
        <v>27</v>
      </c>
      <c r="B6" s="14">
        <v>15864.805437969997</v>
      </c>
      <c r="C6" s="21">
        <v>0.14463503123750307</v>
      </c>
      <c r="D6" s="11"/>
    </row>
    <row r="7" spans="1:4" ht="16.5" x14ac:dyDescent="0.3">
      <c r="A7" s="19" t="s">
        <v>34</v>
      </c>
      <c r="B7" s="14">
        <f>8570.6696985+50.5</f>
        <v>8621.1696984999999</v>
      </c>
      <c r="C7" s="21">
        <v>7.8136418654213599E-2</v>
      </c>
      <c r="D7" s="11"/>
    </row>
    <row r="8" spans="1:4" ht="16.5" x14ac:dyDescent="0.3">
      <c r="A8" s="19" t="s">
        <v>37</v>
      </c>
      <c r="B8" s="14">
        <v>8434.4770000000008</v>
      </c>
      <c r="C8" s="21">
        <v>7.6894787593632025E-2</v>
      </c>
      <c r="D8" s="11"/>
    </row>
    <row r="9" spans="1:4" ht="16.5" x14ac:dyDescent="0.3">
      <c r="A9" s="19" t="s">
        <v>31</v>
      </c>
      <c r="B9" s="14">
        <v>5491.5908518099995</v>
      </c>
      <c r="C9" s="21">
        <v>5.0065310759761707E-2</v>
      </c>
      <c r="D9" s="11"/>
    </row>
    <row r="10" spans="1:4" ht="16.5" x14ac:dyDescent="0.3">
      <c r="A10" s="19" t="s">
        <v>30</v>
      </c>
      <c r="B10" s="14">
        <v>5355.1110291599998</v>
      </c>
      <c r="C10" s="21">
        <v>4.8821062067935489E-2</v>
      </c>
      <c r="D10" s="11"/>
    </row>
    <row r="11" spans="1:4" ht="16.5" x14ac:dyDescent="0.3">
      <c r="A11" s="19" t="s">
        <v>32</v>
      </c>
      <c r="B11" s="14">
        <v>3738.3122069299998</v>
      </c>
      <c r="C11" s="21">
        <v>3.4081155608173937E-2</v>
      </c>
      <c r="D11" s="11"/>
    </row>
    <row r="12" spans="1:4" ht="16.5" x14ac:dyDescent="0.3">
      <c r="A12" s="19" t="s">
        <v>33</v>
      </c>
      <c r="B12" s="14">
        <v>2914.0189991000002</v>
      </c>
      <c r="C12" s="21">
        <v>2.6566303041623409E-2</v>
      </c>
      <c r="D12" s="11"/>
    </row>
    <row r="13" spans="1:4" ht="16.5" x14ac:dyDescent="0.3">
      <c r="A13" s="19" t="s">
        <v>23</v>
      </c>
      <c r="B13" s="14">
        <v>1983.3359686399999</v>
      </c>
      <c r="C13" s="21">
        <v>1.8081523968277252E-2</v>
      </c>
      <c r="D13" s="11"/>
    </row>
    <row r="14" spans="1:4" ht="16.5" x14ac:dyDescent="0.3">
      <c r="A14" s="20" t="s">
        <v>24</v>
      </c>
      <c r="B14" s="15">
        <v>1818.8959268000003</v>
      </c>
      <c r="C14" s="21">
        <v>1.6582369712574766E-2</v>
      </c>
    </row>
    <row r="15" spans="1:4" ht="16.5" x14ac:dyDescent="0.3">
      <c r="A15" s="20" t="s">
        <v>38</v>
      </c>
      <c r="B15" s="14">
        <v>1593.9775709999999</v>
      </c>
      <c r="C15" s="21">
        <v>1.4531851441536741E-2</v>
      </c>
    </row>
    <row r="16" spans="1:4" ht="16.5" x14ac:dyDescent="0.3">
      <c r="A16" s="20" t="s">
        <v>12</v>
      </c>
      <c r="B16" s="14">
        <v>1191.7829873999999</v>
      </c>
      <c r="C16" s="21">
        <v>1.0865154967382946E-2</v>
      </c>
    </row>
    <row r="17" spans="1:4" ht="16.5" x14ac:dyDescent="0.3">
      <c r="A17" s="3" t="s">
        <v>13</v>
      </c>
      <c r="B17" s="16">
        <f>6846.40590213999+10.65</f>
        <v>6857.0559021399895</v>
      </c>
      <c r="C17" s="21">
        <f>+B17/B$18</f>
        <v>6.2479045633327242E-2</v>
      </c>
    </row>
    <row r="18" spans="1:4" ht="16.5" x14ac:dyDescent="0.3">
      <c r="A18" s="3" t="s">
        <v>21</v>
      </c>
      <c r="B18" s="8">
        <f>SUM(B4:B17)</f>
        <v>109749.69019825</v>
      </c>
      <c r="C18" s="21">
        <f>+B18/B$18</f>
        <v>1</v>
      </c>
    </row>
    <row r="19" spans="1:4" ht="16.5" x14ac:dyDescent="0.3">
      <c r="A19" s="3" t="s">
        <v>15</v>
      </c>
      <c r="B19" s="8">
        <v>50326.730086110001</v>
      </c>
      <c r="C19" s="10" t="s">
        <v>14</v>
      </c>
    </row>
    <row r="20" spans="1:4" ht="16.5" x14ac:dyDescent="0.3">
      <c r="A20" s="3" t="s">
        <v>20</v>
      </c>
      <c r="B20" s="8">
        <v>28245.14566591</v>
      </c>
      <c r="C20" s="10" t="s">
        <v>14</v>
      </c>
    </row>
    <row r="21" spans="1:4" ht="16.5" x14ac:dyDescent="0.3">
      <c r="A21" s="3" t="s">
        <v>18</v>
      </c>
      <c r="B21" s="9">
        <f>B18+B19+B20</f>
        <v>188321.56595027001</v>
      </c>
      <c r="C21" s="10" t="s">
        <v>14</v>
      </c>
    </row>
    <row r="22" spans="1:4" x14ac:dyDescent="0.25">
      <c r="A22" s="5" t="s">
        <v>17</v>
      </c>
      <c r="B22" s="6"/>
      <c r="C22" s="6"/>
      <c r="D22" s="7"/>
    </row>
    <row r="23" spans="1:4" x14ac:dyDescent="0.25">
      <c r="A23" s="5"/>
    </row>
    <row r="24" spans="1:4" x14ac:dyDescent="0.25">
      <c r="B24" s="11"/>
    </row>
    <row r="26" spans="1:4" x14ac:dyDescent="0.25">
      <c r="B26" s="11"/>
    </row>
    <row r="29" spans="1:4" x14ac:dyDescent="0.25">
      <c r="B29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10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800-000000000000}">
  <dimension ref="A1:D24"/>
  <sheetViews>
    <sheetView workbookViewId="0">
      <selection activeCell="A13" sqref="A13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  <col min="4" max="4" width="23.7109375" customWidth="1"/>
  </cols>
  <sheetData>
    <row r="1" spans="1:4" ht="64.5" customHeight="1" x14ac:dyDescent="0.25">
      <c r="A1" s="34" t="s">
        <v>19</v>
      </c>
      <c r="B1" s="34"/>
      <c r="C1" s="34"/>
    </row>
    <row r="2" spans="1:4" x14ac:dyDescent="0.25">
      <c r="A2" s="35" t="s">
        <v>0</v>
      </c>
      <c r="B2" s="35" t="s">
        <v>1</v>
      </c>
      <c r="C2" s="35" t="s">
        <v>16</v>
      </c>
    </row>
    <row r="3" spans="1:4" ht="45" customHeight="1" x14ac:dyDescent="0.25">
      <c r="A3" s="36"/>
      <c r="B3" s="36"/>
      <c r="C3" s="36"/>
    </row>
    <row r="4" spans="1:4" ht="16.5" x14ac:dyDescent="0.3">
      <c r="A4" s="19" t="s">
        <v>26</v>
      </c>
      <c r="B4" s="14">
        <v>29506.289540000002</v>
      </c>
      <c r="C4" s="21">
        <v>0.24552508296062731</v>
      </c>
      <c r="D4" s="11"/>
    </row>
    <row r="5" spans="1:4" ht="16.5" x14ac:dyDescent="0.3">
      <c r="A5" s="19" t="s">
        <v>28</v>
      </c>
      <c r="B5" s="14">
        <v>19757.243374199999</v>
      </c>
      <c r="C5" s="21">
        <v>0.16440219675698875</v>
      </c>
      <c r="D5" s="11"/>
    </row>
    <row r="6" spans="1:4" ht="16.5" x14ac:dyDescent="0.3">
      <c r="A6" s="19" t="s">
        <v>27</v>
      </c>
      <c r="B6" s="14">
        <v>15986.140165639999</v>
      </c>
      <c r="C6" s="21">
        <v>0.13302243188077173</v>
      </c>
      <c r="D6" s="11"/>
    </row>
    <row r="7" spans="1:4" ht="16.5" x14ac:dyDescent="0.3">
      <c r="A7" s="19" t="s">
        <v>37</v>
      </c>
      <c r="B7" s="14">
        <v>8417.0410000000011</v>
      </c>
      <c r="C7" s="21">
        <v>7.0039124607871706E-2</v>
      </c>
      <c r="D7" s="11"/>
    </row>
    <row r="8" spans="1:4" ht="16.5" x14ac:dyDescent="0.3">
      <c r="A8" s="19" t="s">
        <v>33</v>
      </c>
      <c r="B8" s="14">
        <v>8216.0071028000002</v>
      </c>
      <c r="C8" s="21">
        <v>6.8366299421871432E-2</v>
      </c>
      <c r="D8" s="11"/>
    </row>
    <row r="9" spans="1:4" ht="16.5" x14ac:dyDescent="0.3">
      <c r="A9" s="19" t="s">
        <v>34</v>
      </c>
      <c r="B9" s="14">
        <f>7710.9705839+50</f>
        <v>7760.9705838999998</v>
      </c>
      <c r="C9" s="21">
        <v>6.41638349597448E-2</v>
      </c>
      <c r="D9" s="11"/>
    </row>
    <row r="10" spans="1:4" ht="16.5" x14ac:dyDescent="0.3">
      <c r="A10" s="19" t="s">
        <v>31</v>
      </c>
      <c r="B10" s="14">
        <v>5859.9148019000004</v>
      </c>
      <c r="C10" s="21">
        <v>4.8760996055714344E-2</v>
      </c>
      <c r="D10" s="11"/>
    </row>
    <row r="11" spans="1:4" ht="16.5" x14ac:dyDescent="0.3">
      <c r="A11" s="19" t="s">
        <v>30</v>
      </c>
      <c r="B11" s="14">
        <v>5510.0910676800004</v>
      </c>
      <c r="C11" s="21">
        <v>4.5850074258870825E-2</v>
      </c>
      <c r="D11" s="11"/>
    </row>
    <row r="12" spans="1:4" ht="16.5" x14ac:dyDescent="0.3">
      <c r="A12" s="19" t="s">
        <v>32</v>
      </c>
      <c r="B12" s="14">
        <v>3553.23187164</v>
      </c>
      <c r="C12" s="21">
        <v>2.9566833501043319E-2</v>
      </c>
      <c r="D12" s="11"/>
    </row>
    <row r="13" spans="1:4" ht="16.5" x14ac:dyDescent="0.3">
      <c r="A13" s="20" t="s">
        <v>36</v>
      </c>
      <c r="B13" s="15">
        <v>2079.6874090000001</v>
      </c>
      <c r="C13" s="21">
        <v>1.7305307837323456E-2</v>
      </c>
    </row>
    <row r="14" spans="1:4" ht="16.5" x14ac:dyDescent="0.3">
      <c r="A14" s="20" t="s">
        <v>23</v>
      </c>
      <c r="B14" s="14">
        <v>2070.3510535599999</v>
      </c>
      <c r="C14" s="21">
        <v>1.7227618996073238E-2</v>
      </c>
    </row>
    <row r="15" spans="1:4" ht="16.5" x14ac:dyDescent="0.3">
      <c r="A15" s="20" t="s">
        <v>24</v>
      </c>
      <c r="B15" s="14">
        <v>2008.4773068</v>
      </c>
      <c r="C15" s="21">
        <v>1.6712760738963699E-2</v>
      </c>
    </row>
    <row r="16" spans="1:4" ht="16.5" x14ac:dyDescent="0.3">
      <c r="A16" s="20" t="s">
        <v>38</v>
      </c>
      <c r="B16" s="23">
        <v>1433.0347839999999</v>
      </c>
      <c r="C16" s="21">
        <v>1.19244401689371E-2</v>
      </c>
    </row>
    <row r="17" spans="1:4" ht="16.5" x14ac:dyDescent="0.3">
      <c r="A17" s="3" t="s">
        <v>13</v>
      </c>
      <c r="B17" s="16">
        <f>8067.79351632+0.65</f>
        <v>8068.4435163199996</v>
      </c>
      <c r="C17" s="21">
        <f>+B17/B$18</f>
        <v>6.7110122061162042E-2</v>
      </c>
    </row>
    <row r="18" spans="1:4" ht="16.5" x14ac:dyDescent="0.3">
      <c r="A18" s="3" t="s">
        <v>21</v>
      </c>
      <c r="B18" s="8">
        <f>SUM(B4:B17)</f>
        <v>120226.92357744</v>
      </c>
      <c r="C18" s="21">
        <f>+B18/B$18</f>
        <v>1</v>
      </c>
    </row>
    <row r="19" spans="1:4" ht="16.5" x14ac:dyDescent="0.3">
      <c r="A19" s="3" t="s">
        <v>15</v>
      </c>
      <c r="B19" s="8">
        <v>42243.494168260004</v>
      </c>
      <c r="C19" s="10" t="s">
        <v>14</v>
      </c>
    </row>
    <row r="20" spans="1:4" ht="16.5" x14ac:dyDescent="0.3">
      <c r="A20" s="3" t="s">
        <v>20</v>
      </c>
      <c r="B20" s="8">
        <v>27744.17252348</v>
      </c>
      <c r="C20" s="10" t="s">
        <v>14</v>
      </c>
    </row>
    <row r="21" spans="1:4" ht="16.5" x14ac:dyDescent="0.3">
      <c r="A21" s="3" t="s">
        <v>18</v>
      </c>
      <c r="B21" s="9">
        <f>B18+B19+B20</f>
        <v>190214.59026917999</v>
      </c>
      <c r="C21" s="10" t="s">
        <v>14</v>
      </c>
    </row>
    <row r="22" spans="1:4" x14ac:dyDescent="0.25">
      <c r="A22" s="5" t="s">
        <v>17</v>
      </c>
      <c r="B22" s="6"/>
      <c r="C22" s="6"/>
      <c r="D22" s="7"/>
    </row>
    <row r="23" spans="1:4" x14ac:dyDescent="0.25">
      <c r="A23" s="5"/>
    </row>
    <row r="24" spans="1:4" x14ac:dyDescent="0.25">
      <c r="B24" s="11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A2FDC7-1A33-40D3-9A4C-54C3FE7D5569}">
  <dimension ref="A1:G31"/>
  <sheetViews>
    <sheetView topLeftCell="A4" zoomScale="120" zoomScaleNormal="120" workbookViewId="0">
      <selection activeCell="A23" sqref="A23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14431.0173</v>
      </c>
      <c r="C4" s="21">
        <v>0.2357882114165904</v>
      </c>
      <c r="E4" s="11"/>
    </row>
    <row r="5" spans="1:7" ht="16.5" x14ac:dyDescent="0.3">
      <c r="A5" s="19" t="s">
        <v>27</v>
      </c>
      <c r="B5" s="14">
        <v>9847.3549999999996</v>
      </c>
      <c r="C5" s="21">
        <v>0.16089581034832648</v>
      </c>
      <c r="E5" s="11"/>
      <c r="G5" s="11"/>
    </row>
    <row r="6" spans="1:7" ht="16.5" x14ac:dyDescent="0.3">
      <c r="A6" s="19" t="s">
        <v>53</v>
      </c>
      <c r="B6" s="14">
        <v>8783.0855999999985</v>
      </c>
      <c r="C6" s="21">
        <v>0.14350672591479816</v>
      </c>
      <c r="E6" s="11"/>
    </row>
    <row r="7" spans="1:7" ht="16.5" x14ac:dyDescent="0.3">
      <c r="A7" s="19" t="s">
        <v>55</v>
      </c>
      <c r="B7" s="14">
        <v>5701.0965000000006</v>
      </c>
      <c r="C7" s="21">
        <v>9.3150144504946561E-2</v>
      </c>
      <c r="E7" s="11"/>
    </row>
    <row r="8" spans="1:7" ht="16.5" x14ac:dyDescent="0.3">
      <c r="A8" s="19" t="s">
        <v>31</v>
      </c>
      <c r="B8" s="14">
        <v>4381.0535</v>
      </c>
      <c r="C8" s="21">
        <v>7.1581978415713857E-2</v>
      </c>
      <c r="E8" s="11"/>
    </row>
    <row r="9" spans="1:7" ht="16.5" x14ac:dyDescent="0.3">
      <c r="A9" s="19" t="s">
        <v>34</v>
      </c>
      <c r="B9" s="14">
        <v>3229.3374000000003</v>
      </c>
      <c r="C9" s="21">
        <v>5.2764103443123336E-2</v>
      </c>
      <c r="E9" s="11"/>
    </row>
    <row r="10" spans="1:7" ht="16.5" x14ac:dyDescent="0.3">
      <c r="A10" s="19" t="s">
        <v>30</v>
      </c>
      <c r="B10" s="14">
        <v>3100.8897000000002</v>
      </c>
      <c r="C10" s="21">
        <v>5.0665398077176974E-2</v>
      </c>
      <c r="E10" s="11"/>
    </row>
    <row r="11" spans="1:7" ht="16.5" x14ac:dyDescent="0.3">
      <c r="A11" s="19" t="s">
        <v>24</v>
      </c>
      <c r="B11" s="14">
        <v>1832.8468</v>
      </c>
      <c r="C11" s="21">
        <v>2.9946860972346084E-2</v>
      </c>
      <c r="E11" s="11"/>
    </row>
    <row r="12" spans="1:7" ht="16.5" x14ac:dyDescent="0.3">
      <c r="A12" s="19" t="s">
        <v>36</v>
      </c>
      <c r="B12" s="14">
        <v>1474.1905000000002</v>
      </c>
      <c r="C12" s="21">
        <v>2.4086780166380172E-2</v>
      </c>
      <c r="E12" s="11"/>
    </row>
    <row r="13" spans="1:7" ht="16.5" x14ac:dyDescent="0.3">
      <c r="A13" s="19" t="s">
        <v>38</v>
      </c>
      <c r="B13" s="14">
        <v>870.81150000000002</v>
      </c>
      <c r="C13" s="21">
        <v>1.4228178221780539E-2</v>
      </c>
      <c r="E13" s="11"/>
    </row>
    <row r="14" spans="1:7" ht="16.5" x14ac:dyDescent="0.3">
      <c r="A14" s="19" t="s">
        <v>45</v>
      </c>
      <c r="B14" s="14">
        <v>844.28500000000008</v>
      </c>
      <c r="C14" s="21">
        <v>1.3794762069605173E-2</v>
      </c>
      <c r="E14" s="11"/>
    </row>
    <row r="15" spans="1:7" ht="16.5" x14ac:dyDescent="0.3">
      <c r="A15" s="19" t="s">
        <v>51</v>
      </c>
      <c r="B15" s="23">
        <v>808.84050000000002</v>
      </c>
      <c r="C15" s="21">
        <v>1.3215634826818529E-2</v>
      </c>
      <c r="E15" s="11"/>
    </row>
    <row r="16" spans="1:7" ht="16.5" x14ac:dyDescent="0.3">
      <c r="A16" s="19" t="s">
        <v>48</v>
      </c>
      <c r="B16" s="23">
        <v>698.4</v>
      </c>
      <c r="C16" s="21">
        <v>1.1411148876756368E-2</v>
      </c>
      <c r="E16" s="11"/>
    </row>
    <row r="17" spans="1:5" ht="16.5" x14ac:dyDescent="0.3">
      <c r="A17" s="19" t="s">
        <v>39</v>
      </c>
      <c r="B17" s="23">
        <v>609.18200000000002</v>
      </c>
      <c r="C17" s="21">
        <v>9.9534170891182692E-3</v>
      </c>
      <c r="E17" s="11"/>
    </row>
    <row r="18" spans="1:5" ht="16.5" x14ac:dyDescent="0.3">
      <c r="A18" s="19" t="s">
        <v>47</v>
      </c>
      <c r="B18" s="23">
        <v>595.99569999999994</v>
      </c>
      <c r="C18" s="21">
        <v>9.7379662981194517E-3</v>
      </c>
      <c r="E18" s="11"/>
    </row>
    <row r="19" spans="1:5" ht="16.5" x14ac:dyDescent="0.3">
      <c r="A19" s="20" t="s">
        <v>13</v>
      </c>
      <c r="B19" s="16">
        <v>3994.9158000000098</v>
      </c>
      <c r="C19" s="21">
        <v>6.5272879358399746E-2</v>
      </c>
      <c r="E19" s="11"/>
    </row>
    <row r="20" spans="1:5" ht="16.5" x14ac:dyDescent="0.3">
      <c r="A20" s="3" t="s">
        <v>21</v>
      </c>
      <c r="B20" s="16">
        <f>SUM(B4:B19)</f>
        <v>61203.302800000005</v>
      </c>
      <c r="C20" s="21">
        <f>SUM(C4:C19)</f>
        <v>1</v>
      </c>
      <c r="E20" s="11"/>
    </row>
    <row r="21" spans="1:5" ht="16.5" x14ac:dyDescent="0.3">
      <c r="A21" s="3" t="s">
        <v>15</v>
      </c>
      <c r="B21" s="8">
        <v>51086.536999999997</v>
      </c>
      <c r="C21" s="30" t="s">
        <v>14</v>
      </c>
    </row>
    <row r="22" spans="1:5" ht="16.5" x14ac:dyDescent="0.3">
      <c r="A22" s="3" t="s">
        <v>20</v>
      </c>
      <c r="B22" s="8">
        <v>20221.744999999999</v>
      </c>
      <c r="C22" s="30" t="s">
        <v>14</v>
      </c>
    </row>
    <row r="23" spans="1:5" ht="16.5" x14ac:dyDescent="0.3">
      <c r="A23" s="3" t="s">
        <v>18</v>
      </c>
      <c r="B23" s="9">
        <f>B20+B21+B22</f>
        <v>132511.58480000001</v>
      </c>
      <c r="C23" s="30" t="s">
        <v>14</v>
      </c>
    </row>
    <row r="24" spans="1:5" x14ac:dyDescent="0.25">
      <c r="A24" s="5" t="s">
        <v>17</v>
      </c>
      <c r="B24" s="6"/>
      <c r="C24" s="6"/>
    </row>
    <row r="25" spans="1:5" x14ac:dyDescent="0.25">
      <c r="A25" s="5"/>
      <c r="B25" s="11"/>
    </row>
    <row r="26" spans="1:5" ht="16.5" x14ac:dyDescent="0.3">
      <c r="B26" s="33"/>
    </row>
    <row r="27" spans="1:5" x14ac:dyDescent="0.25">
      <c r="B27" s="11"/>
    </row>
    <row r="28" spans="1:5" x14ac:dyDescent="0.25">
      <c r="B28" s="11"/>
    </row>
    <row r="29" spans="1:5" x14ac:dyDescent="0.25">
      <c r="B29" s="11"/>
    </row>
    <row r="30" spans="1:5" x14ac:dyDescent="0.25">
      <c r="B30" s="11"/>
    </row>
    <row r="31" spans="1:5" x14ac:dyDescent="0.25">
      <c r="B31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1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900-000000000000}">
  <dimension ref="A1:D27"/>
  <sheetViews>
    <sheetView workbookViewId="0">
      <selection activeCell="A5" sqref="A5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  <col min="4" max="4" width="23.7109375" customWidth="1"/>
  </cols>
  <sheetData>
    <row r="1" spans="1:4" ht="64.5" customHeight="1" x14ac:dyDescent="0.25">
      <c r="A1" s="34" t="s">
        <v>19</v>
      </c>
      <c r="B1" s="34"/>
      <c r="C1" s="34"/>
    </row>
    <row r="2" spans="1:4" x14ac:dyDescent="0.25">
      <c r="A2" s="35" t="s">
        <v>0</v>
      </c>
      <c r="B2" s="35" t="s">
        <v>1</v>
      </c>
      <c r="C2" s="35" t="s">
        <v>16</v>
      </c>
    </row>
    <row r="3" spans="1:4" ht="45" customHeight="1" x14ac:dyDescent="0.25">
      <c r="A3" s="36"/>
      <c r="B3" s="36"/>
      <c r="C3" s="36"/>
    </row>
    <row r="4" spans="1:4" ht="16.5" x14ac:dyDescent="0.3">
      <c r="A4" s="19" t="s">
        <v>26</v>
      </c>
      <c r="B4" s="14">
        <v>28691.541863400002</v>
      </c>
      <c r="C4" s="21">
        <v>0.2506229456658628</v>
      </c>
      <c r="D4" s="11"/>
    </row>
    <row r="5" spans="1:4" ht="16.5" x14ac:dyDescent="0.3">
      <c r="A5" s="19" t="s">
        <v>28</v>
      </c>
      <c r="B5" s="14">
        <v>18756.357000000004</v>
      </c>
      <c r="C5" s="21">
        <v>0.1638382999310681</v>
      </c>
      <c r="D5" s="11"/>
    </row>
    <row r="6" spans="1:4" ht="16.5" x14ac:dyDescent="0.3">
      <c r="A6" s="19" t="s">
        <v>27</v>
      </c>
      <c r="B6" s="14">
        <v>15131.9711757</v>
      </c>
      <c r="C6" s="21">
        <v>0.13217899574168979</v>
      </c>
      <c r="D6" s="11"/>
    </row>
    <row r="7" spans="1:4" ht="16.5" x14ac:dyDescent="0.3">
      <c r="A7" s="19" t="s">
        <v>37</v>
      </c>
      <c r="B7" s="14">
        <v>8461.1770000000015</v>
      </c>
      <c r="C7" s="21">
        <v>7.3909067474875578E-2</v>
      </c>
      <c r="D7" s="11"/>
    </row>
    <row r="8" spans="1:4" ht="16.5" x14ac:dyDescent="0.3">
      <c r="A8" s="19" t="s">
        <v>34</v>
      </c>
      <c r="B8" s="14">
        <f>8165.5837986+50</f>
        <v>8215.5837986000006</v>
      </c>
      <c r="C8" s="21">
        <v>7.1327036881804765E-2</v>
      </c>
      <c r="D8" s="11"/>
    </row>
    <row r="9" spans="1:4" ht="16.5" x14ac:dyDescent="0.3">
      <c r="A9" s="19" t="s">
        <v>31</v>
      </c>
      <c r="B9" s="14">
        <v>6698.8664490400006</v>
      </c>
      <c r="C9" s="21">
        <v>5.8515141851692438E-2</v>
      </c>
      <c r="D9" s="11"/>
    </row>
    <row r="10" spans="1:4" ht="16.5" x14ac:dyDescent="0.3">
      <c r="A10" s="19" t="s">
        <v>30</v>
      </c>
      <c r="B10" s="14">
        <v>5669.4941736800001</v>
      </c>
      <c r="C10" s="21">
        <v>4.9523491522624932E-2</v>
      </c>
      <c r="D10" s="11"/>
    </row>
    <row r="11" spans="1:4" ht="16.5" x14ac:dyDescent="0.3">
      <c r="A11" s="19" t="s">
        <v>33</v>
      </c>
      <c r="B11" s="14">
        <v>4442.2106088</v>
      </c>
      <c r="C11" s="21">
        <v>3.8803070024821286E-2</v>
      </c>
    </row>
    <row r="12" spans="1:4" ht="16.5" x14ac:dyDescent="0.3">
      <c r="A12" s="19" t="s">
        <v>32</v>
      </c>
      <c r="B12" s="14">
        <v>3691.6364511400006</v>
      </c>
      <c r="C12" s="21">
        <v>3.2246743870269642E-2</v>
      </c>
    </row>
    <row r="13" spans="1:4" ht="16.5" x14ac:dyDescent="0.3">
      <c r="A13" s="20" t="s">
        <v>23</v>
      </c>
      <c r="B13" s="15">
        <v>2118.0442376400001</v>
      </c>
      <c r="C13" s="21">
        <v>1.8501288233836278E-2</v>
      </c>
    </row>
    <row r="14" spans="1:4" ht="16.5" x14ac:dyDescent="0.3">
      <c r="A14" s="20" t="s">
        <v>24</v>
      </c>
      <c r="B14" s="14">
        <v>2072.6387218</v>
      </c>
      <c r="C14" s="21">
        <v>1.8104667369629079E-2</v>
      </c>
    </row>
    <row r="15" spans="1:4" ht="16.5" x14ac:dyDescent="0.3">
      <c r="A15" s="20" t="s">
        <v>36</v>
      </c>
      <c r="B15" s="14">
        <v>1491.6045248</v>
      </c>
      <c r="C15" s="21">
        <v>1.3029286524708431E-2</v>
      </c>
    </row>
    <row r="16" spans="1:4" ht="16.5" x14ac:dyDescent="0.3">
      <c r="A16" s="20" t="s">
        <v>38</v>
      </c>
      <c r="B16" s="23">
        <v>1340.828804</v>
      </c>
      <c r="C16" s="21">
        <v>1.1712248372430066E-2</v>
      </c>
    </row>
    <row r="17" spans="1:4" ht="16.5" x14ac:dyDescent="0.3">
      <c r="A17" s="3" t="s">
        <v>13</v>
      </c>
      <c r="B17" s="16">
        <v>7748.9511083399993</v>
      </c>
      <c r="C17" s="21">
        <f>+B17/B$18</f>
        <v>6.765816655601839E-2</v>
      </c>
    </row>
    <row r="18" spans="1:4" ht="16.5" x14ac:dyDescent="0.3">
      <c r="A18" s="3" t="s">
        <v>21</v>
      </c>
      <c r="B18" s="8">
        <f>SUM(B4:B17)</f>
        <v>114530.90591694</v>
      </c>
      <c r="C18" s="21">
        <f>+B18/B$18</f>
        <v>1</v>
      </c>
    </row>
    <row r="19" spans="1:4" ht="16.5" x14ac:dyDescent="0.3">
      <c r="A19" s="3" t="s">
        <v>15</v>
      </c>
      <c r="B19" s="8">
        <v>42884.723623059996</v>
      </c>
      <c r="C19" s="10" t="s">
        <v>14</v>
      </c>
    </row>
    <row r="20" spans="1:4" ht="16.5" x14ac:dyDescent="0.3">
      <c r="A20" s="3" t="s">
        <v>20</v>
      </c>
      <c r="B20" s="8">
        <v>29182.491811579999</v>
      </c>
      <c r="C20" s="10" t="s">
        <v>14</v>
      </c>
    </row>
    <row r="21" spans="1:4" ht="16.5" x14ac:dyDescent="0.3">
      <c r="A21" s="3" t="s">
        <v>18</v>
      </c>
      <c r="B21" s="9">
        <f>B18+B19+B20</f>
        <v>186598.12135157999</v>
      </c>
      <c r="C21" s="10" t="s">
        <v>14</v>
      </c>
    </row>
    <row r="22" spans="1:4" x14ac:dyDescent="0.25">
      <c r="A22" s="5" t="s">
        <v>17</v>
      </c>
      <c r="B22" s="6"/>
      <c r="C22" s="6"/>
      <c r="D22" s="7"/>
    </row>
    <row r="23" spans="1:4" x14ac:dyDescent="0.25">
      <c r="A23" s="5"/>
    </row>
    <row r="24" spans="1:4" x14ac:dyDescent="0.25">
      <c r="B24" s="11"/>
    </row>
    <row r="27" spans="1:4" x14ac:dyDescent="0.25">
      <c r="B27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1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A00-000000000000}">
  <dimension ref="A1:D23"/>
  <sheetViews>
    <sheetView workbookViewId="0">
      <selection activeCell="D25" sqref="D25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  <col min="4" max="4" width="23.7109375" customWidth="1"/>
  </cols>
  <sheetData>
    <row r="1" spans="1:4" ht="64.5" customHeight="1" x14ac:dyDescent="0.25">
      <c r="A1" s="34" t="s">
        <v>19</v>
      </c>
      <c r="B1" s="34"/>
      <c r="C1" s="34"/>
    </row>
    <row r="2" spans="1:4" x14ac:dyDescent="0.25">
      <c r="A2" s="35" t="s">
        <v>0</v>
      </c>
      <c r="B2" s="35" t="s">
        <v>1</v>
      </c>
      <c r="C2" s="35" t="s">
        <v>16</v>
      </c>
    </row>
    <row r="3" spans="1:4" ht="45" customHeight="1" x14ac:dyDescent="0.25">
      <c r="A3" s="36"/>
      <c r="B3" s="36"/>
      <c r="C3" s="36"/>
    </row>
    <row r="4" spans="1:4" ht="16.5" x14ac:dyDescent="0.3">
      <c r="A4" s="19" t="s">
        <v>26</v>
      </c>
      <c r="B4" s="14">
        <v>32799.110247500001</v>
      </c>
      <c r="C4" s="21">
        <v>0.26490976364911079</v>
      </c>
      <c r="D4" s="11"/>
    </row>
    <row r="5" spans="1:4" ht="16.5" x14ac:dyDescent="0.3">
      <c r="A5" s="19" t="s">
        <v>28</v>
      </c>
      <c r="B5" s="14">
        <v>19550.179</v>
      </c>
      <c r="C5" s="21">
        <v>0.15790163998679088</v>
      </c>
      <c r="D5" s="11"/>
    </row>
    <row r="6" spans="1:4" ht="16.5" x14ac:dyDescent="0.3">
      <c r="A6" s="19" t="s">
        <v>27</v>
      </c>
      <c r="B6" s="14">
        <v>16660.143210959999</v>
      </c>
      <c r="C6" s="21">
        <v>0.13455958308235358</v>
      </c>
      <c r="D6" s="11"/>
    </row>
    <row r="7" spans="1:4" ht="16.5" x14ac:dyDescent="0.3">
      <c r="A7" s="19" t="s">
        <v>37</v>
      </c>
      <c r="B7" s="14">
        <v>8463.3260000000009</v>
      </c>
      <c r="C7" s="21">
        <v>6.8356052143709115E-2</v>
      </c>
      <c r="D7" s="11"/>
    </row>
    <row r="8" spans="1:4" ht="16.5" x14ac:dyDescent="0.3">
      <c r="A8" s="19" t="s">
        <v>33</v>
      </c>
      <c r="B8" s="14">
        <v>8038.4482191999996</v>
      </c>
      <c r="C8" s="21">
        <v>6.4924426357455781E-2</v>
      </c>
      <c r="D8" s="11"/>
    </row>
    <row r="9" spans="1:4" ht="16.5" x14ac:dyDescent="0.3">
      <c r="A9" s="19" t="s">
        <v>31</v>
      </c>
      <c r="B9" s="14">
        <v>7300.4555794999997</v>
      </c>
      <c r="C9" s="21">
        <v>5.896385443088617E-2</v>
      </c>
      <c r="D9" s="11"/>
    </row>
    <row r="10" spans="1:4" ht="16.5" x14ac:dyDescent="0.3">
      <c r="A10" s="19" t="s">
        <v>34</v>
      </c>
      <c r="B10" s="14">
        <v>7256.1979558599996</v>
      </c>
      <c r="C10" s="21">
        <v>5.8606397276418469E-2</v>
      </c>
      <c r="D10" s="11"/>
    </row>
    <row r="11" spans="1:4" ht="16.5" x14ac:dyDescent="0.3">
      <c r="A11" s="19" t="s">
        <v>30</v>
      </c>
      <c r="B11" s="14">
        <v>5502.7267138199995</v>
      </c>
      <c r="C11" s="21">
        <v>4.4444072481960521E-2</v>
      </c>
    </row>
    <row r="12" spans="1:4" ht="16.5" x14ac:dyDescent="0.3">
      <c r="A12" s="19" t="s">
        <v>32</v>
      </c>
      <c r="B12" s="14">
        <v>3907.0565954600002</v>
      </c>
      <c r="C12" s="21">
        <v>3.1556265747967924E-2</v>
      </c>
    </row>
    <row r="13" spans="1:4" ht="16.5" x14ac:dyDescent="0.3">
      <c r="A13" s="20" t="s">
        <v>23</v>
      </c>
      <c r="B13" s="15">
        <v>2144.0238079400001</v>
      </c>
      <c r="C13" s="21">
        <v>1.7316714872250036E-2</v>
      </c>
    </row>
    <row r="14" spans="1:4" ht="16.5" x14ac:dyDescent="0.3">
      <c r="A14" s="20" t="s">
        <v>24</v>
      </c>
      <c r="B14" s="14">
        <v>1991.4906202000002</v>
      </c>
      <c r="C14" s="21">
        <v>1.6084744541105804E-2</v>
      </c>
    </row>
    <row r="15" spans="1:4" ht="16.5" x14ac:dyDescent="0.3">
      <c r="A15" s="20" t="s">
        <v>38</v>
      </c>
      <c r="B15" s="14">
        <v>1251.2622819999999</v>
      </c>
      <c r="C15" s="21">
        <v>1.0106115467352723E-2</v>
      </c>
    </row>
    <row r="16" spans="1:4" ht="16.5" x14ac:dyDescent="0.3">
      <c r="A16" s="3" t="s">
        <v>13</v>
      </c>
      <c r="B16" s="16">
        <v>8947.9670336799318</v>
      </c>
      <c r="C16" s="21">
        <f>+B16/B$17</f>
        <v>7.2270369962638276E-2</v>
      </c>
    </row>
    <row r="17" spans="1:4" ht="16.5" x14ac:dyDescent="0.3">
      <c r="A17" s="3" t="s">
        <v>21</v>
      </c>
      <c r="B17" s="8">
        <f>SUM(B4:B16)</f>
        <v>123812.38726611993</v>
      </c>
      <c r="C17" s="21">
        <f>+B17/B$17</f>
        <v>1</v>
      </c>
    </row>
    <row r="18" spans="1:4" ht="16.5" x14ac:dyDescent="0.3">
      <c r="A18" s="3" t="s">
        <v>15</v>
      </c>
      <c r="B18" s="8">
        <v>40571.803377340002</v>
      </c>
      <c r="C18" s="10" t="s">
        <v>14</v>
      </c>
    </row>
    <row r="19" spans="1:4" ht="16.5" x14ac:dyDescent="0.3">
      <c r="A19" s="3" t="s">
        <v>20</v>
      </c>
      <c r="B19" s="8">
        <v>29314.372493759998</v>
      </c>
      <c r="C19" s="10" t="s">
        <v>14</v>
      </c>
    </row>
    <row r="20" spans="1:4" ht="16.5" x14ac:dyDescent="0.3">
      <c r="A20" s="3" t="s">
        <v>18</v>
      </c>
      <c r="B20" s="9">
        <f>B17+B18+B19</f>
        <v>193698.56313721993</v>
      </c>
      <c r="C20" s="10" t="s">
        <v>14</v>
      </c>
    </row>
    <row r="21" spans="1:4" x14ac:dyDescent="0.25">
      <c r="A21" s="5" t="s">
        <v>17</v>
      </c>
      <c r="B21" s="6"/>
      <c r="C21" s="6"/>
      <c r="D21" s="7"/>
    </row>
    <row r="22" spans="1:4" x14ac:dyDescent="0.25">
      <c r="A22" s="5"/>
    </row>
    <row r="23" spans="1:4" x14ac:dyDescent="0.25">
      <c r="B23" s="11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1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B00-000000000000}">
  <dimension ref="A1:D29"/>
  <sheetViews>
    <sheetView workbookViewId="0">
      <selection activeCell="A7" sqref="A7"/>
    </sheetView>
  </sheetViews>
  <sheetFormatPr defaultRowHeight="15" x14ac:dyDescent="0.25"/>
  <cols>
    <col min="1" max="1" width="52.7109375" customWidth="1"/>
    <col min="2" max="2" width="30.5703125" customWidth="1"/>
    <col min="3" max="3" width="33.5703125" customWidth="1"/>
    <col min="4" max="4" width="23.7109375" customWidth="1"/>
  </cols>
  <sheetData>
    <row r="1" spans="1:4" ht="64.5" customHeight="1" x14ac:dyDescent="0.25">
      <c r="A1" s="34" t="s">
        <v>19</v>
      </c>
      <c r="B1" s="34"/>
      <c r="C1" s="34"/>
    </row>
    <row r="2" spans="1:4" x14ac:dyDescent="0.25">
      <c r="A2" s="35" t="s">
        <v>0</v>
      </c>
      <c r="B2" s="35" t="s">
        <v>1</v>
      </c>
      <c r="C2" s="35" t="s">
        <v>16</v>
      </c>
    </row>
    <row r="3" spans="1:4" ht="45" customHeight="1" x14ac:dyDescent="0.25">
      <c r="A3" s="36"/>
      <c r="B3" s="36"/>
      <c r="C3" s="36"/>
    </row>
    <row r="4" spans="1:4" ht="16.5" x14ac:dyDescent="0.3">
      <c r="A4" s="19" t="s">
        <v>26</v>
      </c>
      <c r="B4" s="14">
        <v>36820.349755000003</v>
      </c>
      <c r="C4" s="21">
        <v>0.27958010301198871</v>
      </c>
      <c r="D4" s="11"/>
    </row>
    <row r="5" spans="1:4" ht="16.5" x14ac:dyDescent="0.3">
      <c r="A5" s="19" t="s">
        <v>27</v>
      </c>
      <c r="B5" s="14">
        <v>22133.648966159999</v>
      </c>
      <c r="C5" s="21">
        <v>0.16806271258055869</v>
      </c>
      <c r="D5" s="11"/>
    </row>
    <row r="6" spans="1:4" ht="16.5" x14ac:dyDescent="0.3">
      <c r="A6" s="19" t="s">
        <v>28</v>
      </c>
      <c r="B6" s="14">
        <v>21279.626</v>
      </c>
      <c r="C6" s="21">
        <v>0.1615780422707338</v>
      </c>
      <c r="D6" s="11"/>
    </row>
    <row r="7" spans="1:4" ht="16.5" x14ac:dyDescent="0.3">
      <c r="A7" s="19" t="s">
        <v>37</v>
      </c>
      <c r="B7" s="14">
        <v>8319.3780000000006</v>
      </c>
      <c r="C7" s="21">
        <v>6.3169757313883856E-2</v>
      </c>
      <c r="D7" s="11"/>
    </row>
    <row r="8" spans="1:4" ht="16.5" x14ac:dyDescent="0.3">
      <c r="A8" s="19" t="s">
        <v>34</v>
      </c>
      <c r="B8" s="14">
        <v>8163.7628761099986</v>
      </c>
      <c r="C8" s="21">
        <v>6.1988158207496161E-2</v>
      </c>
      <c r="D8" s="11"/>
    </row>
    <row r="9" spans="1:4" ht="16.5" x14ac:dyDescent="0.3">
      <c r="A9" s="19" t="s">
        <v>31</v>
      </c>
      <c r="B9" s="14">
        <v>6794.6165462999998</v>
      </c>
      <c r="C9" s="21">
        <v>5.1592111606260781E-2</v>
      </c>
      <c r="D9" s="11"/>
    </row>
    <row r="10" spans="1:4" ht="16.5" x14ac:dyDescent="0.3">
      <c r="A10" s="19" t="s">
        <v>30</v>
      </c>
      <c r="B10" s="14">
        <v>5389.1532068199995</v>
      </c>
      <c r="C10" s="21">
        <v>4.0920306806850014E-2</v>
      </c>
      <c r="D10" s="11"/>
    </row>
    <row r="11" spans="1:4" ht="16.5" x14ac:dyDescent="0.3">
      <c r="A11" s="19" t="s">
        <v>32</v>
      </c>
      <c r="B11" s="14">
        <v>4071.4994464600004</v>
      </c>
      <c r="C11" s="21">
        <v>3.0915247742858979E-2</v>
      </c>
    </row>
    <row r="12" spans="1:4" ht="16.5" x14ac:dyDescent="0.3">
      <c r="A12" s="19" t="s">
        <v>33</v>
      </c>
      <c r="B12" s="14">
        <v>3475.9363392</v>
      </c>
      <c r="C12" s="21">
        <v>2.6393085515019735E-2</v>
      </c>
    </row>
    <row r="13" spans="1:4" ht="16.5" x14ac:dyDescent="0.3">
      <c r="A13" s="20" t="s">
        <v>23</v>
      </c>
      <c r="B13" s="15">
        <v>2199.11949254</v>
      </c>
      <c r="C13" s="21">
        <v>1.669810467176551E-2</v>
      </c>
    </row>
    <row r="14" spans="1:4" ht="16.5" x14ac:dyDescent="0.3">
      <c r="A14" s="20" t="s">
        <v>24</v>
      </c>
      <c r="B14" s="14">
        <v>1873.2034902</v>
      </c>
      <c r="C14" s="21">
        <v>1.4223396253356224E-2</v>
      </c>
    </row>
    <row r="15" spans="1:4" ht="16.5" x14ac:dyDescent="0.3">
      <c r="A15" s="20" t="s">
        <v>38</v>
      </c>
      <c r="B15" s="14">
        <v>1491.3187130000001</v>
      </c>
      <c r="C15" s="21">
        <v>1.1323712082545546E-2</v>
      </c>
    </row>
    <row r="16" spans="1:4" ht="16.5" x14ac:dyDescent="0.3">
      <c r="A16" s="3" t="s">
        <v>13</v>
      </c>
      <c r="B16" s="16">
        <v>9687.1359644399781</v>
      </c>
      <c r="C16" s="21">
        <f>+B16/B$17</f>
        <v>7.3555261936681993E-2</v>
      </c>
    </row>
    <row r="17" spans="1:4" ht="16.5" x14ac:dyDescent="0.3">
      <c r="A17" s="3" t="s">
        <v>21</v>
      </c>
      <c r="B17" s="8">
        <f>SUM(B4:B16)</f>
        <v>131698.74879622998</v>
      </c>
      <c r="C17" s="21">
        <f>+B17/B$17</f>
        <v>1</v>
      </c>
    </row>
    <row r="18" spans="1:4" ht="16.5" x14ac:dyDescent="0.3">
      <c r="A18" s="3" t="s">
        <v>15</v>
      </c>
      <c r="B18" s="8">
        <v>44938.05586439</v>
      </c>
      <c r="C18" s="10" t="s">
        <v>14</v>
      </c>
    </row>
    <row r="19" spans="1:4" ht="16.5" x14ac:dyDescent="0.3">
      <c r="A19" s="3" t="s">
        <v>20</v>
      </c>
      <c r="B19" s="8">
        <v>30122.743061759997</v>
      </c>
      <c r="C19" s="10" t="s">
        <v>14</v>
      </c>
    </row>
    <row r="20" spans="1:4" ht="16.5" x14ac:dyDescent="0.3">
      <c r="A20" s="3" t="s">
        <v>18</v>
      </c>
      <c r="B20" s="9">
        <f>B17+B18+B19</f>
        <v>206759.54772238</v>
      </c>
      <c r="C20" s="10" t="s">
        <v>14</v>
      </c>
    </row>
    <row r="21" spans="1:4" x14ac:dyDescent="0.25">
      <c r="A21" s="5" t="s">
        <v>17</v>
      </c>
      <c r="B21" s="6"/>
      <c r="C21" s="6"/>
      <c r="D21" s="7"/>
    </row>
    <row r="22" spans="1:4" x14ac:dyDescent="0.25">
      <c r="A22" s="5"/>
    </row>
    <row r="23" spans="1:4" x14ac:dyDescent="0.25">
      <c r="B23" s="11"/>
    </row>
    <row r="29" spans="1:4" x14ac:dyDescent="0.25">
      <c r="B29" s="11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1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C00-000000000000}">
  <dimension ref="A1:D23"/>
  <sheetViews>
    <sheetView workbookViewId="0">
      <selection activeCell="B12" sqref="B12"/>
    </sheetView>
  </sheetViews>
  <sheetFormatPr defaultRowHeight="15" x14ac:dyDescent="0.25"/>
  <cols>
    <col min="1" max="1" width="52.7109375" customWidth="1"/>
    <col min="2" max="2" width="30.5703125" customWidth="1"/>
    <col min="3" max="3" width="33.5703125" customWidth="1"/>
    <col min="4" max="4" width="23.7109375" customWidth="1"/>
  </cols>
  <sheetData>
    <row r="1" spans="1:4" ht="64.5" customHeight="1" x14ac:dyDescent="0.25">
      <c r="A1" s="34" t="s">
        <v>19</v>
      </c>
      <c r="B1" s="34"/>
      <c r="C1" s="34"/>
    </row>
    <row r="2" spans="1:4" x14ac:dyDescent="0.25">
      <c r="A2" s="35" t="s">
        <v>0</v>
      </c>
      <c r="B2" s="35" t="s">
        <v>1</v>
      </c>
      <c r="C2" s="35" t="s">
        <v>16</v>
      </c>
    </row>
    <row r="3" spans="1:4" ht="45" customHeight="1" x14ac:dyDescent="0.25">
      <c r="A3" s="36"/>
      <c r="B3" s="36"/>
      <c r="C3" s="36"/>
    </row>
    <row r="4" spans="1:4" ht="16.5" x14ac:dyDescent="0.3">
      <c r="A4" s="19" t="s">
        <v>26</v>
      </c>
      <c r="B4" s="14">
        <v>37739.885068820004</v>
      </c>
      <c r="C4" s="21">
        <v>0.28109316793584349</v>
      </c>
      <c r="D4" s="11"/>
    </row>
    <row r="5" spans="1:4" ht="16.5" x14ac:dyDescent="0.3">
      <c r="A5" s="19" t="s">
        <v>27</v>
      </c>
      <c r="B5" s="14">
        <v>23960.437075269998</v>
      </c>
      <c r="C5" s="21">
        <v>0.17846146458404316</v>
      </c>
      <c r="D5" s="11"/>
    </row>
    <row r="6" spans="1:4" ht="16.5" x14ac:dyDescent="0.3">
      <c r="A6" s="19" t="s">
        <v>28</v>
      </c>
      <c r="B6" s="14">
        <v>19770.759000000002</v>
      </c>
      <c r="C6" s="21">
        <v>0.14725602024680071</v>
      </c>
      <c r="D6" s="11"/>
    </row>
    <row r="7" spans="1:4" ht="16.5" x14ac:dyDescent="0.3">
      <c r="A7" s="19" t="s">
        <v>34</v>
      </c>
      <c r="B7" s="14">
        <v>8524.3326258300003</v>
      </c>
      <c r="C7" s="21">
        <v>6.3490698447120117E-2</v>
      </c>
      <c r="D7" s="11"/>
    </row>
    <row r="8" spans="1:4" ht="16.5" x14ac:dyDescent="0.3">
      <c r="A8" s="19" t="s">
        <v>37</v>
      </c>
      <c r="B8" s="14">
        <v>8269.3780000000006</v>
      </c>
      <c r="C8" s="21">
        <v>6.159175245606141E-2</v>
      </c>
      <c r="D8" s="11"/>
    </row>
    <row r="9" spans="1:4" ht="16.5" x14ac:dyDescent="0.3">
      <c r="A9" s="19" t="s">
        <v>31</v>
      </c>
      <c r="B9" s="14">
        <v>7150.2583390999998</v>
      </c>
      <c r="C9" s="21">
        <v>5.3256356357000004E-2</v>
      </c>
      <c r="D9" s="11"/>
    </row>
    <row r="10" spans="1:4" ht="16.5" x14ac:dyDescent="0.3">
      <c r="A10" s="19" t="s">
        <v>30</v>
      </c>
      <c r="B10" s="14">
        <v>5591.1734487399999</v>
      </c>
      <c r="C10" s="21">
        <v>4.1644023407044303E-2</v>
      </c>
      <c r="D10" s="11"/>
    </row>
    <row r="11" spans="1:4" ht="16.5" x14ac:dyDescent="0.3">
      <c r="A11" s="19" t="s">
        <v>32</v>
      </c>
      <c r="B11" s="14">
        <v>3994.9659618000005</v>
      </c>
      <c r="C11" s="21">
        <v>2.9755194960198565E-2</v>
      </c>
    </row>
    <row r="12" spans="1:4" ht="16.5" x14ac:dyDescent="0.3">
      <c r="A12" s="19" t="s">
        <v>33</v>
      </c>
      <c r="B12" s="14">
        <v>2837.5265244000002</v>
      </c>
      <c r="C12" s="21">
        <v>2.1134386561885682E-2</v>
      </c>
    </row>
    <row r="13" spans="1:4" ht="16.5" x14ac:dyDescent="0.3">
      <c r="A13" s="20" t="s">
        <v>23</v>
      </c>
      <c r="B13" s="15">
        <v>2084.0718368799999</v>
      </c>
      <c r="C13" s="21">
        <v>1.5522526201821001E-2</v>
      </c>
    </row>
    <row r="14" spans="1:4" ht="16.5" x14ac:dyDescent="0.3">
      <c r="A14" s="20" t="s">
        <v>24</v>
      </c>
      <c r="B14" s="14">
        <v>1866.4699188999998</v>
      </c>
      <c r="C14" s="21">
        <v>1.3901789616047761E-2</v>
      </c>
    </row>
    <row r="15" spans="1:4" ht="16.5" x14ac:dyDescent="0.3">
      <c r="A15" s="20" t="s">
        <v>38</v>
      </c>
      <c r="B15" s="14">
        <v>1504.164751</v>
      </c>
      <c r="C15" s="21">
        <v>1.1203278287281734E-2</v>
      </c>
    </row>
    <row r="16" spans="1:4" ht="16.5" x14ac:dyDescent="0.3">
      <c r="A16" s="3" t="s">
        <v>13</v>
      </c>
      <c r="B16" s="16">
        <v>10967.702847489985</v>
      </c>
      <c r="C16" s="21">
        <f>+B16/B$17</f>
        <v>8.1689340938852106E-2</v>
      </c>
    </row>
    <row r="17" spans="1:4" ht="16.5" x14ac:dyDescent="0.3">
      <c r="A17" s="3" t="s">
        <v>21</v>
      </c>
      <c r="B17" s="8">
        <f>SUM(B4:B16)</f>
        <v>134261.12539822998</v>
      </c>
      <c r="C17" s="21">
        <f>+B17/B$17</f>
        <v>1</v>
      </c>
    </row>
    <row r="18" spans="1:4" ht="16.5" x14ac:dyDescent="0.3">
      <c r="A18" s="3" t="s">
        <v>15</v>
      </c>
      <c r="B18" s="8">
        <v>43182.245269380008</v>
      </c>
      <c r="C18" s="10" t="s">
        <v>14</v>
      </c>
    </row>
    <row r="19" spans="1:4" ht="16.5" x14ac:dyDescent="0.3">
      <c r="A19" s="3" t="s">
        <v>20</v>
      </c>
      <c r="B19" s="8">
        <v>29122.123696819999</v>
      </c>
      <c r="C19" s="10" t="s">
        <v>14</v>
      </c>
    </row>
    <row r="20" spans="1:4" ht="16.5" x14ac:dyDescent="0.3">
      <c r="A20" s="3" t="s">
        <v>18</v>
      </c>
      <c r="B20" s="9">
        <f>B17+B18+B19</f>
        <v>206565.49436442999</v>
      </c>
      <c r="C20" s="10" t="s">
        <v>14</v>
      </c>
    </row>
    <row r="21" spans="1:4" x14ac:dyDescent="0.25">
      <c r="A21" s="5" t="s">
        <v>17</v>
      </c>
      <c r="B21" s="6"/>
      <c r="C21" s="6"/>
      <c r="D21" s="7"/>
    </row>
    <row r="22" spans="1:4" x14ac:dyDescent="0.25">
      <c r="A22" s="5"/>
    </row>
    <row r="23" spans="1:4" x14ac:dyDescent="0.25">
      <c r="B23" s="11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1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D00-000000000000}">
  <dimension ref="A1:D23"/>
  <sheetViews>
    <sheetView zoomScaleNormal="100" workbookViewId="0">
      <selection activeCell="B11" sqref="B11"/>
    </sheetView>
  </sheetViews>
  <sheetFormatPr defaultRowHeight="15" x14ac:dyDescent="0.25"/>
  <cols>
    <col min="1" max="1" width="52.7109375" customWidth="1"/>
    <col min="2" max="2" width="30.5703125" customWidth="1"/>
    <col min="3" max="3" width="33.5703125" customWidth="1"/>
    <col min="4" max="4" width="23.7109375" customWidth="1"/>
  </cols>
  <sheetData>
    <row r="1" spans="1:4" ht="64.5" customHeight="1" x14ac:dyDescent="0.25">
      <c r="A1" s="34" t="s">
        <v>19</v>
      </c>
      <c r="B1" s="34"/>
      <c r="C1" s="34"/>
    </row>
    <row r="2" spans="1:4" x14ac:dyDescent="0.25">
      <c r="A2" s="35" t="s">
        <v>0</v>
      </c>
      <c r="B2" s="35" t="s">
        <v>1</v>
      </c>
      <c r="C2" s="35" t="s">
        <v>16</v>
      </c>
    </row>
    <row r="3" spans="1:4" ht="45" customHeight="1" x14ac:dyDescent="0.25">
      <c r="A3" s="36"/>
      <c r="B3" s="36"/>
      <c r="C3" s="36"/>
    </row>
    <row r="4" spans="1:4" ht="16.5" x14ac:dyDescent="0.3">
      <c r="A4" s="19" t="s">
        <v>26</v>
      </c>
      <c r="B4" s="14">
        <v>37657.862494159999</v>
      </c>
      <c r="C4" s="21">
        <v>0.27890096606250281</v>
      </c>
      <c r="D4" s="11"/>
    </row>
    <row r="5" spans="1:4" ht="16.5" x14ac:dyDescent="0.3">
      <c r="A5" s="19" t="s">
        <v>27</v>
      </c>
      <c r="B5" s="14">
        <v>23586.493289599995</v>
      </c>
      <c r="C5" s="21">
        <v>0.1746858512087972</v>
      </c>
      <c r="D5" s="11"/>
    </row>
    <row r="6" spans="1:4" ht="16.5" x14ac:dyDescent="0.3">
      <c r="A6" s="19" t="s">
        <v>28</v>
      </c>
      <c r="B6" s="14">
        <v>19135.095000000001</v>
      </c>
      <c r="C6" s="21">
        <v>0.14171798736652674</v>
      </c>
      <c r="D6" s="11"/>
    </row>
    <row r="7" spans="1:4" ht="16.5" x14ac:dyDescent="0.3">
      <c r="A7" s="19" t="s">
        <v>34</v>
      </c>
      <c r="B7" s="14">
        <v>8545.6429108599987</v>
      </c>
      <c r="C7" s="21">
        <v>6.329058277892563E-2</v>
      </c>
      <c r="D7" s="11"/>
    </row>
    <row r="8" spans="1:4" ht="16.5" x14ac:dyDescent="0.3">
      <c r="A8" s="19" t="s">
        <v>37</v>
      </c>
      <c r="B8" s="14">
        <v>8099.384</v>
      </c>
      <c r="C8" s="21">
        <v>5.9985508270988391E-2</v>
      </c>
      <c r="D8" s="11"/>
    </row>
    <row r="9" spans="1:4" ht="16.5" x14ac:dyDescent="0.3">
      <c r="A9" s="19" t="s">
        <v>31</v>
      </c>
      <c r="B9" s="14">
        <v>6982.5346191999997</v>
      </c>
      <c r="C9" s="21">
        <v>5.1713919003282767E-2</v>
      </c>
      <c r="D9" s="11"/>
    </row>
    <row r="10" spans="1:4" ht="16.5" x14ac:dyDescent="0.3">
      <c r="A10" s="19" t="s">
        <v>30</v>
      </c>
      <c r="B10" s="14">
        <v>5908.21091342</v>
      </c>
      <c r="C10" s="21">
        <v>4.3757282604911595E-2</v>
      </c>
      <c r="D10" s="11"/>
    </row>
    <row r="11" spans="1:4" ht="16.5" x14ac:dyDescent="0.3">
      <c r="A11" s="19" t="s">
        <v>33</v>
      </c>
      <c r="B11" s="14">
        <v>4316.4167168000013</v>
      </c>
      <c r="C11" s="21">
        <v>3.1968165809478727E-2</v>
      </c>
    </row>
    <row r="12" spans="1:4" ht="16.5" x14ac:dyDescent="0.3">
      <c r="A12" s="19" t="s">
        <v>32</v>
      </c>
      <c r="B12" s="14">
        <v>3580.33616089</v>
      </c>
      <c r="C12" s="21">
        <v>2.6516619583907358E-2</v>
      </c>
    </row>
    <row r="13" spans="1:4" ht="16.5" x14ac:dyDescent="0.3">
      <c r="A13" s="20" t="s">
        <v>36</v>
      </c>
      <c r="B13" s="15">
        <v>2404.2164966</v>
      </c>
      <c r="C13" s="21">
        <v>1.780606383671228E-2</v>
      </c>
    </row>
    <row r="14" spans="1:4" ht="16.5" x14ac:dyDescent="0.3">
      <c r="A14" s="20" t="s">
        <v>23</v>
      </c>
      <c r="B14" s="14">
        <v>1919.85013162</v>
      </c>
      <c r="C14" s="21">
        <v>1.4218758605512426E-2</v>
      </c>
    </row>
    <row r="15" spans="1:4" ht="16.5" x14ac:dyDescent="0.3">
      <c r="A15" s="20" t="s">
        <v>24</v>
      </c>
      <c r="B15" s="14">
        <v>1690.3456483</v>
      </c>
      <c r="C15" s="21">
        <v>1.251900673766411E-2</v>
      </c>
    </row>
    <row r="16" spans="1:4" ht="16.5" x14ac:dyDescent="0.3">
      <c r="A16" s="3" t="s">
        <v>13</v>
      </c>
      <c r="B16" s="16">
        <v>11195.956739149988</v>
      </c>
      <c r="C16" s="21">
        <f>+B16/B$17</f>
        <v>8.2919288130789928E-2</v>
      </c>
    </row>
    <row r="17" spans="1:4" ht="16.5" x14ac:dyDescent="0.3">
      <c r="A17" s="3" t="s">
        <v>21</v>
      </c>
      <c r="B17" s="8">
        <f>SUM(B4:B16)</f>
        <v>135022.34512059999</v>
      </c>
      <c r="C17" s="21">
        <f>+B17/B$17</f>
        <v>1</v>
      </c>
    </row>
    <row r="18" spans="1:4" ht="16.5" x14ac:dyDescent="0.3">
      <c r="A18" s="3" t="s">
        <v>15</v>
      </c>
      <c r="B18" s="8">
        <v>42331.307000929999</v>
      </c>
      <c r="C18" s="10" t="s">
        <v>14</v>
      </c>
    </row>
    <row r="19" spans="1:4" ht="16.5" x14ac:dyDescent="0.3">
      <c r="A19" s="3" t="s">
        <v>20</v>
      </c>
      <c r="B19" s="8">
        <v>28597.657168740003</v>
      </c>
      <c r="C19" s="10" t="s">
        <v>14</v>
      </c>
    </row>
    <row r="20" spans="1:4" ht="16.5" x14ac:dyDescent="0.3">
      <c r="A20" s="3" t="s">
        <v>18</v>
      </c>
      <c r="B20" s="9">
        <f>B17+B18+B19</f>
        <v>205951.30929026997</v>
      </c>
      <c r="C20" s="10" t="s">
        <v>14</v>
      </c>
    </row>
    <row r="21" spans="1:4" x14ac:dyDescent="0.25">
      <c r="A21" s="5" t="s">
        <v>17</v>
      </c>
      <c r="B21" s="6"/>
      <c r="C21" s="6"/>
      <c r="D21" s="7"/>
    </row>
    <row r="22" spans="1:4" x14ac:dyDescent="0.25">
      <c r="A22" s="5"/>
    </row>
    <row r="23" spans="1:4" x14ac:dyDescent="0.25">
      <c r="B23" s="11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1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E00-000000000000}">
  <dimension ref="A1:D23"/>
  <sheetViews>
    <sheetView zoomScaleNormal="100" workbookViewId="0">
      <selection activeCell="B21" sqref="B21"/>
    </sheetView>
  </sheetViews>
  <sheetFormatPr defaultRowHeight="15" x14ac:dyDescent="0.25"/>
  <cols>
    <col min="1" max="1" width="52.7109375" customWidth="1"/>
    <col min="2" max="2" width="30.5703125" customWidth="1"/>
    <col min="3" max="3" width="33.5703125" customWidth="1"/>
    <col min="4" max="4" width="23.7109375" customWidth="1"/>
  </cols>
  <sheetData>
    <row r="1" spans="1:4" ht="64.5" customHeight="1" x14ac:dyDescent="0.25">
      <c r="A1" s="34" t="s">
        <v>19</v>
      </c>
      <c r="B1" s="34"/>
      <c r="C1" s="34"/>
    </row>
    <row r="2" spans="1:4" x14ac:dyDescent="0.25">
      <c r="A2" s="35" t="s">
        <v>0</v>
      </c>
      <c r="B2" s="35" t="s">
        <v>1</v>
      </c>
      <c r="C2" s="35" t="s">
        <v>16</v>
      </c>
    </row>
    <row r="3" spans="1:4" ht="45" customHeight="1" x14ac:dyDescent="0.25">
      <c r="A3" s="36"/>
      <c r="B3" s="36"/>
      <c r="C3" s="36"/>
    </row>
    <row r="4" spans="1:4" ht="16.5" x14ac:dyDescent="0.3">
      <c r="A4" s="19" t="s">
        <v>26</v>
      </c>
      <c r="B4" s="14">
        <v>43125.751809699999</v>
      </c>
      <c r="C4" s="21">
        <v>0.30623818758100346</v>
      </c>
      <c r="D4" s="11"/>
    </row>
    <row r="5" spans="1:4" ht="16.5" x14ac:dyDescent="0.3">
      <c r="A5" s="19" t="s">
        <v>27</v>
      </c>
      <c r="B5" s="14">
        <v>25768.700116150001</v>
      </c>
      <c r="C5" s="21">
        <v>0.18298486840786429</v>
      </c>
    </row>
    <row r="6" spans="1:4" ht="16.5" x14ac:dyDescent="0.3">
      <c r="A6" s="19" t="s">
        <v>28</v>
      </c>
      <c r="B6" s="14">
        <v>19364.033000000003</v>
      </c>
      <c r="C6" s="21">
        <v>0.13750499692958265</v>
      </c>
    </row>
    <row r="7" spans="1:4" ht="16.5" x14ac:dyDescent="0.3">
      <c r="A7" s="19" t="s">
        <v>34</v>
      </c>
      <c r="B7" s="14">
        <v>8952.6235305199989</v>
      </c>
      <c r="C7" s="21">
        <v>6.3573041373966965E-2</v>
      </c>
    </row>
    <row r="8" spans="1:4" ht="16.5" x14ac:dyDescent="0.3">
      <c r="A8" s="19" t="s">
        <v>37</v>
      </c>
      <c r="B8" s="14">
        <v>8277.773000000001</v>
      </c>
      <c r="C8" s="21">
        <v>5.8780892954932593E-2</v>
      </c>
    </row>
    <row r="9" spans="1:4" ht="16.5" x14ac:dyDescent="0.3">
      <c r="A9" s="19" t="s">
        <v>31</v>
      </c>
      <c r="B9" s="14">
        <v>6584.9875286999995</v>
      </c>
      <c r="C9" s="21">
        <v>4.6760336026861415E-2</v>
      </c>
    </row>
    <row r="10" spans="1:4" ht="16.5" x14ac:dyDescent="0.3">
      <c r="A10" s="19" t="s">
        <v>30</v>
      </c>
      <c r="B10" s="14">
        <v>5546.3329248199989</v>
      </c>
      <c r="C10" s="21">
        <v>3.9384796121645582E-2</v>
      </c>
    </row>
    <row r="11" spans="1:4" ht="16.5" x14ac:dyDescent="0.3">
      <c r="A11" s="19" t="s">
        <v>32</v>
      </c>
      <c r="B11" s="14">
        <v>3495.1622655900001</v>
      </c>
      <c r="C11" s="21">
        <v>2.4819327492281492E-2</v>
      </c>
    </row>
    <row r="12" spans="1:4" ht="16.5" x14ac:dyDescent="0.3">
      <c r="A12" s="19" t="s">
        <v>33</v>
      </c>
      <c r="B12" s="14">
        <v>2675.4953387999999</v>
      </c>
      <c r="C12" s="21">
        <v>1.8998830375201625E-2</v>
      </c>
    </row>
    <row r="13" spans="1:4" ht="16.5" x14ac:dyDescent="0.3">
      <c r="A13" s="20" t="s">
        <v>36</v>
      </c>
      <c r="B13" s="15">
        <v>2284.8718521800001</v>
      </c>
      <c r="C13" s="21">
        <v>1.6224992852392924E-2</v>
      </c>
    </row>
    <row r="14" spans="1:4" ht="16.5" x14ac:dyDescent="0.3">
      <c r="A14" s="20" t="s">
        <v>23</v>
      </c>
      <c r="B14" s="14">
        <v>1928.9192957800001</v>
      </c>
      <c r="C14" s="21">
        <v>1.3697355393044498E-2</v>
      </c>
    </row>
    <row r="15" spans="1:4" ht="16.5" x14ac:dyDescent="0.3">
      <c r="A15" s="20" t="s">
        <v>24</v>
      </c>
      <c r="B15" s="14">
        <v>1640.5550900000001</v>
      </c>
      <c r="C15" s="21">
        <v>1.1649666296956898E-2</v>
      </c>
    </row>
    <row r="16" spans="1:4" ht="16.5" x14ac:dyDescent="0.3">
      <c r="A16" s="3" t="s">
        <v>13</v>
      </c>
      <c r="B16" s="16">
        <v>11179.007421019953</v>
      </c>
      <c r="C16" s="21">
        <f>+B16/B$17</f>
        <v>7.9382708194265628E-2</v>
      </c>
    </row>
    <row r="17" spans="1:4" ht="16.5" x14ac:dyDescent="0.3">
      <c r="A17" s="3" t="s">
        <v>21</v>
      </c>
      <c r="B17" s="8">
        <f>SUM(B4:B16)</f>
        <v>140824.21317325995</v>
      </c>
      <c r="C17" s="21">
        <f>+B17/B$17</f>
        <v>1</v>
      </c>
    </row>
    <row r="18" spans="1:4" ht="16.5" x14ac:dyDescent="0.3">
      <c r="A18" s="3" t="s">
        <v>15</v>
      </c>
      <c r="B18" s="8">
        <v>39020.101768169996</v>
      </c>
      <c r="C18" s="10" t="s">
        <v>14</v>
      </c>
    </row>
    <row r="19" spans="1:4" ht="16.5" x14ac:dyDescent="0.3">
      <c r="A19" s="3" t="s">
        <v>20</v>
      </c>
      <c r="B19" s="8">
        <v>28318.255200039999</v>
      </c>
      <c r="C19" s="10" t="s">
        <v>14</v>
      </c>
    </row>
    <row r="20" spans="1:4" ht="16.5" x14ac:dyDescent="0.3">
      <c r="A20" s="3" t="s">
        <v>18</v>
      </c>
      <c r="B20" s="9">
        <f>B17+B18+B19</f>
        <v>208162.57014146994</v>
      </c>
      <c r="C20" s="10" t="s">
        <v>14</v>
      </c>
    </row>
    <row r="21" spans="1:4" x14ac:dyDescent="0.25">
      <c r="A21" s="5" t="s">
        <v>17</v>
      </c>
      <c r="B21" s="6"/>
      <c r="C21" s="6"/>
      <c r="D21" s="7"/>
    </row>
    <row r="22" spans="1:4" x14ac:dyDescent="0.25">
      <c r="A22" s="5"/>
    </row>
    <row r="23" spans="1:4" x14ac:dyDescent="0.25">
      <c r="B23" s="11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1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F00-000000000000}">
  <dimension ref="A1:D24"/>
  <sheetViews>
    <sheetView zoomScaleNormal="100" workbookViewId="0">
      <selection activeCell="C9" sqref="C9"/>
    </sheetView>
  </sheetViews>
  <sheetFormatPr defaultRowHeight="15" x14ac:dyDescent="0.25"/>
  <cols>
    <col min="1" max="1" width="52.7109375" customWidth="1"/>
    <col min="2" max="2" width="30.5703125" customWidth="1"/>
    <col min="3" max="3" width="33.5703125" customWidth="1"/>
    <col min="4" max="4" width="23.7109375" customWidth="1"/>
  </cols>
  <sheetData>
    <row r="1" spans="1:4" ht="64.5" customHeight="1" x14ac:dyDescent="0.25">
      <c r="A1" s="34" t="s">
        <v>19</v>
      </c>
      <c r="B1" s="34"/>
      <c r="C1" s="34"/>
    </row>
    <row r="2" spans="1:4" x14ac:dyDescent="0.25">
      <c r="A2" s="35" t="s">
        <v>0</v>
      </c>
      <c r="B2" s="35" t="s">
        <v>1</v>
      </c>
      <c r="C2" s="35" t="s">
        <v>16</v>
      </c>
    </row>
    <row r="3" spans="1:4" ht="45" customHeight="1" x14ac:dyDescent="0.25">
      <c r="A3" s="36"/>
      <c r="B3" s="36"/>
      <c r="C3" s="36"/>
    </row>
    <row r="4" spans="1:4" ht="16.5" x14ac:dyDescent="0.3">
      <c r="A4" s="19" t="s">
        <v>26</v>
      </c>
      <c r="B4" s="14">
        <v>40918.909847340015</v>
      </c>
      <c r="C4" s="21">
        <v>0.27977707369565896</v>
      </c>
      <c r="D4" s="11"/>
    </row>
    <row r="5" spans="1:4" ht="16.5" x14ac:dyDescent="0.3">
      <c r="A5" s="19" t="s">
        <v>27</v>
      </c>
      <c r="B5" s="14">
        <v>24984.085380700002</v>
      </c>
      <c r="C5" s="21">
        <v>0.17082503719803113</v>
      </c>
    </row>
    <row r="6" spans="1:4" ht="16.5" x14ac:dyDescent="0.3">
      <c r="A6" s="19" t="s">
        <v>28</v>
      </c>
      <c r="B6" s="14">
        <v>19052.642</v>
      </c>
      <c r="C6" s="21">
        <v>0.13026965881588662</v>
      </c>
    </row>
    <row r="7" spans="1:4" ht="16.5" x14ac:dyDescent="0.3">
      <c r="A7" s="19" t="s">
        <v>37</v>
      </c>
      <c r="B7" s="14">
        <v>8177.116</v>
      </c>
      <c r="C7" s="21">
        <v>5.5909837145836652E-2</v>
      </c>
    </row>
    <row r="8" spans="1:4" ht="16.5" x14ac:dyDescent="0.3">
      <c r="A8" s="19" t="s">
        <v>35</v>
      </c>
      <c r="B8" s="14">
        <v>7300.0020000000004</v>
      </c>
      <c r="C8" s="21">
        <v>4.9912698191426158E-2</v>
      </c>
    </row>
    <row r="9" spans="1:4" ht="16.5" x14ac:dyDescent="0.3">
      <c r="A9" s="19" t="s">
        <v>34</v>
      </c>
      <c r="B9" s="14">
        <v>6778.5253252000002</v>
      </c>
      <c r="C9" s="21">
        <v>4.6347177540450868E-2</v>
      </c>
    </row>
    <row r="10" spans="1:4" ht="16.5" x14ac:dyDescent="0.3">
      <c r="A10" s="19" t="s">
        <v>31</v>
      </c>
      <c r="B10" s="14">
        <v>6147.8288317999995</v>
      </c>
      <c r="C10" s="21">
        <v>4.2034882321152982E-2</v>
      </c>
    </row>
    <row r="11" spans="1:4" ht="16.5" x14ac:dyDescent="0.3">
      <c r="A11" s="19" t="s">
        <v>33</v>
      </c>
      <c r="B11" s="14">
        <v>5897.0411512000001</v>
      </c>
      <c r="C11" s="21">
        <v>4.0320158159171171E-2</v>
      </c>
    </row>
    <row r="12" spans="1:4" ht="16.5" x14ac:dyDescent="0.3">
      <c r="A12" s="19" t="s">
        <v>30</v>
      </c>
      <c r="B12" s="14">
        <v>5245.4967038800005</v>
      </c>
      <c r="C12" s="21">
        <v>3.5865318097842047E-2</v>
      </c>
    </row>
    <row r="13" spans="1:4" ht="16.5" x14ac:dyDescent="0.3">
      <c r="A13" s="20" t="s">
        <v>36</v>
      </c>
      <c r="B13" s="15">
        <v>3732.2032715199998</v>
      </c>
      <c r="C13" s="21">
        <v>2.5518395129265865E-2</v>
      </c>
    </row>
    <row r="14" spans="1:4" ht="16.5" x14ac:dyDescent="0.3">
      <c r="A14" s="20" t="s">
        <v>32</v>
      </c>
      <c r="B14" s="14">
        <v>3594.2869405000001</v>
      </c>
      <c r="C14" s="21">
        <v>2.4575412345717303E-2</v>
      </c>
    </row>
    <row r="15" spans="1:4" ht="16.5" x14ac:dyDescent="0.3">
      <c r="A15" s="20" t="s">
        <v>23</v>
      </c>
      <c r="B15" s="14">
        <v>1890.5467756400001</v>
      </c>
      <c r="C15" s="21">
        <v>1.2926337640632588E-2</v>
      </c>
    </row>
    <row r="16" spans="1:4" ht="16.5" x14ac:dyDescent="0.3">
      <c r="A16" s="20" t="s">
        <v>24</v>
      </c>
      <c r="B16" s="15">
        <v>1571.7394100000001</v>
      </c>
      <c r="C16" s="21">
        <v>1.0746538810112685E-2</v>
      </c>
    </row>
    <row r="17" spans="1:4" ht="16.5" x14ac:dyDescent="0.3">
      <c r="A17" s="3" t="s">
        <v>13</v>
      </c>
      <c r="B17" s="16">
        <v>10964.983593519923</v>
      </c>
      <c r="C17" s="21">
        <f>+B17/B$18</f>
        <v>7.4971474908814992E-2</v>
      </c>
    </row>
    <row r="18" spans="1:4" ht="16.5" x14ac:dyDescent="0.3">
      <c r="A18" s="3" t="s">
        <v>21</v>
      </c>
      <c r="B18" s="8">
        <f>SUM(B4:B17)</f>
        <v>146255.40723129993</v>
      </c>
      <c r="C18" s="21">
        <f>+B18/B$18</f>
        <v>1</v>
      </c>
    </row>
    <row r="19" spans="1:4" ht="16.5" x14ac:dyDescent="0.3">
      <c r="A19" s="3" t="s">
        <v>15</v>
      </c>
      <c r="B19" s="8">
        <v>38268.301175599998</v>
      </c>
      <c r="C19" s="10" t="s">
        <v>14</v>
      </c>
    </row>
    <row r="20" spans="1:4" ht="16.5" x14ac:dyDescent="0.3">
      <c r="A20" s="3" t="s">
        <v>20</v>
      </c>
      <c r="B20" s="8">
        <v>21081.79589936</v>
      </c>
      <c r="C20" s="10" t="s">
        <v>14</v>
      </c>
    </row>
    <row r="21" spans="1:4" ht="16.5" x14ac:dyDescent="0.3">
      <c r="A21" s="3" t="s">
        <v>18</v>
      </c>
      <c r="B21" s="9">
        <f>B18+B19+B20</f>
        <v>205605.50430625994</v>
      </c>
      <c r="C21" s="10" t="s">
        <v>14</v>
      </c>
    </row>
    <row r="22" spans="1:4" x14ac:dyDescent="0.25">
      <c r="A22" s="5" t="s">
        <v>17</v>
      </c>
      <c r="B22" s="6"/>
      <c r="C22" s="6"/>
      <c r="D22" s="7"/>
    </row>
    <row r="23" spans="1:4" x14ac:dyDescent="0.25">
      <c r="A23" s="5"/>
    </row>
    <row r="24" spans="1:4" x14ac:dyDescent="0.25">
      <c r="B24" s="11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1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000-000000000000}">
  <dimension ref="A1:D24"/>
  <sheetViews>
    <sheetView zoomScaleNormal="100" workbookViewId="0">
      <selection activeCell="B27" sqref="B27"/>
    </sheetView>
  </sheetViews>
  <sheetFormatPr defaultRowHeight="15" x14ac:dyDescent="0.25"/>
  <cols>
    <col min="1" max="1" width="52.7109375" customWidth="1"/>
    <col min="2" max="2" width="30.5703125" customWidth="1"/>
    <col min="3" max="3" width="33.5703125" customWidth="1"/>
    <col min="4" max="4" width="23.7109375" customWidth="1"/>
  </cols>
  <sheetData>
    <row r="1" spans="1:4" ht="64.5" customHeight="1" x14ac:dyDescent="0.25">
      <c r="A1" s="34" t="s">
        <v>19</v>
      </c>
      <c r="B1" s="34"/>
      <c r="C1" s="34"/>
    </row>
    <row r="2" spans="1:4" x14ac:dyDescent="0.25">
      <c r="A2" s="35" t="s">
        <v>0</v>
      </c>
      <c r="B2" s="35" t="s">
        <v>1</v>
      </c>
      <c r="C2" s="35" t="s">
        <v>16</v>
      </c>
    </row>
    <row r="3" spans="1:4" ht="45" customHeight="1" x14ac:dyDescent="0.25">
      <c r="A3" s="36"/>
      <c r="B3" s="36"/>
      <c r="C3" s="36"/>
    </row>
    <row r="4" spans="1:4" ht="16.5" x14ac:dyDescent="0.3">
      <c r="A4" s="19" t="s">
        <v>26</v>
      </c>
      <c r="B4" s="14">
        <v>41179.063053140002</v>
      </c>
      <c r="C4" s="21">
        <f>+B4/B$18</f>
        <v>0.28346129866552333</v>
      </c>
      <c r="D4" s="11"/>
    </row>
    <row r="5" spans="1:4" ht="16.5" x14ac:dyDescent="0.3">
      <c r="A5" s="19" t="s">
        <v>27</v>
      </c>
      <c r="B5" s="14">
        <v>25323.522036980001</v>
      </c>
      <c r="C5" s="21">
        <f t="shared" ref="C5:C16" si="0">+B5/B$18</f>
        <v>0.17431767289421102</v>
      </c>
    </row>
    <row r="6" spans="1:4" ht="16.5" x14ac:dyDescent="0.3">
      <c r="A6" s="19" t="s">
        <v>28</v>
      </c>
      <c r="B6" s="14">
        <v>19111.171999999999</v>
      </c>
      <c r="C6" s="21">
        <f t="shared" si="0"/>
        <v>0.13155417419646961</v>
      </c>
    </row>
    <row r="7" spans="1:4" ht="16.5" x14ac:dyDescent="0.3">
      <c r="A7" s="19" t="s">
        <v>37</v>
      </c>
      <c r="B7" s="14">
        <v>8163.9750000000004</v>
      </c>
      <c r="C7" s="21">
        <f t="shared" si="0"/>
        <v>5.6197756437209777E-2</v>
      </c>
    </row>
    <row r="8" spans="1:4" ht="16.5" x14ac:dyDescent="0.3">
      <c r="A8" s="19" t="s">
        <v>35</v>
      </c>
      <c r="B8" s="14">
        <v>7397.4390000000003</v>
      </c>
      <c r="C8" s="21">
        <f t="shared" si="0"/>
        <v>5.0921208747101342E-2</v>
      </c>
    </row>
    <row r="9" spans="1:4" ht="16.5" x14ac:dyDescent="0.3">
      <c r="A9" s="19" t="s">
        <v>34</v>
      </c>
      <c r="B9" s="14">
        <v>6942.5823959999998</v>
      </c>
      <c r="C9" s="21">
        <f t="shared" si="0"/>
        <v>4.7790145674829754E-2</v>
      </c>
    </row>
    <row r="10" spans="1:4" ht="16.5" x14ac:dyDescent="0.3">
      <c r="A10" s="19" t="s">
        <v>31</v>
      </c>
      <c r="B10" s="14">
        <v>6289.7558318000001</v>
      </c>
      <c r="C10" s="21">
        <f t="shared" si="0"/>
        <v>4.3296331295112511E-2</v>
      </c>
    </row>
    <row r="11" spans="1:4" ht="16.5" x14ac:dyDescent="0.3">
      <c r="A11" s="19" t="s">
        <v>30</v>
      </c>
      <c r="B11" s="14">
        <v>5858.5809888800004</v>
      </c>
      <c r="C11" s="21">
        <f t="shared" si="0"/>
        <v>4.0328284626146682E-2</v>
      </c>
    </row>
    <row r="12" spans="1:4" ht="16.5" x14ac:dyDescent="0.3">
      <c r="A12" s="19" t="s">
        <v>32</v>
      </c>
      <c r="B12" s="14">
        <v>3589.5849404999999</v>
      </c>
      <c r="C12" s="21">
        <f t="shared" si="0"/>
        <v>2.470936280389089E-2</v>
      </c>
    </row>
    <row r="13" spans="1:4" ht="16.5" x14ac:dyDescent="0.3">
      <c r="A13" s="20" t="s">
        <v>36</v>
      </c>
      <c r="B13" s="15">
        <v>3433.1002635999998</v>
      </c>
      <c r="C13" s="21">
        <f t="shared" si="0"/>
        <v>2.3632180700983708E-2</v>
      </c>
    </row>
    <row r="14" spans="1:4" ht="16.5" x14ac:dyDescent="0.3">
      <c r="A14" s="20" t="s">
        <v>33</v>
      </c>
      <c r="B14" s="14">
        <v>3001.3011511999998</v>
      </c>
      <c r="C14" s="21">
        <f t="shared" si="0"/>
        <v>2.0659836793945952E-2</v>
      </c>
    </row>
    <row r="15" spans="1:4" ht="16.5" x14ac:dyDescent="0.3">
      <c r="A15" s="20" t="s">
        <v>23</v>
      </c>
      <c r="B15" s="14">
        <v>2158.5127756399997</v>
      </c>
      <c r="C15" s="21">
        <f t="shared" si="0"/>
        <v>1.4858396214101873E-2</v>
      </c>
    </row>
    <row r="16" spans="1:4" ht="16.5" x14ac:dyDescent="0.3">
      <c r="A16" s="20" t="s">
        <v>24</v>
      </c>
      <c r="B16" s="15">
        <v>1506.11141</v>
      </c>
      <c r="C16" s="21">
        <f t="shared" si="0"/>
        <v>1.0367508742552812E-2</v>
      </c>
    </row>
    <row r="17" spans="1:4" ht="16.5" x14ac:dyDescent="0.3">
      <c r="A17" s="3" t="s">
        <v>13</v>
      </c>
      <c r="B17" s="16">
        <v>11317.557647520001</v>
      </c>
      <c r="C17" s="21">
        <f>+B17/B$18</f>
        <v>7.7905842207920753E-2</v>
      </c>
    </row>
    <row r="18" spans="1:4" ht="16.5" x14ac:dyDescent="0.3">
      <c r="A18" s="3" t="s">
        <v>21</v>
      </c>
      <c r="B18" s="8">
        <f>SUM(B4:B17)</f>
        <v>145272.25849526</v>
      </c>
      <c r="C18" s="21">
        <f>+B18/B$18</f>
        <v>1</v>
      </c>
    </row>
    <row r="19" spans="1:4" ht="16.5" x14ac:dyDescent="0.3">
      <c r="A19" s="3" t="s">
        <v>15</v>
      </c>
      <c r="B19" s="8">
        <v>36806.479828119998</v>
      </c>
      <c r="C19" s="10" t="s">
        <v>14</v>
      </c>
    </row>
    <row r="20" spans="1:4" ht="16.5" x14ac:dyDescent="0.3">
      <c r="A20" s="3" t="s">
        <v>20</v>
      </c>
      <c r="B20" s="8">
        <v>22874.117899360001</v>
      </c>
      <c r="C20" s="10" t="s">
        <v>14</v>
      </c>
    </row>
    <row r="21" spans="1:4" ht="16.5" x14ac:dyDescent="0.3">
      <c r="A21" s="3" t="s">
        <v>18</v>
      </c>
      <c r="B21" s="9">
        <f>B18+B19+B20</f>
        <v>204952.85622274</v>
      </c>
      <c r="C21" s="10" t="s">
        <v>14</v>
      </c>
    </row>
    <row r="22" spans="1:4" x14ac:dyDescent="0.25">
      <c r="A22" s="5" t="s">
        <v>17</v>
      </c>
      <c r="B22" s="6"/>
      <c r="C22" s="6"/>
      <c r="D22" s="7"/>
    </row>
    <row r="23" spans="1:4" x14ac:dyDescent="0.25">
      <c r="A23" s="5"/>
    </row>
    <row r="24" spans="1:4" x14ac:dyDescent="0.25">
      <c r="B24" s="11"/>
    </row>
  </sheetData>
  <sortState xmlns:xlrd2="http://schemas.microsoft.com/office/spreadsheetml/2017/richdata2" ref="A25:D83">
    <sortCondition descending="1" ref="D25:D83"/>
  </sortState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1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100-000000000000}">
  <dimension ref="A1:D39"/>
  <sheetViews>
    <sheetView zoomScaleNormal="100" workbookViewId="0">
      <selection activeCell="C9" sqref="C9"/>
    </sheetView>
  </sheetViews>
  <sheetFormatPr defaultRowHeight="15" x14ac:dyDescent="0.25"/>
  <cols>
    <col min="1" max="1" width="52.7109375" customWidth="1"/>
    <col min="2" max="2" width="30.5703125" customWidth="1"/>
    <col min="3" max="3" width="33.5703125" customWidth="1"/>
    <col min="4" max="4" width="23.7109375" customWidth="1"/>
  </cols>
  <sheetData>
    <row r="1" spans="1:4" ht="64.5" customHeight="1" x14ac:dyDescent="0.25">
      <c r="A1" s="34" t="s">
        <v>19</v>
      </c>
      <c r="B1" s="34"/>
      <c r="C1" s="34"/>
    </row>
    <row r="2" spans="1:4" x14ac:dyDescent="0.25">
      <c r="A2" s="35" t="s">
        <v>0</v>
      </c>
      <c r="B2" s="35" t="s">
        <v>1</v>
      </c>
      <c r="C2" s="35" t="s">
        <v>16</v>
      </c>
    </row>
    <row r="3" spans="1:4" ht="45" customHeight="1" x14ac:dyDescent="0.25">
      <c r="A3" s="36"/>
      <c r="B3" s="36"/>
      <c r="C3" s="36"/>
    </row>
    <row r="4" spans="1:4" ht="16.5" x14ac:dyDescent="0.3">
      <c r="A4" s="19" t="s">
        <v>26</v>
      </c>
      <c r="B4" s="14">
        <v>40123.592701460002</v>
      </c>
      <c r="C4" s="21">
        <f>+B4/B$18</f>
        <v>0.27601151824493386</v>
      </c>
      <c r="D4" s="11"/>
    </row>
    <row r="5" spans="1:4" ht="16.5" x14ac:dyDescent="0.3">
      <c r="A5" s="19" t="s">
        <v>27</v>
      </c>
      <c r="B5" s="14">
        <v>26600.449674900003</v>
      </c>
      <c r="C5" s="21">
        <f t="shared" ref="C5:C16" si="0">+B5/B$18</f>
        <v>0.18298537111059718</v>
      </c>
    </row>
    <row r="6" spans="1:4" ht="16.5" x14ac:dyDescent="0.3">
      <c r="A6" s="19" t="s">
        <v>28</v>
      </c>
      <c r="B6" s="14">
        <v>18817.044000000002</v>
      </c>
      <c r="C6" s="21">
        <f t="shared" si="0"/>
        <v>0.12944306662580432</v>
      </c>
    </row>
    <row r="7" spans="1:4" ht="16.5" x14ac:dyDescent="0.3">
      <c r="A7" s="19" t="s">
        <v>37</v>
      </c>
      <c r="B7" s="14">
        <v>8251.5750000000007</v>
      </c>
      <c r="C7" s="21">
        <f t="shared" si="0"/>
        <v>5.6762856721428792E-2</v>
      </c>
    </row>
    <row r="8" spans="1:4" ht="16.5" x14ac:dyDescent="0.3">
      <c r="A8" s="19" t="s">
        <v>34</v>
      </c>
      <c r="B8" s="14">
        <v>7896.1434278999996</v>
      </c>
      <c r="C8" s="21">
        <f t="shared" si="0"/>
        <v>5.4317831207949904E-2</v>
      </c>
    </row>
    <row r="9" spans="1:4" ht="16.5" x14ac:dyDescent="0.3">
      <c r="A9" s="19" t="s">
        <v>35</v>
      </c>
      <c r="B9" s="14">
        <v>7220.2640000000001</v>
      </c>
      <c r="C9" s="21">
        <f t="shared" si="0"/>
        <v>4.9668434319858977E-2</v>
      </c>
    </row>
    <row r="10" spans="1:4" ht="16.5" x14ac:dyDescent="0.3">
      <c r="A10" s="19" t="s">
        <v>31</v>
      </c>
      <c r="B10" s="14">
        <v>6409.1280829999996</v>
      </c>
      <c r="C10" s="21">
        <f t="shared" si="0"/>
        <v>4.4088603579875908E-2</v>
      </c>
    </row>
    <row r="11" spans="1:4" ht="16.5" x14ac:dyDescent="0.3">
      <c r="A11" s="19" t="s">
        <v>30</v>
      </c>
      <c r="B11" s="14">
        <v>5307.7231646</v>
      </c>
      <c r="C11" s="21">
        <f t="shared" si="0"/>
        <v>3.6512002800580298E-2</v>
      </c>
    </row>
    <row r="12" spans="1:4" ht="16.5" x14ac:dyDescent="0.3">
      <c r="A12" s="19" t="s">
        <v>32</v>
      </c>
      <c r="B12" s="14">
        <v>3546.0943001800001</v>
      </c>
      <c r="C12" s="21">
        <f t="shared" si="0"/>
        <v>2.4393699709666657E-2</v>
      </c>
    </row>
    <row r="13" spans="1:4" ht="16.5" x14ac:dyDescent="0.3">
      <c r="A13" s="20" t="s">
        <v>36</v>
      </c>
      <c r="B13" s="15">
        <v>3540.7916</v>
      </c>
      <c r="C13" s="21">
        <f t="shared" si="0"/>
        <v>2.4357222260142895E-2</v>
      </c>
    </row>
    <row r="14" spans="1:4" ht="16.5" x14ac:dyDescent="0.3">
      <c r="A14" s="20" t="s">
        <v>33</v>
      </c>
      <c r="B14" s="14">
        <v>3130.5419080000001</v>
      </c>
      <c r="C14" s="21">
        <f t="shared" si="0"/>
        <v>2.1535101090910804E-2</v>
      </c>
    </row>
    <row r="15" spans="1:4" ht="16.5" x14ac:dyDescent="0.3">
      <c r="A15" s="20" t="s">
        <v>23</v>
      </c>
      <c r="B15" s="14">
        <v>2034.0047612400001</v>
      </c>
      <c r="C15" s="21">
        <f t="shared" si="0"/>
        <v>1.3991985873359947E-2</v>
      </c>
    </row>
    <row r="16" spans="1:4" ht="16.5" x14ac:dyDescent="0.3">
      <c r="A16" s="20" t="s">
        <v>24</v>
      </c>
      <c r="B16" s="15">
        <v>1557.2256500000001</v>
      </c>
      <c r="C16" s="21">
        <f t="shared" si="0"/>
        <v>1.0712206633749777E-2</v>
      </c>
    </row>
    <row r="17" spans="1:4" ht="16.5" x14ac:dyDescent="0.3">
      <c r="A17" s="3" t="s">
        <v>13</v>
      </c>
      <c r="B17" s="16">
        <v>10934.690941079996</v>
      </c>
      <c r="C17" s="21">
        <f>+B17/B$18</f>
        <v>7.522009982114071E-2</v>
      </c>
    </row>
    <row r="18" spans="1:4" ht="16.5" x14ac:dyDescent="0.3">
      <c r="A18" s="3" t="s">
        <v>21</v>
      </c>
      <c r="B18" s="8">
        <f>SUM(B4:B17)</f>
        <v>145369.26921236</v>
      </c>
      <c r="C18" s="21">
        <f>+B18/B$18</f>
        <v>1</v>
      </c>
    </row>
    <row r="19" spans="1:4" ht="16.5" x14ac:dyDescent="0.3">
      <c r="A19" s="3" t="s">
        <v>15</v>
      </c>
      <c r="B19" s="8">
        <v>35717.270934499997</v>
      </c>
      <c r="C19" s="10" t="s">
        <v>14</v>
      </c>
    </row>
    <row r="20" spans="1:4" ht="16.5" x14ac:dyDescent="0.3">
      <c r="A20" s="3" t="s">
        <v>20</v>
      </c>
      <c r="B20" s="8">
        <v>22621.189103199998</v>
      </c>
      <c r="C20" s="10" t="s">
        <v>14</v>
      </c>
    </row>
    <row r="21" spans="1:4" ht="16.5" x14ac:dyDescent="0.3">
      <c r="A21" s="3" t="s">
        <v>18</v>
      </c>
      <c r="B21" s="9">
        <f>B18+B19+B20</f>
        <v>203707.72925005999</v>
      </c>
      <c r="C21" s="10" t="s">
        <v>14</v>
      </c>
    </row>
    <row r="22" spans="1:4" x14ac:dyDescent="0.25">
      <c r="A22" s="5" t="s">
        <v>17</v>
      </c>
      <c r="B22" s="6"/>
      <c r="C22" s="6"/>
      <c r="D22" s="7"/>
    </row>
    <row r="23" spans="1:4" x14ac:dyDescent="0.25">
      <c r="A23" s="5"/>
    </row>
    <row r="24" spans="1:4" x14ac:dyDescent="0.25">
      <c r="B24" s="11"/>
    </row>
    <row r="25" spans="1:4" x14ac:dyDescent="0.25">
      <c r="B25" s="11"/>
    </row>
    <row r="39" spans="2:2" x14ac:dyDescent="0.25">
      <c r="B39" s="11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1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200-000000000000}">
  <dimension ref="A1:D39"/>
  <sheetViews>
    <sheetView zoomScaleNormal="100" workbookViewId="0">
      <selection activeCell="A16" sqref="A16"/>
    </sheetView>
  </sheetViews>
  <sheetFormatPr defaultRowHeight="15" x14ac:dyDescent="0.25"/>
  <cols>
    <col min="1" max="1" width="52.7109375" customWidth="1"/>
    <col min="2" max="2" width="30.5703125" customWidth="1"/>
    <col min="3" max="3" width="33.5703125" customWidth="1"/>
    <col min="4" max="4" width="23.7109375" customWidth="1"/>
  </cols>
  <sheetData>
    <row r="1" spans="1:4" ht="64.5" customHeight="1" x14ac:dyDescent="0.25">
      <c r="A1" s="34" t="s">
        <v>19</v>
      </c>
      <c r="B1" s="34"/>
      <c r="C1" s="34"/>
    </row>
    <row r="2" spans="1:4" x14ac:dyDescent="0.25">
      <c r="A2" s="35" t="s">
        <v>0</v>
      </c>
      <c r="B2" s="35" t="s">
        <v>1</v>
      </c>
      <c r="C2" s="35" t="s">
        <v>16</v>
      </c>
    </row>
    <row r="3" spans="1:4" ht="45" customHeight="1" x14ac:dyDescent="0.25">
      <c r="A3" s="36"/>
      <c r="B3" s="36"/>
      <c r="C3" s="36"/>
    </row>
    <row r="4" spans="1:4" ht="16.5" x14ac:dyDescent="0.3">
      <c r="A4" s="19" t="s">
        <v>26</v>
      </c>
      <c r="B4" s="14">
        <v>38202.688386300004</v>
      </c>
      <c r="C4" s="21">
        <v>0.27045568996463187</v>
      </c>
      <c r="D4" s="11"/>
    </row>
    <row r="5" spans="1:4" ht="16.5" x14ac:dyDescent="0.3">
      <c r="A5" s="19" t="s">
        <v>27</v>
      </c>
      <c r="B5" s="14">
        <v>26436.212166880003</v>
      </c>
      <c r="C5" s="21">
        <v>0.18715499624913701</v>
      </c>
    </row>
    <row r="6" spans="1:4" ht="16.5" x14ac:dyDescent="0.3">
      <c r="A6" s="19" t="s">
        <v>28</v>
      </c>
      <c r="B6" s="14">
        <v>18740.892</v>
      </c>
      <c r="C6" s="21">
        <v>0.13267602596864128</v>
      </c>
    </row>
    <row r="7" spans="1:4" ht="16.5" x14ac:dyDescent="0.3">
      <c r="A7" s="19" t="s">
        <v>37</v>
      </c>
      <c r="B7" s="14">
        <v>8205.875</v>
      </c>
      <c r="C7" s="21">
        <v>5.8093439981161211E-2</v>
      </c>
    </row>
    <row r="8" spans="1:4" ht="16.5" x14ac:dyDescent="0.3">
      <c r="A8" s="19" t="s">
        <v>34</v>
      </c>
      <c r="B8" s="14">
        <v>7739.104057980001</v>
      </c>
      <c r="C8" s="21">
        <v>5.4788938059649017E-2</v>
      </c>
    </row>
    <row r="9" spans="1:4" ht="16.5" x14ac:dyDescent="0.3">
      <c r="A9" s="19" t="s">
        <v>35</v>
      </c>
      <c r="B9" s="14">
        <v>7186.0140000000001</v>
      </c>
      <c r="C9" s="21">
        <v>5.0873340504551216E-2</v>
      </c>
    </row>
    <row r="10" spans="1:4" ht="16.5" x14ac:dyDescent="0.3">
      <c r="A10" s="19" t="s">
        <v>31</v>
      </c>
      <c r="B10" s="14">
        <v>6262.5628022000001</v>
      </c>
      <c r="C10" s="21">
        <v>4.4335773610718963E-2</v>
      </c>
    </row>
    <row r="11" spans="1:4" ht="16.5" x14ac:dyDescent="0.3">
      <c r="A11" s="19" t="s">
        <v>30</v>
      </c>
      <c r="B11" s="14">
        <v>5732.6886822200004</v>
      </c>
      <c r="C11" s="21">
        <v>4.0584533141344435E-2</v>
      </c>
    </row>
    <row r="12" spans="1:4" ht="16.5" x14ac:dyDescent="0.3">
      <c r="A12" s="19" t="s">
        <v>32</v>
      </c>
      <c r="B12" s="14">
        <v>3319.78193736</v>
      </c>
      <c r="C12" s="21">
        <v>2.3502375155430254E-2</v>
      </c>
    </row>
    <row r="13" spans="1:4" ht="16.5" x14ac:dyDescent="0.3">
      <c r="A13" s="20" t="s">
        <v>36</v>
      </c>
      <c r="B13" s="15">
        <v>3159.6403999999998</v>
      </c>
      <c r="C13" s="22">
        <v>2.2368654158082129E-2</v>
      </c>
    </row>
    <row r="14" spans="1:4" ht="16.5" x14ac:dyDescent="0.3">
      <c r="A14" s="20" t="s">
        <v>33</v>
      </c>
      <c r="B14" s="14">
        <v>2266.8713247999995</v>
      </c>
      <c r="C14" s="22">
        <v>1.6048301156462191E-2</v>
      </c>
    </row>
    <row r="15" spans="1:4" ht="16.5" x14ac:dyDescent="0.3">
      <c r="A15" s="20" t="s">
        <v>23</v>
      </c>
      <c r="B15" s="14">
        <v>1961.4894938399998</v>
      </c>
      <c r="C15" s="22">
        <v>1.388635242238912E-2</v>
      </c>
    </row>
    <row r="16" spans="1:4" ht="16.5" x14ac:dyDescent="0.3">
      <c r="A16" s="20" t="s">
        <v>24</v>
      </c>
      <c r="B16" s="15">
        <v>1536.115515</v>
      </c>
      <c r="C16" s="22">
        <v>1.0874920038970011E-2</v>
      </c>
    </row>
    <row r="17" spans="1:4" ht="16.5" x14ac:dyDescent="0.3">
      <c r="A17" s="3" t="s">
        <v>13</v>
      </c>
      <c r="B17" s="16">
        <v>10503.104209380021</v>
      </c>
      <c r="C17" s="17">
        <v>7.4356659588831156E-2</v>
      </c>
    </row>
    <row r="18" spans="1:4" ht="16.5" x14ac:dyDescent="0.3">
      <c r="A18" s="3" t="s">
        <v>21</v>
      </c>
      <c r="B18" s="8">
        <f>SUM(B4:B17)</f>
        <v>141253.03997596004</v>
      </c>
      <c r="C18" s="13">
        <f>SUM(C4:C17)</f>
        <v>0.99999999999999989</v>
      </c>
    </row>
    <row r="19" spans="1:4" ht="16.5" x14ac:dyDescent="0.3">
      <c r="A19" s="3" t="s">
        <v>15</v>
      </c>
      <c r="B19" s="8">
        <v>35570.306583359998</v>
      </c>
      <c r="C19" s="10" t="s">
        <v>14</v>
      </c>
    </row>
    <row r="20" spans="1:4" ht="16.5" x14ac:dyDescent="0.3">
      <c r="A20" s="3" t="s">
        <v>20</v>
      </c>
      <c r="B20" s="8">
        <v>23071.438335039998</v>
      </c>
      <c r="C20" s="10" t="s">
        <v>14</v>
      </c>
    </row>
    <row r="21" spans="1:4" ht="16.5" x14ac:dyDescent="0.3">
      <c r="A21" s="3" t="s">
        <v>18</v>
      </c>
      <c r="B21" s="9">
        <f>B18+B19+B20</f>
        <v>199894.78489436005</v>
      </c>
      <c r="C21" s="10" t="s">
        <v>14</v>
      </c>
    </row>
    <row r="22" spans="1:4" x14ac:dyDescent="0.25">
      <c r="A22" s="5" t="s">
        <v>17</v>
      </c>
      <c r="B22" s="6"/>
      <c r="C22" s="6"/>
      <c r="D22" s="7"/>
    </row>
    <row r="23" spans="1:4" x14ac:dyDescent="0.25">
      <c r="A23" s="5"/>
    </row>
    <row r="24" spans="1:4" x14ac:dyDescent="0.25">
      <c r="B24" s="11"/>
    </row>
    <row r="25" spans="1:4" x14ac:dyDescent="0.25">
      <c r="B25" s="11"/>
    </row>
    <row r="39" spans="2:2" x14ac:dyDescent="0.25">
      <c r="B39" s="11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BAC418-EEE5-41BE-B8FB-BECD2FCCEA2E}">
  <dimension ref="A1:G31"/>
  <sheetViews>
    <sheetView topLeftCell="A6" zoomScale="120" zoomScaleNormal="120" workbookViewId="0">
      <selection activeCell="B23" sqref="B23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14374.7183</v>
      </c>
      <c r="C4" s="21">
        <v>0.23744711201731103</v>
      </c>
      <c r="E4" s="11"/>
    </row>
    <row r="5" spans="1:7" ht="16.5" x14ac:dyDescent="0.3">
      <c r="A5" s="19" t="s">
        <v>27</v>
      </c>
      <c r="B5" s="14">
        <v>9794.1502</v>
      </c>
      <c r="C5" s="21">
        <v>0.16178353071821722</v>
      </c>
      <c r="E5" s="11"/>
      <c r="G5" s="11"/>
    </row>
    <row r="6" spans="1:7" ht="16.5" x14ac:dyDescent="0.3">
      <c r="A6" s="19" t="s">
        <v>53</v>
      </c>
      <c r="B6" s="14">
        <v>9011.1242000000002</v>
      </c>
      <c r="C6" s="21">
        <v>0.14884920682719063</v>
      </c>
      <c r="E6" s="11"/>
    </row>
    <row r="7" spans="1:7" ht="16.5" x14ac:dyDescent="0.3">
      <c r="A7" s="19" t="s">
        <v>55</v>
      </c>
      <c r="B7" s="14">
        <v>5426.5652</v>
      </c>
      <c r="C7" s="21">
        <v>8.9638085979997381E-2</v>
      </c>
      <c r="E7" s="11"/>
    </row>
    <row r="8" spans="1:7" ht="16.5" x14ac:dyDescent="0.3">
      <c r="A8" s="19" t="s">
        <v>31</v>
      </c>
      <c r="B8" s="14">
        <v>4205.0986999999996</v>
      </c>
      <c r="C8" s="21">
        <v>6.9461433693817062E-2</v>
      </c>
      <c r="E8" s="11"/>
    </row>
    <row r="9" spans="1:7" ht="16.5" x14ac:dyDescent="0.3">
      <c r="A9" s="19" t="s">
        <v>34</v>
      </c>
      <c r="B9" s="14">
        <v>3334.6796999999997</v>
      </c>
      <c r="C9" s="21">
        <v>5.5083518698780552E-2</v>
      </c>
      <c r="E9" s="11"/>
    </row>
    <row r="10" spans="1:7" ht="16.5" x14ac:dyDescent="0.3">
      <c r="A10" s="19" t="s">
        <v>30</v>
      </c>
      <c r="B10" s="14">
        <v>2906.8663000000001</v>
      </c>
      <c r="C10" s="21">
        <v>4.801673281871871E-2</v>
      </c>
      <c r="E10" s="11"/>
    </row>
    <row r="11" spans="1:7" ht="16.5" x14ac:dyDescent="0.3">
      <c r="A11" s="19" t="s">
        <v>24</v>
      </c>
      <c r="B11" s="14">
        <v>1820.8820000000001</v>
      </c>
      <c r="C11" s="21">
        <v>3.007802749249739E-2</v>
      </c>
      <c r="E11" s="11"/>
    </row>
    <row r="12" spans="1:7" ht="16.5" x14ac:dyDescent="0.3">
      <c r="A12" s="19" t="s">
        <v>36</v>
      </c>
      <c r="B12" s="14">
        <v>1648.8794999999998</v>
      </c>
      <c r="C12" s="21">
        <v>2.7236824205420965E-2</v>
      </c>
      <c r="E12" s="11"/>
    </row>
    <row r="13" spans="1:7" ht="16.5" x14ac:dyDescent="0.3">
      <c r="A13" s="19" t="s">
        <v>45</v>
      </c>
      <c r="B13" s="14">
        <v>1024.7090000000001</v>
      </c>
      <c r="C13" s="21">
        <v>1.6926536411370704E-2</v>
      </c>
      <c r="E13" s="11"/>
    </row>
    <row r="14" spans="1:7" ht="16.5" x14ac:dyDescent="0.3">
      <c r="A14" s="19" t="s">
        <v>38</v>
      </c>
      <c r="B14" s="14">
        <v>970.51859999999999</v>
      </c>
      <c r="C14" s="21">
        <v>1.6031398592978609E-2</v>
      </c>
      <c r="E14" s="11"/>
    </row>
    <row r="15" spans="1:7" ht="16.5" x14ac:dyDescent="0.3">
      <c r="A15" s="19" t="s">
        <v>51</v>
      </c>
      <c r="B15" s="23">
        <v>791.86349999999993</v>
      </c>
      <c r="C15" s="21">
        <v>1.3080305106703896E-2</v>
      </c>
      <c r="E15" s="11"/>
    </row>
    <row r="16" spans="1:7" ht="16.5" x14ac:dyDescent="0.3">
      <c r="A16" s="19" t="s">
        <v>48</v>
      </c>
      <c r="B16" s="23">
        <v>681.4</v>
      </c>
      <c r="C16" s="21">
        <v>1.1255626632251688E-2</v>
      </c>
      <c r="E16" s="11"/>
    </row>
    <row r="17" spans="1:5" ht="16.5" x14ac:dyDescent="0.3">
      <c r="A17" s="19" t="s">
        <v>39</v>
      </c>
      <c r="B17" s="23">
        <v>613.08299999999997</v>
      </c>
      <c r="C17" s="21">
        <v>1.0127140215117056E-2</v>
      </c>
      <c r="E17" s="11"/>
    </row>
    <row r="18" spans="1:5" ht="16.5" x14ac:dyDescent="0.3">
      <c r="A18" s="19" t="s">
        <v>47</v>
      </c>
      <c r="B18" s="23">
        <v>594.7152000000001</v>
      </c>
      <c r="C18" s="21">
        <v>9.8237338475563405E-3</v>
      </c>
      <c r="E18" s="11"/>
    </row>
    <row r="19" spans="1:5" ht="16.5" x14ac:dyDescent="0.3">
      <c r="A19" s="20" t="s">
        <v>13</v>
      </c>
      <c r="B19" s="16">
        <v>3339.3574000000153</v>
      </c>
      <c r="C19" s="21">
        <v>5.516078674207063E-2</v>
      </c>
      <c r="E19" s="11"/>
    </row>
    <row r="20" spans="1:5" ht="16.5" x14ac:dyDescent="0.3">
      <c r="A20" s="3" t="s">
        <v>21</v>
      </c>
      <c r="B20" s="16">
        <f>SUM(B4:B19)</f>
        <v>60538.610800000024</v>
      </c>
      <c r="C20" s="21">
        <f>SUM(C4:C19)</f>
        <v>0.99999999999999978</v>
      </c>
      <c r="E20" s="11"/>
    </row>
    <row r="21" spans="1:5" ht="16.5" x14ac:dyDescent="0.3">
      <c r="A21" s="3" t="s">
        <v>15</v>
      </c>
      <c r="B21" s="8">
        <v>50067.351999999999</v>
      </c>
      <c r="C21" s="30" t="s">
        <v>14</v>
      </c>
    </row>
    <row r="22" spans="1:5" ht="16.5" x14ac:dyDescent="0.3">
      <c r="A22" s="3" t="s">
        <v>20</v>
      </c>
      <c r="B22" s="8">
        <v>20487.036</v>
      </c>
      <c r="C22" s="30" t="s">
        <v>14</v>
      </c>
    </row>
    <row r="23" spans="1:5" ht="16.5" x14ac:dyDescent="0.3">
      <c r="A23" s="3" t="s">
        <v>18</v>
      </c>
      <c r="B23" s="9">
        <f>B20+B21+B22</f>
        <v>131092.99880000003</v>
      </c>
      <c r="C23" s="30" t="s">
        <v>14</v>
      </c>
    </row>
    <row r="24" spans="1:5" x14ac:dyDescent="0.25">
      <c r="A24" s="5" t="s">
        <v>17</v>
      </c>
      <c r="B24" s="6"/>
      <c r="C24" s="6"/>
    </row>
    <row r="25" spans="1:5" x14ac:dyDescent="0.25">
      <c r="A25" s="5"/>
      <c r="B25" s="11"/>
    </row>
    <row r="26" spans="1:5" ht="16.5" x14ac:dyDescent="0.3">
      <c r="B26" s="33"/>
    </row>
    <row r="27" spans="1:5" x14ac:dyDescent="0.25">
      <c r="B27" s="11"/>
    </row>
    <row r="28" spans="1:5" x14ac:dyDescent="0.25">
      <c r="B28" s="11"/>
    </row>
    <row r="29" spans="1:5" x14ac:dyDescent="0.25">
      <c r="B29" s="11"/>
    </row>
    <row r="30" spans="1:5" x14ac:dyDescent="0.25">
      <c r="B30" s="11"/>
    </row>
    <row r="31" spans="1:5" x14ac:dyDescent="0.25">
      <c r="B31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1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300-000000000000}">
  <dimension ref="A1:D40"/>
  <sheetViews>
    <sheetView zoomScaleNormal="100" workbookViewId="0">
      <selection activeCell="A17" sqref="A17"/>
    </sheetView>
  </sheetViews>
  <sheetFormatPr defaultRowHeight="15" x14ac:dyDescent="0.25"/>
  <cols>
    <col min="1" max="1" width="52.7109375" customWidth="1"/>
    <col min="2" max="2" width="30.5703125" customWidth="1"/>
    <col min="3" max="3" width="33.5703125" customWidth="1"/>
    <col min="4" max="4" width="23.7109375" customWidth="1"/>
  </cols>
  <sheetData>
    <row r="1" spans="1:4" ht="64.5" customHeight="1" x14ac:dyDescent="0.25">
      <c r="A1" s="34" t="s">
        <v>19</v>
      </c>
      <c r="B1" s="34"/>
      <c r="C1" s="34"/>
    </row>
    <row r="2" spans="1:4" x14ac:dyDescent="0.25">
      <c r="A2" s="35" t="s">
        <v>0</v>
      </c>
      <c r="B2" s="35" t="s">
        <v>1</v>
      </c>
      <c r="C2" s="35" t="s">
        <v>16</v>
      </c>
    </row>
    <row r="3" spans="1:4" ht="45" customHeight="1" x14ac:dyDescent="0.25">
      <c r="A3" s="36"/>
      <c r="B3" s="36"/>
      <c r="C3" s="36"/>
    </row>
    <row r="4" spans="1:4" ht="16.5" x14ac:dyDescent="0.3">
      <c r="A4" s="1" t="s">
        <v>26</v>
      </c>
      <c r="B4" s="14">
        <v>39391.369820729997</v>
      </c>
      <c r="C4" s="18">
        <v>0.27671990832023147</v>
      </c>
      <c r="D4" s="11"/>
    </row>
    <row r="5" spans="1:4" ht="16.5" x14ac:dyDescent="0.3">
      <c r="A5" s="1" t="s">
        <v>27</v>
      </c>
      <c r="B5" s="14">
        <v>26225.83076433</v>
      </c>
      <c r="C5" s="18">
        <v>0.1842334886487787</v>
      </c>
    </row>
    <row r="6" spans="1:4" ht="16.5" x14ac:dyDescent="0.3">
      <c r="A6" s="1" t="s">
        <v>28</v>
      </c>
      <c r="B6" s="14">
        <v>17881.353000000003</v>
      </c>
      <c r="C6" s="18">
        <v>0.12561447812860038</v>
      </c>
    </row>
    <row r="7" spans="1:4" ht="16.5" x14ac:dyDescent="0.3">
      <c r="A7" s="1" t="s">
        <v>34</v>
      </c>
      <c r="B7" s="14">
        <v>8338.5876597999995</v>
      </c>
      <c r="C7" s="18">
        <v>5.8577633203447402E-2</v>
      </c>
    </row>
    <row r="8" spans="1:4" ht="16.5" x14ac:dyDescent="0.3">
      <c r="A8" s="1" t="s">
        <v>37</v>
      </c>
      <c r="B8" s="14">
        <v>8137.7749999999996</v>
      </c>
      <c r="C8" s="18">
        <v>5.7166947028727114E-2</v>
      </c>
    </row>
    <row r="9" spans="1:4" ht="16.5" x14ac:dyDescent="0.3">
      <c r="A9" s="1" t="s">
        <v>35</v>
      </c>
      <c r="B9" s="14">
        <v>7094.5039999999999</v>
      </c>
      <c r="C9" s="18">
        <v>4.9838086499453801E-2</v>
      </c>
    </row>
    <row r="10" spans="1:4" ht="16.5" x14ac:dyDescent="0.3">
      <c r="A10" s="1" t="s">
        <v>30</v>
      </c>
      <c r="B10" s="14">
        <v>6221.2086411800001</v>
      </c>
      <c r="C10" s="18">
        <v>4.3703285584204096E-2</v>
      </c>
    </row>
    <row r="11" spans="1:4" ht="16.5" x14ac:dyDescent="0.3">
      <c r="A11" s="1" t="s">
        <v>31</v>
      </c>
      <c r="B11" s="14">
        <v>6020.5703002999999</v>
      </c>
      <c r="C11" s="18">
        <v>4.2293823980139263E-2</v>
      </c>
    </row>
    <row r="12" spans="1:4" ht="16.5" x14ac:dyDescent="0.3">
      <c r="A12" s="1" t="s">
        <v>36</v>
      </c>
      <c r="B12" s="14">
        <v>3599.29085102</v>
      </c>
      <c r="C12" s="18">
        <v>2.5284610279989614E-2</v>
      </c>
    </row>
    <row r="13" spans="1:4" ht="16.5" x14ac:dyDescent="0.3">
      <c r="A13" s="3" t="s">
        <v>32</v>
      </c>
      <c r="B13" s="15">
        <v>3468.39200686</v>
      </c>
      <c r="C13" s="17">
        <v>2.4365060736015208E-2</v>
      </c>
    </row>
    <row r="14" spans="1:4" ht="16.5" x14ac:dyDescent="0.3">
      <c r="A14" s="3" t="s">
        <v>33</v>
      </c>
      <c r="B14" s="14">
        <v>2119.7142192000001</v>
      </c>
      <c r="C14" s="17">
        <v>1.4890752138643064E-2</v>
      </c>
    </row>
    <row r="15" spans="1:4" ht="16.5" x14ac:dyDescent="0.3">
      <c r="A15" s="3" t="s">
        <v>23</v>
      </c>
      <c r="B15" s="14">
        <v>1966.8568655199997</v>
      </c>
      <c r="C15" s="17">
        <v>1.3816946554097414E-2</v>
      </c>
    </row>
    <row r="16" spans="1:4" ht="16.5" x14ac:dyDescent="0.3">
      <c r="A16" s="3" t="s">
        <v>24</v>
      </c>
      <c r="B16" s="15">
        <v>1644.0898725</v>
      </c>
      <c r="C16" s="17">
        <v>1.154954501097342E-2</v>
      </c>
    </row>
    <row r="17" spans="1:4" ht="16.5" x14ac:dyDescent="0.3">
      <c r="A17" s="3" t="s">
        <v>12</v>
      </c>
      <c r="B17" s="14">
        <v>1478.3062654999999</v>
      </c>
      <c r="C17" s="17">
        <v>1.0384933961933563E-2</v>
      </c>
    </row>
    <row r="18" spans="1:4" ht="16.5" x14ac:dyDescent="0.3">
      <c r="A18" s="3" t="s">
        <v>13</v>
      </c>
      <c r="B18" s="16">
        <v>8763.2018729899719</v>
      </c>
      <c r="C18" s="17">
        <v>6.1560499924765671E-2</v>
      </c>
    </row>
    <row r="19" spans="1:4" ht="16.5" x14ac:dyDescent="0.3">
      <c r="A19" s="3" t="s">
        <v>21</v>
      </c>
      <c r="B19" s="8">
        <f>SUM(B4:B18)</f>
        <v>142351.05113992994</v>
      </c>
      <c r="C19" s="13">
        <f>SUM(C4:C18)</f>
        <v>1.0000000000000002</v>
      </c>
    </row>
    <row r="20" spans="1:4" ht="16.5" x14ac:dyDescent="0.3">
      <c r="A20" s="3" t="s">
        <v>15</v>
      </c>
      <c r="B20" s="8">
        <v>34027.016767460002</v>
      </c>
      <c r="C20" s="10" t="s">
        <v>14</v>
      </c>
    </row>
    <row r="21" spans="1:4" ht="16.5" x14ac:dyDescent="0.3">
      <c r="A21" s="3" t="s">
        <v>20</v>
      </c>
      <c r="B21" s="8">
        <v>22212.040121359998</v>
      </c>
      <c r="C21" s="10" t="s">
        <v>14</v>
      </c>
    </row>
    <row r="22" spans="1:4" ht="16.5" x14ac:dyDescent="0.3">
      <c r="A22" s="3" t="s">
        <v>18</v>
      </c>
      <c r="B22" s="9">
        <f>B19+B20+B21</f>
        <v>198590.10802874994</v>
      </c>
      <c r="C22" s="10" t="s">
        <v>14</v>
      </c>
    </row>
    <row r="23" spans="1:4" x14ac:dyDescent="0.25">
      <c r="A23" s="5" t="s">
        <v>17</v>
      </c>
      <c r="B23" s="6"/>
      <c r="C23" s="6"/>
      <c r="D23" s="7"/>
    </row>
    <row r="24" spans="1:4" x14ac:dyDescent="0.25">
      <c r="A24" s="5"/>
    </row>
    <row r="25" spans="1:4" x14ac:dyDescent="0.25">
      <c r="B25" s="11"/>
    </row>
    <row r="26" spans="1:4" x14ac:dyDescent="0.25">
      <c r="B26" s="11"/>
    </row>
    <row r="40" spans="2:2" x14ac:dyDescent="0.25">
      <c r="B40" s="11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1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400-000000000000}">
  <dimension ref="A1:D40"/>
  <sheetViews>
    <sheetView zoomScaleNormal="100" workbookViewId="0">
      <selection activeCell="O28" sqref="O28"/>
    </sheetView>
  </sheetViews>
  <sheetFormatPr defaultRowHeight="15" x14ac:dyDescent="0.25"/>
  <cols>
    <col min="1" max="1" width="52.7109375" customWidth="1"/>
    <col min="2" max="2" width="30.85546875" customWidth="1"/>
    <col min="3" max="3" width="33.5703125" customWidth="1"/>
    <col min="4" max="4" width="23.7109375" customWidth="1"/>
  </cols>
  <sheetData>
    <row r="1" spans="1:4" ht="64.5" customHeight="1" x14ac:dyDescent="0.25">
      <c r="A1" s="34" t="s">
        <v>19</v>
      </c>
      <c r="B1" s="34"/>
      <c r="C1" s="34"/>
    </row>
    <row r="2" spans="1:4" x14ac:dyDescent="0.25">
      <c r="A2" s="35" t="s">
        <v>0</v>
      </c>
      <c r="B2" s="35" t="s">
        <v>1</v>
      </c>
      <c r="C2" s="35" t="s">
        <v>16</v>
      </c>
    </row>
    <row r="3" spans="1:4" ht="45" customHeight="1" x14ac:dyDescent="0.25">
      <c r="A3" s="36"/>
      <c r="B3" s="36"/>
      <c r="C3" s="36"/>
    </row>
    <row r="4" spans="1:4" ht="16.5" x14ac:dyDescent="0.3">
      <c r="A4" s="1" t="s">
        <v>26</v>
      </c>
      <c r="B4" s="2">
        <v>44079.907356380005</v>
      </c>
      <c r="C4" s="12">
        <v>0.29506408061164568</v>
      </c>
      <c r="D4" s="11"/>
    </row>
    <row r="5" spans="1:4" ht="16.5" x14ac:dyDescent="0.3">
      <c r="A5" s="1" t="s">
        <v>27</v>
      </c>
      <c r="B5" s="2">
        <v>29514.987615130001</v>
      </c>
      <c r="C5" s="12">
        <v>0.19756876108002874</v>
      </c>
    </row>
    <row r="6" spans="1:4" ht="16.5" x14ac:dyDescent="0.3">
      <c r="A6" s="1" t="s">
        <v>28</v>
      </c>
      <c r="B6" s="2">
        <v>19258.806</v>
      </c>
      <c r="C6" s="12">
        <v>0.12891546799599987</v>
      </c>
    </row>
    <row r="7" spans="1:4" ht="16.5" x14ac:dyDescent="0.3">
      <c r="A7" s="1" t="s">
        <v>37</v>
      </c>
      <c r="B7" s="2">
        <v>7998.0749999999998</v>
      </c>
      <c r="C7" s="12">
        <v>5.3537876735043011E-2</v>
      </c>
    </row>
    <row r="8" spans="1:4" ht="16.5" x14ac:dyDescent="0.3">
      <c r="A8" s="1" t="s">
        <v>35</v>
      </c>
      <c r="B8" s="2">
        <v>7161.0680000000002</v>
      </c>
      <c r="C8" s="12">
        <v>4.7935081363360679E-2</v>
      </c>
    </row>
    <row r="9" spans="1:4" ht="16.5" x14ac:dyDescent="0.3">
      <c r="A9" s="1" t="s">
        <v>34</v>
      </c>
      <c r="B9" s="2">
        <v>6722.1663205799996</v>
      </c>
      <c r="C9" s="12">
        <v>4.4997141420112921E-2</v>
      </c>
    </row>
    <row r="10" spans="1:4" ht="16.5" x14ac:dyDescent="0.3">
      <c r="A10" s="1" t="s">
        <v>31</v>
      </c>
      <c r="B10" s="2">
        <v>6609.9001982</v>
      </c>
      <c r="C10" s="12">
        <v>4.4245649364649357E-2</v>
      </c>
    </row>
    <row r="11" spans="1:4" ht="16.5" x14ac:dyDescent="0.3">
      <c r="A11" s="1" t="s">
        <v>30</v>
      </c>
      <c r="B11" s="2">
        <v>6292.9918967700005</v>
      </c>
      <c r="C11" s="12">
        <v>4.2124314221096547E-2</v>
      </c>
    </row>
    <row r="12" spans="1:4" ht="16.5" x14ac:dyDescent="0.3">
      <c r="A12" s="1" t="s">
        <v>32</v>
      </c>
      <c r="B12" s="2">
        <v>3386.5785084300005</v>
      </c>
      <c r="C12" s="12">
        <v>2.2669232626334607E-2</v>
      </c>
    </row>
    <row r="13" spans="1:4" ht="16.5" x14ac:dyDescent="0.3">
      <c r="A13" s="3" t="s">
        <v>36</v>
      </c>
      <c r="B13" s="4">
        <v>2599.0491746799999</v>
      </c>
      <c r="C13" s="13">
        <v>1.7397633098255906E-2</v>
      </c>
    </row>
    <row r="14" spans="1:4" ht="16.5" x14ac:dyDescent="0.3">
      <c r="A14" s="3" t="s">
        <v>23</v>
      </c>
      <c r="B14" s="4">
        <v>2041.7837946999998</v>
      </c>
      <c r="C14" s="13">
        <v>1.3667384854512736E-2</v>
      </c>
    </row>
    <row r="15" spans="1:4" ht="16.5" x14ac:dyDescent="0.3">
      <c r="A15" s="3" t="s">
        <v>24</v>
      </c>
      <c r="B15" s="4">
        <v>1725.5774775</v>
      </c>
      <c r="C15" s="13">
        <v>1.155074868479746E-2</v>
      </c>
    </row>
    <row r="16" spans="1:4" ht="16.5" x14ac:dyDescent="0.3">
      <c r="A16" s="3" t="s">
        <v>12</v>
      </c>
      <c r="B16" s="4">
        <v>1509.5724254000002</v>
      </c>
      <c r="C16" s="13">
        <v>1.0104844282366084E-2</v>
      </c>
    </row>
    <row r="17" spans="1:4" ht="16.5" x14ac:dyDescent="0.3">
      <c r="A17" s="3" t="s">
        <v>33</v>
      </c>
      <c r="B17" s="4">
        <v>1485.4839428</v>
      </c>
      <c r="C17" s="13">
        <v>9.9435997063683536E-3</v>
      </c>
    </row>
    <row r="18" spans="1:4" ht="16.5" x14ac:dyDescent="0.3">
      <c r="A18" s="3" t="s">
        <v>13</v>
      </c>
      <c r="B18" s="4">
        <v>9005.0159913000007</v>
      </c>
      <c r="C18" s="13">
        <v>6.0278183955428104E-2</v>
      </c>
    </row>
    <row r="19" spans="1:4" ht="16.5" x14ac:dyDescent="0.3">
      <c r="A19" s="3" t="s">
        <v>21</v>
      </c>
      <c r="B19" s="8">
        <f>SUM(B4:B18)</f>
        <v>149390.96370186997</v>
      </c>
      <c r="C19" s="13">
        <f>SUM(C4:C18)</f>
        <v>1</v>
      </c>
    </row>
    <row r="20" spans="1:4" ht="16.5" x14ac:dyDescent="0.3">
      <c r="A20" s="3" t="s">
        <v>15</v>
      </c>
      <c r="B20" s="8">
        <v>34064.24987285</v>
      </c>
      <c r="C20" s="10" t="s">
        <v>14</v>
      </c>
    </row>
    <row r="21" spans="1:4" ht="16.5" x14ac:dyDescent="0.3">
      <c r="A21" s="3" t="s">
        <v>20</v>
      </c>
      <c r="B21" s="8">
        <v>20336.784857070001</v>
      </c>
      <c r="C21" s="10" t="s">
        <v>14</v>
      </c>
    </row>
    <row r="22" spans="1:4" ht="16.5" x14ac:dyDescent="0.3">
      <c r="A22" s="3" t="s">
        <v>18</v>
      </c>
      <c r="B22" s="9">
        <f>B19+B20+B21</f>
        <v>203791.99843178998</v>
      </c>
      <c r="C22" s="10" t="s">
        <v>14</v>
      </c>
    </row>
    <row r="23" spans="1:4" x14ac:dyDescent="0.25">
      <c r="A23" s="5" t="s">
        <v>17</v>
      </c>
      <c r="B23" s="6"/>
      <c r="C23" s="6"/>
      <c r="D23" s="7"/>
    </row>
    <row r="24" spans="1:4" x14ac:dyDescent="0.25">
      <c r="A24" s="5"/>
    </row>
    <row r="25" spans="1:4" x14ac:dyDescent="0.25">
      <c r="B25" s="11"/>
    </row>
    <row r="26" spans="1:4" x14ac:dyDescent="0.25">
      <c r="B26" s="11"/>
    </row>
    <row r="40" spans="2:2" x14ac:dyDescent="0.25">
      <c r="B40" s="11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1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500-000000000000}">
  <dimension ref="A1:E44"/>
  <sheetViews>
    <sheetView zoomScaleNormal="100" workbookViewId="0">
      <selection activeCell="O28" sqref="O28"/>
    </sheetView>
  </sheetViews>
  <sheetFormatPr defaultRowHeight="15" x14ac:dyDescent="0.25"/>
  <cols>
    <col min="1" max="1" width="52.7109375" customWidth="1"/>
    <col min="2" max="2" width="30.85546875" customWidth="1"/>
    <col min="3" max="3" width="33.5703125" customWidth="1"/>
    <col min="4" max="4" width="23.7109375" customWidth="1"/>
    <col min="6" max="6" width="26.85546875" bestFit="1" customWidth="1"/>
  </cols>
  <sheetData>
    <row r="1" spans="1:4" ht="64.5" customHeight="1" x14ac:dyDescent="0.25">
      <c r="A1" s="34" t="s">
        <v>19</v>
      </c>
      <c r="B1" s="34"/>
      <c r="C1" s="34"/>
    </row>
    <row r="2" spans="1:4" x14ac:dyDescent="0.25">
      <c r="A2" s="35" t="s">
        <v>0</v>
      </c>
      <c r="B2" s="35" t="s">
        <v>1</v>
      </c>
      <c r="C2" s="35" t="s">
        <v>16</v>
      </c>
    </row>
    <row r="3" spans="1:4" ht="45" customHeight="1" x14ac:dyDescent="0.25">
      <c r="A3" s="36"/>
      <c r="B3" s="36"/>
      <c r="C3" s="36"/>
    </row>
    <row r="4" spans="1:4" ht="16.5" x14ac:dyDescent="0.3">
      <c r="A4" s="1" t="s">
        <v>26</v>
      </c>
      <c r="B4" s="2">
        <v>44710.892207909994</v>
      </c>
      <c r="C4" s="12">
        <v>0.29551149197262322</v>
      </c>
      <c r="D4" s="11"/>
    </row>
    <row r="5" spans="1:4" ht="16.5" x14ac:dyDescent="0.3">
      <c r="A5" s="1" t="s">
        <v>27</v>
      </c>
      <c r="B5" s="2">
        <v>29566.175478589998</v>
      </c>
      <c r="C5" s="12">
        <v>0.19541423121180285</v>
      </c>
    </row>
    <row r="6" spans="1:4" ht="16.5" x14ac:dyDescent="0.3">
      <c r="A6" s="1" t="s">
        <v>28</v>
      </c>
      <c r="B6" s="2">
        <v>18340.727999999996</v>
      </c>
      <c r="C6" s="12">
        <v>0.12122092911814468</v>
      </c>
    </row>
    <row r="7" spans="1:4" ht="16.5" x14ac:dyDescent="0.3">
      <c r="A7" s="1" t="s">
        <v>37</v>
      </c>
      <c r="B7" s="2">
        <v>7847.0749999999998</v>
      </c>
      <c r="C7" s="12">
        <v>5.1864338338138236E-2</v>
      </c>
    </row>
    <row r="8" spans="1:4" ht="16.5" x14ac:dyDescent="0.3">
      <c r="A8" s="1" t="s">
        <v>34</v>
      </c>
      <c r="B8" s="2">
        <v>7481.8745568400009</v>
      </c>
      <c r="C8" s="12">
        <v>4.9450588075105426E-2</v>
      </c>
    </row>
    <row r="9" spans="1:4" ht="16.5" x14ac:dyDescent="0.3">
      <c r="A9" s="1" t="s">
        <v>35</v>
      </c>
      <c r="B9" s="2">
        <v>7227.1629999999996</v>
      </c>
      <c r="C9" s="12">
        <v>4.7767101379415151E-2</v>
      </c>
    </row>
    <row r="10" spans="1:4" ht="16.5" x14ac:dyDescent="0.3">
      <c r="A10" s="1" t="s">
        <v>31</v>
      </c>
      <c r="B10" s="2">
        <v>7034.5155632999995</v>
      </c>
      <c r="C10" s="12">
        <v>4.6493820336863133E-2</v>
      </c>
    </row>
    <row r="11" spans="1:4" ht="16.5" x14ac:dyDescent="0.3">
      <c r="A11" s="1" t="s">
        <v>30</v>
      </c>
      <c r="B11" s="2">
        <v>6562.4735656800003</v>
      </c>
      <c r="C11" s="12">
        <v>4.3373913126294315E-2</v>
      </c>
    </row>
    <row r="12" spans="1:4" ht="16.5" x14ac:dyDescent="0.3">
      <c r="A12" s="1" t="s">
        <v>32</v>
      </c>
      <c r="B12" s="2">
        <v>3375.3008761299998</v>
      </c>
      <c r="C12" s="12">
        <v>2.2308662352866607E-2</v>
      </c>
    </row>
    <row r="13" spans="1:4" ht="16.5" x14ac:dyDescent="0.3">
      <c r="A13" s="3" t="s">
        <v>36</v>
      </c>
      <c r="B13" s="4">
        <v>2844.0981903200004</v>
      </c>
      <c r="C13" s="13">
        <v>1.8797739388197919E-2</v>
      </c>
    </row>
    <row r="14" spans="1:4" ht="16.5" x14ac:dyDescent="0.3">
      <c r="A14" s="3" t="s">
        <v>23</v>
      </c>
      <c r="B14" s="4">
        <v>2058.7543504600003</v>
      </c>
      <c r="C14" s="13">
        <v>1.3607099739376962E-2</v>
      </c>
    </row>
    <row r="15" spans="1:4" ht="16.5" x14ac:dyDescent="0.3">
      <c r="A15" s="3" t="s">
        <v>24</v>
      </c>
      <c r="B15" s="4">
        <v>1761.0022100000001</v>
      </c>
      <c r="C15" s="13">
        <v>1.1639141263929446E-2</v>
      </c>
    </row>
    <row r="16" spans="1:4" ht="16.5" x14ac:dyDescent="0.3">
      <c r="A16" s="3" t="s">
        <v>33</v>
      </c>
      <c r="B16" s="4">
        <v>1691.0519648</v>
      </c>
      <c r="C16" s="13">
        <v>1.1176813175579515E-2</v>
      </c>
    </row>
    <row r="17" spans="1:5" ht="16.5" x14ac:dyDescent="0.3">
      <c r="A17" s="3" t="s">
        <v>12</v>
      </c>
      <c r="B17" s="4">
        <v>1550.0418692999999</v>
      </c>
      <c r="C17" s="13">
        <v>1.0244823191782345E-2</v>
      </c>
    </row>
    <row r="18" spans="1:5" ht="16.5" x14ac:dyDescent="0.3">
      <c r="A18" s="3" t="s">
        <v>13</v>
      </c>
      <c r="B18" s="4">
        <v>9248.8649173199665</v>
      </c>
      <c r="C18" s="13">
        <v>6.11293073298802E-2</v>
      </c>
    </row>
    <row r="19" spans="1:5" ht="16.5" x14ac:dyDescent="0.3">
      <c r="A19" s="3" t="s">
        <v>21</v>
      </c>
      <c r="B19" s="8">
        <f>SUM(B4:B18)</f>
        <v>151300.01175064995</v>
      </c>
      <c r="C19" s="13">
        <f>SUM(C4:C18)</f>
        <v>1</v>
      </c>
    </row>
    <row r="20" spans="1:5" ht="16.5" x14ac:dyDescent="0.3">
      <c r="A20" s="3" t="s">
        <v>15</v>
      </c>
      <c r="B20" s="8">
        <v>32314.109809530004</v>
      </c>
      <c r="C20" s="10" t="s">
        <v>14</v>
      </c>
    </row>
    <row r="21" spans="1:5" ht="16.5" x14ac:dyDescent="0.3">
      <c r="A21" s="3" t="s">
        <v>20</v>
      </c>
      <c r="B21" s="8">
        <v>18525.07819298</v>
      </c>
      <c r="C21" s="10" t="s">
        <v>14</v>
      </c>
    </row>
    <row r="22" spans="1:5" ht="16.5" x14ac:dyDescent="0.3">
      <c r="A22" s="3" t="s">
        <v>18</v>
      </c>
      <c r="B22" s="9">
        <f>B19+B20+B21</f>
        <v>202139.19975315995</v>
      </c>
      <c r="C22" s="10" t="s">
        <v>14</v>
      </c>
    </row>
    <row r="23" spans="1:5" x14ac:dyDescent="0.25">
      <c r="A23" s="5" t="s">
        <v>17</v>
      </c>
      <c r="B23" s="6"/>
      <c r="C23" s="6"/>
      <c r="D23" s="7"/>
    </row>
    <row r="24" spans="1:5" x14ac:dyDescent="0.25">
      <c r="A24" s="5"/>
    </row>
    <row r="25" spans="1:5" x14ac:dyDescent="0.25">
      <c r="B25" s="11"/>
    </row>
    <row r="26" spans="1:5" x14ac:dyDescent="0.25">
      <c r="B26" s="11"/>
      <c r="E26" s="11"/>
    </row>
    <row r="27" spans="1:5" x14ac:dyDescent="0.25">
      <c r="E27" s="11"/>
    </row>
    <row r="28" spans="1:5" x14ac:dyDescent="0.25">
      <c r="E28" s="11"/>
    </row>
    <row r="29" spans="1:5" x14ac:dyDescent="0.25">
      <c r="E29" s="11"/>
    </row>
    <row r="30" spans="1:5" x14ac:dyDescent="0.25">
      <c r="E30" s="11"/>
    </row>
    <row r="31" spans="1:5" x14ac:dyDescent="0.25">
      <c r="E31" s="11"/>
    </row>
    <row r="32" spans="1:5" x14ac:dyDescent="0.25">
      <c r="E32" s="11"/>
    </row>
    <row r="33" spans="2:5" x14ac:dyDescent="0.25">
      <c r="E33" s="11"/>
    </row>
    <row r="34" spans="2:5" x14ac:dyDescent="0.25">
      <c r="E34" s="11"/>
    </row>
    <row r="35" spans="2:5" x14ac:dyDescent="0.25">
      <c r="E35" s="11"/>
    </row>
    <row r="36" spans="2:5" x14ac:dyDescent="0.25">
      <c r="E36" s="11"/>
    </row>
    <row r="37" spans="2:5" x14ac:dyDescent="0.25">
      <c r="E37" s="11"/>
    </row>
    <row r="38" spans="2:5" x14ac:dyDescent="0.25">
      <c r="E38" s="11"/>
    </row>
    <row r="39" spans="2:5" x14ac:dyDescent="0.25">
      <c r="E39" s="11"/>
    </row>
    <row r="40" spans="2:5" x14ac:dyDescent="0.25">
      <c r="B40" s="11"/>
      <c r="E40" s="11"/>
    </row>
    <row r="41" spans="2:5" x14ac:dyDescent="0.25">
      <c r="E41" s="11"/>
    </row>
    <row r="42" spans="2:5" x14ac:dyDescent="0.25">
      <c r="E42" s="11"/>
    </row>
    <row r="43" spans="2:5" x14ac:dyDescent="0.25">
      <c r="E43" s="11"/>
    </row>
    <row r="44" spans="2:5" x14ac:dyDescent="0.25">
      <c r="E44" s="11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1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600-000000000000}">
  <dimension ref="A1:E44"/>
  <sheetViews>
    <sheetView zoomScaleNormal="100" workbookViewId="0">
      <selection activeCell="A18" sqref="A18"/>
    </sheetView>
  </sheetViews>
  <sheetFormatPr defaultRowHeight="15" x14ac:dyDescent="0.25"/>
  <cols>
    <col min="1" max="1" width="52.7109375" customWidth="1"/>
    <col min="2" max="2" width="31.140625" customWidth="1"/>
    <col min="3" max="3" width="33.7109375" customWidth="1"/>
    <col min="6" max="6" width="26.85546875" bestFit="1" customWidth="1"/>
  </cols>
  <sheetData>
    <row r="1" spans="1:4" ht="64.5" customHeight="1" x14ac:dyDescent="0.25">
      <c r="A1" s="34" t="s">
        <v>19</v>
      </c>
      <c r="B1" s="34"/>
      <c r="C1" s="34"/>
    </row>
    <row r="2" spans="1:4" x14ac:dyDescent="0.25">
      <c r="A2" s="35" t="s">
        <v>0</v>
      </c>
      <c r="B2" s="35" t="s">
        <v>1</v>
      </c>
      <c r="C2" s="35" t="s">
        <v>16</v>
      </c>
    </row>
    <row r="3" spans="1:4" ht="45" customHeight="1" x14ac:dyDescent="0.25">
      <c r="A3" s="36"/>
      <c r="B3" s="36"/>
      <c r="C3" s="36"/>
    </row>
    <row r="4" spans="1:4" ht="16.5" x14ac:dyDescent="0.3">
      <c r="A4" s="1" t="s">
        <v>26</v>
      </c>
      <c r="B4" s="2">
        <v>45690.554066259996</v>
      </c>
      <c r="C4" s="12">
        <v>0.29680182801889127</v>
      </c>
      <c r="D4" s="11"/>
    </row>
    <row r="5" spans="1:4" ht="16.5" x14ac:dyDescent="0.3">
      <c r="A5" s="1" t="s">
        <v>27</v>
      </c>
      <c r="B5" s="2">
        <v>29791.054644849999</v>
      </c>
      <c r="C5" s="12">
        <v>0.19352007560204951</v>
      </c>
    </row>
    <row r="6" spans="1:4" ht="16.5" x14ac:dyDescent="0.3">
      <c r="A6" s="1" t="s">
        <v>28</v>
      </c>
      <c r="B6" s="2">
        <v>18701.166000000001</v>
      </c>
      <c r="C6" s="12">
        <v>0.12148113255171732</v>
      </c>
    </row>
    <row r="7" spans="1:4" ht="16.5" x14ac:dyDescent="0.3">
      <c r="A7" s="1" t="s">
        <v>34</v>
      </c>
      <c r="B7" s="2">
        <v>8835.9530666300016</v>
      </c>
      <c r="C7" s="12">
        <v>5.7397575408294453E-2</v>
      </c>
    </row>
    <row r="8" spans="1:4" ht="16.5" x14ac:dyDescent="0.3">
      <c r="A8" s="1" t="s">
        <v>37</v>
      </c>
      <c r="B8" s="2">
        <v>7847.0749999999998</v>
      </c>
      <c r="C8" s="12">
        <v>5.0973910301543079E-2</v>
      </c>
    </row>
    <row r="9" spans="1:4" ht="16.5" x14ac:dyDescent="0.3">
      <c r="A9" s="1" t="s">
        <v>35</v>
      </c>
      <c r="B9" s="2">
        <v>6846.2430000000004</v>
      </c>
      <c r="C9" s="12">
        <v>4.4472593493061707E-2</v>
      </c>
    </row>
    <row r="10" spans="1:4" ht="16.5" x14ac:dyDescent="0.3">
      <c r="A10" s="1" t="s">
        <v>31</v>
      </c>
      <c r="B10" s="2">
        <v>6569.8352134999996</v>
      </c>
      <c r="C10" s="12">
        <v>4.267707277792912E-2</v>
      </c>
    </row>
    <row r="11" spans="1:4" ht="16.5" x14ac:dyDescent="0.3">
      <c r="A11" s="1" t="s">
        <v>30</v>
      </c>
      <c r="B11" s="2">
        <v>6543.0472073500005</v>
      </c>
      <c r="C11" s="12">
        <v>4.2503060241710557E-2</v>
      </c>
    </row>
    <row r="12" spans="1:4" ht="16.5" x14ac:dyDescent="0.3">
      <c r="A12" s="19" t="s">
        <v>32</v>
      </c>
      <c r="B12" s="2">
        <v>4158.0843666199999</v>
      </c>
      <c r="C12" s="12">
        <v>2.701055100535377E-2</v>
      </c>
    </row>
    <row r="13" spans="1:4" ht="16.5" x14ac:dyDescent="0.3">
      <c r="A13" s="3" t="s">
        <v>36</v>
      </c>
      <c r="B13" s="4">
        <v>3233.4561163000003</v>
      </c>
      <c r="C13" s="13">
        <v>2.1004247064830152E-2</v>
      </c>
    </row>
    <row r="14" spans="1:4" ht="16.5" x14ac:dyDescent="0.3">
      <c r="A14" s="20" t="s">
        <v>23</v>
      </c>
      <c r="B14" s="4">
        <v>1871.8764151599999</v>
      </c>
      <c r="C14" s="13">
        <v>1.2159544859956078E-2</v>
      </c>
    </row>
    <row r="15" spans="1:4" ht="16.5" x14ac:dyDescent="0.3">
      <c r="A15" s="20" t="s">
        <v>24</v>
      </c>
      <c r="B15" s="4">
        <v>1673.8998375000001</v>
      </c>
      <c r="C15" s="13">
        <v>1.0873506391934898E-2</v>
      </c>
    </row>
    <row r="16" spans="1:4" ht="16.5" x14ac:dyDescent="0.3">
      <c r="A16" s="3" t="s">
        <v>12</v>
      </c>
      <c r="B16" s="4">
        <v>1584.8820987000001</v>
      </c>
      <c r="C16" s="13">
        <v>1.0295254975599844E-2</v>
      </c>
    </row>
    <row r="17" spans="1:5" ht="16.5" x14ac:dyDescent="0.3">
      <c r="A17" s="3" t="s">
        <v>33</v>
      </c>
      <c r="B17" s="4">
        <v>1543.4069305</v>
      </c>
      <c r="C17" s="13">
        <v>1.0025835924097441E-2</v>
      </c>
    </row>
    <row r="18" spans="1:5" ht="16.5" x14ac:dyDescent="0.3">
      <c r="A18" s="3" t="s">
        <v>13</v>
      </c>
      <c r="B18" s="4">
        <v>9052.4332051199963</v>
      </c>
      <c r="C18" s="13">
        <v>5.8803811383030542E-2</v>
      </c>
    </row>
    <row r="19" spans="1:5" ht="16.5" x14ac:dyDescent="0.3">
      <c r="A19" s="3" t="s">
        <v>21</v>
      </c>
      <c r="B19" s="8">
        <v>153942.96716848994</v>
      </c>
      <c r="C19" s="24">
        <f>SUM(C4:C18)</f>
        <v>0.99999999999999978</v>
      </c>
    </row>
    <row r="20" spans="1:5" ht="16.5" x14ac:dyDescent="0.3">
      <c r="A20" s="3" t="s">
        <v>15</v>
      </c>
      <c r="B20" s="8">
        <v>31179.275542349998</v>
      </c>
      <c r="C20" s="10" t="s">
        <v>14</v>
      </c>
    </row>
    <row r="21" spans="1:5" ht="16.5" x14ac:dyDescent="0.3">
      <c r="A21" s="3" t="s">
        <v>20</v>
      </c>
      <c r="B21" s="8">
        <v>17401.360580249999</v>
      </c>
      <c r="C21" s="10" t="s">
        <v>14</v>
      </c>
    </row>
    <row r="22" spans="1:5" ht="16.5" x14ac:dyDescent="0.3">
      <c r="A22" s="3" t="s">
        <v>18</v>
      </c>
      <c r="B22" s="9">
        <f>B19+B20+B21</f>
        <v>202523.60329108994</v>
      </c>
      <c r="C22" s="10" t="s">
        <v>14</v>
      </c>
    </row>
    <row r="23" spans="1:5" x14ac:dyDescent="0.25">
      <c r="A23" s="5" t="s">
        <v>17</v>
      </c>
      <c r="B23" s="6"/>
      <c r="C23" s="6"/>
      <c r="D23" s="7"/>
    </row>
    <row r="24" spans="1:5" x14ac:dyDescent="0.25">
      <c r="A24" s="5"/>
    </row>
    <row r="25" spans="1:5" x14ac:dyDescent="0.25">
      <c r="B25" s="11"/>
    </row>
    <row r="26" spans="1:5" x14ac:dyDescent="0.25">
      <c r="B26" s="11"/>
      <c r="E26" s="11"/>
    </row>
    <row r="27" spans="1:5" x14ac:dyDescent="0.25">
      <c r="E27" s="11"/>
    </row>
    <row r="28" spans="1:5" x14ac:dyDescent="0.25">
      <c r="E28" s="11"/>
    </row>
    <row r="29" spans="1:5" x14ac:dyDescent="0.25">
      <c r="E29" s="11"/>
    </row>
    <row r="30" spans="1:5" x14ac:dyDescent="0.25">
      <c r="E30" s="11"/>
    </row>
    <row r="31" spans="1:5" x14ac:dyDescent="0.25">
      <c r="E31" s="11"/>
    </row>
    <row r="32" spans="1:5" x14ac:dyDescent="0.25">
      <c r="E32" s="11"/>
    </row>
    <row r="33" spans="2:5" x14ac:dyDescent="0.25">
      <c r="E33" s="11"/>
    </row>
    <row r="34" spans="2:5" x14ac:dyDescent="0.25">
      <c r="E34" s="11"/>
    </row>
    <row r="35" spans="2:5" x14ac:dyDescent="0.25">
      <c r="E35" s="11"/>
    </row>
    <row r="36" spans="2:5" x14ac:dyDescent="0.25">
      <c r="E36" s="11"/>
    </row>
    <row r="37" spans="2:5" x14ac:dyDescent="0.25">
      <c r="E37" s="11"/>
    </row>
    <row r="38" spans="2:5" x14ac:dyDescent="0.25">
      <c r="E38" s="11"/>
    </row>
    <row r="39" spans="2:5" x14ac:dyDescent="0.25">
      <c r="E39" s="11"/>
    </row>
    <row r="40" spans="2:5" x14ac:dyDescent="0.25">
      <c r="B40" s="11"/>
      <c r="E40" s="11"/>
    </row>
    <row r="41" spans="2:5" x14ac:dyDescent="0.25">
      <c r="E41" s="11"/>
    </row>
    <row r="42" spans="2:5" x14ac:dyDescent="0.25">
      <c r="E42" s="11"/>
    </row>
    <row r="43" spans="2:5" x14ac:dyDescent="0.25">
      <c r="E43" s="11"/>
    </row>
    <row r="44" spans="2:5" x14ac:dyDescent="0.25">
      <c r="E44" s="11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1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700-000000000000}">
  <dimension ref="A1:D26"/>
  <sheetViews>
    <sheetView zoomScaleNormal="100" workbookViewId="0">
      <selection activeCell="O28" sqref="O28"/>
    </sheetView>
  </sheetViews>
  <sheetFormatPr defaultRowHeight="15" x14ac:dyDescent="0.25"/>
  <cols>
    <col min="1" max="1" width="52.7109375" customWidth="1"/>
    <col min="2" max="2" width="31.140625" customWidth="1"/>
    <col min="3" max="3" width="33.5703125" customWidth="1"/>
  </cols>
  <sheetData>
    <row r="1" spans="1:4" ht="64.5" customHeight="1" x14ac:dyDescent="0.25">
      <c r="A1" s="34" t="s">
        <v>19</v>
      </c>
      <c r="B1" s="34"/>
      <c r="C1" s="34"/>
    </row>
    <row r="2" spans="1:4" x14ac:dyDescent="0.25">
      <c r="A2" s="35" t="s">
        <v>0</v>
      </c>
      <c r="B2" s="35" t="s">
        <v>1</v>
      </c>
      <c r="C2" s="35" t="s">
        <v>16</v>
      </c>
    </row>
    <row r="3" spans="1:4" ht="45" customHeight="1" x14ac:dyDescent="0.25">
      <c r="A3" s="36"/>
      <c r="B3" s="36"/>
      <c r="C3" s="36"/>
    </row>
    <row r="4" spans="1:4" ht="16.5" x14ac:dyDescent="0.3">
      <c r="A4" s="1" t="s">
        <v>26</v>
      </c>
      <c r="B4" s="2">
        <v>44161.166112059997</v>
      </c>
      <c r="C4" s="12">
        <v>0.30132794305861499</v>
      </c>
      <c r="D4" s="11"/>
    </row>
    <row r="5" spans="1:4" ht="16.5" x14ac:dyDescent="0.3">
      <c r="A5" s="1" t="s">
        <v>27</v>
      </c>
      <c r="B5" s="2">
        <v>30492.621506859999</v>
      </c>
      <c r="C5" s="12">
        <v>0.20806241605603293</v>
      </c>
    </row>
    <row r="6" spans="1:4" ht="16.5" x14ac:dyDescent="0.3">
      <c r="A6" s="1" t="s">
        <v>28</v>
      </c>
      <c r="B6" s="2">
        <v>19443.925000000003</v>
      </c>
      <c r="C6" s="12">
        <v>0.13267308001714984</v>
      </c>
    </row>
    <row r="7" spans="1:4" ht="16.5" x14ac:dyDescent="0.3">
      <c r="A7" s="1" t="s">
        <v>37</v>
      </c>
      <c r="B7" s="2">
        <v>7477.0749999999998</v>
      </c>
      <c r="C7" s="12">
        <v>5.1018843662955421E-2</v>
      </c>
    </row>
    <row r="8" spans="1:4" ht="16.5" x14ac:dyDescent="0.3">
      <c r="A8" s="1" t="s">
        <v>31</v>
      </c>
      <c r="B8" s="2">
        <v>6668.2287441999997</v>
      </c>
      <c r="C8" s="12">
        <v>4.5499786990121853E-2</v>
      </c>
    </row>
    <row r="9" spans="1:4" ht="16.5" x14ac:dyDescent="0.3">
      <c r="A9" s="1" t="s">
        <v>30</v>
      </c>
      <c r="B9" s="2">
        <v>6248.1540971700006</v>
      </c>
      <c r="C9" s="12">
        <v>4.2633462559299007E-2</v>
      </c>
    </row>
    <row r="10" spans="1:4" ht="16.5" x14ac:dyDescent="0.3">
      <c r="A10" s="1" t="s">
        <v>34</v>
      </c>
      <c r="B10" s="2">
        <v>5215.0538646200002</v>
      </c>
      <c r="C10" s="12">
        <v>3.5584238196479143E-2</v>
      </c>
    </row>
    <row r="11" spans="1:4" ht="16.5" x14ac:dyDescent="0.3">
      <c r="A11" s="1" t="s">
        <v>32</v>
      </c>
      <c r="B11" s="2">
        <v>4008.3574495000003</v>
      </c>
      <c r="C11" s="12">
        <v>2.7350502978943401E-2</v>
      </c>
    </row>
    <row r="12" spans="1:4" ht="16.5" x14ac:dyDescent="0.3">
      <c r="A12" s="1" t="s">
        <v>35</v>
      </c>
      <c r="B12" s="2">
        <v>3699.4389999999999</v>
      </c>
      <c r="C12" s="12">
        <v>2.5242638328710109E-2</v>
      </c>
    </row>
    <row r="13" spans="1:4" ht="16.5" x14ac:dyDescent="0.3">
      <c r="A13" s="3" t="s">
        <v>33</v>
      </c>
      <c r="B13" s="4">
        <v>2516.5711237</v>
      </c>
      <c r="C13" s="13">
        <v>1.717149403032046E-2</v>
      </c>
    </row>
    <row r="14" spans="1:4" ht="16.5" x14ac:dyDescent="0.3">
      <c r="A14" s="3" t="s">
        <v>24</v>
      </c>
      <c r="B14" s="4">
        <v>2089.2954774999998</v>
      </c>
      <c r="C14" s="13">
        <v>1.4256034523164778E-2</v>
      </c>
    </row>
    <row r="15" spans="1:4" ht="16.5" x14ac:dyDescent="0.3">
      <c r="A15" s="3" t="s">
        <v>23</v>
      </c>
      <c r="B15" s="4">
        <v>1628.5334093400002</v>
      </c>
      <c r="C15" s="13">
        <v>1.1112084793989261E-2</v>
      </c>
    </row>
    <row r="16" spans="1:4" ht="16.5" x14ac:dyDescent="0.3">
      <c r="A16" s="3" t="s">
        <v>36</v>
      </c>
      <c r="B16" s="4">
        <v>1574.7393051800004</v>
      </c>
      <c r="C16" s="13">
        <v>1.0745027757631091E-2</v>
      </c>
    </row>
    <row r="17" spans="1:4" ht="16.5" x14ac:dyDescent="0.3">
      <c r="A17" s="3" t="s">
        <v>12</v>
      </c>
      <c r="B17" s="4">
        <v>1568.6517842000001</v>
      </c>
      <c r="C17" s="13">
        <v>1.0703490354144619E-2</v>
      </c>
    </row>
    <row r="18" spans="1:4" ht="16.5" x14ac:dyDescent="0.3">
      <c r="A18" s="3" t="s">
        <v>13</v>
      </c>
      <c r="B18" s="4">
        <v>9763.3521234200161</v>
      </c>
      <c r="C18" s="13">
        <v>6.6618956692443179E-2</v>
      </c>
    </row>
    <row r="19" spans="1:4" ht="16.5" x14ac:dyDescent="0.3">
      <c r="A19" s="3" t="s">
        <v>21</v>
      </c>
      <c r="B19" s="8">
        <f>SUM(B4:B18)</f>
        <v>146555.16399775</v>
      </c>
      <c r="C19" s="24">
        <f>SUM(C4:C18)</f>
        <v>1</v>
      </c>
    </row>
    <row r="20" spans="1:4" ht="16.5" x14ac:dyDescent="0.3">
      <c r="A20" s="3" t="s">
        <v>15</v>
      </c>
      <c r="B20" s="8">
        <v>33018.230698220003</v>
      </c>
      <c r="C20" s="10" t="s">
        <v>14</v>
      </c>
    </row>
    <row r="21" spans="1:4" ht="16.5" x14ac:dyDescent="0.3">
      <c r="A21" s="3" t="s">
        <v>20</v>
      </c>
      <c r="B21" s="8">
        <v>16412.56812227</v>
      </c>
      <c r="C21" s="10" t="s">
        <v>14</v>
      </c>
    </row>
    <row r="22" spans="1:4" ht="16.5" x14ac:dyDescent="0.3">
      <c r="A22" s="3" t="s">
        <v>18</v>
      </c>
      <c r="B22" s="9">
        <f>SUM(B19:B21)</f>
        <v>195985.96281823999</v>
      </c>
      <c r="C22" s="10" t="s">
        <v>14</v>
      </c>
    </row>
    <row r="23" spans="1:4" x14ac:dyDescent="0.25">
      <c r="A23" s="5" t="s">
        <v>17</v>
      </c>
      <c r="B23" s="6"/>
      <c r="C23" s="26"/>
      <c r="D23" s="7"/>
    </row>
    <row r="24" spans="1:4" x14ac:dyDescent="0.25">
      <c r="A24" s="5"/>
    </row>
    <row r="25" spans="1:4" x14ac:dyDescent="0.25">
      <c r="B25" s="11"/>
    </row>
    <row r="26" spans="1:4" x14ac:dyDescent="0.25">
      <c r="B26" s="11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1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800-000000000000}">
  <dimension ref="A1:D26"/>
  <sheetViews>
    <sheetView zoomScaleNormal="100" workbookViewId="0">
      <selection activeCell="O28" sqref="O28"/>
    </sheetView>
  </sheetViews>
  <sheetFormatPr defaultRowHeight="15" x14ac:dyDescent="0.25"/>
  <cols>
    <col min="1" max="1" width="52.7109375" customWidth="1"/>
    <col min="2" max="2" width="31.140625" customWidth="1"/>
    <col min="3" max="3" width="33.5703125" customWidth="1"/>
  </cols>
  <sheetData>
    <row r="1" spans="1:4" ht="64.5" customHeight="1" x14ac:dyDescent="0.25">
      <c r="A1" s="34" t="s">
        <v>19</v>
      </c>
      <c r="B1" s="34"/>
      <c r="C1" s="34"/>
    </row>
    <row r="2" spans="1:4" x14ac:dyDescent="0.25">
      <c r="A2" s="35" t="s">
        <v>0</v>
      </c>
      <c r="B2" s="35" t="s">
        <v>1</v>
      </c>
      <c r="C2" s="35" t="s">
        <v>16</v>
      </c>
    </row>
    <row r="3" spans="1:4" ht="45" customHeight="1" x14ac:dyDescent="0.25">
      <c r="A3" s="36"/>
      <c r="B3" s="36"/>
      <c r="C3" s="36"/>
    </row>
    <row r="4" spans="1:4" ht="16.5" x14ac:dyDescent="0.3">
      <c r="A4" s="1" t="s">
        <v>26</v>
      </c>
      <c r="B4" s="2">
        <v>45512.227242609995</v>
      </c>
      <c r="C4" s="12">
        <v>0.30699918153980732</v>
      </c>
      <c r="D4" s="11"/>
    </row>
    <row r="5" spans="1:4" ht="16.5" x14ac:dyDescent="0.3">
      <c r="A5" s="1" t="s">
        <v>27</v>
      </c>
      <c r="B5" s="2">
        <v>30538.419758310003</v>
      </c>
      <c r="C5" s="12">
        <v>0.2059945302466504</v>
      </c>
    </row>
    <row r="6" spans="1:4" ht="16.5" x14ac:dyDescent="0.3">
      <c r="A6" s="1" t="s">
        <v>28</v>
      </c>
      <c r="B6" s="2">
        <v>19230.664999999997</v>
      </c>
      <c r="C6" s="12">
        <v>0.129718951876275</v>
      </c>
    </row>
    <row r="7" spans="1:4" ht="16.5" x14ac:dyDescent="0.3">
      <c r="A7" s="1" t="s">
        <v>37</v>
      </c>
      <c r="B7" s="2">
        <v>8235.9050000000007</v>
      </c>
      <c r="C7" s="12">
        <v>5.5554655252565255E-2</v>
      </c>
    </row>
    <row r="8" spans="1:4" ht="16.5" x14ac:dyDescent="0.3">
      <c r="A8" s="1" t="s">
        <v>30</v>
      </c>
      <c r="B8" s="2">
        <v>6649.903486969999</v>
      </c>
      <c r="C8" s="12">
        <v>4.4856405662941697E-2</v>
      </c>
    </row>
    <row r="9" spans="1:4" ht="16.5" x14ac:dyDescent="0.3">
      <c r="A9" s="1" t="s">
        <v>31</v>
      </c>
      <c r="B9" s="2">
        <v>6514.9673231999986</v>
      </c>
      <c r="C9" s="12">
        <v>4.3946204287458851E-2</v>
      </c>
    </row>
    <row r="10" spans="1:4" ht="16.5" x14ac:dyDescent="0.3">
      <c r="A10" s="1" t="s">
        <v>34</v>
      </c>
      <c r="B10" s="2">
        <v>5615.1774754400003</v>
      </c>
      <c r="C10" s="12">
        <v>3.7876742001035572E-2</v>
      </c>
    </row>
    <row r="11" spans="1:4" ht="16.5" x14ac:dyDescent="0.3">
      <c r="A11" s="1" t="s">
        <v>32</v>
      </c>
      <c r="B11" s="2">
        <v>3968.2093635500005</v>
      </c>
      <c r="C11" s="12">
        <v>2.6767246970675555E-2</v>
      </c>
    </row>
    <row r="12" spans="1:4" ht="16.5" x14ac:dyDescent="0.3">
      <c r="A12" s="1" t="s">
        <v>35</v>
      </c>
      <c r="B12" s="2">
        <v>2445.8890000000001</v>
      </c>
      <c r="C12" s="12">
        <v>1.6498553611417516E-2</v>
      </c>
    </row>
    <row r="13" spans="1:4" ht="16.5" x14ac:dyDescent="0.3">
      <c r="A13" s="3" t="s">
        <v>33</v>
      </c>
      <c r="B13" s="4">
        <v>2422.0157236999999</v>
      </c>
      <c r="C13" s="13">
        <v>1.6337518286872642E-2</v>
      </c>
    </row>
    <row r="14" spans="1:4" ht="16.5" x14ac:dyDescent="0.3">
      <c r="A14" s="3" t="s">
        <v>36</v>
      </c>
      <c r="B14" s="4">
        <v>2079.6610051800003</v>
      </c>
      <c r="C14" s="13">
        <v>1.4028191216991726E-2</v>
      </c>
    </row>
    <row r="15" spans="1:4" ht="16.5" x14ac:dyDescent="0.3">
      <c r="A15" s="3" t="s">
        <v>23</v>
      </c>
      <c r="B15" s="4">
        <v>1815.4351166400002</v>
      </c>
      <c r="C15" s="13">
        <v>1.2245876080204396E-2</v>
      </c>
    </row>
    <row r="16" spans="1:4" ht="16.5" x14ac:dyDescent="0.3">
      <c r="A16" s="3" t="s">
        <v>12</v>
      </c>
      <c r="B16" s="4">
        <v>1525.7717842000002</v>
      </c>
      <c r="C16" s="13">
        <v>1.0291974648241133E-2</v>
      </c>
    </row>
    <row r="17" spans="1:4" ht="16.5" x14ac:dyDescent="0.3">
      <c r="A17" s="3" t="s">
        <v>24</v>
      </c>
      <c r="B17" s="4">
        <v>1523.3274775</v>
      </c>
      <c r="C17" s="13">
        <v>1.0275486767911037E-2</v>
      </c>
    </row>
    <row r="18" spans="1:4" ht="16.5" x14ac:dyDescent="0.3">
      <c r="A18" s="3" t="s">
        <v>13</v>
      </c>
      <c r="B18" s="4">
        <v>10171.117680039984</v>
      </c>
      <c r="C18" s="13">
        <v>6.8608481550951908E-2</v>
      </c>
    </row>
    <row r="19" spans="1:4" ht="16.5" x14ac:dyDescent="0.3">
      <c r="A19" s="3" t="s">
        <v>21</v>
      </c>
      <c r="B19" s="8">
        <f>SUM(B4:B18)</f>
        <v>148248.69243733998</v>
      </c>
      <c r="C19" s="24">
        <f>SUM(C4:C18)</f>
        <v>1</v>
      </c>
    </row>
    <row r="20" spans="1:4" ht="16.5" x14ac:dyDescent="0.3">
      <c r="A20" s="3" t="s">
        <v>15</v>
      </c>
      <c r="B20" s="8">
        <v>32783.31824773</v>
      </c>
      <c r="C20" s="10" t="s">
        <v>14</v>
      </c>
    </row>
    <row r="21" spans="1:4" ht="16.5" x14ac:dyDescent="0.3">
      <c r="A21" s="3" t="s">
        <v>20</v>
      </c>
      <c r="B21" s="8">
        <v>15576.904418779999</v>
      </c>
      <c r="C21" s="10" t="s">
        <v>14</v>
      </c>
    </row>
    <row r="22" spans="1:4" ht="16.5" x14ac:dyDescent="0.3">
      <c r="A22" s="3" t="s">
        <v>18</v>
      </c>
      <c r="B22" s="9">
        <f>SUM(B19:B21)</f>
        <v>196608.91510384998</v>
      </c>
      <c r="C22" s="10" t="s">
        <v>14</v>
      </c>
    </row>
    <row r="23" spans="1:4" x14ac:dyDescent="0.25">
      <c r="A23" s="5" t="s">
        <v>17</v>
      </c>
      <c r="B23" s="6"/>
      <c r="C23" s="6"/>
      <c r="D23" s="7"/>
    </row>
    <row r="24" spans="1:4" x14ac:dyDescent="0.25">
      <c r="A24" s="5"/>
    </row>
    <row r="25" spans="1:4" x14ac:dyDescent="0.25">
      <c r="B25" s="11"/>
    </row>
    <row r="26" spans="1:4" x14ac:dyDescent="0.25">
      <c r="B26" s="11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1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900-000000000000}">
  <dimension ref="A1:D24"/>
  <sheetViews>
    <sheetView zoomScaleNormal="100" workbookViewId="0">
      <selection activeCell="O28" sqref="O28"/>
    </sheetView>
  </sheetViews>
  <sheetFormatPr defaultRowHeight="15" x14ac:dyDescent="0.25"/>
  <cols>
    <col min="1" max="1" width="52.7109375" customWidth="1"/>
    <col min="2" max="2" width="31.140625" customWidth="1"/>
    <col min="3" max="3" width="33.5703125" customWidth="1"/>
  </cols>
  <sheetData>
    <row r="1" spans="1:4" ht="64.5" customHeight="1" x14ac:dyDescent="0.25">
      <c r="A1" s="34" t="s">
        <v>19</v>
      </c>
      <c r="B1" s="34"/>
      <c r="C1" s="34"/>
    </row>
    <row r="2" spans="1:4" x14ac:dyDescent="0.25">
      <c r="A2" s="35" t="s">
        <v>0</v>
      </c>
      <c r="B2" s="35" t="s">
        <v>1</v>
      </c>
      <c r="C2" s="35" t="s">
        <v>16</v>
      </c>
    </row>
    <row r="3" spans="1:4" ht="45" customHeight="1" x14ac:dyDescent="0.25">
      <c r="A3" s="36"/>
      <c r="B3" s="36"/>
      <c r="C3" s="36"/>
    </row>
    <row r="4" spans="1:4" ht="16.5" x14ac:dyDescent="0.3">
      <c r="A4" s="1" t="s">
        <v>26</v>
      </c>
      <c r="B4" s="2">
        <v>45459.946429700001</v>
      </c>
      <c r="C4" s="12">
        <v>0.32069794680751645</v>
      </c>
      <c r="D4" s="11"/>
    </row>
    <row r="5" spans="1:4" ht="16.5" x14ac:dyDescent="0.3">
      <c r="A5" s="1" t="s">
        <v>27</v>
      </c>
      <c r="B5" s="2">
        <v>30036.519717470001</v>
      </c>
      <c r="C5" s="12">
        <v>0.21189312700867785</v>
      </c>
    </row>
    <row r="6" spans="1:4" ht="16.5" x14ac:dyDescent="0.3">
      <c r="A6" s="1" t="s">
        <v>28</v>
      </c>
      <c r="B6" s="2">
        <v>19023.875999999997</v>
      </c>
      <c r="C6" s="12">
        <v>0.13420424907352996</v>
      </c>
    </row>
    <row r="7" spans="1:4" ht="16.5" x14ac:dyDescent="0.3">
      <c r="A7" s="1" t="s">
        <v>34</v>
      </c>
      <c r="B7" s="2">
        <v>6928.0969234400009</v>
      </c>
      <c r="C7" s="12">
        <v>4.8874374765631286E-2</v>
      </c>
    </row>
    <row r="8" spans="1:4" ht="16.5" x14ac:dyDescent="0.3">
      <c r="A8" s="1" t="s">
        <v>31</v>
      </c>
      <c r="B8" s="2">
        <v>6752.6317905799988</v>
      </c>
      <c r="C8" s="12">
        <v>4.7636553072824633E-2</v>
      </c>
    </row>
    <row r="9" spans="1:4" ht="16.5" x14ac:dyDescent="0.3">
      <c r="A9" s="1" t="s">
        <v>30</v>
      </c>
      <c r="B9" s="2">
        <v>6148.2953606000001</v>
      </c>
      <c r="C9" s="12">
        <v>4.3373251694428162E-2</v>
      </c>
    </row>
    <row r="10" spans="1:4" ht="16.5" x14ac:dyDescent="0.3">
      <c r="A10" s="1" t="s">
        <v>32</v>
      </c>
      <c r="B10" s="2">
        <v>3979.7377374300004</v>
      </c>
      <c r="C10" s="12">
        <v>2.8075125939707683E-2</v>
      </c>
    </row>
    <row r="11" spans="1:4" ht="16.5" x14ac:dyDescent="0.3">
      <c r="A11" s="1" t="s">
        <v>33</v>
      </c>
      <c r="B11" s="2">
        <v>3926.2641501999997</v>
      </c>
      <c r="C11" s="12">
        <v>2.7697895630833184E-2</v>
      </c>
    </row>
    <row r="12" spans="1:4" ht="16.5" x14ac:dyDescent="0.3">
      <c r="A12" s="1" t="s">
        <v>35</v>
      </c>
      <c r="B12" s="2">
        <v>2394.9389999999999</v>
      </c>
      <c r="C12" s="12">
        <v>1.6895136935917307E-2</v>
      </c>
    </row>
    <row r="13" spans="1:4" ht="16.5" x14ac:dyDescent="0.3">
      <c r="A13" s="3" t="s">
        <v>36</v>
      </c>
      <c r="B13" s="4">
        <v>2329.8241104799999</v>
      </c>
      <c r="C13" s="13">
        <v>1.6435782866770859E-2</v>
      </c>
    </row>
    <row r="14" spans="1:4" ht="16.5" x14ac:dyDescent="0.3">
      <c r="A14" s="3" t="s">
        <v>23</v>
      </c>
      <c r="B14" s="4">
        <v>1760.98733576</v>
      </c>
      <c r="C14" s="13">
        <v>1.2422914395765983E-2</v>
      </c>
    </row>
    <row r="15" spans="1:4" ht="16.5" x14ac:dyDescent="0.3">
      <c r="A15" s="3" t="s">
        <v>24</v>
      </c>
      <c r="B15" s="4">
        <v>1545.98819</v>
      </c>
      <c r="C15" s="13">
        <v>1.0906199352618561E-2</v>
      </c>
    </row>
    <row r="16" spans="1:4" ht="16.5" x14ac:dyDescent="0.3">
      <c r="A16" s="3" t="s">
        <v>13</v>
      </c>
      <c r="B16" s="4">
        <v>11466.050336400032</v>
      </c>
      <c r="C16" s="13">
        <v>8.0887442455778308E-2</v>
      </c>
    </row>
    <row r="17" spans="1:4" ht="16.5" x14ac:dyDescent="0.3">
      <c r="A17" s="3" t="s">
        <v>21</v>
      </c>
      <c r="B17" s="8">
        <f>SUM(B4:B16)</f>
        <v>141753.15708206</v>
      </c>
      <c r="C17" s="25">
        <v>1.0000000000000002</v>
      </c>
    </row>
    <row r="18" spans="1:4" ht="16.5" x14ac:dyDescent="0.3">
      <c r="A18" s="3" t="s">
        <v>15</v>
      </c>
      <c r="B18" s="8">
        <v>32157.977722080002</v>
      </c>
      <c r="C18" s="10" t="s">
        <v>14</v>
      </c>
    </row>
    <row r="19" spans="1:4" ht="16.5" x14ac:dyDescent="0.3">
      <c r="A19" s="3" t="s">
        <v>20</v>
      </c>
      <c r="B19" s="8">
        <v>21142.344732680001</v>
      </c>
      <c r="C19" s="10" t="s">
        <v>14</v>
      </c>
    </row>
    <row r="20" spans="1:4" ht="16.5" x14ac:dyDescent="0.3">
      <c r="A20" s="3" t="s">
        <v>18</v>
      </c>
      <c r="B20" s="9">
        <f>SUM(B17:B19)</f>
        <v>195053.47953682003</v>
      </c>
      <c r="C20" s="10" t="s">
        <v>14</v>
      </c>
    </row>
    <row r="21" spans="1:4" x14ac:dyDescent="0.25">
      <c r="A21" s="5" t="s">
        <v>17</v>
      </c>
      <c r="B21" s="6"/>
      <c r="C21" s="6"/>
      <c r="D21" s="7"/>
    </row>
    <row r="22" spans="1:4" x14ac:dyDescent="0.25">
      <c r="A22" s="5"/>
    </row>
    <row r="23" spans="1:4" x14ac:dyDescent="0.25">
      <c r="B23" s="11"/>
    </row>
    <row r="24" spans="1:4" x14ac:dyDescent="0.25">
      <c r="B24" s="11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1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A00-000000000000}">
  <dimension ref="A1:D24"/>
  <sheetViews>
    <sheetView zoomScaleNormal="100" workbookViewId="0">
      <selection activeCell="O28" sqref="O28"/>
    </sheetView>
  </sheetViews>
  <sheetFormatPr defaultRowHeight="15" x14ac:dyDescent="0.25"/>
  <cols>
    <col min="1" max="1" width="52.7109375" customWidth="1"/>
    <col min="2" max="2" width="31.140625" customWidth="1"/>
    <col min="3" max="3" width="33.5703125" customWidth="1"/>
  </cols>
  <sheetData>
    <row r="1" spans="1:4" ht="64.5" customHeight="1" x14ac:dyDescent="0.25">
      <c r="A1" s="34" t="s">
        <v>19</v>
      </c>
      <c r="B1" s="34"/>
      <c r="C1" s="34"/>
    </row>
    <row r="2" spans="1:4" x14ac:dyDescent="0.25">
      <c r="A2" s="35" t="s">
        <v>0</v>
      </c>
      <c r="B2" s="35" t="s">
        <v>1</v>
      </c>
      <c r="C2" s="35" t="s">
        <v>16</v>
      </c>
    </row>
    <row r="3" spans="1:4" ht="45" customHeight="1" x14ac:dyDescent="0.25">
      <c r="A3" s="36"/>
      <c r="B3" s="36"/>
      <c r="C3" s="36"/>
    </row>
    <row r="4" spans="1:4" ht="16.5" x14ac:dyDescent="0.3">
      <c r="A4" s="1" t="s">
        <v>26</v>
      </c>
      <c r="B4" s="2">
        <v>48116.359337799993</v>
      </c>
      <c r="C4" s="12">
        <v>0.32719240511657882</v>
      </c>
      <c r="D4" s="11"/>
    </row>
    <row r="5" spans="1:4" ht="16.5" x14ac:dyDescent="0.3">
      <c r="A5" s="1" t="s">
        <v>27</v>
      </c>
      <c r="B5" s="2">
        <v>31206.309485759997</v>
      </c>
      <c r="C5" s="12">
        <v>0.21220365788225429</v>
      </c>
    </row>
    <row r="6" spans="1:4" ht="16.5" x14ac:dyDescent="0.3">
      <c r="A6" s="1" t="s">
        <v>28</v>
      </c>
      <c r="B6" s="2">
        <v>19819.014999999999</v>
      </c>
      <c r="C6" s="12">
        <v>0.13476978046835009</v>
      </c>
    </row>
    <row r="7" spans="1:4" ht="16.5" x14ac:dyDescent="0.3">
      <c r="A7" s="1" t="s">
        <v>34</v>
      </c>
      <c r="B7" s="2">
        <v>7388.0946272900001</v>
      </c>
      <c r="C7" s="12">
        <v>5.023922182809136E-2</v>
      </c>
    </row>
    <row r="8" spans="1:4" ht="16.5" x14ac:dyDescent="0.3">
      <c r="A8" s="1" t="s">
        <v>30</v>
      </c>
      <c r="B8" s="2">
        <v>7097.6354668999993</v>
      </c>
      <c r="C8" s="12">
        <v>4.8264092525208156E-2</v>
      </c>
    </row>
    <row r="9" spans="1:4" ht="16.5" x14ac:dyDescent="0.3">
      <c r="A9" s="1" t="s">
        <v>31</v>
      </c>
      <c r="B9" s="2">
        <v>6623.3885828000002</v>
      </c>
      <c r="C9" s="12">
        <v>4.5039202264115168E-2</v>
      </c>
    </row>
    <row r="10" spans="1:4" ht="16.5" x14ac:dyDescent="0.3">
      <c r="A10" s="1" t="s">
        <v>33</v>
      </c>
      <c r="B10" s="2">
        <v>3857.6756543000001</v>
      </c>
      <c r="C10" s="12">
        <v>2.6232287580796008E-2</v>
      </c>
    </row>
    <row r="11" spans="1:4" ht="16.5" x14ac:dyDescent="0.3">
      <c r="A11" s="1" t="s">
        <v>32</v>
      </c>
      <c r="B11" s="2">
        <v>3414.3181365699998</v>
      </c>
      <c r="C11" s="12">
        <v>2.3217445756746488E-2</v>
      </c>
    </row>
    <row r="12" spans="1:4" ht="16.5" x14ac:dyDescent="0.3">
      <c r="A12" s="1" t="s">
        <v>35</v>
      </c>
      <c r="B12" s="2">
        <v>2427.6489999999999</v>
      </c>
      <c r="C12" s="12">
        <v>1.6508071808019199E-2</v>
      </c>
    </row>
    <row r="13" spans="1:4" ht="16.5" x14ac:dyDescent="0.3">
      <c r="A13" s="3" t="s">
        <v>36</v>
      </c>
      <c r="B13" s="4">
        <v>1888.1747700000001</v>
      </c>
      <c r="C13" s="13">
        <v>1.2839634020095218E-2</v>
      </c>
    </row>
    <row r="14" spans="1:4" ht="16.5" x14ac:dyDescent="0.3">
      <c r="A14" s="3" t="s">
        <v>23</v>
      </c>
      <c r="B14" s="4">
        <v>1819.5063686399999</v>
      </c>
      <c r="C14" s="13">
        <v>1.2372687233062674E-2</v>
      </c>
    </row>
    <row r="15" spans="1:4" ht="16.5" x14ac:dyDescent="0.3">
      <c r="A15" s="3" t="s">
        <v>24</v>
      </c>
      <c r="B15" s="4">
        <v>1551.6668975</v>
      </c>
      <c r="C15" s="13">
        <v>1.0551372363161381E-2</v>
      </c>
    </row>
    <row r="16" spans="1:4" ht="16.5" x14ac:dyDescent="0.3">
      <c r="A16" s="3" t="s">
        <v>13</v>
      </c>
      <c r="B16" s="4">
        <v>11848.508104150009</v>
      </c>
      <c r="C16" s="13">
        <v>8.0570141153521638E-2</v>
      </c>
    </row>
    <row r="17" spans="1:4" ht="16.5" x14ac:dyDescent="0.3">
      <c r="A17" s="3" t="s">
        <v>21</v>
      </c>
      <c r="B17" s="8">
        <f>SUM(B4:B16)</f>
        <v>147058.30143170999</v>
      </c>
      <c r="C17" s="25">
        <v>1.0000000000000002</v>
      </c>
    </row>
    <row r="18" spans="1:4" ht="16.5" x14ac:dyDescent="0.3">
      <c r="A18" s="3" t="s">
        <v>15</v>
      </c>
      <c r="B18" s="8">
        <v>31143.437565419998</v>
      </c>
      <c r="C18" s="10" t="s">
        <v>14</v>
      </c>
    </row>
    <row r="19" spans="1:4" ht="16.5" x14ac:dyDescent="0.3">
      <c r="A19" s="3" t="s">
        <v>20</v>
      </c>
      <c r="B19" s="8">
        <v>19312.38062657</v>
      </c>
      <c r="C19" s="10" t="s">
        <v>14</v>
      </c>
    </row>
    <row r="20" spans="1:4" ht="16.5" x14ac:dyDescent="0.3">
      <c r="A20" s="3" t="s">
        <v>18</v>
      </c>
      <c r="B20" s="9">
        <f>SUM(B17:B19)</f>
        <v>197514.11962369998</v>
      </c>
      <c r="C20" s="10" t="s">
        <v>14</v>
      </c>
    </row>
    <row r="21" spans="1:4" x14ac:dyDescent="0.25">
      <c r="A21" s="5" t="s">
        <v>17</v>
      </c>
      <c r="B21" s="6"/>
      <c r="C21" s="6"/>
      <c r="D21" s="7"/>
    </row>
    <row r="22" spans="1:4" x14ac:dyDescent="0.25">
      <c r="A22" s="5"/>
    </row>
    <row r="23" spans="1:4" x14ac:dyDescent="0.25">
      <c r="B23" s="11"/>
    </row>
    <row r="24" spans="1:4" x14ac:dyDescent="0.25">
      <c r="B24" s="11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1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B00-000000000000}">
  <dimension ref="A1:D23"/>
  <sheetViews>
    <sheetView zoomScaleNormal="100" workbookViewId="0">
      <selection activeCell="C13" sqref="C13"/>
    </sheetView>
  </sheetViews>
  <sheetFormatPr defaultRowHeight="15" x14ac:dyDescent="0.25"/>
  <cols>
    <col min="1" max="1" width="52.7109375" customWidth="1"/>
    <col min="2" max="2" width="31.140625" customWidth="1"/>
    <col min="3" max="3" width="33.5703125" customWidth="1"/>
  </cols>
  <sheetData>
    <row r="1" spans="1:4" ht="64.5" customHeight="1" x14ac:dyDescent="0.25">
      <c r="A1" s="34" t="s">
        <v>19</v>
      </c>
      <c r="B1" s="34"/>
      <c r="C1" s="34"/>
    </row>
    <row r="2" spans="1:4" x14ac:dyDescent="0.25">
      <c r="A2" s="35" t="s">
        <v>0</v>
      </c>
      <c r="B2" s="35" t="s">
        <v>1</v>
      </c>
      <c r="C2" s="35" t="s">
        <v>16</v>
      </c>
    </row>
    <row r="3" spans="1:4" ht="45" customHeight="1" x14ac:dyDescent="0.25">
      <c r="A3" s="36"/>
      <c r="B3" s="36"/>
      <c r="C3" s="36"/>
    </row>
    <row r="4" spans="1:4" ht="16.5" x14ac:dyDescent="0.3">
      <c r="A4" s="1" t="s">
        <v>26</v>
      </c>
      <c r="B4" s="2">
        <v>49451.68141800999</v>
      </c>
      <c r="C4" s="12">
        <v>0.34193825092155239</v>
      </c>
      <c r="D4" s="11"/>
    </row>
    <row r="5" spans="1:4" ht="16.5" x14ac:dyDescent="0.3">
      <c r="A5" s="1" t="s">
        <v>27</v>
      </c>
      <c r="B5" s="2">
        <v>31045.468254069998</v>
      </c>
      <c r="C5" s="12">
        <v>0.21466677794238012</v>
      </c>
    </row>
    <row r="6" spans="1:4" ht="16.5" x14ac:dyDescent="0.3">
      <c r="A6" s="1" t="s">
        <v>28</v>
      </c>
      <c r="B6" s="2">
        <v>18863.714</v>
      </c>
      <c r="C6" s="12">
        <v>0.13043490506462879</v>
      </c>
    </row>
    <row r="7" spans="1:4" ht="16.5" x14ac:dyDescent="0.3">
      <c r="A7" s="1" t="s">
        <v>30</v>
      </c>
      <c r="B7" s="2">
        <v>6918.9230521000009</v>
      </c>
      <c r="C7" s="12">
        <v>4.7841537008572931E-2</v>
      </c>
    </row>
    <row r="8" spans="1:4" ht="16.5" x14ac:dyDescent="0.3">
      <c r="A8" s="1" t="s">
        <v>34</v>
      </c>
      <c r="B8" s="2">
        <v>6911.7155647999989</v>
      </c>
      <c r="C8" s="12">
        <v>4.7791700167231388E-2</v>
      </c>
    </row>
    <row r="9" spans="1:4" ht="16.5" x14ac:dyDescent="0.3">
      <c r="A9" s="1" t="s">
        <v>31</v>
      </c>
      <c r="B9" s="2">
        <v>6482.8975062999998</v>
      </c>
      <c r="C9" s="12">
        <v>4.4826597815147071E-2</v>
      </c>
    </row>
    <row r="10" spans="1:4" ht="16.5" x14ac:dyDescent="0.3">
      <c r="A10" s="1" t="s">
        <v>32</v>
      </c>
      <c r="B10" s="2">
        <v>3336.4366028300001</v>
      </c>
      <c r="C10" s="12">
        <v>2.3070101229497209E-2</v>
      </c>
    </row>
    <row r="11" spans="1:4" ht="16.5" x14ac:dyDescent="0.3">
      <c r="A11" s="1" t="s">
        <v>33</v>
      </c>
      <c r="B11" s="2">
        <v>2893.7555993000001</v>
      </c>
      <c r="C11" s="12">
        <v>2.0009142254538714E-2</v>
      </c>
    </row>
    <row r="12" spans="1:4" ht="16.5" x14ac:dyDescent="0.3">
      <c r="A12" s="1" t="s">
        <v>23</v>
      </c>
      <c r="B12" s="2">
        <v>1927.5229680799998</v>
      </c>
      <c r="C12" s="12">
        <v>1.3328036851672279E-2</v>
      </c>
    </row>
    <row r="13" spans="1:4" ht="16.5" x14ac:dyDescent="0.3">
      <c r="A13" s="3" t="s">
        <v>12</v>
      </c>
      <c r="B13" s="4">
        <v>1613.4931363000001</v>
      </c>
      <c r="C13" s="13">
        <v>1.1156648370290213E-2</v>
      </c>
    </row>
    <row r="14" spans="1:4" ht="16.5" x14ac:dyDescent="0.3">
      <c r="A14" s="3" t="s">
        <v>24</v>
      </c>
      <c r="B14" s="4">
        <v>1460.3305850000002</v>
      </c>
      <c r="C14" s="13">
        <v>1.0097591662885095E-2</v>
      </c>
    </row>
    <row r="15" spans="1:4" ht="16.5" x14ac:dyDescent="0.3">
      <c r="A15" s="3" t="s">
        <v>13</v>
      </c>
      <c r="B15" s="4">
        <v>13715.732871549975</v>
      </c>
      <c r="C15" s="13">
        <v>9.4838710711603741E-2</v>
      </c>
    </row>
    <row r="16" spans="1:4" ht="16.5" x14ac:dyDescent="0.3">
      <c r="A16" s="3" t="s">
        <v>21</v>
      </c>
      <c r="B16" s="8">
        <f>SUM(B4:B15)</f>
        <v>144621.67155833996</v>
      </c>
      <c r="C16" s="25">
        <v>1.0000000000000002</v>
      </c>
    </row>
    <row r="17" spans="1:4" ht="16.5" x14ac:dyDescent="0.3">
      <c r="A17" s="3" t="s">
        <v>15</v>
      </c>
      <c r="B17" s="9">
        <v>30106.787081029997</v>
      </c>
      <c r="C17" s="10" t="s">
        <v>14</v>
      </c>
    </row>
    <row r="18" spans="1:4" ht="16.5" x14ac:dyDescent="0.3">
      <c r="A18" s="3" t="s">
        <v>20</v>
      </c>
      <c r="B18" s="9">
        <v>18398.840051970001</v>
      </c>
      <c r="C18" s="10" t="s">
        <v>14</v>
      </c>
    </row>
    <row r="19" spans="1:4" ht="16.5" x14ac:dyDescent="0.3">
      <c r="A19" s="3" t="s">
        <v>18</v>
      </c>
      <c r="B19" s="9">
        <f>SUM(B16:B18)</f>
        <v>193127.29869133997</v>
      </c>
      <c r="C19" s="10" t="s">
        <v>14</v>
      </c>
    </row>
    <row r="20" spans="1:4" x14ac:dyDescent="0.25">
      <c r="A20" s="5" t="s">
        <v>17</v>
      </c>
      <c r="B20" s="6"/>
      <c r="C20" s="6"/>
      <c r="D20" s="7"/>
    </row>
    <row r="21" spans="1:4" x14ac:dyDescent="0.25">
      <c r="A21" s="5"/>
    </row>
    <row r="22" spans="1:4" x14ac:dyDescent="0.25">
      <c r="B22" s="11"/>
    </row>
    <row r="23" spans="1:4" x14ac:dyDescent="0.25">
      <c r="B23" s="11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1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C00-000000000000}">
  <dimension ref="A1:D23"/>
  <sheetViews>
    <sheetView zoomScaleNormal="100" workbookViewId="0">
      <selection activeCell="O28" sqref="O28"/>
    </sheetView>
  </sheetViews>
  <sheetFormatPr defaultRowHeight="15" x14ac:dyDescent="0.25"/>
  <cols>
    <col min="1" max="1" width="52.7109375" customWidth="1"/>
    <col min="2" max="2" width="31.140625" customWidth="1"/>
    <col min="3" max="3" width="33.5703125" customWidth="1"/>
  </cols>
  <sheetData>
    <row r="1" spans="1:3" ht="64.5" customHeight="1" x14ac:dyDescent="0.25">
      <c r="A1" s="34" t="s">
        <v>19</v>
      </c>
      <c r="B1" s="34"/>
      <c r="C1" s="34"/>
    </row>
    <row r="2" spans="1:3" x14ac:dyDescent="0.25">
      <c r="A2" s="35" t="s">
        <v>0</v>
      </c>
      <c r="B2" s="35" t="s">
        <v>1</v>
      </c>
      <c r="C2" s="35" t="s">
        <v>16</v>
      </c>
    </row>
    <row r="3" spans="1:3" ht="45" customHeight="1" x14ac:dyDescent="0.25">
      <c r="A3" s="36"/>
      <c r="B3" s="36"/>
      <c r="C3" s="36"/>
    </row>
    <row r="4" spans="1:3" ht="16.5" x14ac:dyDescent="0.3">
      <c r="A4" s="1" t="s">
        <v>26</v>
      </c>
      <c r="B4" s="2">
        <v>48777.269579090003</v>
      </c>
      <c r="C4" s="12">
        <v>0.33656390414964266</v>
      </c>
    </row>
    <row r="5" spans="1:3" ht="16.5" x14ac:dyDescent="0.3">
      <c r="A5" s="1" t="s">
        <v>27</v>
      </c>
      <c r="B5" s="2">
        <v>31238.972255970002</v>
      </c>
      <c r="C5" s="12">
        <v>0.21554938508896715</v>
      </c>
    </row>
    <row r="6" spans="1:3" ht="16.5" x14ac:dyDescent="0.3">
      <c r="A6" s="1" t="s">
        <v>28</v>
      </c>
      <c r="B6" s="2">
        <v>18155.68</v>
      </c>
      <c r="C6" s="12">
        <v>0.12527446894877184</v>
      </c>
    </row>
    <row r="7" spans="1:3" ht="16.5" x14ac:dyDescent="0.3">
      <c r="A7" s="1" t="s">
        <v>29</v>
      </c>
      <c r="B7" s="2">
        <v>8149.9081571900006</v>
      </c>
      <c r="C7" s="12">
        <v>5.6234490604220887E-2</v>
      </c>
    </row>
    <row r="8" spans="1:3" ht="16.5" x14ac:dyDescent="0.3">
      <c r="A8" s="1" t="s">
        <v>30</v>
      </c>
      <c r="B8" s="2">
        <v>7143.2647697999992</v>
      </c>
      <c r="C8" s="12">
        <v>4.9288635875779141E-2</v>
      </c>
    </row>
    <row r="9" spans="1:3" ht="16.5" x14ac:dyDescent="0.3">
      <c r="A9" s="1" t="s">
        <v>31</v>
      </c>
      <c r="B9" s="2">
        <v>6678.9200817000001</v>
      </c>
      <c r="C9" s="12">
        <v>4.6084650444723381E-2</v>
      </c>
    </row>
    <row r="10" spans="1:3" ht="16.5" x14ac:dyDescent="0.3">
      <c r="A10" s="1" t="s">
        <v>32</v>
      </c>
      <c r="B10" s="2">
        <v>3479.16787441</v>
      </c>
      <c r="C10" s="12">
        <v>2.4006311405044597E-2</v>
      </c>
    </row>
    <row r="11" spans="1:3" ht="16.5" x14ac:dyDescent="0.3">
      <c r="A11" s="1" t="s">
        <v>33</v>
      </c>
      <c r="B11" s="2">
        <v>2822.0145871999998</v>
      </c>
      <c r="C11" s="12">
        <v>1.9471943699005907E-2</v>
      </c>
    </row>
    <row r="12" spans="1:3" ht="16.5" x14ac:dyDescent="0.3">
      <c r="A12" s="1" t="s">
        <v>23</v>
      </c>
      <c r="B12" s="2">
        <v>1687.9577586400001</v>
      </c>
      <c r="C12" s="12">
        <v>1.1646934282912301E-2</v>
      </c>
    </row>
    <row r="13" spans="1:3" ht="16.5" x14ac:dyDescent="0.3">
      <c r="A13" s="3" t="s">
        <v>12</v>
      </c>
      <c r="B13" s="4">
        <v>1625.6947951000002</v>
      </c>
      <c r="C13" s="13">
        <v>1.1217318884720098E-2</v>
      </c>
    </row>
    <row r="14" spans="1:3" ht="16.5" x14ac:dyDescent="0.3">
      <c r="A14" s="3" t="s">
        <v>24</v>
      </c>
      <c r="B14" s="4">
        <v>1486.8347275000001</v>
      </c>
      <c r="C14" s="13">
        <v>1.0259182300093105E-2</v>
      </c>
    </row>
    <row r="15" spans="1:3" ht="16.5" x14ac:dyDescent="0.3">
      <c r="A15" s="3" t="s">
        <v>13</v>
      </c>
      <c r="B15" s="4">
        <v>13681.531248769898</v>
      </c>
      <c r="C15" s="13">
        <v>9.4402774316119042E-2</v>
      </c>
    </row>
    <row r="16" spans="1:3" ht="16.5" x14ac:dyDescent="0.3">
      <c r="A16" s="3" t="s">
        <v>21</v>
      </c>
      <c r="B16" s="8">
        <f>SUM(B4:B15)</f>
        <v>144927.21583536989</v>
      </c>
      <c r="C16" s="25">
        <v>1.0000000000000002</v>
      </c>
    </row>
    <row r="17" spans="1:4" ht="16.5" x14ac:dyDescent="0.3">
      <c r="A17" s="3" t="s">
        <v>15</v>
      </c>
      <c r="B17" s="9">
        <v>33037.725373269997</v>
      </c>
      <c r="C17" s="10" t="s">
        <v>14</v>
      </c>
    </row>
    <row r="18" spans="1:4" ht="16.5" x14ac:dyDescent="0.3">
      <c r="A18" s="3" t="s">
        <v>20</v>
      </c>
      <c r="B18" s="9">
        <v>18136.763590059996</v>
      </c>
      <c r="C18" s="10" t="s">
        <v>14</v>
      </c>
    </row>
    <row r="19" spans="1:4" ht="16.5" x14ac:dyDescent="0.3">
      <c r="A19" s="3" t="s">
        <v>18</v>
      </c>
      <c r="B19" s="9">
        <f>SUM(B16:B18)</f>
        <v>196101.70479869988</v>
      </c>
      <c r="C19" s="10" t="s">
        <v>14</v>
      </c>
    </row>
    <row r="20" spans="1:4" x14ac:dyDescent="0.25">
      <c r="A20" s="5" t="s">
        <v>17</v>
      </c>
      <c r="B20" s="6"/>
      <c r="C20" s="6"/>
      <c r="D20" s="7"/>
    </row>
    <row r="21" spans="1:4" x14ac:dyDescent="0.25">
      <c r="A21" s="5"/>
    </row>
    <row r="23" spans="1:4" x14ac:dyDescent="0.25">
      <c r="B23" s="11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BF6FE6-13DF-4016-A5C4-F41819C5F57C}">
  <dimension ref="A1:G30"/>
  <sheetViews>
    <sheetView zoomScale="120" zoomScaleNormal="120" workbookViewId="0">
      <selection activeCell="M10" sqref="M10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15094.266299999999</v>
      </c>
      <c r="C4" s="21">
        <v>0.2497043279296145</v>
      </c>
      <c r="E4" s="11"/>
    </row>
    <row r="5" spans="1:7" ht="16.5" x14ac:dyDescent="0.3">
      <c r="A5" s="19" t="s">
        <v>27</v>
      </c>
      <c r="B5" s="14">
        <v>10254.2642</v>
      </c>
      <c r="C5" s="21">
        <v>0.16963621149798491</v>
      </c>
      <c r="E5" s="11"/>
      <c r="G5" s="11"/>
    </row>
    <row r="6" spans="1:7" ht="16.5" x14ac:dyDescent="0.3">
      <c r="A6" s="19" t="s">
        <v>53</v>
      </c>
      <c r="B6" s="14">
        <v>9103.411900000001</v>
      </c>
      <c r="C6" s="21">
        <v>0.15059767100809368</v>
      </c>
      <c r="E6" s="11"/>
    </row>
    <row r="7" spans="1:7" ht="16.5" x14ac:dyDescent="0.3">
      <c r="A7" s="19" t="s">
        <v>55</v>
      </c>
      <c r="B7" s="14">
        <v>4067.6756</v>
      </c>
      <c r="C7" s="21">
        <v>6.729152525510243E-2</v>
      </c>
      <c r="E7" s="11"/>
    </row>
    <row r="8" spans="1:7" ht="16.5" x14ac:dyDescent="0.3">
      <c r="A8" s="19" t="s">
        <v>31</v>
      </c>
      <c r="B8" s="14">
        <v>3942.7896999999998</v>
      </c>
      <c r="C8" s="21">
        <v>6.5225538799875707E-2</v>
      </c>
      <c r="E8" s="11"/>
    </row>
    <row r="9" spans="1:7" ht="16.5" x14ac:dyDescent="0.3">
      <c r="A9" s="19" t="s">
        <v>30</v>
      </c>
      <c r="B9" s="14">
        <v>2982.9468000000002</v>
      </c>
      <c r="C9" s="21">
        <v>4.9346865302342932E-2</v>
      </c>
      <c r="E9" s="11"/>
    </row>
    <row r="10" spans="1:7" ht="16.5" x14ac:dyDescent="0.3">
      <c r="A10" s="19" t="s">
        <v>34</v>
      </c>
      <c r="B10" s="14">
        <v>2480.9205000000002</v>
      </c>
      <c r="C10" s="21">
        <v>4.1041848194986678E-2</v>
      </c>
      <c r="E10" s="11"/>
    </row>
    <row r="11" spans="1:7" ht="16.5" x14ac:dyDescent="0.3">
      <c r="A11" s="19" t="s">
        <v>36</v>
      </c>
      <c r="B11" s="14">
        <v>2159.5499</v>
      </c>
      <c r="C11" s="21">
        <v>3.5725416902838543E-2</v>
      </c>
      <c r="E11" s="11"/>
    </row>
    <row r="12" spans="1:7" ht="16.5" x14ac:dyDescent="0.3">
      <c r="A12" s="19" t="s">
        <v>24</v>
      </c>
      <c r="B12" s="14">
        <v>1823.5563</v>
      </c>
      <c r="C12" s="21">
        <v>3.0167077437431623E-2</v>
      </c>
      <c r="E12" s="11"/>
    </row>
    <row r="13" spans="1:7" ht="16.5" x14ac:dyDescent="0.3">
      <c r="A13" s="19" t="s">
        <v>45</v>
      </c>
      <c r="B13" s="14">
        <v>1111.2090000000001</v>
      </c>
      <c r="C13" s="21">
        <v>1.8382721691768418E-2</v>
      </c>
      <c r="E13" s="11"/>
    </row>
    <row r="14" spans="1:7" ht="16.5" x14ac:dyDescent="0.3">
      <c r="A14" s="19" t="s">
        <v>33</v>
      </c>
      <c r="B14" s="14">
        <v>983.28860000000009</v>
      </c>
      <c r="C14" s="21">
        <v>1.6266535527059808E-2</v>
      </c>
      <c r="E14" s="11"/>
    </row>
    <row r="15" spans="1:7" ht="16.5" x14ac:dyDescent="0.3">
      <c r="A15" s="19" t="s">
        <v>38</v>
      </c>
      <c r="B15" s="23">
        <v>911.15309999999999</v>
      </c>
      <c r="C15" s="21">
        <v>1.5073198521513089E-2</v>
      </c>
      <c r="E15" s="11"/>
    </row>
    <row r="16" spans="1:7" ht="16.5" x14ac:dyDescent="0.3">
      <c r="A16" s="19" t="s">
        <v>51</v>
      </c>
      <c r="B16" s="23">
        <v>796.00450000000001</v>
      </c>
      <c r="C16" s="21">
        <v>1.3168296143115538E-2</v>
      </c>
      <c r="E16" s="11"/>
    </row>
    <row r="17" spans="1:5" ht="16.5" x14ac:dyDescent="0.3">
      <c r="A17" s="19" t="s">
        <v>48</v>
      </c>
      <c r="B17" s="23">
        <v>681.4</v>
      </c>
      <c r="C17" s="21">
        <v>1.1272394806711428E-2</v>
      </c>
      <c r="E17" s="11"/>
    </row>
    <row r="18" spans="1:5" ht="16.5" x14ac:dyDescent="0.3">
      <c r="A18" s="20" t="s">
        <v>13</v>
      </c>
      <c r="B18" s="16">
        <v>4056.1206000000166</v>
      </c>
      <c r="C18" s="21">
        <v>6.7100370981560659E-2</v>
      </c>
      <c r="E18" s="11"/>
    </row>
    <row r="19" spans="1:5" ht="16.5" x14ac:dyDescent="0.3">
      <c r="A19" s="3" t="s">
        <v>21</v>
      </c>
      <c r="B19" s="16">
        <f>SUM(B4:B18)</f>
        <v>60448.557000000023</v>
      </c>
      <c r="C19" s="21">
        <f>SUM(C4:C18)</f>
        <v>1</v>
      </c>
      <c r="E19" s="11"/>
    </row>
    <row r="20" spans="1:5" ht="16.5" x14ac:dyDescent="0.3">
      <c r="A20" s="3" t="s">
        <v>15</v>
      </c>
      <c r="B20" s="8">
        <v>53392.29</v>
      </c>
      <c r="C20" s="30" t="s">
        <v>14</v>
      </c>
    </row>
    <row r="21" spans="1:5" ht="16.5" x14ac:dyDescent="0.3">
      <c r="A21" s="3" t="s">
        <v>20</v>
      </c>
      <c r="B21" s="8">
        <v>18326.856</v>
      </c>
      <c r="C21" s="30" t="s">
        <v>14</v>
      </c>
    </row>
    <row r="22" spans="1:5" ht="16.5" x14ac:dyDescent="0.3">
      <c r="A22" s="3" t="s">
        <v>18</v>
      </c>
      <c r="B22" s="9">
        <f>B19+B20+B21</f>
        <v>132167.70300000004</v>
      </c>
      <c r="C22" s="30" t="s">
        <v>14</v>
      </c>
    </row>
    <row r="23" spans="1:5" x14ac:dyDescent="0.25">
      <c r="A23" s="5" t="s">
        <v>17</v>
      </c>
      <c r="B23" s="6"/>
      <c r="C23" s="6"/>
    </row>
    <row r="24" spans="1:5" x14ac:dyDescent="0.25">
      <c r="A24" s="5"/>
      <c r="B24" s="11"/>
    </row>
    <row r="25" spans="1:5" ht="16.5" x14ac:dyDescent="0.3">
      <c r="B25" s="33"/>
    </row>
    <row r="26" spans="1:5" x14ac:dyDescent="0.25">
      <c r="B26" s="11"/>
    </row>
    <row r="27" spans="1:5" x14ac:dyDescent="0.25">
      <c r="B27" s="11"/>
    </row>
    <row r="28" spans="1:5" x14ac:dyDescent="0.25">
      <c r="B28" s="11"/>
    </row>
    <row r="29" spans="1:5" x14ac:dyDescent="0.25">
      <c r="B29" s="11"/>
    </row>
    <row r="30" spans="1:5" x14ac:dyDescent="0.25">
      <c r="B30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1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D00-000000000000}">
  <dimension ref="A1:D24"/>
  <sheetViews>
    <sheetView zoomScaleNormal="100" workbookViewId="0">
      <selection activeCell="A13" sqref="A13"/>
    </sheetView>
  </sheetViews>
  <sheetFormatPr defaultRowHeight="15" x14ac:dyDescent="0.25"/>
  <cols>
    <col min="1" max="1" width="52.7109375" customWidth="1"/>
    <col min="2" max="2" width="31.140625" customWidth="1"/>
    <col min="3" max="3" width="33.5703125" customWidth="1"/>
  </cols>
  <sheetData>
    <row r="1" spans="1:3" ht="64.5" customHeight="1" x14ac:dyDescent="0.25">
      <c r="A1" s="34" t="s">
        <v>19</v>
      </c>
      <c r="B1" s="34"/>
      <c r="C1" s="34"/>
    </row>
    <row r="2" spans="1:3" x14ac:dyDescent="0.25">
      <c r="A2" s="35" t="s">
        <v>0</v>
      </c>
      <c r="B2" s="35" t="s">
        <v>1</v>
      </c>
      <c r="C2" s="35" t="s">
        <v>16</v>
      </c>
    </row>
    <row r="3" spans="1:3" ht="45" customHeight="1" x14ac:dyDescent="0.25">
      <c r="A3" s="36"/>
      <c r="B3" s="36"/>
      <c r="C3" s="36"/>
    </row>
    <row r="4" spans="1:3" ht="16.5" x14ac:dyDescent="0.3">
      <c r="A4" s="1" t="s">
        <v>2</v>
      </c>
      <c r="B4" s="2">
        <v>50044.452821170002</v>
      </c>
      <c r="C4" s="12">
        <v>0.33494793743209339</v>
      </c>
    </row>
    <row r="5" spans="1:3" ht="16.5" x14ac:dyDescent="0.3">
      <c r="A5" s="1" t="s">
        <v>3</v>
      </c>
      <c r="B5" s="2">
        <v>32094.061647190003</v>
      </c>
      <c r="C5" s="12">
        <v>0.21480582055634559</v>
      </c>
    </row>
    <row r="6" spans="1:3" ht="16.5" x14ac:dyDescent="0.3">
      <c r="A6" s="1" t="s">
        <v>4</v>
      </c>
      <c r="B6" s="2">
        <v>17721.915000000001</v>
      </c>
      <c r="C6" s="12">
        <v>0.11861292395000154</v>
      </c>
    </row>
    <row r="7" spans="1:3" ht="16.5" x14ac:dyDescent="0.3">
      <c r="A7" s="1" t="s">
        <v>6</v>
      </c>
      <c r="B7" s="2">
        <v>8676.0990254200005</v>
      </c>
      <c r="C7" s="12">
        <v>5.8069202672782538E-2</v>
      </c>
    </row>
    <row r="8" spans="1:3" ht="16.5" x14ac:dyDescent="0.3">
      <c r="A8" s="1" t="s">
        <v>5</v>
      </c>
      <c r="B8" s="2">
        <v>6823.5533695399999</v>
      </c>
      <c r="C8" s="12">
        <v>4.5670099246612167E-2</v>
      </c>
    </row>
    <row r="9" spans="1:3" ht="16.5" x14ac:dyDescent="0.3">
      <c r="A9" s="1" t="s">
        <v>7</v>
      </c>
      <c r="B9" s="2">
        <v>6685.7134365000002</v>
      </c>
      <c r="C9" s="12">
        <v>4.4747535432546538E-2</v>
      </c>
    </row>
    <row r="10" spans="1:3" ht="16.5" x14ac:dyDescent="0.3">
      <c r="A10" s="1" t="s">
        <v>10</v>
      </c>
      <c r="B10" s="2">
        <v>4402.7351576000001</v>
      </c>
      <c r="C10" s="12">
        <v>2.9467542893666227E-2</v>
      </c>
    </row>
    <row r="11" spans="1:3" ht="16.5" x14ac:dyDescent="0.3">
      <c r="A11" s="1" t="s">
        <v>8</v>
      </c>
      <c r="B11" s="2">
        <v>4145.3943954400002</v>
      </c>
      <c r="C11" s="12">
        <v>2.7745159040040952E-2</v>
      </c>
    </row>
    <row r="12" spans="1:3" ht="16.5" x14ac:dyDescent="0.3">
      <c r="A12" s="1" t="s">
        <v>23</v>
      </c>
      <c r="B12" s="2">
        <v>1756.43001048</v>
      </c>
      <c r="C12" s="12">
        <v>1.175580061503312E-2</v>
      </c>
    </row>
    <row r="13" spans="1:3" ht="16.5" x14ac:dyDescent="0.3">
      <c r="A13" s="3" t="s">
        <v>12</v>
      </c>
      <c r="B13" s="4">
        <v>1581.6403179000001</v>
      </c>
      <c r="C13" s="13">
        <v>1.0585931754177186E-2</v>
      </c>
    </row>
    <row r="14" spans="1:3" ht="16.5" x14ac:dyDescent="0.3">
      <c r="A14" s="3" t="s">
        <v>9</v>
      </c>
      <c r="B14" s="4">
        <v>1566.6706999999999</v>
      </c>
      <c r="C14" s="13">
        <v>1.048573997752476E-2</v>
      </c>
    </row>
    <row r="15" spans="1:3" ht="16.5" x14ac:dyDescent="0.3">
      <c r="A15" s="3" t="s">
        <v>24</v>
      </c>
      <c r="B15" s="4">
        <v>1544.1836053</v>
      </c>
      <c r="C15" s="13">
        <v>1.0335233666355362E-2</v>
      </c>
    </row>
    <row r="16" spans="1:3" ht="16.5" x14ac:dyDescent="0.3">
      <c r="A16" s="3" t="s">
        <v>13</v>
      </c>
      <c r="B16" s="8">
        <v>12366.796695610072</v>
      </c>
      <c r="C16" s="25">
        <v>8.2771072762820946E-2</v>
      </c>
    </row>
    <row r="17" spans="1:4" ht="16.5" x14ac:dyDescent="0.3">
      <c r="A17" s="3" t="s">
        <v>21</v>
      </c>
      <c r="B17" s="8">
        <f>SUM(B4:B16)</f>
        <v>149409.64618215003</v>
      </c>
      <c r="C17" s="25">
        <v>1.0000000000000002</v>
      </c>
    </row>
    <row r="18" spans="1:4" ht="16.5" x14ac:dyDescent="0.3">
      <c r="A18" s="3" t="s">
        <v>15</v>
      </c>
      <c r="B18" s="9">
        <v>32366.672462250001</v>
      </c>
      <c r="C18" s="10" t="s">
        <v>14</v>
      </c>
    </row>
    <row r="19" spans="1:4" ht="16.5" x14ac:dyDescent="0.3">
      <c r="A19" s="3" t="s">
        <v>20</v>
      </c>
      <c r="B19" s="9">
        <v>18045.019758210001</v>
      </c>
      <c r="C19" s="10" t="s">
        <v>14</v>
      </c>
    </row>
    <row r="20" spans="1:4" ht="16.5" x14ac:dyDescent="0.3">
      <c r="A20" s="3" t="s">
        <v>18</v>
      </c>
      <c r="B20" s="9">
        <f>SUM(B17:B19)</f>
        <v>199821.33840261001</v>
      </c>
      <c r="C20" s="10" t="s">
        <v>14</v>
      </c>
    </row>
    <row r="21" spans="1:4" x14ac:dyDescent="0.25">
      <c r="A21" s="5" t="s">
        <v>17</v>
      </c>
      <c r="B21" s="6"/>
      <c r="C21" s="6"/>
      <c r="D21" s="7"/>
    </row>
    <row r="22" spans="1:4" x14ac:dyDescent="0.25">
      <c r="A22" s="5"/>
    </row>
    <row r="24" spans="1:4" x14ac:dyDescent="0.25">
      <c r="B24" s="11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1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E00-000000000000}">
  <dimension ref="A1:D23"/>
  <sheetViews>
    <sheetView zoomScaleNormal="100" workbookViewId="0">
      <selection activeCell="D22" sqref="D22"/>
    </sheetView>
  </sheetViews>
  <sheetFormatPr defaultRowHeight="15" x14ac:dyDescent="0.25"/>
  <cols>
    <col min="1" max="1" width="52.7109375" customWidth="1"/>
    <col min="2" max="2" width="31.140625" customWidth="1"/>
    <col min="3" max="3" width="33.5703125" customWidth="1"/>
  </cols>
  <sheetData>
    <row r="1" spans="1:3" ht="64.5" customHeight="1" x14ac:dyDescent="0.25">
      <c r="A1" s="34" t="s">
        <v>19</v>
      </c>
      <c r="B1" s="34"/>
      <c r="C1" s="34"/>
    </row>
    <row r="2" spans="1:3" x14ac:dyDescent="0.25">
      <c r="A2" s="35" t="s">
        <v>0</v>
      </c>
      <c r="B2" s="35" t="s">
        <v>1</v>
      </c>
      <c r="C2" s="35" t="s">
        <v>16</v>
      </c>
    </row>
    <row r="3" spans="1:3" ht="45" customHeight="1" x14ac:dyDescent="0.25">
      <c r="A3" s="36"/>
      <c r="B3" s="36"/>
      <c r="C3" s="36"/>
    </row>
    <row r="4" spans="1:3" ht="16.5" x14ac:dyDescent="0.3">
      <c r="A4" s="1" t="s">
        <v>2</v>
      </c>
      <c r="B4" s="2">
        <v>48130.6765075</v>
      </c>
      <c r="C4" s="12">
        <v>0.34019970901489754</v>
      </c>
    </row>
    <row r="5" spans="1:3" ht="16.5" x14ac:dyDescent="0.3">
      <c r="A5" s="1" t="s">
        <v>3</v>
      </c>
      <c r="B5" s="2">
        <v>31369.904122649998</v>
      </c>
      <c r="C5" s="12">
        <v>0.22173036052563663</v>
      </c>
    </row>
    <row r="6" spans="1:3" ht="16.5" x14ac:dyDescent="0.3">
      <c r="A6" s="1" t="s">
        <v>4</v>
      </c>
      <c r="B6" s="2">
        <v>17533.036</v>
      </c>
      <c r="C6" s="12">
        <v>0.12392790166617051</v>
      </c>
    </row>
    <row r="7" spans="1:3" ht="16.5" x14ac:dyDescent="0.3">
      <c r="A7" s="1" t="s">
        <v>5</v>
      </c>
      <c r="B7" s="2">
        <v>7167.4307895000002</v>
      </c>
      <c r="C7" s="12">
        <v>5.0661200837107671E-2</v>
      </c>
    </row>
    <row r="8" spans="1:3" ht="16.5" x14ac:dyDescent="0.3">
      <c r="A8" s="1" t="s">
        <v>6</v>
      </c>
      <c r="B8" s="2">
        <v>6777.3916427900003</v>
      </c>
      <c r="C8" s="12">
        <v>4.7904306194363887E-2</v>
      </c>
    </row>
    <row r="9" spans="1:3" ht="16.5" x14ac:dyDescent="0.3">
      <c r="A9" s="1" t="s">
        <v>7</v>
      </c>
      <c r="B9" s="2">
        <v>6239.0812850000002</v>
      </c>
      <c r="C9" s="12">
        <v>4.4099393395115649E-2</v>
      </c>
    </row>
    <row r="10" spans="1:3" ht="16.5" x14ac:dyDescent="0.3">
      <c r="A10" s="1" t="s">
        <v>8</v>
      </c>
      <c r="B10" s="2">
        <v>3693.4640764800001</v>
      </c>
      <c r="C10" s="12">
        <v>2.6106331663127071E-2</v>
      </c>
    </row>
    <row r="11" spans="1:3" ht="16.5" x14ac:dyDescent="0.3">
      <c r="A11" s="1" t="s">
        <v>10</v>
      </c>
      <c r="B11" s="2">
        <v>2200.7450705000001</v>
      </c>
      <c r="C11" s="12">
        <v>1.5555418849834879E-2</v>
      </c>
    </row>
    <row r="12" spans="1:3" ht="16.5" x14ac:dyDescent="0.3">
      <c r="A12" s="1" t="s">
        <v>9</v>
      </c>
      <c r="B12" s="2">
        <v>1776.8136999999999</v>
      </c>
      <c r="C12" s="12">
        <v>1.2558965457705363E-2</v>
      </c>
    </row>
    <row r="13" spans="1:3" ht="16.5" x14ac:dyDescent="0.3">
      <c r="A13" s="3" t="s">
        <v>22</v>
      </c>
      <c r="B13" s="4">
        <v>1575.63498304</v>
      </c>
      <c r="C13" s="13">
        <v>1.1136983762536013E-2</v>
      </c>
    </row>
    <row r="14" spans="1:3" ht="16.5" x14ac:dyDescent="0.3">
      <c r="A14" s="3" t="s">
        <v>12</v>
      </c>
      <c r="B14" s="4">
        <v>1536.5008003</v>
      </c>
      <c r="C14" s="13">
        <v>1.0860373530834633E-2</v>
      </c>
    </row>
    <row r="15" spans="1:3" ht="16.5" x14ac:dyDescent="0.3">
      <c r="A15" s="3" t="s">
        <v>13</v>
      </c>
      <c r="B15" s="8">
        <v>13477.033178050013</v>
      </c>
      <c r="C15" s="25">
        <v>9.5259055102670159E-2</v>
      </c>
    </row>
    <row r="16" spans="1:3" ht="16.5" x14ac:dyDescent="0.3">
      <c r="A16" s="3" t="s">
        <v>21</v>
      </c>
      <c r="B16" s="8">
        <f>SUM(B4:B15)</f>
        <v>141477.71215581</v>
      </c>
      <c r="C16" s="25">
        <v>1.0000000000000002</v>
      </c>
    </row>
    <row r="17" spans="1:4" ht="16.5" x14ac:dyDescent="0.3">
      <c r="A17" s="3" t="s">
        <v>15</v>
      </c>
      <c r="B17" s="9">
        <v>30859.053028040002</v>
      </c>
      <c r="C17" s="10" t="s">
        <v>14</v>
      </c>
    </row>
    <row r="18" spans="1:4" ht="16.5" x14ac:dyDescent="0.3">
      <c r="A18" s="3" t="s">
        <v>20</v>
      </c>
      <c r="B18" s="9">
        <v>17316.546403460001</v>
      </c>
      <c r="C18" s="10" t="s">
        <v>14</v>
      </c>
    </row>
    <row r="19" spans="1:4" ht="16.5" x14ac:dyDescent="0.3">
      <c r="A19" s="3" t="s">
        <v>25</v>
      </c>
      <c r="B19" s="9">
        <f>SUM(B16:B18)</f>
        <v>189653.31158731002</v>
      </c>
      <c r="C19" s="10" t="s">
        <v>14</v>
      </c>
    </row>
    <row r="20" spans="1:4" x14ac:dyDescent="0.25">
      <c r="A20" s="5" t="s">
        <v>17</v>
      </c>
      <c r="B20" s="6"/>
      <c r="C20" s="6"/>
      <c r="D20" s="7"/>
    </row>
    <row r="21" spans="1:4" x14ac:dyDescent="0.25">
      <c r="A21" s="5"/>
    </row>
    <row r="23" spans="1:4" x14ac:dyDescent="0.25">
      <c r="B23" s="11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1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F00-000000000000}">
  <dimension ref="A1:D23"/>
  <sheetViews>
    <sheetView zoomScaleNormal="100" workbookViewId="0">
      <selection activeCell="A12" sqref="A12"/>
    </sheetView>
  </sheetViews>
  <sheetFormatPr defaultRowHeight="15" x14ac:dyDescent="0.25"/>
  <cols>
    <col min="1" max="1" width="37.28515625" customWidth="1"/>
    <col min="2" max="2" width="31.140625" customWidth="1"/>
    <col min="3" max="3" width="33.5703125" customWidth="1"/>
  </cols>
  <sheetData>
    <row r="1" spans="1:3" ht="64.5" customHeight="1" x14ac:dyDescent="0.25">
      <c r="A1" s="34" t="s">
        <v>19</v>
      </c>
      <c r="B1" s="34"/>
      <c r="C1" s="34"/>
    </row>
    <row r="2" spans="1:3" x14ac:dyDescent="0.25">
      <c r="A2" s="35" t="s">
        <v>0</v>
      </c>
      <c r="B2" s="35" t="s">
        <v>1</v>
      </c>
      <c r="C2" s="35" t="s">
        <v>16</v>
      </c>
    </row>
    <row r="3" spans="1:3" ht="45" customHeight="1" x14ac:dyDescent="0.25">
      <c r="A3" s="36"/>
      <c r="B3" s="36"/>
      <c r="C3" s="36"/>
    </row>
    <row r="4" spans="1:3" ht="16.5" x14ac:dyDescent="0.3">
      <c r="A4" s="1" t="s">
        <v>2</v>
      </c>
      <c r="B4" s="2">
        <v>47520.937309970002</v>
      </c>
      <c r="C4" s="12">
        <v>0.33275387212746643</v>
      </c>
    </row>
    <row r="5" spans="1:3" ht="16.5" x14ac:dyDescent="0.3">
      <c r="A5" s="1" t="s">
        <v>3</v>
      </c>
      <c r="B5" s="2">
        <v>30860.949508260001</v>
      </c>
      <c r="C5" s="12">
        <v>0.21609633621955654</v>
      </c>
    </row>
    <row r="6" spans="1:3" ht="16.5" x14ac:dyDescent="0.3">
      <c r="A6" s="1" t="s">
        <v>4</v>
      </c>
      <c r="B6" s="2">
        <v>16922.822</v>
      </c>
      <c r="C6" s="12">
        <v>0.11849796882357476</v>
      </c>
    </row>
    <row r="7" spans="1:3" ht="16.5" x14ac:dyDescent="0.3">
      <c r="A7" s="1" t="s">
        <v>5</v>
      </c>
      <c r="B7" s="2">
        <v>7650.6159475000004</v>
      </c>
      <c r="C7" s="12">
        <v>5.3571588120940997E-2</v>
      </c>
    </row>
    <row r="8" spans="1:3" ht="16.5" x14ac:dyDescent="0.3">
      <c r="A8" s="1" t="s">
        <v>6</v>
      </c>
      <c r="B8" s="2">
        <v>6987.7349765300005</v>
      </c>
      <c r="C8" s="12">
        <v>4.8929924417821978E-2</v>
      </c>
    </row>
    <row r="9" spans="1:3" ht="16.5" x14ac:dyDescent="0.3">
      <c r="A9" s="1" t="s">
        <v>7</v>
      </c>
      <c r="B9" s="2">
        <v>5887.1686156000005</v>
      </c>
      <c r="C9" s="12">
        <v>4.1223474611415088E-2</v>
      </c>
    </row>
    <row r="10" spans="1:3" ht="16.5" x14ac:dyDescent="0.3">
      <c r="A10" s="1" t="s">
        <v>8</v>
      </c>
      <c r="B10" s="2">
        <v>3592.8122675</v>
      </c>
      <c r="C10" s="12">
        <v>2.5157799098942953E-2</v>
      </c>
    </row>
    <row r="11" spans="1:3" ht="16.5" x14ac:dyDescent="0.3">
      <c r="A11" s="1" t="s">
        <v>9</v>
      </c>
      <c r="B11" s="2">
        <v>2729.7667000000001</v>
      </c>
      <c r="C11" s="12">
        <v>1.9114531211888452E-2</v>
      </c>
    </row>
    <row r="12" spans="1:3" ht="16.5" x14ac:dyDescent="0.3">
      <c r="A12" s="1" t="s">
        <v>10</v>
      </c>
      <c r="B12" s="2">
        <v>2603.7299278999999</v>
      </c>
      <c r="C12" s="12">
        <v>1.8231989193132372E-2</v>
      </c>
    </row>
    <row r="13" spans="1:3" ht="16.5" x14ac:dyDescent="0.3">
      <c r="A13" s="3" t="s">
        <v>11</v>
      </c>
      <c r="B13" s="4">
        <v>2208.1764600000001</v>
      </c>
      <c r="C13" s="13">
        <v>1.5462221685841267E-2</v>
      </c>
    </row>
    <row r="14" spans="1:3" ht="16.5" x14ac:dyDescent="0.3">
      <c r="A14" s="3" t="s">
        <v>12</v>
      </c>
      <c r="B14" s="4">
        <v>1533.8802375</v>
      </c>
      <c r="C14" s="13">
        <v>1.0740625444288929E-2</v>
      </c>
    </row>
    <row r="15" spans="1:3" ht="16.5" x14ac:dyDescent="0.3">
      <c r="A15" s="3" t="s">
        <v>13</v>
      </c>
      <c r="B15" s="8">
        <v>14312.478407750008</v>
      </c>
      <c r="C15" s="25">
        <v>0.10021966904513015</v>
      </c>
    </row>
    <row r="16" spans="1:3" ht="16.5" x14ac:dyDescent="0.3">
      <c r="A16" s="3" t="s">
        <v>21</v>
      </c>
      <c r="B16" s="8">
        <v>142811.07235851002</v>
      </c>
      <c r="C16" s="25">
        <v>1</v>
      </c>
    </row>
    <row r="17" spans="1:4" ht="16.5" x14ac:dyDescent="0.3">
      <c r="A17" s="3" t="s">
        <v>15</v>
      </c>
      <c r="B17" s="9">
        <v>30397.89</v>
      </c>
      <c r="C17" s="10" t="s">
        <v>14</v>
      </c>
    </row>
    <row r="18" spans="1:4" ht="16.5" x14ac:dyDescent="0.3">
      <c r="A18" s="3" t="s">
        <v>20</v>
      </c>
      <c r="B18" s="9">
        <v>14430.963776190001</v>
      </c>
      <c r="C18" s="10" t="s">
        <v>14</v>
      </c>
    </row>
    <row r="19" spans="1:4" ht="16.5" x14ac:dyDescent="0.3">
      <c r="A19" s="3" t="s">
        <v>18</v>
      </c>
      <c r="B19" s="9">
        <f>SUM(B16:B18)</f>
        <v>187639.92613470001</v>
      </c>
      <c r="C19" s="10" t="s">
        <v>14</v>
      </c>
    </row>
    <row r="20" spans="1:4" x14ac:dyDescent="0.25">
      <c r="A20" s="5" t="s">
        <v>17</v>
      </c>
      <c r="B20" s="6"/>
      <c r="C20" s="6"/>
      <c r="D20" s="7"/>
    </row>
    <row r="21" spans="1:4" x14ac:dyDescent="0.25">
      <c r="A21" s="5"/>
    </row>
    <row r="23" spans="1:4" x14ac:dyDescent="0.25">
      <c r="B23" s="11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BF006F-B823-43A3-8892-9136555D3F25}">
  <dimension ref="A1:G30"/>
  <sheetViews>
    <sheetView topLeftCell="A2" zoomScale="120" zoomScaleNormal="120" workbookViewId="0">
      <selection activeCell="C20" sqref="C20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13898.496299999999</v>
      </c>
      <c r="C4" s="21">
        <v>0.23775635651671714</v>
      </c>
      <c r="E4" s="11"/>
    </row>
    <row r="5" spans="1:7" ht="16.5" x14ac:dyDescent="0.3">
      <c r="A5" s="19" t="s">
        <v>27</v>
      </c>
      <c r="B5" s="14">
        <v>9741.6162000000004</v>
      </c>
      <c r="C5" s="21">
        <v>0.1666461697943703</v>
      </c>
      <c r="E5" s="11"/>
      <c r="G5" s="11"/>
    </row>
    <row r="6" spans="1:7" ht="16.5" x14ac:dyDescent="0.3">
      <c r="A6" s="19" t="s">
        <v>53</v>
      </c>
      <c r="B6" s="14">
        <v>8917.7731999999996</v>
      </c>
      <c r="C6" s="21">
        <v>0.15255299699395722</v>
      </c>
      <c r="E6" s="11"/>
    </row>
    <row r="7" spans="1:7" ht="16.5" x14ac:dyDescent="0.3">
      <c r="A7" s="19" t="s">
        <v>55</v>
      </c>
      <c r="B7" s="14">
        <v>4236.0688</v>
      </c>
      <c r="C7" s="21">
        <v>7.2464838073320367E-2</v>
      </c>
      <c r="E7" s="11"/>
    </row>
    <row r="8" spans="1:7" ht="16.5" x14ac:dyDescent="0.3">
      <c r="A8" s="19" t="s">
        <v>31</v>
      </c>
      <c r="B8" s="14">
        <v>4148.5600999999997</v>
      </c>
      <c r="C8" s="21">
        <v>7.0967859606986955E-2</v>
      </c>
      <c r="E8" s="11"/>
    </row>
    <row r="9" spans="1:7" ht="16.5" x14ac:dyDescent="0.3">
      <c r="A9" s="19" t="s">
        <v>30</v>
      </c>
      <c r="B9" s="14">
        <v>3059.7417000000005</v>
      </c>
      <c r="C9" s="21">
        <v>5.234185215232718E-2</v>
      </c>
      <c r="E9" s="11"/>
    </row>
    <row r="10" spans="1:7" ht="16.5" x14ac:dyDescent="0.3">
      <c r="A10" s="19" t="s">
        <v>34</v>
      </c>
      <c r="B10" s="14">
        <v>2913.9266000000002</v>
      </c>
      <c r="C10" s="21">
        <v>4.9847447998611585E-2</v>
      </c>
      <c r="E10" s="11"/>
    </row>
    <row r="11" spans="1:7" ht="16.5" x14ac:dyDescent="0.3">
      <c r="A11" s="19" t="s">
        <v>24</v>
      </c>
      <c r="B11" s="14">
        <v>1785.1013</v>
      </c>
      <c r="C11" s="21">
        <v>3.0537057530551363E-2</v>
      </c>
      <c r="E11" s="11"/>
    </row>
    <row r="12" spans="1:7" ht="16.5" x14ac:dyDescent="0.3">
      <c r="A12" s="19" t="s">
        <v>36</v>
      </c>
      <c r="B12" s="14">
        <v>1629.2039</v>
      </c>
      <c r="C12" s="21">
        <v>2.7870179257221229E-2</v>
      </c>
      <c r="E12" s="11"/>
    </row>
    <row r="13" spans="1:7" ht="16.5" x14ac:dyDescent="0.3">
      <c r="A13" s="19" t="s">
        <v>45</v>
      </c>
      <c r="B13" s="14">
        <v>1158.864</v>
      </c>
      <c r="C13" s="21">
        <v>1.9824251227694965E-2</v>
      </c>
      <c r="E13" s="11"/>
    </row>
    <row r="14" spans="1:7" ht="16.5" x14ac:dyDescent="0.3">
      <c r="A14" s="19" t="s">
        <v>38</v>
      </c>
      <c r="B14" s="14">
        <v>881.44639999999993</v>
      </c>
      <c r="C14" s="21">
        <v>1.5078572530812333E-2</v>
      </c>
      <c r="E14" s="11"/>
    </row>
    <row r="15" spans="1:7" ht="16.5" x14ac:dyDescent="0.3">
      <c r="A15" s="19" t="s">
        <v>51</v>
      </c>
      <c r="B15" s="23">
        <v>794.57580000000007</v>
      </c>
      <c r="C15" s="21">
        <v>1.3592509801535563E-2</v>
      </c>
      <c r="E15" s="11"/>
    </row>
    <row r="16" spans="1:7" ht="16.5" x14ac:dyDescent="0.3">
      <c r="A16" s="19" t="s">
        <v>48</v>
      </c>
      <c r="B16" s="23">
        <v>676.4</v>
      </c>
      <c r="C16" s="21">
        <v>1.1570920772767878E-2</v>
      </c>
      <c r="E16" s="11"/>
    </row>
    <row r="17" spans="1:5" ht="16.5" x14ac:dyDescent="0.3">
      <c r="A17" s="19" t="s">
        <v>39</v>
      </c>
      <c r="B17" s="23">
        <v>558.65700000000004</v>
      </c>
      <c r="C17" s="21">
        <v>9.5567354910588171E-3</v>
      </c>
      <c r="E17" s="11"/>
    </row>
    <row r="18" spans="1:5" ht="16.5" x14ac:dyDescent="0.3">
      <c r="A18" s="20" t="s">
        <v>13</v>
      </c>
      <c r="B18" s="16">
        <v>4056.4550000000017</v>
      </c>
      <c r="C18" s="21">
        <v>6.9392252252067035E-2</v>
      </c>
      <c r="E18" s="11"/>
    </row>
    <row r="19" spans="1:5" ht="16.5" x14ac:dyDescent="0.3">
      <c r="A19" s="3" t="s">
        <v>21</v>
      </c>
      <c r="B19" s="16">
        <f>SUM(B4:B18)</f>
        <v>58456.886300000006</v>
      </c>
      <c r="C19" s="21">
        <f>SUM(C4:C18)</f>
        <v>1</v>
      </c>
      <c r="E19" s="11"/>
    </row>
    <row r="20" spans="1:5" ht="16.5" x14ac:dyDescent="0.3">
      <c r="A20" s="3" t="s">
        <v>15</v>
      </c>
      <c r="B20" s="8">
        <v>55357.957000000002</v>
      </c>
      <c r="C20" s="30" t="s">
        <v>14</v>
      </c>
    </row>
    <row r="21" spans="1:5" ht="16.5" x14ac:dyDescent="0.3">
      <c r="A21" s="3" t="s">
        <v>20</v>
      </c>
      <c r="B21" s="8">
        <v>19620.245999999999</v>
      </c>
      <c r="C21" s="30" t="s">
        <v>14</v>
      </c>
    </row>
    <row r="22" spans="1:5" ht="16.5" x14ac:dyDescent="0.3">
      <c r="A22" s="3" t="s">
        <v>18</v>
      </c>
      <c r="B22" s="9">
        <f>B19+B20+B21</f>
        <v>133435.08929999999</v>
      </c>
      <c r="C22" s="30" t="s">
        <v>14</v>
      </c>
    </row>
    <row r="23" spans="1:5" x14ac:dyDescent="0.25">
      <c r="A23" s="5" t="s">
        <v>17</v>
      </c>
      <c r="B23" s="6"/>
      <c r="C23" s="6"/>
    </row>
    <row r="24" spans="1:5" x14ac:dyDescent="0.25">
      <c r="A24" s="5"/>
      <c r="B24" s="11"/>
    </row>
    <row r="25" spans="1:5" ht="16.5" x14ac:dyDescent="0.3">
      <c r="B25" s="33"/>
    </row>
    <row r="26" spans="1:5" x14ac:dyDescent="0.25">
      <c r="B26" s="11"/>
    </row>
    <row r="27" spans="1:5" x14ac:dyDescent="0.25">
      <c r="B27" s="11"/>
    </row>
    <row r="28" spans="1:5" x14ac:dyDescent="0.25">
      <c r="B28" s="11"/>
    </row>
    <row r="29" spans="1:5" x14ac:dyDescent="0.25">
      <c r="B29" s="11"/>
    </row>
    <row r="30" spans="1:5" x14ac:dyDescent="0.25">
      <c r="B30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2F2D44-B465-4C43-83F3-43D7DA5D66AD}">
  <dimension ref="A1:G30"/>
  <sheetViews>
    <sheetView topLeftCell="A2" zoomScale="120" zoomScaleNormal="120" workbookViewId="0">
      <selection activeCell="J3" sqref="J3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13997.783300000001</v>
      </c>
      <c r="C4" s="21">
        <v>0.2347635974311065</v>
      </c>
      <c r="E4" s="11"/>
    </row>
    <row r="5" spans="1:7" ht="16.5" x14ac:dyDescent="0.3">
      <c r="A5" s="19" t="s">
        <v>27</v>
      </c>
      <c r="B5" s="14">
        <v>9646.9261999999999</v>
      </c>
      <c r="C5" s="21">
        <v>0.1617932675714728</v>
      </c>
      <c r="E5" s="11"/>
      <c r="G5" s="11"/>
    </row>
    <row r="6" spans="1:7" ht="16.5" x14ac:dyDescent="0.3">
      <c r="A6" s="19" t="s">
        <v>53</v>
      </c>
      <c r="B6" s="14">
        <v>8590.4602000000014</v>
      </c>
      <c r="C6" s="21">
        <v>0.14407476504803035</v>
      </c>
      <c r="E6" s="11"/>
    </row>
    <row r="7" spans="1:7" ht="16.5" x14ac:dyDescent="0.3">
      <c r="A7" s="19" t="s">
        <v>34</v>
      </c>
      <c r="B7" s="14">
        <v>4300.4030999999995</v>
      </c>
      <c r="C7" s="21">
        <v>7.2124141410296175E-2</v>
      </c>
      <c r="E7" s="11"/>
    </row>
    <row r="8" spans="1:7" ht="16.5" x14ac:dyDescent="0.3">
      <c r="A8" s="19" t="s">
        <v>55</v>
      </c>
      <c r="B8" s="14">
        <v>3924.9377999999997</v>
      </c>
      <c r="C8" s="21">
        <v>6.5827031171523609E-2</v>
      </c>
      <c r="E8" s="11"/>
    </row>
    <row r="9" spans="1:7" ht="16.5" x14ac:dyDescent="0.3">
      <c r="A9" s="19" t="s">
        <v>31</v>
      </c>
      <c r="B9" s="14">
        <v>3853.4005999999999</v>
      </c>
      <c r="C9" s="21">
        <v>6.4627246172555344E-2</v>
      </c>
      <c r="E9" s="11"/>
    </row>
    <row r="10" spans="1:7" ht="16.5" x14ac:dyDescent="0.3">
      <c r="A10" s="19" t="s">
        <v>30</v>
      </c>
      <c r="B10" s="14">
        <v>3154.1487999999999</v>
      </c>
      <c r="C10" s="21">
        <v>5.2899755857844115E-2</v>
      </c>
      <c r="E10" s="11"/>
    </row>
    <row r="11" spans="1:7" ht="16.5" x14ac:dyDescent="0.3">
      <c r="A11" s="19" t="s">
        <v>24</v>
      </c>
      <c r="B11" s="14">
        <v>1748.7763</v>
      </c>
      <c r="C11" s="21">
        <v>2.9329573582572883E-2</v>
      </c>
      <c r="E11" s="11"/>
    </row>
    <row r="12" spans="1:7" ht="16.5" x14ac:dyDescent="0.3">
      <c r="A12" s="19" t="s">
        <v>36</v>
      </c>
      <c r="B12" s="14">
        <v>1649.2639999999999</v>
      </c>
      <c r="C12" s="21">
        <v>2.766060464399505E-2</v>
      </c>
      <c r="E12" s="11"/>
    </row>
    <row r="13" spans="1:7" ht="16.5" x14ac:dyDescent="0.3">
      <c r="A13" s="19" t="s">
        <v>45</v>
      </c>
      <c r="B13" s="14">
        <v>1070.2650000000001</v>
      </c>
      <c r="C13" s="21">
        <v>1.7949932229955525E-2</v>
      </c>
      <c r="E13" s="11"/>
    </row>
    <row r="14" spans="1:7" ht="16.5" x14ac:dyDescent="0.3">
      <c r="A14" s="19" t="s">
        <v>41</v>
      </c>
      <c r="B14" s="14">
        <v>1025.0516</v>
      </c>
      <c r="C14" s="21">
        <v>1.7191636419211575E-2</v>
      </c>
      <c r="E14" s="11"/>
    </row>
    <row r="15" spans="1:7" ht="16.5" x14ac:dyDescent="0.3">
      <c r="A15" s="19" t="s">
        <v>38</v>
      </c>
      <c r="B15" s="23">
        <v>921.38789999999995</v>
      </c>
      <c r="C15" s="21">
        <v>1.5453042342318056E-2</v>
      </c>
      <c r="E15" s="11"/>
    </row>
    <row r="16" spans="1:7" ht="16.5" x14ac:dyDescent="0.3">
      <c r="A16" s="19" t="s">
        <v>51</v>
      </c>
      <c r="B16" s="23">
        <v>744.54089999999997</v>
      </c>
      <c r="C16" s="21">
        <v>1.2487055726787375E-2</v>
      </c>
      <c r="E16" s="11"/>
    </row>
    <row r="17" spans="1:5" ht="16.5" x14ac:dyDescent="0.3">
      <c r="A17" s="19" t="s">
        <v>48</v>
      </c>
      <c r="B17" s="23">
        <v>676.4</v>
      </c>
      <c r="C17" s="21">
        <v>1.1344231718632221E-2</v>
      </c>
      <c r="E17" s="11"/>
    </row>
    <row r="18" spans="1:5" ht="16.5" x14ac:dyDescent="0.3">
      <c r="A18" s="20" t="s">
        <v>13</v>
      </c>
      <c r="B18" s="16">
        <v>4321.2704999999842</v>
      </c>
      <c r="C18" s="21">
        <v>7.2474118673698323E-2</v>
      </c>
      <c r="E18" s="11"/>
    </row>
    <row r="19" spans="1:5" ht="16.5" x14ac:dyDescent="0.3">
      <c r="A19" s="3" t="s">
        <v>21</v>
      </c>
      <c r="B19" s="16">
        <f>SUM(B4:B18)</f>
        <v>59625.016199999991</v>
      </c>
      <c r="C19" s="21">
        <f>SUM(C4:C18)</f>
        <v>0.99999999999999989</v>
      </c>
      <c r="E19" s="11"/>
    </row>
    <row r="20" spans="1:5" ht="16.5" x14ac:dyDescent="0.3">
      <c r="A20" s="3" t="s">
        <v>15</v>
      </c>
      <c r="B20" s="8">
        <v>53713.182999999997</v>
      </c>
      <c r="C20" s="30" t="s">
        <v>14</v>
      </c>
    </row>
    <row r="21" spans="1:5" ht="16.5" x14ac:dyDescent="0.3">
      <c r="A21" s="3" t="s">
        <v>20</v>
      </c>
      <c r="B21" s="8">
        <v>18823.942999999999</v>
      </c>
      <c r="C21" s="30" t="s">
        <v>14</v>
      </c>
    </row>
    <row r="22" spans="1:5" ht="16.5" x14ac:dyDescent="0.3">
      <c r="A22" s="3" t="s">
        <v>18</v>
      </c>
      <c r="B22" s="9">
        <f>B19+B20+B21</f>
        <v>132162.1422</v>
      </c>
      <c r="C22" s="30" t="s">
        <v>14</v>
      </c>
    </row>
    <row r="23" spans="1:5" x14ac:dyDescent="0.25">
      <c r="A23" s="5" t="s">
        <v>17</v>
      </c>
      <c r="B23" s="6"/>
      <c r="C23" s="6"/>
    </row>
    <row r="24" spans="1:5" x14ac:dyDescent="0.25">
      <c r="A24" s="5"/>
      <c r="B24" s="11"/>
    </row>
    <row r="25" spans="1:5" ht="16.5" x14ac:dyDescent="0.3">
      <c r="B25" s="33"/>
    </row>
    <row r="26" spans="1:5" x14ac:dyDescent="0.25">
      <c r="B26" s="11"/>
    </row>
    <row r="27" spans="1:5" x14ac:dyDescent="0.25">
      <c r="B27" s="11"/>
    </row>
    <row r="28" spans="1:5" x14ac:dyDescent="0.25">
      <c r="B28" s="11"/>
    </row>
    <row r="29" spans="1:5" x14ac:dyDescent="0.25">
      <c r="B29" s="11"/>
    </row>
    <row r="30" spans="1:5" x14ac:dyDescent="0.25">
      <c r="B30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F637D2-1D69-48CC-A0AC-19EEAB52CE80}">
  <dimension ref="A1:G31"/>
  <sheetViews>
    <sheetView topLeftCell="A2" zoomScale="120" zoomScaleNormal="120" workbookViewId="0">
      <selection activeCell="B26" sqref="B26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14417.158300000001</v>
      </c>
      <c r="C4" s="21">
        <v>0.22557749559595161</v>
      </c>
      <c r="E4" s="11"/>
    </row>
    <row r="5" spans="1:7" ht="16.5" x14ac:dyDescent="0.3">
      <c r="A5" s="19" t="s">
        <v>27</v>
      </c>
      <c r="B5" s="14">
        <v>9166.8712000000014</v>
      </c>
      <c r="C5" s="21">
        <v>0.14342908669780341</v>
      </c>
      <c r="E5" s="11"/>
      <c r="G5" s="11"/>
    </row>
    <row r="6" spans="1:7" ht="16.5" x14ac:dyDescent="0.3">
      <c r="A6" s="19" t="s">
        <v>53</v>
      </c>
      <c r="B6" s="14">
        <v>8663.6133000000009</v>
      </c>
      <c r="C6" s="21">
        <v>0.13555488192328288</v>
      </c>
      <c r="E6" s="11"/>
    </row>
    <row r="7" spans="1:7" ht="16.5" x14ac:dyDescent="0.3">
      <c r="A7" s="19" t="s">
        <v>34</v>
      </c>
      <c r="B7" s="14">
        <v>5048.2204000000002</v>
      </c>
      <c r="C7" s="21">
        <v>7.8986780290009925E-2</v>
      </c>
      <c r="E7" s="11"/>
    </row>
    <row r="8" spans="1:7" ht="16.5" x14ac:dyDescent="0.3">
      <c r="A8" s="19" t="s">
        <v>55</v>
      </c>
      <c r="B8" s="14">
        <v>4652.4866000000002</v>
      </c>
      <c r="C8" s="21">
        <v>7.2794947082028216E-2</v>
      </c>
      <c r="E8" s="11"/>
    </row>
    <row r="9" spans="1:7" ht="16.5" x14ac:dyDescent="0.3">
      <c r="A9" s="19" t="s">
        <v>31</v>
      </c>
      <c r="B9" s="14">
        <v>4429.1076000000003</v>
      </c>
      <c r="C9" s="21">
        <v>6.9299856417127353E-2</v>
      </c>
      <c r="E9" s="11"/>
    </row>
    <row r="10" spans="1:7" ht="16.5" x14ac:dyDescent="0.3">
      <c r="A10" s="19" t="s">
        <v>30</v>
      </c>
      <c r="B10" s="14">
        <v>3790.5229000000004</v>
      </c>
      <c r="C10" s="21">
        <v>5.9308266233096971E-2</v>
      </c>
      <c r="E10" s="11"/>
    </row>
    <row r="11" spans="1:7" ht="16.5" x14ac:dyDescent="0.3">
      <c r="A11" s="19" t="s">
        <v>36</v>
      </c>
      <c r="B11" s="14">
        <v>2633.1513999999997</v>
      </c>
      <c r="C11" s="21">
        <v>4.1199498956529718E-2</v>
      </c>
      <c r="E11" s="11"/>
    </row>
    <row r="12" spans="1:7" ht="16.5" x14ac:dyDescent="0.3">
      <c r="A12" s="19" t="s">
        <v>24</v>
      </c>
      <c r="B12" s="14">
        <v>1675.442</v>
      </c>
      <c r="C12" s="21">
        <v>2.6214736809560615E-2</v>
      </c>
      <c r="E12" s="11"/>
    </row>
    <row r="13" spans="1:7" ht="16.5" x14ac:dyDescent="0.3">
      <c r="A13" s="19" t="s">
        <v>45</v>
      </c>
      <c r="B13" s="14">
        <v>1087.6100000000001</v>
      </c>
      <c r="C13" s="21">
        <v>1.701724673336721E-2</v>
      </c>
      <c r="E13" s="11"/>
    </row>
    <row r="14" spans="1:7" ht="16.5" x14ac:dyDescent="0.3">
      <c r="A14" s="19" t="s">
        <v>38</v>
      </c>
      <c r="B14" s="14">
        <v>999.42989999999998</v>
      </c>
      <c r="C14" s="21">
        <v>1.5637540295698377E-2</v>
      </c>
      <c r="E14" s="11"/>
    </row>
    <row r="15" spans="1:7" ht="16.5" x14ac:dyDescent="0.3">
      <c r="A15" s="19" t="s">
        <v>41</v>
      </c>
      <c r="B15" s="23">
        <v>784.25580000000002</v>
      </c>
      <c r="C15" s="21">
        <v>1.2270827273263656E-2</v>
      </c>
      <c r="E15" s="11"/>
    </row>
    <row r="16" spans="1:7" ht="16.5" x14ac:dyDescent="0.3">
      <c r="A16" s="19" t="s">
        <v>33</v>
      </c>
      <c r="B16" s="23">
        <v>750.16470000000004</v>
      </c>
      <c r="C16" s="21">
        <v>1.1737422229073282E-2</v>
      </c>
      <c r="E16" s="11"/>
    </row>
    <row r="17" spans="1:5" ht="16.5" x14ac:dyDescent="0.3">
      <c r="A17" s="19" t="s">
        <v>51</v>
      </c>
      <c r="B17" s="23">
        <v>739.88119999999992</v>
      </c>
      <c r="C17" s="21">
        <v>1.1576521854138716E-2</v>
      </c>
      <c r="E17" s="11"/>
    </row>
    <row r="18" spans="1:5" ht="16.5" x14ac:dyDescent="0.3">
      <c r="A18" s="19" t="s">
        <v>48</v>
      </c>
      <c r="B18" s="23">
        <v>667.9</v>
      </c>
      <c r="C18" s="21">
        <v>1.0450270862915896E-2</v>
      </c>
      <c r="E18" s="11"/>
    </row>
    <row r="19" spans="1:5" ht="16.5" x14ac:dyDescent="0.3">
      <c r="A19" s="20" t="s">
        <v>13</v>
      </c>
      <c r="B19" s="16">
        <v>4406.4036999999953</v>
      </c>
      <c r="C19" s="21">
        <v>6.8944620746151736E-2</v>
      </c>
      <c r="E19" s="11"/>
    </row>
    <row r="20" spans="1:5" ht="16.5" x14ac:dyDescent="0.3">
      <c r="A20" s="3" t="s">
        <v>21</v>
      </c>
      <c r="B20" s="16">
        <f>SUM(B4:B19)</f>
        <v>63912.219000000026</v>
      </c>
      <c r="C20" s="21">
        <f>SUM(C4:C19)</f>
        <v>0.99999999999999967</v>
      </c>
      <c r="E20" s="11"/>
    </row>
    <row r="21" spans="1:5" ht="16.5" x14ac:dyDescent="0.3">
      <c r="A21" s="3" t="s">
        <v>15</v>
      </c>
      <c r="B21" s="8">
        <v>49589.716</v>
      </c>
      <c r="C21" s="30" t="s">
        <v>14</v>
      </c>
    </row>
    <row r="22" spans="1:5" ht="16.5" x14ac:dyDescent="0.3">
      <c r="A22" s="3" t="s">
        <v>20</v>
      </c>
      <c r="B22" s="8">
        <v>18672.163</v>
      </c>
      <c r="C22" s="30" t="s">
        <v>14</v>
      </c>
    </row>
    <row r="23" spans="1:5" ht="16.5" x14ac:dyDescent="0.3">
      <c r="A23" s="3" t="s">
        <v>18</v>
      </c>
      <c r="B23" s="9">
        <f>B20+B21+B22</f>
        <v>132174.09800000003</v>
      </c>
      <c r="C23" s="30" t="s">
        <v>14</v>
      </c>
    </row>
    <row r="24" spans="1:5" x14ac:dyDescent="0.25">
      <c r="A24" s="5" t="s">
        <v>17</v>
      </c>
      <c r="B24" s="6"/>
      <c r="C24" s="6"/>
    </row>
    <row r="25" spans="1:5" x14ac:dyDescent="0.25">
      <c r="A25" s="5"/>
      <c r="B25" s="11"/>
    </row>
    <row r="26" spans="1:5" ht="16.5" x14ac:dyDescent="0.3">
      <c r="B26" s="33"/>
    </row>
    <row r="27" spans="1:5" x14ac:dyDescent="0.25">
      <c r="B27" s="11"/>
    </row>
    <row r="28" spans="1:5" x14ac:dyDescent="0.25">
      <c r="B28" s="11"/>
    </row>
    <row r="29" spans="1:5" x14ac:dyDescent="0.25">
      <c r="B29" s="11"/>
    </row>
    <row r="30" spans="1:5" x14ac:dyDescent="0.25">
      <c r="B30" s="11"/>
    </row>
    <row r="31" spans="1:5" x14ac:dyDescent="0.25">
      <c r="B31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A1CC4E-9C63-4D13-A9FC-09F5F466B2AC}">
  <dimension ref="A1:G31"/>
  <sheetViews>
    <sheetView zoomScale="120" zoomScaleNormal="120" workbookViewId="0">
      <selection activeCell="C4" sqref="C4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13760.421499999999</v>
      </c>
      <c r="C4" s="21">
        <v>0.22725110222120065</v>
      </c>
      <c r="E4" s="11"/>
    </row>
    <row r="5" spans="1:7" ht="16.5" x14ac:dyDescent="0.3">
      <c r="A5" s="19" t="s">
        <v>27</v>
      </c>
      <c r="B5" s="14">
        <v>9307.1833999999999</v>
      </c>
      <c r="C5" s="21">
        <v>0.15370660602401329</v>
      </c>
      <c r="E5" s="11"/>
      <c r="G5" s="11"/>
    </row>
    <row r="6" spans="1:7" ht="16.5" x14ac:dyDescent="0.3">
      <c r="A6" s="19" t="s">
        <v>53</v>
      </c>
      <c r="B6" s="14">
        <v>9182.3280999999988</v>
      </c>
      <c r="C6" s="21">
        <v>0.15164464124021951</v>
      </c>
      <c r="E6" s="11"/>
    </row>
    <row r="7" spans="1:7" ht="16.5" x14ac:dyDescent="0.3">
      <c r="A7" s="19" t="s">
        <v>55</v>
      </c>
      <c r="B7" s="14">
        <v>4468.2492999999995</v>
      </c>
      <c r="C7" s="21">
        <v>7.3792403701013684E-2</v>
      </c>
      <c r="E7" s="11"/>
    </row>
    <row r="8" spans="1:7" ht="16.5" x14ac:dyDescent="0.3">
      <c r="A8" s="19" t="s">
        <v>34</v>
      </c>
      <c r="B8" s="14">
        <v>4281.3900000000003</v>
      </c>
      <c r="C8" s="21">
        <v>7.0706453035528485E-2</v>
      </c>
      <c r="E8" s="11"/>
    </row>
    <row r="9" spans="1:7" ht="16.5" x14ac:dyDescent="0.3">
      <c r="A9" s="19" t="s">
        <v>30</v>
      </c>
      <c r="B9" s="14">
        <v>3723.6999000000005</v>
      </c>
      <c r="C9" s="21">
        <v>6.149629258202409E-2</v>
      </c>
      <c r="E9" s="11"/>
    </row>
    <row r="10" spans="1:7" ht="16.5" x14ac:dyDescent="0.3">
      <c r="A10" s="19" t="s">
        <v>31</v>
      </c>
      <c r="B10" s="14">
        <v>3523.9798000000001</v>
      </c>
      <c r="C10" s="21">
        <v>5.81979479157122E-2</v>
      </c>
      <c r="E10" s="11"/>
    </row>
    <row r="11" spans="1:7" ht="16.5" x14ac:dyDescent="0.3">
      <c r="A11" s="19" t="s">
        <v>36</v>
      </c>
      <c r="B11" s="14">
        <v>1946.3171</v>
      </c>
      <c r="C11" s="21">
        <v>3.2143107407499899E-2</v>
      </c>
      <c r="E11" s="11"/>
    </row>
    <row r="12" spans="1:7" ht="16.5" x14ac:dyDescent="0.3">
      <c r="A12" s="19" t="s">
        <v>24</v>
      </c>
      <c r="B12" s="14">
        <v>1618.3269</v>
      </c>
      <c r="C12" s="21">
        <v>2.6726403095953043E-2</v>
      </c>
      <c r="E12" s="11"/>
    </row>
    <row r="13" spans="1:7" ht="16.5" x14ac:dyDescent="0.3">
      <c r="A13" s="19" t="s">
        <v>45</v>
      </c>
      <c r="B13" s="14">
        <v>1260.317</v>
      </c>
      <c r="C13" s="21">
        <v>2.0813928366810345E-2</v>
      </c>
      <c r="E13" s="11"/>
    </row>
    <row r="14" spans="1:7" ht="16.5" x14ac:dyDescent="0.3">
      <c r="A14" s="19" t="s">
        <v>38</v>
      </c>
      <c r="B14" s="14">
        <v>946.32389999999998</v>
      </c>
      <c r="C14" s="21">
        <v>1.5628383864060069E-2</v>
      </c>
      <c r="E14" s="11"/>
    </row>
    <row r="15" spans="1:7" ht="16.5" x14ac:dyDescent="0.3">
      <c r="A15" s="19" t="s">
        <v>51</v>
      </c>
      <c r="B15" s="23">
        <v>739.89109999999994</v>
      </c>
      <c r="C15" s="21">
        <v>1.2219180059175992E-2</v>
      </c>
      <c r="E15" s="11"/>
    </row>
    <row r="16" spans="1:7" ht="16.5" x14ac:dyDescent="0.3">
      <c r="A16" s="19" t="s">
        <v>41</v>
      </c>
      <c r="B16" s="23">
        <v>713.66579999999999</v>
      </c>
      <c r="C16" s="21">
        <v>1.1786073534707854E-2</v>
      </c>
      <c r="E16" s="11"/>
    </row>
    <row r="17" spans="1:5" ht="16.5" x14ac:dyDescent="0.3">
      <c r="A17" s="19" t="s">
        <v>48</v>
      </c>
      <c r="B17" s="23">
        <v>665.9</v>
      </c>
      <c r="C17" s="21">
        <v>1.0997229188735063E-2</v>
      </c>
      <c r="E17" s="11"/>
    </row>
    <row r="18" spans="1:5" ht="16.5" x14ac:dyDescent="0.3">
      <c r="A18" s="19" t="s">
        <v>39</v>
      </c>
      <c r="B18" s="23">
        <v>578.73599999999999</v>
      </c>
      <c r="C18" s="21">
        <v>9.5577300372004445E-3</v>
      </c>
      <c r="E18" s="11"/>
    </row>
    <row r="19" spans="1:5" ht="16.5" x14ac:dyDescent="0.3">
      <c r="A19" s="20" t="s">
        <v>13</v>
      </c>
      <c r="B19" s="16">
        <v>3834.886299999991</v>
      </c>
      <c r="C19" s="21">
        <v>6.3332517726145232E-2</v>
      </c>
      <c r="E19" s="11"/>
    </row>
    <row r="20" spans="1:5" ht="16.5" x14ac:dyDescent="0.3">
      <c r="A20" s="3" t="s">
        <v>21</v>
      </c>
      <c r="B20" s="16">
        <f>SUM(B4:B19)</f>
        <v>60551.616099999999</v>
      </c>
      <c r="C20" s="21">
        <f>SUM(C4:C19)</f>
        <v>0.99999999999999978</v>
      </c>
      <c r="E20" s="11"/>
    </row>
    <row r="21" spans="1:5" ht="16.5" x14ac:dyDescent="0.3">
      <c r="A21" s="3" t="s">
        <v>15</v>
      </c>
      <c r="B21" s="8">
        <v>50522.582000000002</v>
      </c>
      <c r="C21" s="30" t="s">
        <v>14</v>
      </c>
    </row>
    <row r="22" spans="1:5" ht="16.5" x14ac:dyDescent="0.3">
      <c r="A22" s="3" t="s">
        <v>20</v>
      </c>
      <c r="B22" s="8">
        <v>18380.491999999998</v>
      </c>
      <c r="C22" s="30" t="s">
        <v>14</v>
      </c>
    </row>
    <row r="23" spans="1:5" ht="16.5" x14ac:dyDescent="0.3">
      <c r="A23" s="3" t="s">
        <v>18</v>
      </c>
      <c r="B23" s="9">
        <f>B20+B21+B22</f>
        <v>129454.69010000001</v>
      </c>
      <c r="C23" s="30" t="s">
        <v>14</v>
      </c>
    </row>
    <row r="24" spans="1:5" x14ac:dyDescent="0.25">
      <c r="A24" s="5" t="s">
        <v>17</v>
      </c>
      <c r="B24" s="6"/>
      <c r="C24" s="6"/>
    </row>
    <row r="25" spans="1:5" x14ac:dyDescent="0.25">
      <c r="A25" s="5"/>
      <c r="B25" s="11"/>
    </row>
    <row r="26" spans="1:5" ht="16.5" x14ac:dyDescent="0.3">
      <c r="B26" s="33"/>
    </row>
    <row r="27" spans="1:5" x14ac:dyDescent="0.25">
      <c r="B27" s="11"/>
    </row>
    <row r="28" spans="1:5" x14ac:dyDescent="0.25">
      <c r="B28" s="11"/>
    </row>
    <row r="29" spans="1:5" x14ac:dyDescent="0.25">
      <c r="B29" s="11"/>
    </row>
    <row r="30" spans="1:5" x14ac:dyDescent="0.25">
      <c r="B30" s="11"/>
    </row>
    <row r="31" spans="1:5" x14ac:dyDescent="0.25">
      <c r="B31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C5CDD0-B7E1-42DB-A37F-92364475FB89}">
  <dimension ref="A1:G31"/>
  <sheetViews>
    <sheetView topLeftCell="A2" zoomScale="120" zoomScaleNormal="120" workbookViewId="0">
      <selection activeCell="G11" sqref="G11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15003.301500000001</v>
      </c>
      <c r="C4" s="21">
        <v>0.24027648257659931</v>
      </c>
      <c r="E4" s="11"/>
    </row>
    <row r="5" spans="1:7" ht="16.5" x14ac:dyDescent="0.3">
      <c r="A5" s="19" t="s">
        <v>27</v>
      </c>
      <c r="B5" s="14">
        <v>9612.1964000000007</v>
      </c>
      <c r="C5" s="21">
        <v>0.15393843420579467</v>
      </c>
      <c r="E5" s="11"/>
      <c r="G5" s="11"/>
    </row>
    <row r="6" spans="1:7" ht="16.5" x14ac:dyDescent="0.3">
      <c r="A6" s="19" t="s">
        <v>53</v>
      </c>
      <c r="B6" s="14">
        <v>9491.3414999999986</v>
      </c>
      <c r="C6" s="21">
        <v>0.1520029541866704</v>
      </c>
      <c r="E6" s="11"/>
    </row>
    <row r="7" spans="1:7" ht="16.5" x14ac:dyDescent="0.3">
      <c r="A7" s="19" t="s">
        <v>34</v>
      </c>
      <c r="B7" s="14">
        <v>4659.6048000000001</v>
      </c>
      <c r="C7" s="21">
        <v>7.4623138883201032E-2</v>
      </c>
      <c r="E7" s="11"/>
    </row>
    <row r="8" spans="1:7" ht="16.5" x14ac:dyDescent="0.3">
      <c r="A8" s="19" t="s">
        <v>55</v>
      </c>
      <c r="B8" s="14">
        <v>4175.5050000000001</v>
      </c>
      <c r="C8" s="21">
        <v>6.6870325466764982E-2</v>
      </c>
      <c r="E8" s="11"/>
    </row>
    <row r="9" spans="1:7" ht="16.5" x14ac:dyDescent="0.3">
      <c r="A9" s="19" t="s">
        <v>31</v>
      </c>
      <c r="B9" s="14">
        <v>4106.0180999999993</v>
      </c>
      <c r="C9" s="21">
        <v>6.5757499205348319E-2</v>
      </c>
      <c r="E9" s="11"/>
    </row>
    <row r="10" spans="1:7" ht="16.5" x14ac:dyDescent="0.3">
      <c r="A10" s="19" t="s">
        <v>30</v>
      </c>
      <c r="B10" s="14">
        <v>3521.2100999999998</v>
      </c>
      <c r="C10" s="21">
        <v>5.6391853302501148E-2</v>
      </c>
      <c r="E10" s="11"/>
    </row>
    <row r="11" spans="1:7" ht="16.5" x14ac:dyDescent="0.3">
      <c r="A11" s="19" t="s">
        <v>45</v>
      </c>
      <c r="B11" s="14">
        <v>1637.2550000000001</v>
      </c>
      <c r="C11" s="21">
        <v>2.6220487036200005E-2</v>
      </c>
      <c r="E11" s="11"/>
    </row>
    <row r="12" spans="1:7" ht="16.5" x14ac:dyDescent="0.3">
      <c r="A12" s="19" t="s">
        <v>24</v>
      </c>
      <c r="B12" s="14">
        <v>1601.4209000000001</v>
      </c>
      <c r="C12" s="21">
        <v>2.5646607246855097E-2</v>
      </c>
      <c r="E12" s="11"/>
    </row>
    <row r="13" spans="1:7" ht="16.5" x14ac:dyDescent="0.3">
      <c r="A13" s="19" t="s">
        <v>36</v>
      </c>
      <c r="B13" s="14">
        <v>1148.0011000000002</v>
      </c>
      <c r="C13" s="21">
        <v>1.8385131186097064E-2</v>
      </c>
      <c r="E13" s="11"/>
    </row>
    <row r="14" spans="1:7" ht="16.5" x14ac:dyDescent="0.3">
      <c r="A14" s="19" t="s">
        <v>38</v>
      </c>
      <c r="B14" s="14">
        <v>1006.5029000000001</v>
      </c>
      <c r="C14" s="21">
        <v>1.6119050631299162E-2</v>
      </c>
      <c r="E14" s="11"/>
    </row>
    <row r="15" spans="1:7" ht="16.5" x14ac:dyDescent="0.3">
      <c r="A15" s="19" t="s">
        <v>51</v>
      </c>
      <c r="B15" s="23">
        <v>705.43110000000001</v>
      </c>
      <c r="C15" s="21">
        <v>1.129741366646143E-2</v>
      </c>
      <c r="E15" s="11"/>
    </row>
    <row r="16" spans="1:7" ht="16.5" x14ac:dyDescent="0.3">
      <c r="A16" s="19" t="s">
        <v>41</v>
      </c>
      <c r="B16" s="23">
        <v>683.82579999999996</v>
      </c>
      <c r="C16" s="21">
        <v>1.095140678997413E-2</v>
      </c>
      <c r="E16" s="11"/>
    </row>
    <row r="17" spans="1:5" ht="16.5" x14ac:dyDescent="0.3">
      <c r="A17" s="19" t="s">
        <v>39</v>
      </c>
      <c r="B17" s="23">
        <v>647.39699999999993</v>
      </c>
      <c r="C17" s="21">
        <v>1.0368002935263458E-2</v>
      </c>
      <c r="E17" s="11"/>
    </row>
    <row r="18" spans="1:5" ht="16.5" x14ac:dyDescent="0.3">
      <c r="A18" s="19" t="s">
        <v>48</v>
      </c>
      <c r="B18" s="23">
        <v>635.9</v>
      </c>
      <c r="C18" s="21">
        <v>1.0183879546142527E-2</v>
      </c>
      <c r="E18" s="11"/>
    </row>
    <row r="19" spans="1:5" ht="16.5" x14ac:dyDescent="0.3">
      <c r="A19" s="20" t="s">
        <v>13</v>
      </c>
      <c r="B19" s="16">
        <v>3806.9113999999972</v>
      </c>
      <c r="C19" s="21">
        <v>6.096733313482746E-2</v>
      </c>
      <c r="E19" s="11"/>
    </row>
    <row r="20" spans="1:5" ht="16.5" x14ac:dyDescent="0.3">
      <c r="A20" s="3" t="s">
        <v>21</v>
      </c>
      <c r="B20" s="16">
        <f>SUM(B4:B19)</f>
        <v>62441.822599999985</v>
      </c>
      <c r="C20" s="21">
        <f>SUM(C4:C19)</f>
        <v>1.0000000000000002</v>
      </c>
      <c r="E20" s="11"/>
    </row>
    <row r="21" spans="1:5" ht="16.5" x14ac:dyDescent="0.3">
      <c r="A21" s="3" t="s">
        <v>15</v>
      </c>
      <c r="B21" s="8">
        <v>49739.913999999997</v>
      </c>
      <c r="C21" s="30" t="s">
        <v>14</v>
      </c>
    </row>
    <row r="22" spans="1:5" ht="16.5" x14ac:dyDescent="0.3">
      <c r="A22" s="3" t="s">
        <v>20</v>
      </c>
      <c r="B22" s="8">
        <v>17892.712</v>
      </c>
      <c r="C22" s="30" t="s">
        <v>14</v>
      </c>
    </row>
    <row r="23" spans="1:5" ht="16.5" x14ac:dyDescent="0.3">
      <c r="A23" s="3" t="s">
        <v>18</v>
      </c>
      <c r="B23" s="9">
        <f>B20+B21+B22</f>
        <v>130074.44859999997</v>
      </c>
      <c r="C23" s="30" t="s">
        <v>14</v>
      </c>
    </row>
    <row r="24" spans="1:5" x14ac:dyDescent="0.25">
      <c r="A24" s="5" t="s">
        <v>17</v>
      </c>
      <c r="B24" s="6"/>
      <c r="C24" s="6"/>
    </row>
    <row r="25" spans="1:5" x14ac:dyDescent="0.25">
      <c r="A25" s="5"/>
      <c r="B25" s="11"/>
    </row>
    <row r="26" spans="1:5" ht="16.5" x14ac:dyDescent="0.3">
      <c r="B26" s="23"/>
    </row>
    <row r="27" spans="1:5" x14ac:dyDescent="0.25">
      <c r="B27" s="11"/>
    </row>
    <row r="28" spans="1:5" x14ac:dyDescent="0.25">
      <c r="B28" s="11"/>
    </row>
    <row r="29" spans="1:5" x14ac:dyDescent="0.25">
      <c r="B29" s="11"/>
    </row>
    <row r="30" spans="1:5" x14ac:dyDescent="0.25">
      <c r="B30" s="11"/>
    </row>
    <row r="31" spans="1:5" x14ac:dyDescent="0.25">
      <c r="B31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6BD1F6-C3D0-4457-89F2-D10ABAE833C8}">
  <dimension ref="A1:G31"/>
  <sheetViews>
    <sheetView topLeftCell="A2" zoomScale="120" zoomScaleNormal="120" workbookViewId="0">
      <selection activeCell="I18" sqref="I18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15561.861500000001</v>
      </c>
      <c r="C4" s="21">
        <v>0.25085579954915715</v>
      </c>
      <c r="E4" s="11"/>
    </row>
    <row r="5" spans="1:7" ht="16.5" x14ac:dyDescent="0.3">
      <c r="A5" s="19" t="s">
        <v>27</v>
      </c>
      <c r="B5" s="14">
        <v>9398.7903999999999</v>
      </c>
      <c r="C5" s="21">
        <v>0.15150765097009392</v>
      </c>
      <c r="E5" s="11"/>
      <c r="G5" s="11"/>
    </row>
    <row r="6" spans="1:7" ht="16.5" x14ac:dyDescent="0.3">
      <c r="A6" s="19" t="s">
        <v>53</v>
      </c>
      <c r="B6" s="14">
        <v>8972.2249999999985</v>
      </c>
      <c r="C6" s="21">
        <v>0.14463145531207405</v>
      </c>
      <c r="E6" s="11"/>
    </row>
    <row r="7" spans="1:7" ht="16.5" x14ac:dyDescent="0.3">
      <c r="A7" s="19" t="s">
        <v>26</v>
      </c>
      <c r="B7" s="14">
        <v>4117.3204999999998</v>
      </c>
      <c r="C7" s="21">
        <v>6.6370833979446181E-2</v>
      </c>
      <c r="E7" s="11"/>
    </row>
    <row r="8" spans="1:7" ht="16.5" x14ac:dyDescent="0.3">
      <c r="A8" s="19" t="s">
        <v>34</v>
      </c>
      <c r="B8" s="14">
        <v>3933.2552000000005</v>
      </c>
      <c r="C8" s="21">
        <v>6.3403717995233408E-2</v>
      </c>
      <c r="E8" s="11"/>
    </row>
    <row r="9" spans="1:7" ht="16.5" x14ac:dyDescent="0.3">
      <c r="A9" s="19" t="s">
        <v>31</v>
      </c>
      <c r="B9" s="14">
        <v>3902.3088999999995</v>
      </c>
      <c r="C9" s="21">
        <v>6.2904866438844201E-2</v>
      </c>
      <c r="E9" s="11"/>
    </row>
    <row r="10" spans="1:7" ht="16.5" x14ac:dyDescent="0.3">
      <c r="A10" s="19" t="s">
        <v>30</v>
      </c>
      <c r="B10" s="14">
        <v>3448.1120999999998</v>
      </c>
      <c r="C10" s="21">
        <v>5.5583255112546991E-2</v>
      </c>
      <c r="E10" s="11"/>
    </row>
    <row r="11" spans="1:7" ht="16.5" x14ac:dyDescent="0.3">
      <c r="A11" s="19" t="s">
        <v>45</v>
      </c>
      <c r="B11" s="14">
        <v>1816.8820000000001</v>
      </c>
      <c r="C11" s="21">
        <v>2.9287973472612625E-2</v>
      </c>
      <c r="E11" s="11"/>
    </row>
    <row r="12" spans="1:7" ht="16.5" x14ac:dyDescent="0.3">
      <c r="A12" s="19" t="s">
        <v>24</v>
      </c>
      <c r="B12" s="14">
        <v>1640.4097999999999</v>
      </c>
      <c r="C12" s="21">
        <v>2.6443257573476854E-2</v>
      </c>
      <c r="E12" s="11"/>
    </row>
    <row r="13" spans="1:7" ht="16.5" x14ac:dyDescent="0.3">
      <c r="A13" s="19" t="s">
        <v>36</v>
      </c>
      <c r="B13" s="14">
        <v>1309.1352999999999</v>
      </c>
      <c r="C13" s="21">
        <v>2.1103142602800162E-2</v>
      </c>
      <c r="E13" s="11"/>
    </row>
    <row r="14" spans="1:7" ht="16.5" x14ac:dyDescent="0.3">
      <c r="A14" s="19" t="s">
        <v>41</v>
      </c>
      <c r="B14" s="14">
        <v>1023.4758</v>
      </c>
      <c r="C14" s="21">
        <v>1.6498337305483231E-2</v>
      </c>
      <c r="E14" s="11"/>
    </row>
    <row r="15" spans="1:7" ht="16.5" x14ac:dyDescent="0.3">
      <c r="A15" s="19" t="s">
        <v>38</v>
      </c>
      <c r="B15" s="23">
        <v>1006.1419</v>
      </c>
      <c r="C15" s="21">
        <v>1.6218916405624614E-2</v>
      </c>
      <c r="E15" s="11"/>
    </row>
    <row r="16" spans="1:7" ht="16.5" x14ac:dyDescent="0.3">
      <c r="A16" s="19" t="s">
        <v>51</v>
      </c>
      <c r="B16" s="23">
        <v>700.43110000000001</v>
      </c>
      <c r="C16" s="21">
        <v>1.129088596628338E-2</v>
      </c>
      <c r="E16" s="11"/>
    </row>
    <row r="17" spans="1:5" ht="16.5" x14ac:dyDescent="0.3">
      <c r="A17" s="19" t="s">
        <v>48</v>
      </c>
      <c r="B17" s="23">
        <v>631.9</v>
      </c>
      <c r="C17" s="21">
        <v>1.0186170834068429E-2</v>
      </c>
      <c r="E17" s="11"/>
    </row>
    <row r="18" spans="1:5" ht="16.5" x14ac:dyDescent="0.3">
      <c r="A18" s="19" t="s">
        <v>39</v>
      </c>
      <c r="B18" s="23">
        <v>618.20000000000005</v>
      </c>
      <c r="C18" s="21">
        <v>9.9653280734627366E-3</v>
      </c>
      <c r="E18" s="11"/>
    </row>
    <row r="19" spans="1:5" ht="16.5" x14ac:dyDescent="0.3">
      <c r="A19" s="20" t="s">
        <v>13</v>
      </c>
      <c r="B19" s="16">
        <v>3954.6380999999892</v>
      </c>
      <c r="C19" s="21">
        <v>6.3748408408792021E-2</v>
      </c>
      <c r="E19" s="11"/>
    </row>
    <row r="20" spans="1:5" ht="16.5" x14ac:dyDescent="0.3">
      <c r="A20" s="3" t="s">
        <v>21</v>
      </c>
      <c r="B20" s="16">
        <f>SUM(B4:B19)</f>
        <v>62035.087599999992</v>
      </c>
      <c r="C20" s="21">
        <f>SUM(C4:C19)</f>
        <v>0.99999999999999978</v>
      </c>
      <c r="E20" s="11"/>
    </row>
    <row r="21" spans="1:5" ht="16.5" x14ac:dyDescent="0.3">
      <c r="A21" s="3" t="s">
        <v>15</v>
      </c>
      <c r="B21" s="8">
        <v>49552.464</v>
      </c>
      <c r="C21" s="30" t="s">
        <v>14</v>
      </c>
    </row>
    <row r="22" spans="1:5" ht="16.5" x14ac:dyDescent="0.3">
      <c r="A22" s="3" t="s">
        <v>20</v>
      </c>
      <c r="B22" s="8">
        <v>18090.237000000001</v>
      </c>
      <c r="C22" s="30" t="s">
        <v>14</v>
      </c>
    </row>
    <row r="23" spans="1:5" ht="16.5" x14ac:dyDescent="0.3">
      <c r="A23" s="3" t="s">
        <v>18</v>
      </c>
      <c r="B23" s="9">
        <f>B20+B21+B22</f>
        <v>129677.7886</v>
      </c>
      <c r="C23" s="30" t="s">
        <v>14</v>
      </c>
    </row>
    <row r="24" spans="1:5" x14ac:dyDescent="0.25">
      <c r="A24" s="5" t="s">
        <v>17</v>
      </c>
      <c r="B24" s="6"/>
      <c r="C24" s="6"/>
    </row>
    <row r="25" spans="1:5" x14ac:dyDescent="0.25">
      <c r="A25" s="5"/>
      <c r="B25" s="11"/>
    </row>
    <row r="26" spans="1:5" ht="16.5" x14ac:dyDescent="0.3">
      <c r="B26" s="23"/>
    </row>
    <row r="27" spans="1:5" x14ac:dyDescent="0.25">
      <c r="B27" s="11"/>
    </row>
    <row r="28" spans="1:5" x14ac:dyDescent="0.25">
      <c r="B28" s="11"/>
    </row>
    <row r="29" spans="1:5" x14ac:dyDescent="0.25">
      <c r="B29" s="11"/>
    </row>
    <row r="30" spans="1:5" x14ac:dyDescent="0.25">
      <c r="B30" s="11"/>
    </row>
    <row r="31" spans="1:5" x14ac:dyDescent="0.25">
      <c r="B31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255B12-4A4E-48D8-99FD-B8AC0E4C7651}">
  <dimension ref="A1:G32"/>
  <sheetViews>
    <sheetView topLeftCell="A2" zoomScale="120" zoomScaleNormal="120" workbookViewId="0">
      <selection activeCell="F8" sqref="F8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  <col min="5" max="5" width="12.85546875" bestFit="1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16728.72287256</v>
      </c>
      <c r="C4" s="21">
        <v>0.22082922199710731</v>
      </c>
      <c r="E4" s="11"/>
    </row>
    <row r="5" spans="1:7" ht="16.5" x14ac:dyDescent="0.3">
      <c r="A5" s="19" t="s">
        <v>27</v>
      </c>
      <c r="B5" s="14">
        <v>10451.879895919999</v>
      </c>
      <c r="C5" s="21">
        <v>0.13797111252342806</v>
      </c>
      <c r="E5" s="11"/>
      <c r="G5" s="11"/>
    </row>
    <row r="6" spans="1:7" ht="16.5" x14ac:dyDescent="0.3">
      <c r="A6" s="19" t="s">
        <v>53</v>
      </c>
      <c r="B6" s="14">
        <v>8888.9516604</v>
      </c>
      <c r="C6" s="21">
        <v>0.11733951805465219</v>
      </c>
      <c r="E6" s="11"/>
    </row>
    <row r="7" spans="1:7" ht="16.5" x14ac:dyDescent="0.3">
      <c r="A7" s="19" t="s">
        <v>55</v>
      </c>
      <c r="B7" s="14">
        <v>7048.1618587200001</v>
      </c>
      <c r="C7" s="21">
        <v>9.3039983483965805E-2</v>
      </c>
      <c r="E7" s="11"/>
    </row>
    <row r="8" spans="1:7" ht="16.5" x14ac:dyDescent="0.3">
      <c r="A8" s="19" t="s">
        <v>36</v>
      </c>
      <c r="B8" s="14">
        <v>5524.2183899199999</v>
      </c>
      <c r="C8" s="21">
        <v>7.2923011426601708E-2</v>
      </c>
      <c r="E8" s="11"/>
    </row>
    <row r="9" spans="1:7" ht="16.5" x14ac:dyDescent="0.3">
      <c r="A9" s="19" t="s">
        <v>31</v>
      </c>
      <c r="B9" s="14">
        <v>5038.8961821599996</v>
      </c>
      <c r="C9" s="21">
        <v>6.6516465847838199E-2</v>
      </c>
      <c r="E9" s="11"/>
    </row>
    <row r="10" spans="1:7" ht="16.5" x14ac:dyDescent="0.3">
      <c r="A10" s="19" t="s">
        <v>30</v>
      </c>
      <c r="B10" s="14">
        <v>4099.5147952799998</v>
      </c>
      <c r="C10" s="21">
        <v>5.4116065506247209E-2</v>
      </c>
      <c r="E10" s="11"/>
    </row>
    <row r="11" spans="1:7" ht="16.5" x14ac:dyDescent="0.3">
      <c r="A11" s="19" t="s">
        <v>34</v>
      </c>
      <c r="B11" s="14">
        <v>4049.45434376</v>
      </c>
      <c r="C11" s="21">
        <v>5.345523738169751E-2</v>
      </c>
      <c r="E11" s="11"/>
    </row>
    <row r="12" spans="1:7" ht="16.5" x14ac:dyDescent="0.3">
      <c r="A12" s="19" t="s">
        <v>24</v>
      </c>
      <c r="B12" s="14">
        <v>1787.9255332800001</v>
      </c>
      <c r="C12" s="21">
        <v>2.3601694373849427E-2</v>
      </c>
      <c r="E12" s="11"/>
    </row>
    <row r="13" spans="1:7" ht="16.5" x14ac:dyDescent="0.3">
      <c r="A13" s="19" t="s">
        <v>50</v>
      </c>
      <c r="B13" s="14">
        <v>1057.8055764800001</v>
      </c>
      <c r="C13" s="21">
        <v>1.3963671002132694E-2</v>
      </c>
      <c r="E13" s="11"/>
    </row>
    <row r="14" spans="1:7" ht="16.5" x14ac:dyDescent="0.3">
      <c r="A14" s="19" t="s">
        <v>37</v>
      </c>
      <c r="B14" s="14">
        <v>1055.2139999999999</v>
      </c>
      <c r="C14" s="21">
        <v>1.392946063101326E-2</v>
      </c>
      <c r="E14" s="11"/>
    </row>
    <row r="15" spans="1:7" ht="16.5" x14ac:dyDescent="0.3">
      <c r="A15" s="19" t="s">
        <v>12</v>
      </c>
      <c r="B15" s="23">
        <v>987.50507712000001</v>
      </c>
      <c r="C15" s="21">
        <v>1.3035662050227494E-2</v>
      </c>
      <c r="E15" s="11"/>
    </row>
    <row r="16" spans="1:7" ht="16.5" x14ac:dyDescent="0.3">
      <c r="A16" s="19" t="s">
        <v>46</v>
      </c>
      <c r="B16" s="23">
        <v>979.92846959999997</v>
      </c>
      <c r="C16" s="21">
        <v>1.293564626559378E-2</v>
      </c>
      <c r="E16" s="11"/>
    </row>
    <row r="17" spans="1:5" ht="16.5" x14ac:dyDescent="0.3">
      <c r="A17" s="19" t="s">
        <v>51</v>
      </c>
      <c r="B17" s="23">
        <v>791.63419999999996</v>
      </c>
      <c r="C17" s="21">
        <v>1.0450048448052885E-2</v>
      </c>
      <c r="E17" s="11"/>
    </row>
    <row r="18" spans="1:5" ht="16.5" x14ac:dyDescent="0.3">
      <c r="A18" s="19" t="s">
        <v>33</v>
      </c>
      <c r="B18" s="23">
        <v>745.45120736000001</v>
      </c>
      <c r="C18" s="21">
        <v>9.8404051171254586E-3</v>
      </c>
      <c r="E18" s="11"/>
    </row>
    <row r="19" spans="1:5" ht="16.5" x14ac:dyDescent="0.3">
      <c r="A19" s="19" t="s">
        <v>48</v>
      </c>
      <c r="B19" s="23">
        <v>740.4</v>
      </c>
      <c r="C19" s="21">
        <v>9.7737261363118923E-3</v>
      </c>
      <c r="E19" s="11"/>
    </row>
    <row r="20" spans="1:5" ht="16.5" x14ac:dyDescent="0.3">
      <c r="A20" s="20" t="s">
        <v>13</v>
      </c>
      <c r="B20" s="16">
        <v>5778.4536274399725</v>
      </c>
      <c r="C20" s="21">
        <v>7.6279069754154952E-2</v>
      </c>
      <c r="E20" s="11"/>
    </row>
    <row r="21" spans="1:5" ht="16.5" x14ac:dyDescent="0.3">
      <c r="A21" s="3" t="s">
        <v>21</v>
      </c>
      <c r="B21" s="16">
        <f>SUM(B4:B20)</f>
        <v>75754.117689999985</v>
      </c>
      <c r="C21" s="21">
        <f>SUM(C4:C20)</f>
        <v>1</v>
      </c>
      <c r="E21" s="11"/>
    </row>
    <row r="22" spans="1:5" ht="16.5" x14ac:dyDescent="0.3">
      <c r="A22" s="3" t="s">
        <v>15</v>
      </c>
      <c r="B22" s="8">
        <v>64767.345559360001</v>
      </c>
      <c r="C22" s="30" t="s">
        <v>14</v>
      </c>
      <c r="E22" s="32"/>
    </row>
    <row r="23" spans="1:5" ht="16.5" x14ac:dyDescent="0.3">
      <c r="A23" s="3" t="s">
        <v>20</v>
      </c>
      <c r="B23" s="8">
        <v>21555.038024000001</v>
      </c>
      <c r="C23" s="30" t="s">
        <v>14</v>
      </c>
    </row>
    <row r="24" spans="1:5" ht="16.5" x14ac:dyDescent="0.3">
      <c r="A24" s="3" t="s">
        <v>18</v>
      </c>
      <c r="B24" s="9">
        <f>B21+B22+B23</f>
        <v>162076.50127335999</v>
      </c>
      <c r="C24" s="30" t="s">
        <v>14</v>
      </c>
    </row>
    <row r="25" spans="1:5" x14ac:dyDescent="0.25">
      <c r="A25" s="5" t="s">
        <v>17</v>
      </c>
      <c r="B25" s="6"/>
      <c r="C25" s="6"/>
    </row>
    <row r="26" spans="1:5" x14ac:dyDescent="0.25">
      <c r="A26" s="5"/>
      <c r="B26" s="11"/>
    </row>
    <row r="27" spans="1:5" ht="16.5" x14ac:dyDescent="0.3">
      <c r="B27" s="33"/>
    </row>
    <row r="28" spans="1:5" x14ac:dyDescent="0.25">
      <c r="B28" s="11"/>
    </row>
    <row r="29" spans="1:5" x14ac:dyDescent="0.25">
      <c r="B29" s="11"/>
    </row>
    <row r="30" spans="1:5" x14ac:dyDescent="0.25">
      <c r="B30" s="11"/>
    </row>
    <row r="31" spans="1:5" x14ac:dyDescent="0.25">
      <c r="B31" s="11"/>
    </row>
    <row r="32" spans="1:5" x14ac:dyDescent="0.25">
      <c r="B32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CD3B3C-BEFF-459E-9555-9097C9A85B57}">
  <dimension ref="A1:G30"/>
  <sheetViews>
    <sheetView topLeftCell="A10" zoomScale="120" zoomScaleNormal="120" workbookViewId="0">
      <selection activeCell="F23" sqref="F23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16160.076499999999</v>
      </c>
      <c r="C4" s="21">
        <v>0.25085590395151675</v>
      </c>
      <c r="E4" s="11"/>
    </row>
    <row r="5" spans="1:7" ht="16.5" x14ac:dyDescent="0.3">
      <c r="A5" s="19" t="s">
        <v>27</v>
      </c>
      <c r="B5" s="14">
        <v>10008.677299999999</v>
      </c>
      <c r="C5" s="21">
        <v>0.15536657833584672</v>
      </c>
      <c r="E5" s="11"/>
      <c r="G5" s="11"/>
    </row>
    <row r="6" spans="1:7" ht="16.5" x14ac:dyDescent="0.3">
      <c r="A6" s="19" t="s">
        <v>53</v>
      </c>
      <c r="B6" s="14">
        <v>9194.1363999999994</v>
      </c>
      <c r="C6" s="21">
        <v>0.14272230689474419</v>
      </c>
      <c r="E6" s="11"/>
    </row>
    <row r="7" spans="1:7" ht="16.5" x14ac:dyDescent="0.3">
      <c r="A7" s="19" t="s">
        <v>30</v>
      </c>
      <c r="B7" s="14">
        <v>4301.9000999999998</v>
      </c>
      <c r="C7" s="21">
        <v>6.6779203569650197E-2</v>
      </c>
      <c r="E7" s="11"/>
    </row>
    <row r="8" spans="1:7" ht="16.5" x14ac:dyDescent="0.3">
      <c r="A8" s="19" t="s">
        <v>26</v>
      </c>
      <c r="B8" s="14">
        <v>4044.7250000000004</v>
      </c>
      <c r="C8" s="21">
        <v>6.2787026169727519E-2</v>
      </c>
      <c r="E8" s="11"/>
    </row>
    <row r="9" spans="1:7" ht="16.5" x14ac:dyDescent="0.3">
      <c r="A9" s="19" t="s">
        <v>34</v>
      </c>
      <c r="B9" s="14">
        <v>3908.9096000000004</v>
      </c>
      <c r="C9" s="21">
        <v>6.0678738196119422E-2</v>
      </c>
      <c r="E9" s="11"/>
    </row>
    <row r="10" spans="1:7" ht="16.5" x14ac:dyDescent="0.3">
      <c r="A10" s="19" t="s">
        <v>31</v>
      </c>
      <c r="B10" s="14">
        <v>3619.4956999999995</v>
      </c>
      <c r="C10" s="21">
        <v>5.6186111846198733E-2</v>
      </c>
      <c r="E10" s="11"/>
    </row>
    <row r="11" spans="1:7" ht="16.5" x14ac:dyDescent="0.3">
      <c r="A11" s="19" t="s">
        <v>45</v>
      </c>
      <c r="B11" s="14">
        <v>1892.6849999999999</v>
      </c>
      <c r="C11" s="21">
        <v>2.9380504886253257E-2</v>
      </c>
      <c r="E11" s="11"/>
    </row>
    <row r="12" spans="1:7" ht="16.5" x14ac:dyDescent="0.3">
      <c r="A12" s="19" t="s">
        <v>24</v>
      </c>
      <c r="B12" s="14">
        <v>1718.2634</v>
      </c>
      <c r="C12" s="21">
        <v>2.6672925616027042E-2</v>
      </c>
      <c r="E12" s="11"/>
    </row>
    <row r="13" spans="1:7" ht="16.5" x14ac:dyDescent="0.3">
      <c r="A13" s="19" t="s">
        <v>36</v>
      </c>
      <c r="B13" s="14">
        <v>1618.373</v>
      </c>
      <c r="C13" s="21">
        <v>2.5122308167645619E-2</v>
      </c>
      <c r="E13" s="11"/>
    </row>
    <row r="14" spans="1:7" ht="16.5" x14ac:dyDescent="0.3">
      <c r="A14" s="19" t="s">
        <v>38</v>
      </c>
      <c r="B14" s="14">
        <v>1096.0019</v>
      </c>
      <c r="C14" s="21">
        <v>1.7013443429991178E-2</v>
      </c>
      <c r="E14" s="11"/>
    </row>
    <row r="15" spans="1:7" ht="16.5" x14ac:dyDescent="0.3">
      <c r="A15" s="19" t="s">
        <v>41</v>
      </c>
      <c r="B15" s="23">
        <v>925.48779999999999</v>
      </c>
      <c r="C15" s="21">
        <v>1.4366521016475418E-2</v>
      </c>
      <c r="E15" s="11"/>
    </row>
    <row r="16" spans="1:7" ht="16.5" x14ac:dyDescent="0.3">
      <c r="A16" s="19" t="s">
        <v>51</v>
      </c>
      <c r="B16" s="23">
        <v>717.38300000000004</v>
      </c>
      <c r="C16" s="21">
        <v>1.1136071103651703E-2</v>
      </c>
      <c r="E16" s="11"/>
    </row>
    <row r="17" spans="1:5" ht="16.5" x14ac:dyDescent="0.3">
      <c r="A17" s="19" t="s">
        <v>48</v>
      </c>
      <c r="B17" s="23">
        <v>623.9</v>
      </c>
      <c r="C17" s="21">
        <v>9.6849169294063227E-3</v>
      </c>
      <c r="E17" s="11"/>
    </row>
    <row r="18" spans="1:5" ht="16.5" x14ac:dyDescent="0.3">
      <c r="A18" s="20" t="s">
        <v>13</v>
      </c>
      <c r="B18" s="16">
        <v>4589.7428</v>
      </c>
      <c r="C18" s="21">
        <v>7.1247439886745922E-2</v>
      </c>
      <c r="E18" s="11"/>
    </row>
    <row r="19" spans="1:5" ht="16.5" x14ac:dyDescent="0.3">
      <c r="A19" s="3" t="s">
        <v>21</v>
      </c>
      <c r="B19" s="16">
        <f>SUM(B4:B18)</f>
        <v>64419.7575</v>
      </c>
      <c r="C19" s="21">
        <f>SUM(C4:C18)</f>
        <v>1</v>
      </c>
      <c r="E19" s="11"/>
    </row>
    <row r="20" spans="1:5" ht="16.5" x14ac:dyDescent="0.3">
      <c r="A20" s="3" t="s">
        <v>15</v>
      </c>
      <c r="B20" s="8">
        <v>50980.006999999998</v>
      </c>
      <c r="C20" s="30" t="s">
        <v>14</v>
      </c>
    </row>
    <row r="21" spans="1:5" ht="16.5" x14ac:dyDescent="0.3">
      <c r="A21" s="3" t="s">
        <v>20</v>
      </c>
      <c r="B21" s="8">
        <v>19428.93</v>
      </c>
      <c r="C21" s="30" t="s">
        <v>14</v>
      </c>
    </row>
    <row r="22" spans="1:5" ht="16.5" x14ac:dyDescent="0.3">
      <c r="A22" s="3" t="s">
        <v>18</v>
      </c>
      <c r="B22" s="9">
        <f>B19+B20+B21</f>
        <v>134828.69449999998</v>
      </c>
      <c r="C22" s="30" t="s">
        <v>14</v>
      </c>
    </row>
    <row r="23" spans="1:5" x14ac:dyDescent="0.25">
      <c r="A23" s="5" t="s">
        <v>17</v>
      </c>
      <c r="B23" s="6"/>
      <c r="C23" s="6"/>
    </row>
    <row r="24" spans="1:5" x14ac:dyDescent="0.25">
      <c r="A24" s="5"/>
      <c r="B24" s="11"/>
    </row>
    <row r="25" spans="1:5" x14ac:dyDescent="0.25">
      <c r="B25" s="32"/>
    </row>
    <row r="26" spans="1:5" x14ac:dyDescent="0.25">
      <c r="B26" s="11"/>
    </row>
    <row r="27" spans="1:5" x14ac:dyDescent="0.25">
      <c r="B27" s="11"/>
    </row>
    <row r="28" spans="1:5" x14ac:dyDescent="0.25">
      <c r="B28" s="11"/>
    </row>
    <row r="29" spans="1:5" x14ac:dyDescent="0.25">
      <c r="B29" s="11"/>
    </row>
    <row r="30" spans="1:5" x14ac:dyDescent="0.25">
      <c r="B30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0"/>
  <sheetViews>
    <sheetView zoomScale="120" zoomScaleNormal="120" workbookViewId="0">
      <selection activeCell="A17" sqref="A17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16270.272999999999</v>
      </c>
      <c r="C4" s="21">
        <v>0.25051864145308522</v>
      </c>
      <c r="E4" s="11"/>
    </row>
    <row r="5" spans="1:7" ht="16.5" x14ac:dyDescent="0.3">
      <c r="A5" s="19" t="s">
        <v>27</v>
      </c>
      <c r="B5" s="14">
        <v>10016.108339499999</v>
      </c>
      <c r="C5" s="21">
        <v>0.15422125085783486</v>
      </c>
      <c r="E5" s="11"/>
      <c r="G5" s="11"/>
    </row>
    <row r="6" spans="1:7" ht="16.5" x14ac:dyDescent="0.3">
      <c r="A6" s="19" t="s">
        <v>53</v>
      </c>
      <c r="B6" s="14">
        <v>8678.2289000000001</v>
      </c>
      <c r="C6" s="21">
        <v>0.13362148958698494</v>
      </c>
      <c r="E6" s="11"/>
    </row>
    <row r="7" spans="1:7" ht="16.5" x14ac:dyDescent="0.3">
      <c r="A7" s="19" t="s">
        <v>30</v>
      </c>
      <c r="B7" s="14">
        <v>4619.3582000000006</v>
      </c>
      <c r="C7" s="21">
        <v>7.1125748206509465E-2</v>
      </c>
      <c r="E7" s="11"/>
    </row>
    <row r="8" spans="1:7" ht="16.5" x14ac:dyDescent="0.3">
      <c r="A8" s="19" t="s">
        <v>29</v>
      </c>
      <c r="B8" s="14">
        <v>4393.5463928999998</v>
      </c>
      <c r="C8" s="21">
        <v>6.7648850975666544E-2</v>
      </c>
      <c r="E8" s="11"/>
    </row>
    <row r="9" spans="1:7" ht="16.5" x14ac:dyDescent="0.3">
      <c r="A9" s="19" t="s">
        <v>26</v>
      </c>
      <c r="B9" s="14">
        <v>4220.6720999999998</v>
      </c>
      <c r="C9" s="21">
        <v>6.4987049726267065E-2</v>
      </c>
      <c r="E9" s="11"/>
    </row>
    <row r="10" spans="1:7" ht="16.5" x14ac:dyDescent="0.3">
      <c r="A10" s="19" t="s">
        <v>31</v>
      </c>
      <c r="B10" s="14">
        <v>3889.3529951999999</v>
      </c>
      <c r="C10" s="21">
        <v>5.9885622600738903E-2</v>
      </c>
      <c r="E10" s="11"/>
    </row>
    <row r="11" spans="1:7" ht="16.5" x14ac:dyDescent="0.3">
      <c r="A11" s="19" t="s">
        <v>24</v>
      </c>
      <c r="B11" s="14">
        <v>1694.60464785</v>
      </c>
      <c r="C11" s="21">
        <v>2.6092374367625296E-2</v>
      </c>
      <c r="E11" s="11"/>
    </row>
    <row r="12" spans="1:7" ht="16.5" x14ac:dyDescent="0.3">
      <c r="A12" s="19" t="s">
        <v>45</v>
      </c>
      <c r="B12" s="14">
        <v>1691.373</v>
      </c>
      <c r="C12" s="21">
        <v>2.6042615643291859E-2</v>
      </c>
      <c r="E12" s="11"/>
    </row>
    <row r="13" spans="1:7" ht="16.5" x14ac:dyDescent="0.3">
      <c r="A13" s="19" t="s">
        <v>36</v>
      </c>
      <c r="B13" s="14">
        <v>1676.3980030499999</v>
      </c>
      <c r="C13" s="21">
        <v>2.5812040784979517E-2</v>
      </c>
      <c r="E13" s="11"/>
    </row>
    <row r="14" spans="1:7" ht="16.5" x14ac:dyDescent="0.3">
      <c r="A14" s="19" t="s">
        <v>38</v>
      </c>
      <c r="B14" s="14">
        <v>1056.5144</v>
      </c>
      <c r="C14" s="21">
        <v>1.6267493001722928E-2</v>
      </c>
      <c r="E14" s="11"/>
    </row>
    <row r="15" spans="1:7" ht="16.5" x14ac:dyDescent="0.3">
      <c r="A15" s="19" t="s">
        <v>41</v>
      </c>
      <c r="B15" s="23">
        <v>846.56389999999999</v>
      </c>
      <c r="C15" s="21">
        <v>1.3034817432456451E-2</v>
      </c>
      <c r="E15" s="11"/>
    </row>
    <row r="16" spans="1:7" ht="16.5" x14ac:dyDescent="0.3">
      <c r="A16" s="19" t="s">
        <v>51</v>
      </c>
      <c r="B16" s="23">
        <v>712.28287469999998</v>
      </c>
      <c r="C16" s="21">
        <v>1.0967249172779223E-2</v>
      </c>
      <c r="E16" s="11"/>
    </row>
    <row r="17" spans="1:5" ht="16.5" x14ac:dyDescent="0.3">
      <c r="A17" s="19" t="s">
        <v>12</v>
      </c>
      <c r="B17" s="23">
        <v>635.80639999999994</v>
      </c>
      <c r="C17" s="21">
        <v>9.7897162238873865E-3</v>
      </c>
      <c r="E17" s="11"/>
    </row>
    <row r="18" spans="1:5" ht="16.5" x14ac:dyDescent="0.3">
      <c r="A18" s="20" t="s">
        <v>13</v>
      </c>
      <c r="B18" s="16">
        <v>4545.2733559499975</v>
      </c>
      <c r="C18" s="21">
        <v>6.9985039966170143E-2</v>
      </c>
      <c r="E18" s="11"/>
    </row>
    <row r="19" spans="1:5" ht="16.5" x14ac:dyDescent="0.3">
      <c r="A19" s="3" t="s">
        <v>21</v>
      </c>
      <c r="B19" s="16">
        <f>SUM(B4:B18)</f>
        <v>64946.356509150006</v>
      </c>
      <c r="C19" s="21">
        <f>SUM(C4:C18)</f>
        <v>0.99999999999999989</v>
      </c>
      <c r="E19" s="11"/>
    </row>
    <row r="20" spans="1:5" ht="16.5" x14ac:dyDescent="0.3">
      <c r="A20" s="3" t="s">
        <v>15</v>
      </c>
      <c r="B20" s="8">
        <v>51485.080396800004</v>
      </c>
      <c r="C20" s="30" t="s">
        <v>14</v>
      </c>
    </row>
    <row r="21" spans="1:5" ht="16.5" x14ac:dyDescent="0.3">
      <c r="A21" s="3" t="s">
        <v>20</v>
      </c>
      <c r="B21" s="8">
        <v>19550.951000000001</v>
      </c>
      <c r="C21" s="30" t="s">
        <v>14</v>
      </c>
    </row>
    <row r="22" spans="1:5" ht="16.5" x14ac:dyDescent="0.3">
      <c r="A22" s="3" t="s">
        <v>18</v>
      </c>
      <c r="B22" s="9">
        <f>B19+B20+B21</f>
        <v>135982.38790595002</v>
      </c>
      <c r="C22" s="30" t="s">
        <v>14</v>
      </c>
    </row>
    <row r="23" spans="1:5" x14ac:dyDescent="0.25">
      <c r="A23" s="5" t="s">
        <v>17</v>
      </c>
      <c r="B23" s="6"/>
      <c r="C23" s="6"/>
    </row>
    <row r="24" spans="1:5" x14ac:dyDescent="0.25">
      <c r="A24" s="5"/>
      <c r="B24" s="11"/>
    </row>
    <row r="25" spans="1:5" x14ac:dyDescent="0.25">
      <c r="B25" s="32"/>
    </row>
    <row r="26" spans="1:5" x14ac:dyDescent="0.25">
      <c r="B26" s="11"/>
    </row>
    <row r="27" spans="1:5" x14ac:dyDescent="0.25">
      <c r="B27" s="11"/>
    </row>
    <row r="28" spans="1:5" x14ac:dyDescent="0.25">
      <c r="B28" s="11"/>
    </row>
    <row r="29" spans="1:5" x14ac:dyDescent="0.25">
      <c r="B29" s="11"/>
    </row>
    <row r="30" spans="1:5" x14ac:dyDescent="0.25">
      <c r="B30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0"/>
  <sheetViews>
    <sheetView topLeftCell="A2" zoomScale="118" zoomScaleNormal="120" workbookViewId="0">
      <selection activeCell="A17" sqref="A17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16957.262999999999</v>
      </c>
      <c r="C4" s="21">
        <v>0.25866226921193808</v>
      </c>
      <c r="E4" s="11"/>
    </row>
    <row r="5" spans="1:7" ht="16.5" x14ac:dyDescent="0.3">
      <c r="A5" s="19" t="s">
        <v>27</v>
      </c>
      <c r="B5" s="14">
        <v>9928.1804671999998</v>
      </c>
      <c r="C5" s="21">
        <v>0.15144222795810808</v>
      </c>
      <c r="E5" s="11"/>
      <c r="G5" s="11"/>
    </row>
    <row r="6" spans="1:7" ht="16.5" x14ac:dyDescent="0.3">
      <c r="A6" s="19" t="s">
        <v>53</v>
      </c>
      <c r="B6" s="14">
        <v>8434.1494000000002</v>
      </c>
      <c r="C6" s="21">
        <v>0.12865261467469757</v>
      </c>
      <c r="E6" s="11"/>
    </row>
    <row r="7" spans="1:7" ht="16.5" x14ac:dyDescent="0.3">
      <c r="A7" s="19" t="s">
        <v>30</v>
      </c>
      <c r="B7" s="14">
        <v>4871.5918000000001</v>
      </c>
      <c r="C7" s="21">
        <v>7.4310163713464272E-2</v>
      </c>
      <c r="E7" s="11"/>
    </row>
    <row r="8" spans="1:7" ht="16.5" x14ac:dyDescent="0.3">
      <c r="A8" s="19" t="s">
        <v>31</v>
      </c>
      <c r="B8" s="14">
        <v>4404.8004827200002</v>
      </c>
      <c r="C8" s="21">
        <v>6.7189834131026666E-2</v>
      </c>
      <c r="E8" s="11"/>
    </row>
    <row r="9" spans="1:7" ht="16.5" x14ac:dyDescent="0.3">
      <c r="A9" s="19" t="s">
        <v>29</v>
      </c>
      <c r="B9" s="14">
        <v>4121.1260267199996</v>
      </c>
      <c r="C9" s="21">
        <v>6.2862727893043438E-2</v>
      </c>
      <c r="E9" s="11"/>
    </row>
    <row r="10" spans="1:7" ht="16.5" x14ac:dyDescent="0.3">
      <c r="A10" s="19" t="s">
        <v>26</v>
      </c>
      <c r="B10" s="14">
        <v>4113.8719000000001</v>
      </c>
      <c r="C10" s="21">
        <v>6.2752075078462088E-2</v>
      </c>
      <c r="E10" s="11"/>
    </row>
    <row r="11" spans="1:7" ht="16.5" x14ac:dyDescent="0.3">
      <c r="A11" s="19" t="s">
        <v>36</v>
      </c>
      <c r="B11" s="14">
        <v>1970.3484184799997</v>
      </c>
      <c r="C11" s="21">
        <v>3.0055250842201963E-2</v>
      </c>
      <c r="E11" s="11"/>
    </row>
    <row r="12" spans="1:7" ht="16.5" x14ac:dyDescent="0.3">
      <c r="A12" s="19" t="s">
        <v>24</v>
      </c>
      <c r="B12" s="14">
        <v>1655.70217976</v>
      </c>
      <c r="C12" s="21">
        <v>2.5255708008767329E-2</v>
      </c>
      <c r="E12" s="11"/>
    </row>
    <row r="13" spans="1:7" ht="16.5" x14ac:dyDescent="0.3">
      <c r="A13" s="19" t="s">
        <v>38</v>
      </c>
      <c r="B13" s="14">
        <v>1001.2414</v>
      </c>
      <c r="C13" s="21">
        <v>1.5272710728903469E-2</v>
      </c>
      <c r="E13" s="11"/>
    </row>
    <row r="14" spans="1:7" ht="16.5" x14ac:dyDescent="0.3">
      <c r="A14" s="19" t="s">
        <v>45</v>
      </c>
      <c r="B14" s="14">
        <v>932.101</v>
      </c>
      <c r="C14" s="21">
        <v>1.4218058645119601E-2</v>
      </c>
      <c r="E14" s="11"/>
    </row>
    <row r="15" spans="1:7" ht="16.5" x14ac:dyDescent="0.3">
      <c r="A15" s="19" t="s">
        <v>41</v>
      </c>
      <c r="B15" s="23">
        <v>875.31389999999999</v>
      </c>
      <c r="C15" s="21">
        <v>1.3351841016250764E-2</v>
      </c>
      <c r="E15" s="11"/>
    </row>
    <row r="16" spans="1:7" ht="16.5" x14ac:dyDescent="0.3">
      <c r="A16" s="19" t="s">
        <v>51</v>
      </c>
      <c r="B16" s="23">
        <v>713.94787392000012</v>
      </c>
      <c r="C16" s="21">
        <v>1.0890400011321752E-2</v>
      </c>
      <c r="E16" s="11"/>
    </row>
    <row r="17" spans="1:5" ht="16.5" x14ac:dyDescent="0.3">
      <c r="A17" s="19" t="s">
        <v>33</v>
      </c>
      <c r="B17" s="23">
        <v>691.17361039999992</v>
      </c>
      <c r="C17" s="21">
        <v>1.0543006526788669E-2</v>
      </c>
      <c r="E17" s="11"/>
    </row>
    <row r="18" spans="1:5" ht="16.5" x14ac:dyDescent="0.3">
      <c r="A18" s="20" t="s">
        <v>13</v>
      </c>
      <c r="B18" s="16">
        <v>4886.7321735200021</v>
      </c>
      <c r="C18" s="21">
        <v>7.454111155990624E-2</v>
      </c>
      <c r="E18" s="11"/>
    </row>
    <row r="19" spans="1:5" ht="16.5" x14ac:dyDescent="0.3">
      <c r="A19" s="3" t="s">
        <v>21</v>
      </c>
      <c r="B19" s="16">
        <f>SUM(B4:B18)</f>
        <v>65557.54363272</v>
      </c>
      <c r="C19" s="21">
        <f>SUM(C4:C18)</f>
        <v>1</v>
      </c>
      <c r="E19" s="11"/>
    </row>
    <row r="20" spans="1:5" ht="16.5" x14ac:dyDescent="0.3">
      <c r="A20" s="3" t="s">
        <v>15</v>
      </c>
      <c r="B20" s="8">
        <v>49348.755548480003</v>
      </c>
      <c r="C20" s="30" t="s">
        <v>14</v>
      </c>
    </row>
    <row r="21" spans="1:5" ht="16.5" x14ac:dyDescent="0.3">
      <c r="A21" s="3" t="s">
        <v>20</v>
      </c>
      <c r="B21" s="8">
        <v>20011.069</v>
      </c>
      <c r="C21" s="30" t="s">
        <v>14</v>
      </c>
    </row>
    <row r="22" spans="1:5" ht="16.5" x14ac:dyDescent="0.3">
      <c r="A22" s="3" t="s">
        <v>18</v>
      </c>
      <c r="B22" s="9">
        <f>B19+B20+B21</f>
        <v>134917.3681812</v>
      </c>
      <c r="C22" s="30" t="s">
        <v>14</v>
      </c>
    </row>
    <row r="23" spans="1:5" x14ac:dyDescent="0.25">
      <c r="A23" s="5" t="s">
        <v>17</v>
      </c>
      <c r="B23" s="6"/>
      <c r="C23" s="6"/>
    </row>
    <row r="24" spans="1:5" x14ac:dyDescent="0.25">
      <c r="A24" s="5"/>
      <c r="B24" s="11"/>
    </row>
    <row r="25" spans="1:5" x14ac:dyDescent="0.25">
      <c r="B25" s="32"/>
    </row>
    <row r="26" spans="1:5" x14ac:dyDescent="0.25">
      <c r="B26" s="11"/>
    </row>
    <row r="27" spans="1:5" x14ac:dyDescent="0.25">
      <c r="B27" s="11"/>
    </row>
    <row r="28" spans="1:5" x14ac:dyDescent="0.25">
      <c r="B28" s="11"/>
    </row>
    <row r="29" spans="1:5" x14ac:dyDescent="0.25">
      <c r="B29" s="11"/>
    </row>
    <row r="30" spans="1:5" x14ac:dyDescent="0.25">
      <c r="B30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31"/>
  <sheetViews>
    <sheetView zoomScale="118" zoomScaleNormal="120" workbookViewId="0">
      <selection activeCell="A4" sqref="A4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18207.494000000002</v>
      </c>
      <c r="C4" s="21">
        <v>0.26559540452936059</v>
      </c>
      <c r="E4" s="11"/>
    </row>
    <row r="5" spans="1:7" ht="16.5" x14ac:dyDescent="0.3">
      <c r="A5" s="19" t="s">
        <v>27</v>
      </c>
      <c r="B5" s="14">
        <v>9615.0705171000009</v>
      </c>
      <c r="C5" s="21">
        <v>0.14025645393965269</v>
      </c>
      <c r="E5" s="11"/>
      <c r="G5" s="11"/>
    </row>
    <row r="6" spans="1:7" ht="16.5" x14ac:dyDescent="0.3">
      <c r="A6" s="19" t="s">
        <v>53</v>
      </c>
      <c r="B6" s="14">
        <v>7818.7579999999998</v>
      </c>
      <c r="C6" s="21">
        <v>0.11405337790731519</v>
      </c>
      <c r="E6" s="11"/>
    </row>
    <row r="7" spans="1:7" ht="16.5" x14ac:dyDescent="0.3">
      <c r="A7" s="19" t="s">
        <v>26</v>
      </c>
      <c r="B7" s="14">
        <v>6555.5411999999997</v>
      </c>
      <c r="C7" s="21">
        <v>9.5626647847468174E-2</v>
      </c>
      <c r="E7" s="11"/>
    </row>
    <row r="8" spans="1:7" ht="16.5" x14ac:dyDescent="0.3">
      <c r="A8" s="19" t="s">
        <v>30</v>
      </c>
      <c r="B8" s="14">
        <v>5396.1669000000002</v>
      </c>
      <c r="C8" s="21">
        <v>7.8714683674395033E-2</v>
      </c>
      <c r="E8" s="11"/>
    </row>
    <row r="9" spans="1:7" ht="16.5" x14ac:dyDescent="0.3">
      <c r="A9" s="19" t="s">
        <v>31</v>
      </c>
      <c r="B9" s="14">
        <v>4408.7779012000001</v>
      </c>
      <c r="C9" s="21">
        <v>6.4311494495031513E-2</v>
      </c>
      <c r="E9" s="11"/>
    </row>
    <row r="10" spans="1:7" ht="16.5" x14ac:dyDescent="0.3">
      <c r="A10" s="19" t="s">
        <v>29</v>
      </c>
      <c r="B10" s="14">
        <v>2649.6331554600001</v>
      </c>
      <c r="C10" s="21">
        <v>3.8650590233823764E-2</v>
      </c>
      <c r="E10" s="11"/>
    </row>
    <row r="11" spans="1:7" ht="16.5" x14ac:dyDescent="0.3">
      <c r="A11" s="19" t="s">
        <v>36</v>
      </c>
      <c r="B11" s="14">
        <v>1852.4764018899998</v>
      </c>
      <c r="C11" s="21">
        <v>2.7022346916114253E-2</v>
      </c>
      <c r="E11" s="11"/>
    </row>
    <row r="12" spans="1:7" ht="16.5" x14ac:dyDescent="0.3">
      <c r="A12" s="19" t="s">
        <v>24</v>
      </c>
      <c r="B12" s="14">
        <v>1624.1110379300001</v>
      </c>
      <c r="C12" s="21">
        <v>2.3691147618646366E-2</v>
      </c>
      <c r="E12" s="11"/>
    </row>
    <row r="13" spans="1:7" ht="16.5" x14ac:dyDescent="0.3">
      <c r="A13" s="19" t="s">
        <v>38</v>
      </c>
      <c r="B13" s="14">
        <v>1185.0287999999998</v>
      </c>
      <c r="C13" s="21">
        <v>1.7286190154171828E-2</v>
      </c>
      <c r="E13" s="11"/>
    </row>
    <row r="14" spans="1:7" ht="16.5" x14ac:dyDescent="0.3">
      <c r="A14" s="19" t="s">
        <v>54</v>
      </c>
      <c r="B14" s="14">
        <v>1109.9144000000001</v>
      </c>
      <c r="C14" s="21">
        <v>1.619048530571876E-2</v>
      </c>
      <c r="E14" s="11"/>
    </row>
    <row r="15" spans="1:7" ht="16.5" x14ac:dyDescent="0.3">
      <c r="A15" s="19" t="s">
        <v>45</v>
      </c>
      <c r="B15" s="23">
        <v>1051.72</v>
      </c>
      <c r="C15" s="21">
        <v>1.5341594996632655E-2</v>
      </c>
      <c r="E15" s="11"/>
    </row>
    <row r="16" spans="1:7" ht="16.5" x14ac:dyDescent="0.3">
      <c r="A16" s="19" t="s">
        <v>47</v>
      </c>
      <c r="B16" s="23">
        <v>1013.2483999999999</v>
      </c>
      <c r="C16" s="21">
        <v>1.4780404084533946E-2</v>
      </c>
      <c r="E16" s="11"/>
    </row>
    <row r="17" spans="1:5" ht="16.5" x14ac:dyDescent="0.3">
      <c r="A17" s="19" t="s">
        <v>43</v>
      </c>
      <c r="B17" s="23">
        <v>759.28408410999998</v>
      </c>
      <c r="C17" s="21">
        <v>1.1075789093869835E-2</v>
      </c>
      <c r="E17" s="11"/>
    </row>
    <row r="18" spans="1:5" ht="16.5" x14ac:dyDescent="0.3">
      <c r="A18" s="19" t="s">
        <v>51</v>
      </c>
      <c r="B18" s="23">
        <v>758.62385006</v>
      </c>
      <c r="C18" s="21">
        <v>1.1066158162254874E-2</v>
      </c>
      <c r="E18" s="11"/>
    </row>
    <row r="19" spans="1:5" ht="16.5" x14ac:dyDescent="0.3">
      <c r="A19" s="20" t="s">
        <v>13</v>
      </c>
      <c r="B19" s="16">
        <v>4547.6492271999887</v>
      </c>
      <c r="C19" s="21">
        <v>6.6337231041010636E-2</v>
      </c>
      <c r="E19" s="11"/>
    </row>
    <row r="20" spans="1:5" ht="16.5" x14ac:dyDescent="0.3">
      <c r="A20" s="3" t="s">
        <v>21</v>
      </c>
      <c r="B20" s="16">
        <f>SUM(B4:B19)</f>
        <v>68553.497874949986</v>
      </c>
      <c r="C20" s="21">
        <f>SUM(C4:C19)</f>
        <v>1.0000000000000002</v>
      </c>
      <c r="E20" s="11"/>
    </row>
    <row r="21" spans="1:5" ht="16.5" x14ac:dyDescent="0.3">
      <c r="A21" s="3" t="s">
        <v>15</v>
      </c>
      <c r="B21" s="8">
        <v>48755.006980639999</v>
      </c>
      <c r="C21" s="30" t="s">
        <v>14</v>
      </c>
    </row>
    <row r="22" spans="1:5" ht="16.5" x14ac:dyDescent="0.3">
      <c r="A22" s="3" t="s">
        <v>20</v>
      </c>
      <c r="B22" s="8">
        <v>18867.444</v>
      </c>
      <c r="C22" s="30" t="s">
        <v>14</v>
      </c>
    </row>
    <row r="23" spans="1:5" ht="16.5" x14ac:dyDescent="0.3">
      <c r="A23" s="3" t="s">
        <v>18</v>
      </c>
      <c r="B23" s="9">
        <f>B20+B21+B22</f>
        <v>136175.94885558999</v>
      </c>
      <c r="C23" s="30" t="s">
        <v>14</v>
      </c>
    </row>
    <row r="24" spans="1:5" x14ac:dyDescent="0.25">
      <c r="A24" s="5" t="s">
        <v>17</v>
      </c>
      <c r="B24" s="6"/>
      <c r="C24" s="6"/>
    </row>
    <row r="25" spans="1:5" x14ac:dyDescent="0.25">
      <c r="A25" s="5"/>
      <c r="B25" s="11"/>
    </row>
    <row r="26" spans="1:5" x14ac:dyDescent="0.25">
      <c r="B26" s="32"/>
    </row>
    <row r="27" spans="1:5" x14ac:dyDescent="0.25">
      <c r="B27" s="11"/>
    </row>
    <row r="28" spans="1:5" x14ac:dyDescent="0.25">
      <c r="B28" s="11"/>
    </row>
    <row r="29" spans="1:5" x14ac:dyDescent="0.25">
      <c r="B29" s="11"/>
    </row>
    <row r="30" spans="1:5" x14ac:dyDescent="0.25">
      <c r="B30" s="11"/>
    </row>
    <row r="31" spans="1:5" x14ac:dyDescent="0.25">
      <c r="B31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33"/>
  <sheetViews>
    <sheetView topLeftCell="A2" zoomScale="120" zoomScaleNormal="120" workbookViewId="0">
      <selection activeCell="A11" sqref="A11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18921.291000000001</v>
      </c>
      <c r="C4" s="21">
        <v>0.26785882442518505</v>
      </c>
      <c r="E4" s="11"/>
    </row>
    <row r="5" spans="1:7" ht="16.5" x14ac:dyDescent="0.3">
      <c r="A5" s="19" t="s">
        <v>27</v>
      </c>
      <c r="B5" s="14">
        <v>9503.2987893999998</v>
      </c>
      <c r="C5" s="21">
        <v>0.13453323253101324</v>
      </c>
      <c r="E5" s="11"/>
      <c r="G5" s="11"/>
    </row>
    <row r="6" spans="1:7" ht="16.5" x14ac:dyDescent="0.3">
      <c r="A6" s="19" t="s">
        <v>53</v>
      </c>
      <c r="B6" s="14">
        <v>7724.5803000000005</v>
      </c>
      <c r="C6" s="21">
        <v>0.10935284481042774</v>
      </c>
      <c r="E6" s="11"/>
    </row>
    <row r="7" spans="1:7" ht="16.5" x14ac:dyDescent="0.3">
      <c r="A7" s="19" t="s">
        <v>26</v>
      </c>
      <c r="B7" s="14">
        <v>7058.2695000000003</v>
      </c>
      <c r="C7" s="21">
        <v>9.9920231169540102E-2</v>
      </c>
      <c r="E7" s="11"/>
    </row>
    <row r="8" spans="1:7" ht="16.5" x14ac:dyDescent="0.3">
      <c r="A8" s="19" t="s">
        <v>30</v>
      </c>
      <c r="B8" s="14">
        <v>5514.6752999999999</v>
      </c>
      <c r="C8" s="21">
        <v>7.8068375088391401E-2</v>
      </c>
      <c r="E8" s="11"/>
    </row>
    <row r="9" spans="1:7" ht="16.5" x14ac:dyDescent="0.3">
      <c r="A9" s="19" t="s">
        <v>31</v>
      </c>
      <c r="B9" s="14">
        <v>4367.2823668000001</v>
      </c>
      <c r="C9" s="21">
        <v>6.1825333202892324E-2</v>
      </c>
      <c r="E9" s="11"/>
    </row>
    <row r="10" spans="1:7" ht="16.5" x14ac:dyDescent="0.3">
      <c r="A10" s="19" t="s">
        <v>29</v>
      </c>
      <c r="B10" s="14">
        <v>2689.6218864399998</v>
      </c>
      <c r="C10" s="21">
        <v>3.8075570882032672E-2</v>
      </c>
      <c r="E10" s="11"/>
    </row>
    <row r="11" spans="1:7" ht="16.5" x14ac:dyDescent="0.3">
      <c r="A11" s="19" t="s">
        <v>24</v>
      </c>
      <c r="B11" s="14">
        <v>1631.1181999999999</v>
      </c>
      <c r="C11" s="21">
        <v>2.3090887590626021E-2</v>
      </c>
      <c r="E11" s="11"/>
    </row>
    <row r="12" spans="1:7" ht="16.5" x14ac:dyDescent="0.3">
      <c r="A12" s="19" t="s">
        <v>38</v>
      </c>
      <c r="B12" s="14">
        <v>1197.1838</v>
      </c>
      <c r="C12" s="21">
        <v>1.6947905155566597E-2</v>
      </c>
      <c r="E12" s="11"/>
    </row>
    <row r="13" spans="1:7" ht="16.5" x14ac:dyDescent="0.3">
      <c r="A13" s="19" t="s">
        <v>12</v>
      </c>
      <c r="B13" s="14">
        <v>1154.0200000000002</v>
      </c>
      <c r="C13" s="21">
        <v>1.6336857805482306E-2</v>
      </c>
      <c r="E13" s="11"/>
    </row>
    <row r="14" spans="1:7" ht="16.5" x14ac:dyDescent="0.3">
      <c r="A14" s="19" t="s">
        <v>45</v>
      </c>
      <c r="B14" s="14">
        <v>1137.3579999999999</v>
      </c>
      <c r="C14" s="21">
        <v>1.6100982582561599E-2</v>
      </c>
      <c r="E14" s="11"/>
    </row>
    <row r="15" spans="1:7" ht="16.5" x14ac:dyDescent="0.3">
      <c r="A15" s="19" t="s">
        <v>36</v>
      </c>
      <c r="B15" s="23">
        <v>1105.75904158</v>
      </c>
      <c r="C15" s="21">
        <v>1.5653652648497298E-2</v>
      </c>
      <c r="E15" s="11"/>
    </row>
    <row r="16" spans="1:7" ht="16.5" x14ac:dyDescent="0.3">
      <c r="A16" s="19" t="s">
        <v>49</v>
      </c>
      <c r="B16" s="23">
        <v>1033.5160000000001</v>
      </c>
      <c r="C16" s="21">
        <v>1.4630945678316534E-2</v>
      </c>
      <c r="E16" s="11"/>
    </row>
    <row r="17" spans="1:5" ht="16.5" x14ac:dyDescent="0.3">
      <c r="A17" s="19" t="s">
        <v>47</v>
      </c>
      <c r="B17" s="23">
        <v>1028.4702</v>
      </c>
      <c r="C17" s="21">
        <v>1.4559514925717009E-2</v>
      </c>
      <c r="E17" s="11"/>
    </row>
    <row r="18" spans="1:5" ht="16.5" x14ac:dyDescent="0.3">
      <c r="A18" s="19" t="s">
        <v>51</v>
      </c>
      <c r="B18" s="23">
        <v>772.87381084000003</v>
      </c>
      <c r="C18" s="21">
        <v>1.0941170473019797E-2</v>
      </c>
      <c r="E18" s="11"/>
    </row>
    <row r="19" spans="1:5" ht="16.5" x14ac:dyDescent="0.3">
      <c r="A19" s="19" t="s">
        <v>52</v>
      </c>
      <c r="B19" s="23">
        <v>772.09276253999997</v>
      </c>
      <c r="C19" s="21">
        <v>1.0930113580577452E-2</v>
      </c>
      <c r="E19" s="11"/>
    </row>
    <row r="20" spans="1:5" ht="16.5" x14ac:dyDescent="0.3">
      <c r="A20" s="19" t="s">
        <v>50</v>
      </c>
      <c r="B20" s="23">
        <v>754.83269999999993</v>
      </c>
      <c r="C20" s="21">
        <v>1.0685771898951733E-2</v>
      </c>
      <c r="E20" s="11"/>
    </row>
    <row r="21" spans="1:5" ht="16.5" x14ac:dyDescent="0.3">
      <c r="A21" s="20" t="s">
        <v>13</v>
      </c>
      <c r="B21" s="16">
        <v>4272.7992808000272</v>
      </c>
      <c r="C21" s="21">
        <v>6.0487785551201094E-2</v>
      </c>
      <c r="E21" s="11"/>
    </row>
    <row r="22" spans="1:5" ht="16.5" x14ac:dyDescent="0.3">
      <c r="A22" s="3" t="s">
        <v>21</v>
      </c>
      <c r="B22" s="16">
        <f>SUM(B4:B21)</f>
        <v>70639.042938400031</v>
      </c>
      <c r="C22" s="21">
        <f>SUM(C4:C21)</f>
        <v>1</v>
      </c>
      <c r="E22" s="11"/>
    </row>
    <row r="23" spans="1:5" ht="16.5" x14ac:dyDescent="0.3">
      <c r="A23" s="3" t="s">
        <v>15</v>
      </c>
      <c r="B23" s="8">
        <v>50204.920741760005</v>
      </c>
      <c r="C23" s="30" t="s">
        <v>14</v>
      </c>
    </row>
    <row r="24" spans="1:5" ht="16.5" x14ac:dyDescent="0.3">
      <c r="A24" s="3" t="s">
        <v>20</v>
      </c>
      <c r="B24" s="8">
        <v>18987.679</v>
      </c>
      <c r="C24" s="30" t="s">
        <v>14</v>
      </c>
    </row>
    <row r="25" spans="1:5" ht="16.5" x14ac:dyDescent="0.3">
      <c r="A25" s="3" t="s">
        <v>18</v>
      </c>
      <c r="B25" s="9">
        <f>B22+B23+B24</f>
        <v>139831.64268016003</v>
      </c>
      <c r="C25" s="30" t="s">
        <v>14</v>
      </c>
    </row>
    <row r="26" spans="1:5" x14ac:dyDescent="0.25">
      <c r="A26" s="5" t="s">
        <v>17</v>
      </c>
      <c r="B26" s="6"/>
      <c r="C26" s="6"/>
    </row>
    <row r="27" spans="1:5" x14ac:dyDescent="0.25">
      <c r="A27" s="5"/>
      <c r="B27" s="11"/>
    </row>
    <row r="28" spans="1:5" x14ac:dyDescent="0.25">
      <c r="B28" s="32"/>
    </row>
    <row r="29" spans="1:5" x14ac:dyDescent="0.25">
      <c r="B29" s="11"/>
    </row>
    <row r="30" spans="1:5" x14ac:dyDescent="0.25">
      <c r="B30" s="11"/>
    </row>
    <row r="31" spans="1:5" x14ac:dyDescent="0.25">
      <c r="B31" s="11"/>
    </row>
    <row r="32" spans="1:5" x14ac:dyDescent="0.25">
      <c r="B32" s="11"/>
    </row>
    <row r="33" spans="2:2" x14ac:dyDescent="0.25">
      <c r="B33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33"/>
  <sheetViews>
    <sheetView topLeftCell="A2" zoomScale="120" zoomScaleNormal="120" workbookViewId="0">
      <selection activeCell="A19" sqref="A19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18977.133999999998</v>
      </c>
      <c r="C4" s="21">
        <v>0.26505309665709309</v>
      </c>
      <c r="E4" s="11"/>
    </row>
    <row r="5" spans="1:7" ht="16.5" x14ac:dyDescent="0.3">
      <c r="A5" s="19" t="s">
        <v>27</v>
      </c>
      <c r="B5" s="14">
        <v>9567.7144492999996</v>
      </c>
      <c r="C5" s="21">
        <v>0.13363199852610932</v>
      </c>
      <c r="E5" s="11"/>
      <c r="G5" s="11"/>
    </row>
    <row r="6" spans="1:7" ht="16.5" x14ac:dyDescent="0.3">
      <c r="A6" s="19" t="s">
        <v>26</v>
      </c>
      <c r="B6" s="14">
        <v>7372.9894999999997</v>
      </c>
      <c r="C6" s="21">
        <v>0.10297833690773499</v>
      </c>
      <c r="E6" s="11"/>
    </row>
    <row r="7" spans="1:7" ht="16.5" x14ac:dyDescent="0.3">
      <c r="A7" s="19" t="s">
        <v>32</v>
      </c>
      <c r="B7" s="14">
        <v>6802.7986000000001</v>
      </c>
      <c r="C7" s="21">
        <v>9.5014496649733174E-2</v>
      </c>
      <c r="E7" s="11"/>
    </row>
    <row r="8" spans="1:7" ht="16.5" x14ac:dyDescent="0.3">
      <c r="A8" s="19" t="s">
        <v>30</v>
      </c>
      <c r="B8" s="14">
        <v>5421.9730999999992</v>
      </c>
      <c r="C8" s="21">
        <v>7.5728545740703437E-2</v>
      </c>
      <c r="E8" s="11"/>
    </row>
    <row r="9" spans="1:7" ht="16.5" x14ac:dyDescent="0.3">
      <c r="A9" s="19" t="s">
        <v>31</v>
      </c>
      <c r="B9" s="14">
        <v>4831.6540642699993</v>
      </c>
      <c r="C9" s="21">
        <v>6.7483576377265014E-2</v>
      </c>
      <c r="E9" s="11"/>
    </row>
    <row r="10" spans="1:7" ht="16.5" x14ac:dyDescent="0.3">
      <c r="A10" s="19" t="s">
        <v>29</v>
      </c>
      <c r="B10" s="14">
        <v>2306.5176411800003</v>
      </c>
      <c r="C10" s="21">
        <v>3.2215067000579384E-2</v>
      </c>
      <c r="E10" s="11"/>
    </row>
    <row r="11" spans="1:7" ht="16.5" x14ac:dyDescent="0.3">
      <c r="A11" s="19" t="s">
        <v>45</v>
      </c>
      <c r="B11" s="14">
        <v>1996.6279999999999</v>
      </c>
      <c r="C11" s="21">
        <v>2.788684710095099E-2</v>
      </c>
      <c r="E11" s="11"/>
    </row>
    <row r="12" spans="1:7" ht="16.5" x14ac:dyDescent="0.3">
      <c r="A12" s="19" t="s">
        <v>24</v>
      </c>
      <c r="B12" s="14">
        <v>1615.7303999999999</v>
      </c>
      <c r="C12" s="21">
        <v>2.2566861038289747E-2</v>
      </c>
      <c r="E12" s="11"/>
    </row>
    <row r="13" spans="1:7" ht="16.5" x14ac:dyDescent="0.3">
      <c r="A13" s="19" t="s">
        <v>36</v>
      </c>
      <c r="B13" s="14">
        <v>1571.9999447400003</v>
      </c>
      <c r="C13" s="21">
        <v>2.1956079000027943E-2</v>
      </c>
      <c r="E13" s="11"/>
    </row>
    <row r="14" spans="1:7" ht="16.5" x14ac:dyDescent="0.3">
      <c r="A14" s="19" t="s">
        <v>38</v>
      </c>
      <c r="B14" s="14">
        <v>1174.9344999999998</v>
      </c>
      <c r="C14" s="21">
        <v>1.6410277104764781E-2</v>
      </c>
      <c r="E14" s="11"/>
    </row>
    <row r="15" spans="1:7" ht="16.5" x14ac:dyDescent="0.3">
      <c r="A15" s="19" t="s">
        <v>12</v>
      </c>
      <c r="B15" s="23">
        <v>1100.316</v>
      </c>
      <c r="C15" s="21">
        <v>1.53680826146533E-2</v>
      </c>
      <c r="E15" s="11"/>
    </row>
    <row r="16" spans="1:7" ht="16.5" x14ac:dyDescent="0.3">
      <c r="A16" s="19" t="s">
        <v>47</v>
      </c>
      <c r="B16" s="23">
        <v>1047.3984</v>
      </c>
      <c r="C16" s="21">
        <v>1.4628983984287863E-2</v>
      </c>
      <c r="E16" s="11"/>
    </row>
    <row r="17" spans="1:5" ht="16.5" x14ac:dyDescent="0.3">
      <c r="A17" s="19" t="s">
        <v>49</v>
      </c>
      <c r="B17" s="23">
        <v>945.84699999999998</v>
      </c>
      <c r="C17" s="21">
        <v>1.3210618437632445E-2</v>
      </c>
      <c r="E17" s="11"/>
    </row>
    <row r="18" spans="1:5" ht="16.5" x14ac:dyDescent="0.3">
      <c r="A18" s="19" t="s">
        <v>52</v>
      </c>
      <c r="B18" s="23">
        <v>771.52191412999991</v>
      </c>
      <c r="C18" s="21">
        <v>1.0775824867915479E-2</v>
      </c>
      <c r="E18" s="11"/>
    </row>
    <row r="19" spans="1:5" ht="16.5" x14ac:dyDescent="0.3">
      <c r="A19" s="19" t="s">
        <v>51</v>
      </c>
      <c r="B19" s="23">
        <v>771.12477297999999</v>
      </c>
      <c r="C19" s="21">
        <v>1.077027800864698E-2</v>
      </c>
      <c r="E19" s="11"/>
    </row>
    <row r="20" spans="1:5" ht="16.5" x14ac:dyDescent="0.3">
      <c r="A20" s="19" t="s">
        <v>48</v>
      </c>
      <c r="B20" s="23">
        <v>747.8</v>
      </c>
      <c r="C20" s="21">
        <v>1.0444501560676877E-2</v>
      </c>
      <c r="E20" s="11"/>
    </row>
    <row r="21" spans="1:5" ht="16.5" x14ac:dyDescent="0.3">
      <c r="A21" s="20" t="s">
        <v>13</v>
      </c>
      <c r="B21" s="16">
        <v>4573.3985176000569</v>
      </c>
      <c r="C21" s="21">
        <v>6.3876528422935425E-2</v>
      </c>
      <c r="E21" s="11"/>
    </row>
    <row r="22" spans="1:5" ht="16.5" x14ac:dyDescent="0.3">
      <c r="A22" s="3" t="s">
        <v>21</v>
      </c>
      <c r="B22" s="16">
        <f>SUM(B4:B21)</f>
        <v>71597.480804200037</v>
      </c>
      <c r="C22" s="21">
        <f>SUM(C4:C21)</f>
        <v>1.0000000000000002</v>
      </c>
      <c r="E22" s="11"/>
    </row>
    <row r="23" spans="1:5" ht="16.5" x14ac:dyDescent="0.3">
      <c r="A23" s="3" t="s">
        <v>15</v>
      </c>
      <c r="B23" s="8">
        <v>51231.393016989998</v>
      </c>
      <c r="C23" s="30" t="s">
        <v>14</v>
      </c>
    </row>
    <row r="24" spans="1:5" ht="16.5" x14ac:dyDescent="0.3">
      <c r="A24" s="3" t="s">
        <v>20</v>
      </c>
      <c r="B24" s="8">
        <v>19290.673999999999</v>
      </c>
      <c r="C24" s="30" t="s">
        <v>14</v>
      </c>
    </row>
    <row r="25" spans="1:5" ht="16.5" x14ac:dyDescent="0.3">
      <c r="A25" s="3" t="s">
        <v>18</v>
      </c>
      <c r="B25" s="9">
        <f>B22+B23+B24</f>
        <v>142119.54782119003</v>
      </c>
      <c r="C25" s="30" t="s">
        <v>14</v>
      </c>
    </row>
    <row r="26" spans="1:5" x14ac:dyDescent="0.25">
      <c r="A26" s="5" t="s">
        <v>17</v>
      </c>
      <c r="B26" s="6"/>
      <c r="C26" s="6"/>
    </row>
    <row r="27" spans="1:5" x14ac:dyDescent="0.25">
      <c r="A27" s="5"/>
      <c r="B27" s="11"/>
    </row>
    <row r="28" spans="1:5" x14ac:dyDescent="0.25">
      <c r="B28" s="32"/>
    </row>
    <row r="29" spans="1:5" x14ac:dyDescent="0.25">
      <c r="B29" s="11"/>
    </row>
    <row r="30" spans="1:5" x14ac:dyDescent="0.25">
      <c r="B30" s="11"/>
    </row>
    <row r="31" spans="1:5" x14ac:dyDescent="0.25">
      <c r="B31" s="11"/>
    </row>
    <row r="32" spans="1:5" x14ac:dyDescent="0.25">
      <c r="B32" s="11"/>
    </row>
    <row r="33" spans="2:2" x14ac:dyDescent="0.25">
      <c r="B33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33"/>
  <sheetViews>
    <sheetView zoomScale="120" zoomScaleNormal="120" workbookViewId="0">
      <selection activeCell="C21" sqref="C21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18032.543000000001</v>
      </c>
      <c r="C4" s="21">
        <v>0.26450732324884485</v>
      </c>
      <c r="E4" s="11"/>
    </row>
    <row r="5" spans="1:7" ht="16.5" x14ac:dyDescent="0.3">
      <c r="A5" s="19" t="s">
        <v>27</v>
      </c>
      <c r="B5" s="14">
        <v>9366.5852452999989</v>
      </c>
      <c r="C5" s="21">
        <v>0.13739217986151078</v>
      </c>
      <c r="E5" s="11"/>
      <c r="G5" s="11"/>
    </row>
    <row r="6" spans="1:7" ht="16.5" x14ac:dyDescent="0.3">
      <c r="A6" s="19" t="s">
        <v>26</v>
      </c>
      <c r="B6" s="14">
        <v>7605.3140999999996</v>
      </c>
      <c r="C6" s="21">
        <v>0.11155727037820996</v>
      </c>
      <c r="E6" s="11"/>
    </row>
    <row r="7" spans="1:7" ht="16.5" x14ac:dyDescent="0.3">
      <c r="A7" s="19" t="s">
        <v>32</v>
      </c>
      <c r="B7" s="14">
        <v>6491.9454999999998</v>
      </c>
      <c r="C7" s="21">
        <v>9.5226010379256196E-2</v>
      </c>
      <c r="E7" s="11"/>
    </row>
    <row r="8" spans="1:7" ht="16.5" x14ac:dyDescent="0.3">
      <c r="A8" s="19" t="s">
        <v>30</v>
      </c>
      <c r="B8" s="14">
        <v>5788.9268000000002</v>
      </c>
      <c r="C8" s="21">
        <v>8.4913898852286174E-2</v>
      </c>
      <c r="E8" s="11"/>
    </row>
    <row r="9" spans="1:7" ht="16.5" x14ac:dyDescent="0.3">
      <c r="A9" s="19" t="s">
        <v>31</v>
      </c>
      <c r="B9" s="14">
        <v>4105.8046086699997</v>
      </c>
      <c r="C9" s="21">
        <v>6.022530415272391E-2</v>
      </c>
      <c r="E9" s="11"/>
    </row>
    <row r="10" spans="1:7" ht="16.5" x14ac:dyDescent="0.3">
      <c r="A10" s="19" t="s">
        <v>29</v>
      </c>
      <c r="B10" s="14">
        <v>2317.7485707799997</v>
      </c>
      <c r="C10" s="21">
        <v>3.3997504978685117E-2</v>
      </c>
      <c r="E10" s="11"/>
    </row>
    <row r="11" spans="1:7" ht="16.5" x14ac:dyDescent="0.3">
      <c r="A11" s="19" t="s">
        <v>24</v>
      </c>
      <c r="B11" s="14">
        <v>1608.4997000000001</v>
      </c>
      <c r="C11" s="21">
        <v>2.3594007239775887E-2</v>
      </c>
      <c r="E11" s="11"/>
    </row>
    <row r="12" spans="1:7" ht="16.5" x14ac:dyDescent="0.3">
      <c r="A12" s="19" t="s">
        <v>45</v>
      </c>
      <c r="B12" s="14">
        <v>1412.91</v>
      </c>
      <c r="C12" s="21">
        <v>2.0725032630812271E-2</v>
      </c>
      <c r="E12" s="11"/>
    </row>
    <row r="13" spans="1:7" ht="16.5" x14ac:dyDescent="0.3">
      <c r="A13" s="19" t="s">
        <v>38</v>
      </c>
      <c r="B13" s="14">
        <v>1201.2294999999999</v>
      </c>
      <c r="C13" s="21">
        <v>1.7620032829121675E-2</v>
      </c>
      <c r="E13" s="11"/>
    </row>
    <row r="14" spans="1:7" ht="16.5" x14ac:dyDescent="0.3">
      <c r="A14" s="19" t="s">
        <v>36</v>
      </c>
      <c r="B14" s="14">
        <v>1101.8521975400001</v>
      </c>
      <c r="C14" s="21">
        <v>1.6162333586957917E-2</v>
      </c>
      <c r="E14" s="11"/>
    </row>
    <row r="15" spans="1:7" ht="16.5" x14ac:dyDescent="0.3">
      <c r="A15" s="19" t="s">
        <v>12</v>
      </c>
      <c r="B15" s="23">
        <v>1071.7570000000001</v>
      </c>
      <c r="C15" s="21">
        <v>1.5720887244977718E-2</v>
      </c>
      <c r="E15" s="11"/>
    </row>
    <row r="16" spans="1:7" ht="16.5" x14ac:dyDescent="0.3">
      <c r="A16" s="19" t="s">
        <v>47</v>
      </c>
      <c r="B16" s="23">
        <v>981.78440000000001</v>
      </c>
      <c r="C16" s="21">
        <v>1.4401139298626554E-2</v>
      </c>
      <c r="E16" s="11"/>
    </row>
    <row r="17" spans="1:5" ht="16.5" x14ac:dyDescent="0.3">
      <c r="A17" s="19" t="s">
        <v>49</v>
      </c>
      <c r="B17" s="23">
        <v>908.25</v>
      </c>
      <c r="C17" s="21">
        <v>1.3322512323456727E-2</v>
      </c>
      <c r="E17" s="11"/>
    </row>
    <row r="18" spans="1:5" ht="16.5" x14ac:dyDescent="0.3">
      <c r="A18" s="19" t="s">
        <v>51</v>
      </c>
      <c r="B18" s="23">
        <v>778.08369857999992</v>
      </c>
      <c r="C18" s="21">
        <v>1.1413189829906786E-2</v>
      </c>
      <c r="E18" s="11"/>
    </row>
    <row r="19" spans="1:5" ht="16.5" x14ac:dyDescent="0.3">
      <c r="A19" s="19" t="s">
        <v>48</v>
      </c>
      <c r="B19" s="23">
        <v>768.8</v>
      </c>
      <c r="C19" s="21">
        <v>1.1277013459150598E-2</v>
      </c>
      <c r="E19" s="11"/>
    </row>
    <row r="20" spans="1:5" ht="16.5" x14ac:dyDescent="0.3">
      <c r="A20" s="19" t="s">
        <v>52</v>
      </c>
      <c r="B20" s="23">
        <v>750.8866177299999</v>
      </c>
      <c r="C20" s="21">
        <v>1.1014254025022477E-2</v>
      </c>
      <c r="E20" s="11"/>
    </row>
    <row r="21" spans="1:5" ht="16.5" x14ac:dyDescent="0.3">
      <c r="A21" s="20" t="s">
        <v>13</v>
      </c>
      <c r="B21" s="16">
        <v>3881.157489600002</v>
      </c>
      <c r="C21" s="21">
        <v>5.6930105680674262E-2</v>
      </c>
      <c r="E21" s="11"/>
    </row>
    <row r="22" spans="1:5" ht="16.5" x14ac:dyDescent="0.3">
      <c r="A22" s="3" t="s">
        <v>21</v>
      </c>
      <c r="B22" s="16">
        <f>SUM(B4:B21)</f>
        <v>68174.07842820001</v>
      </c>
      <c r="C22" s="21">
        <f>SUM(C4:C21)</f>
        <v>0.99999999999999967</v>
      </c>
      <c r="E22" s="11"/>
    </row>
    <row r="23" spans="1:5" ht="16.5" x14ac:dyDescent="0.3">
      <c r="A23" s="3" t="s">
        <v>15</v>
      </c>
      <c r="B23" s="8">
        <v>52369.557439789998</v>
      </c>
      <c r="C23" s="30" t="s">
        <v>14</v>
      </c>
    </row>
    <row r="24" spans="1:5" ht="16.5" x14ac:dyDescent="0.3">
      <c r="A24" s="3" t="s">
        <v>20</v>
      </c>
      <c r="B24" s="8">
        <v>20325.011999999999</v>
      </c>
      <c r="C24" s="30" t="s">
        <v>14</v>
      </c>
    </row>
    <row r="25" spans="1:5" ht="16.5" x14ac:dyDescent="0.3">
      <c r="A25" s="3" t="s">
        <v>18</v>
      </c>
      <c r="B25" s="9">
        <f>B22+B23+B24</f>
        <v>140868.64786798999</v>
      </c>
      <c r="C25" s="30" t="s">
        <v>14</v>
      </c>
    </row>
    <row r="26" spans="1:5" x14ac:dyDescent="0.25">
      <c r="A26" s="5" t="s">
        <v>17</v>
      </c>
      <c r="B26" s="6"/>
      <c r="C26" s="6"/>
    </row>
    <row r="27" spans="1:5" x14ac:dyDescent="0.25">
      <c r="A27" s="5"/>
      <c r="B27" s="11"/>
    </row>
    <row r="28" spans="1:5" x14ac:dyDescent="0.25">
      <c r="B28" s="32"/>
    </row>
    <row r="29" spans="1:5" x14ac:dyDescent="0.25">
      <c r="B29" s="11"/>
    </row>
    <row r="30" spans="1:5" x14ac:dyDescent="0.25">
      <c r="B30" s="11"/>
    </row>
    <row r="31" spans="1:5" x14ac:dyDescent="0.25">
      <c r="B31" s="11"/>
    </row>
    <row r="32" spans="1:5" x14ac:dyDescent="0.25">
      <c r="B32" s="11"/>
    </row>
    <row r="33" spans="2:2" x14ac:dyDescent="0.25">
      <c r="B33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34"/>
  <sheetViews>
    <sheetView topLeftCell="A5" zoomScale="120" zoomScaleNormal="120" workbookViewId="0">
      <selection activeCell="A31" sqref="A31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17537.819</v>
      </c>
      <c r="C4" s="21">
        <v>0.24515944280372673</v>
      </c>
      <c r="E4" s="11"/>
    </row>
    <row r="5" spans="1:7" ht="16.5" x14ac:dyDescent="0.3">
      <c r="A5" s="19" t="s">
        <v>27</v>
      </c>
      <c r="B5" s="14">
        <v>9860.2066622999992</v>
      </c>
      <c r="C5" s="21">
        <v>0.13783485684617125</v>
      </c>
      <c r="E5" s="11"/>
      <c r="G5" s="11"/>
    </row>
    <row r="6" spans="1:7" ht="16.5" x14ac:dyDescent="0.3">
      <c r="A6" s="19" t="s">
        <v>26</v>
      </c>
      <c r="B6" s="14">
        <v>7979.9131000000007</v>
      </c>
      <c r="C6" s="21">
        <v>0.11155041851088553</v>
      </c>
      <c r="E6" s="11"/>
    </row>
    <row r="7" spans="1:7" ht="16.5" x14ac:dyDescent="0.3">
      <c r="A7" s="19" t="s">
        <v>32</v>
      </c>
      <c r="B7" s="14">
        <v>6928.0422999999992</v>
      </c>
      <c r="C7" s="21">
        <v>9.6846420298250843E-2</v>
      </c>
      <c r="E7" s="11"/>
    </row>
    <row r="8" spans="1:7" ht="16.5" x14ac:dyDescent="0.3">
      <c r="A8" s="19" t="s">
        <v>30</v>
      </c>
      <c r="B8" s="14">
        <v>6920.2217999999993</v>
      </c>
      <c r="C8" s="21">
        <v>9.673709829974883E-2</v>
      </c>
      <c r="E8" s="11"/>
    </row>
    <row r="9" spans="1:7" ht="16.5" x14ac:dyDescent="0.3">
      <c r="A9" s="19" t="s">
        <v>31</v>
      </c>
      <c r="B9" s="14">
        <v>4102.84613997</v>
      </c>
      <c r="C9" s="21">
        <v>5.7353281704211126E-2</v>
      </c>
      <c r="E9" s="11"/>
    </row>
    <row r="10" spans="1:7" ht="16.5" x14ac:dyDescent="0.3">
      <c r="A10" s="19" t="s">
        <v>29</v>
      </c>
      <c r="B10" s="14">
        <v>3247.5612249800001</v>
      </c>
      <c r="C10" s="21">
        <v>4.539733819735995E-2</v>
      </c>
      <c r="E10" s="11"/>
    </row>
    <row r="11" spans="1:7" ht="16.5" x14ac:dyDescent="0.3">
      <c r="A11" s="19" t="s">
        <v>24</v>
      </c>
      <c r="B11" s="14">
        <v>1567.7781</v>
      </c>
      <c r="C11" s="21">
        <v>2.1915815497690186E-2</v>
      </c>
      <c r="E11" s="11"/>
    </row>
    <row r="12" spans="1:7" ht="16.5" x14ac:dyDescent="0.3">
      <c r="A12" s="19" t="s">
        <v>38</v>
      </c>
      <c r="B12" s="14">
        <v>1503.6014999999998</v>
      </c>
      <c r="C12" s="21">
        <v>2.1018697133255149E-2</v>
      </c>
      <c r="E12" s="11"/>
    </row>
    <row r="13" spans="1:7" ht="16.5" x14ac:dyDescent="0.3">
      <c r="A13" s="19" t="s">
        <v>12</v>
      </c>
      <c r="B13" s="14">
        <v>1225.17</v>
      </c>
      <c r="C13" s="21">
        <v>1.7126530644422884E-2</v>
      </c>
      <c r="E13" s="11"/>
    </row>
    <row r="14" spans="1:7" ht="16.5" x14ac:dyDescent="0.3">
      <c r="A14" s="19" t="s">
        <v>36</v>
      </c>
      <c r="B14" s="14">
        <v>1050.6703881400001</v>
      </c>
      <c r="C14" s="21">
        <v>1.468721777358848E-2</v>
      </c>
      <c r="E14" s="11"/>
    </row>
    <row r="15" spans="1:7" ht="16.5" x14ac:dyDescent="0.3">
      <c r="A15" s="19" t="s">
        <v>47</v>
      </c>
      <c r="B15" s="23">
        <v>1003.3794</v>
      </c>
      <c r="C15" s="21">
        <v>1.402614171264612E-2</v>
      </c>
      <c r="E15" s="11"/>
    </row>
    <row r="16" spans="1:7" ht="16.5" x14ac:dyDescent="0.3">
      <c r="A16" s="19" t="s">
        <v>45</v>
      </c>
      <c r="B16" s="23">
        <v>923.04</v>
      </c>
      <c r="C16" s="21">
        <v>1.290308516044965E-2</v>
      </c>
      <c r="E16" s="11"/>
    </row>
    <row r="17" spans="1:5" ht="16.5" x14ac:dyDescent="0.3">
      <c r="A17" s="19" t="s">
        <v>23</v>
      </c>
      <c r="B17" s="23">
        <v>890.22889999999995</v>
      </c>
      <c r="C17" s="21">
        <v>1.2444422028290665E-2</v>
      </c>
      <c r="E17" s="11"/>
    </row>
    <row r="18" spans="1:5" ht="16.5" x14ac:dyDescent="0.3">
      <c r="A18" s="19" t="s">
        <v>49</v>
      </c>
      <c r="B18" s="23">
        <v>811.02800000000002</v>
      </c>
      <c r="C18" s="21">
        <v>1.1337280455353137E-2</v>
      </c>
      <c r="E18" s="11"/>
    </row>
    <row r="19" spans="1:5" ht="16.5" x14ac:dyDescent="0.3">
      <c r="A19" s="19" t="s">
        <v>48</v>
      </c>
      <c r="B19" s="23">
        <v>767.8</v>
      </c>
      <c r="C19" s="21">
        <v>1.073300050506288E-2</v>
      </c>
      <c r="E19" s="11"/>
    </row>
    <row r="20" spans="1:5" ht="16.5" x14ac:dyDescent="0.3">
      <c r="A20" s="19" t="s">
        <v>52</v>
      </c>
      <c r="B20" s="23">
        <v>749.43470743</v>
      </c>
      <c r="C20" s="21">
        <v>1.0476273890802088E-2</v>
      </c>
      <c r="E20" s="11"/>
    </row>
    <row r="21" spans="1:5" ht="16.5" x14ac:dyDescent="0.3">
      <c r="A21" s="19" t="s">
        <v>50</v>
      </c>
      <c r="B21" s="23">
        <v>738.74970000000008</v>
      </c>
      <c r="C21" s="21">
        <v>1.0326909225338698E-2</v>
      </c>
      <c r="E21" s="11"/>
    </row>
    <row r="22" spans="1:5" ht="16.5" x14ac:dyDescent="0.3">
      <c r="A22" s="20" t="s">
        <v>13</v>
      </c>
      <c r="B22" s="16">
        <v>3728.8888283800188</v>
      </c>
      <c r="C22" s="21">
        <v>5.212576931274561E-2</v>
      </c>
      <c r="E22" s="11"/>
    </row>
    <row r="23" spans="1:5" ht="16.5" x14ac:dyDescent="0.3">
      <c r="A23" s="3" t="s">
        <v>21</v>
      </c>
      <c r="B23" s="16">
        <f>SUM(B4:B22)</f>
        <v>71536.379751200031</v>
      </c>
      <c r="C23" s="21">
        <f>SUM(C4:C22)</f>
        <v>0.99999999999999989</v>
      </c>
      <c r="E23" s="11"/>
    </row>
    <row r="24" spans="1:5" ht="16.5" x14ac:dyDescent="0.3">
      <c r="A24" s="3" t="s">
        <v>15</v>
      </c>
      <c r="B24" s="8">
        <v>53338.000382890001</v>
      </c>
      <c r="C24" s="30" t="s">
        <v>14</v>
      </c>
    </row>
    <row r="25" spans="1:5" ht="16.5" x14ac:dyDescent="0.3">
      <c r="A25" s="3" t="s">
        <v>20</v>
      </c>
      <c r="B25" s="8">
        <v>21393.620999999999</v>
      </c>
      <c r="C25" s="30" t="s">
        <v>14</v>
      </c>
    </row>
    <row r="26" spans="1:5" ht="16.5" x14ac:dyDescent="0.3">
      <c r="A26" s="3" t="s">
        <v>18</v>
      </c>
      <c r="B26" s="9">
        <f>B23+B24+B25</f>
        <v>146268.00113409001</v>
      </c>
      <c r="C26" s="30" t="s">
        <v>14</v>
      </c>
    </row>
    <row r="27" spans="1:5" x14ac:dyDescent="0.25">
      <c r="A27" s="5" t="s">
        <v>17</v>
      </c>
      <c r="B27" s="6"/>
      <c r="C27" s="6"/>
    </row>
    <row r="28" spans="1:5" x14ac:dyDescent="0.25">
      <c r="A28" s="5"/>
      <c r="B28" s="11"/>
    </row>
    <row r="29" spans="1:5" x14ac:dyDescent="0.25">
      <c r="B29" s="32"/>
    </row>
    <row r="30" spans="1:5" x14ac:dyDescent="0.25">
      <c r="B30" s="11"/>
    </row>
    <row r="31" spans="1:5" x14ac:dyDescent="0.25">
      <c r="B31" s="11"/>
    </row>
    <row r="32" spans="1:5" x14ac:dyDescent="0.25">
      <c r="B32" s="11"/>
    </row>
    <row r="33" spans="2:2" x14ac:dyDescent="0.25">
      <c r="B33" s="11"/>
    </row>
    <row r="34" spans="2:2" x14ac:dyDescent="0.25">
      <c r="B34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34"/>
  <sheetViews>
    <sheetView topLeftCell="A3" zoomScale="120" zoomScaleNormal="120" workbookViewId="0">
      <selection activeCell="A21" sqref="A21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17676.846999999998</v>
      </c>
      <c r="C4" s="21">
        <v>0.2496180839687544</v>
      </c>
      <c r="E4" s="11"/>
    </row>
    <row r="5" spans="1:7" ht="16.5" x14ac:dyDescent="0.3">
      <c r="A5" s="19" t="s">
        <v>27</v>
      </c>
      <c r="B5" s="14">
        <v>10201.6059031</v>
      </c>
      <c r="C5" s="21">
        <v>0.14405879730339674</v>
      </c>
      <c r="E5" s="11"/>
      <c r="G5" s="11"/>
    </row>
    <row r="6" spans="1:7" ht="16.5" x14ac:dyDescent="0.3">
      <c r="A6" s="19" t="s">
        <v>26</v>
      </c>
      <c r="B6" s="14">
        <v>7927.9260000000004</v>
      </c>
      <c r="C6" s="21">
        <v>0.11195173539523601</v>
      </c>
      <c r="E6" s="11"/>
    </row>
    <row r="7" spans="1:7" ht="16.5" x14ac:dyDescent="0.3">
      <c r="A7" s="19" t="s">
        <v>32</v>
      </c>
      <c r="B7" s="14">
        <v>7191.0640999999996</v>
      </c>
      <c r="C7" s="21">
        <v>0.10154636979878229</v>
      </c>
      <c r="E7" s="11"/>
    </row>
    <row r="8" spans="1:7" ht="16.5" x14ac:dyDescent="0.3">
      <c r="A8" s="19" t="s">
        <v>30</v>
      </c>
      <c r="B8" s="14">
        <v>6151.8550000000005</v>
      </c>
      <c r="C8" s="21">
        <v>8.6871502477427212E-2</v>
      </c>
      <c r="E8" s="11"/>
    </row>
    <row r="9" spans="1:7" ht="16.5" x14ac:dyDescent="0.3">
      <c r="A9" s="19" t="s">
        <v>31</v>
      </c>
      <c r="B9" s="14">
        <v>4309.5614510899995</v>
      </c>
      <c r="C9" s="21">
        <v>6.0856128480757381E-2</v>
      </c>
      <c r="E9" s="11"/>
    </row>
    <row r="10" spans="1:7" ht="16.5" x14ac:dyDescent="0.3">
      <c r="A10" s="19" t="s">
        <v>29</v>
      </c>
      <c r="B10" s="14">
        <v>2494.74653906</v>
      </c>
      <c r="C10" s="21">
        <v>3.5228785488036332E-2</v>
      </c>
      <c r="E10" s="11"/>
    </row>
    <row r="11" spans="1:7" ht="16.5" x14ac:dyDescent="0.3">
      <c r="A11" s="19" t="s">
        <v>24</v>
      </c>
      <c r="B11" s="14">
        <v>1562.2424000000001</v>
      </c>
      <c r="C11" s="21">
        <v>2.2060719006208995E-2</v>
      </c>
      <c r="E11" s="11"/>
    </row>
    <row r="12" spans="1:7" ht="16.5" x14ac:dyDescent="0.3">
      <c r="A12" s="19" t="s">
        <v>38</v>
      </c>
      <c r="B12" s="14">
        <v>1493.4755</v>
      </c>
      <c r="C12" s="21">
        <v>2.1089648666658568E-2</v>
      </c>
      <c r="E12" s="11"/>
    </row>
    <row r="13" spans="1:7" ht="16.5" x14ac:dyDescent="0.3">
      <c r="A13" s="19" t="s">
        <v>12</v>
      </c>
      <c r="B13" s="14">
        <v>1315.655</v>
      </c>
      <c r="C13" s="21">
        <v>1.8578611913307366E-2</v>
      </c>
      <c r="E13" s="11"/>
    </row>
    <row r="14" spans="1:7" ht="16.5" x14ac:dyDescent="0.3">
      <c r="A14" s="19" t="s">
        <v>23</v>
      </c>
      <c r="B14" s="14">
        <v>1119.3880999999999</v>
      </c>
      <c r="C14" s="21">
        <v>1.5807090073214101E-2</v>
      </c>
      <c r="E14" s="11"/>
    </row>
    <row r="15" spans="1:7" ht="16.5" x14ac:dyDescent="0.3">
      <c r="A15" s="19" t="s">
        <v>47</v>
      </c>
      <c r="B15" s="23">
        <v>1008.2424000000001</v>
      </c>
      <c r="C15" s="21">
        <v>1.4237580721497363E-2</v>
      </c>
      <c r="E15" s="11"/>
    </row>
    <row r="16" spans="1:7" ht="16.5" x14ac:dyDescent="0.3">
      <c r="A16" s="19" t="s">
        <v>36</v>
      </c>
      <c r="B16" s="23">
        <v>914.44373758000006</v>
      </c>
      <c r="C16" s="21">
        <v>1.2913032152846381E-2</v>
      </c>
      <c r="E16" s="11"/>
    </row>
    <row r="17" spans="1:5" ht="16.5" x14ac:dyDescent="0.3">
      <c r="A17" s="19" t="s">
        <v>45</v>
      </c>
      <c r="B17" s="23">
        <v>893.38099999999997</v>
      </c>
      <c r="C17" s="21">
        <v>1.261560127063892E-2</v>
      </c>
      <c r="E17" s="11"/>
    </row>
    <row r="18" spans="1:5" ht="16.5" x14ac:dyDescent="0.3">
      <c r="A18" s="19" t="s">
        <v>48</v>
      </c>
      <c r="B18" s="23">
        <v>782.8</v>
      </c>
      <c r="C18" s="21">
        <v>1.1054066153921056E-2</v>
      </c>
      <c r="E18" s="11"/>
    </row>
    <row r="19" spans="1:5" ht="16.5" x14ac:dyDescent="0.3">
      <c r="A19" s="19" t="s">
        <v>50</v>
      </c>
      <c r="B19" s="23">
        <v>781.24270000000001</v>
      </c>
      <c r="C19" s="21">
        <v>1.1032075227475603E-2</v>
      </c>
      <c r="E19" s="11"/>
    </row>
    <row r="20" spans="1:5" ht="16.5" x14ac:dyDescent="0.3">
      <c r="A20" s="19" t="s">
        <v>52</v>
      </c>
      <c r="B20" s="23">
        <v>736.24002671000005</v>
      </c>
      <c r="C20" s="21">
        <v>1.0396584006664468E-2</v>
      </c>
      <c r="E20" s="11"/>
    </row>
    <row r="21" spans="1:5" ht="16.5" x14ac:dyDescent="0.3">
      <c r="A21" s="19" t="s">
        <v>51</v>
      </c>
      <c r="B21" s="23">
        <v>713.11276966000003</v>
      </c>
      <c r="C21" s="21">
        <v>1.0069999656396919E-2</v>
      </c>
      <c r="E21" s="11"/>
    </row>
    <row r="22" spans="1:5" ht="16.5" x14ac:dyDescent="0.3">
      <c r="A22" s="20" t="s">
        <v>13</v>
      </c>
      <c r="B22" s="16">
        <v>3541.7407792000158</v>
      </c>
      <c r="C22" s="21">
        <v>5.0013588238779869E-2</v>
      </c>
      <c r="E22" s="11"/>
    </row>
    <row r="23" spans="1:5" ht="16.5" x14ac:dyDescent="0.3">
      <c r="A23" s="3" t="s">
        <v>21</v>
      </c>
      <c r="B23" s="16">
        <f>SUM(B4:B22)</f>
        <v>70815.570406400017</v>
      </c>
      <c r="C23" s="21">
        <f>SUM(C4:C22)</f>
        <v>0.99999999999999978</v>
      </c>
      <c r="E23" s="11"/>
    </row>
    <row r="24" spans="1:5" ht="16.5" x14ac:dyDescent="0.3">
      <c r="A24" s="3" t="s">
        <v>15</v>
      </c>
      <c r="B24" s="8">
        <v>53143.208578329999</v>
      </c>
      <c r="C24" s="30" t="s">
        <v>14</v>
      </c>
    </row>
    <row r="25" spans="1:5" ht="16.5" x14ac:dyDescent="0.3">
      <c r="A25" s="3" t="s">
        <v>20</v>
      </c>
      <c r="B25" s="8">
        <v>22215.392</v>
      </c>
      <c r="C25" s="30" t="s">
        <v>14</v>
      </c>
    </row>
    <row r="26" spans="1:5" ht="16.5" x14ac:dyDescent="0.3">
      <c r="A26" s="3" t="s">
        <v>18</v>
      </c>
      <c r="B26" s="9">
        <f>B23+B24+B25</f>
        <v>146174.17098473001</v>
      </c>
      <c r="C26" s="30" t="s">
        <v>14</v>
      </c>
    </row>
    <row r="27" spans="1:5" x14ac:dyDescent="0.25">
      <c r="A27" s="5" t="s">
        <v>17</v>
      </c>
      <c r="B27" s="6"/>
      <c r="C27" s="6"/>
    </row>
    <row r="28" spans="1:5" x14ac:dyDescent="0.25">
      <c r="A28" s="5"/>
      <c r="B28" s="11"/>
    </row>
    <row r="29" spans="1:5" x14ac:dyDescent="0.25">
      <c r="B29" s="32"/>
    </row>
    <row r="30" spans="1:5" x14ac:dyDescent="0.25">
      <c r="B30" s="11"/>
    </row>
    <row r="31" spans="1:5" x14ac:dyDescent="0.25">
      <c r="B31" s="11"/>
    </row>
    <row r="32" spans="1:5" x14ac:dyDescent="0.25">
      <c r="B32" s="11"/>
    </row>
    <row r="33" spans="2:2" x14ac:dyDescent="0.25">
      <c r="B33" s="11"/>
    </row>
    <row r="34" spans="2:2" x14ac:dyDescent="0.25">
      <c r="B34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35"/>
  <sheetViews>
    <sheetView topLeftCell="A4" zoomScale="120" zoomScaleNormal="120" workbookViewId="0">
      <selection activeCell="A22" sqref="A22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17304.996000000003</v>
      </c>
      <c r="C4" s="21">
        <v>0.23815743507087359</v>
      </c>
      <c r="E4" s="11"/>
    </row>
    <row r="5" spans="1:7" ht="16.5" x14ac:dyDescent="0.3">
      <c r="A5" s="19" t="s">
        <v>27</v>
      </c>
      <c r="B5" s="14">
        <v>10785.3843789</v>
      </c>
      <c r="C5" s="21">
        <v>0.14843224927253904</v>
      </c>
      <c r="E5" s="11"/>
      <c r="G5" s="11"/>
    </row>
    <row r="6" spans="1:7" ht="16.5" x14ac:dyDescent="0.3">
      <c r="A6" s="19" t="s">
        <v>26</v>
      </c>
      <c r="B6" s="14">
        <v>8017.4791000000005</v>
      </c>
      <c r="C6" s="21">
        <v>0.11033936431943329</v>
      </c>
      <c r="E6" s="11"/>
    </row>
    <row r="7" spans="1:7" ht="16.5" x14ac:dyDescent="0.3">
      <c r="A7" s="19" t="s">
        <v>32</v>
      </c>
      <c r="B7" s="14">
        <v>7468.8315000000002</v>
      </c>
      <c r="C7" s="21">
        <v>0.10278868328062862</v>
      </c>
      <c r="E7" s="11"/>
    </row>
    <row r="8" spans="1:7" ht="16.5" x14ac:dyDescent="0.3">
      <c r="A8" s="19" t="s">
        <v>30</v>
      </c>
      <c r="B8" s="14">
        <v>6468.4887000000008</v>
      </c>
      <c r="C8" s="21">
        <v>8.9021614196092821E-2</v>
      </c>
      <c r="E8" s="11"/>
    </row>
    <row r="9" spans="1:7" ht="16.5" x14ac:dyDescent="0.3">
      <c r="A9" s="19" t="s">
        <v>31</v>
      </c>
      <c r="B9" s="14">
        <v>4178.5262287099995</v>
      </c>
      <c r="C9" s="21">
        <v>5.75063460867569E-2</v>
      </c>
      <c r="E9" s="11"/>
    </row>
    <row r="10" spans="1:7" ht="16.5" x14ac:dyDescent="0.3">
      <c r="A10" s="19" t="s">
        <v>29</v>
      </c>
      <c r="B10" s="14">
        <v>2786.4097141399998</v>
      </c>
      <c r="C10" s="21">
        <v>3.834754949242105E-2</v>
      </c>
      <c r="E10" s="11"/>
    </row>
    <row r="11" spans="1:7" ht="16.5" x14ac:dyDescent="0.3">
      <c r="A11" s="19" t="s">
        <v>38</v>
      </c>
      <c r="B11" s="14">
        <v>1597.3164999999999</v>
      </c>
      <c r="C11" s="21">
        <v>2.1982830890939529E-2</v>
      </c>
      <c r="E11" s="11"/>
    </row>
    <row r="12" spans="1:7" ht="16.5" x14ac:dyDescent="0.3">
      <c r="A12" s="19" t="s">
        <v>24</v>
      </c>
      <c r="B12" s="14">
        <v>1525.4223999999999</v>
      </c>
      <c r="C12" s="21">
        <v>2.0993399026712059E-2</v>
      </c>
      <c r="E12" s="11"/>
    </row>
    <row r="13" spans="1:7" ht="16.5" x14ac:dyDescent="0.3">
      <c r="A13" s="19" t="s">
        <v>23</v>
      </c>
      <c r="B13" s="14">
        <v>1482.8261</v>
      </c>
      <c r="C13" s="21">
        <v>2.0407173779881063E-2</v>
      </c>
      <c r="E13" s="11"/>
    </row>
    <row r="14" spans="1:7" ht="16.5" x14ac:dyDescent="0.3">
      <c r="A14" s="19" t="s">
        <v>12</v>
      </c>
      <c r="B14" s="14">
        <v>1363.4820000000002</v>
      </c>
      <c r="C14" s="21">
        <v>1.8764718344072711E-2</v>
      </c>
      <c r="E14" s="11"/>
    </row>
    <row r="15" spans="1:7" ht="16.5" x14ac:dyDescent="0.3">
      <c r="A15" s="19" t="s">
        <v>36</v>
      </c>
      <c r="B15" s="23">
        <v>1319.7322100199999</v>
      </c>
      <c r="C15" s="21">
        <v>1.8162618362857673E-2</v>
      </c>
      <c r="E15" s="11"/>
    </row>
    <row r="16" spans="1:7" ht="16.5" x14ac:dyDescent="0.3">
      <c r="A16" s="19" t="s">
        <v>47</v>
      </c>
      <c r="B16" s="23">
        <v>1041.4255000000001</v>
      </c>
      <c r="C16" s="21">
        <v>1.4332463636362704E-2</v>
      </c>
      <c r="E16" s="11"/>
    </row>
    <row r="17" spans="1:5" ht="16.5" x14ac:dyDescent="0.3">
      <c r="A17" s="19" t="s">
        <v>45</v>
      </c>
      <c r="B17" s="23">
        <v>884.77</v>
      </c>
      <c r="C17" s="21">
        <v>1.2176515604375568E-2</v>
      </c>
      <c r="E17" s="11"/>
    </row>
    <row r="18" spans="1:5" ht="16.5" x14ac:dyDescent="0.3">
      <c r="A18" s="19" t="s">
        <v>50</v>
      </c>
      <c r="B18" s="23">
        <v>780.24270000000001</v>
      </c>
      <c r="C18" s="21">
        <v>1.0737974176057196E-2</v>
      </c>
      <c r="E18" s="11"/>
    </row>
    <row r="19" spans="1:5" ht="16.5" x14ac:dyDescent="0.3">
      <c r="A19" s="19" t="s">
        <v>49</v>
      </c>
      <c r="B19" s="23">
        <v>780.03099999999995</v>
      </c>
      <c r="C19" s="21">
        <v>1.0735060686276296E-2</v>
      </c>
      <c r="E19" s="11"/>
    </row>
    <row r="20" spans="1:5" ht="16.5" x14ac:dyDescent="0.3">
      <c r="A20" s="19" t="s">
        <v>48</v>
      </c>
      <c r="B20" s="23">
        <v>771.3</v>
      </c>
      <c r="C20" s="21">
        <v>1.0614901596635144E-2</v>
      </c>
      <c r="E20" s="11"/>
    </row>
    <row r="21" spans="1:5" ht="16.5" x14ac:dyDescent="0.3">
      <c r="A21" s="19" t="s">
        <v>52</v>
      </c>
      <c r="B21" s="23">
        <v>746.60960948999991</v>
      </c>
      <c r="C21" s="21">
        <v>1.0275103767455648E-2</v>
      </c>
      <c r="E21" s="11"/>
    </row>
    <row r="22" spans="1:5" ht="16.5" x14ac:dyDescent="0.3">
      <c r="A22" s="19" t="s">
        <v>51</v>
      </c>
      <c r="B22" s="23">
        <v>741.63171554000007</v>
      </c>
      <c r="C22" s="21">
        <v>1.0206596241930257E-2</v>
      </c>
      <c r="E22" s="11"/>
    </row>
    <row r="23" spans="1:5" ht="16.5" x14ac:dyDescent="0.3">
      <c r="A23" s="20" t="s">
        <v>13</v>
      </c>
      <c r="B23" s="16">
        <v>2617.0965448000061</v>
      </c>
      <c r="C23" s="21">
        <v>3.6017402167698567E-2</v>
      </c>
      <c r="E23" s="11"/>
    </row>
    <row r="24" spans="1:5" ht="16.5" x14ac:dyDescent="0.3">
      <c r="A24" s="3" t="s">
        <v>21</v>
      </c>
      <c r="B24" s="16">
        <f>SUM(B4:B23)</f>
        <v>72662.00190160003</v>
      </c>
      <c r="C24" s="21">
        <f>SUM(C4:C23)</f>
        <v>0.99999999999999967</v>
      </c>
      <c r="E24" s="11"/>
    </row>
    <row r="25" spans="1:5" ht="16.5" x14ac:dyDescent="0.3">
      <c r="A25" s="3" t="s">
        <v>15</v>
      </c>
      <c r="B25" s="8">
        <v>54880.890134269997</v>
      </c>
      <c r="C25" s="30" t="s">
        <v>14</v>
      </c>
    </row>
    <row r="26" spans="1:5" ht="16.5" x14ac:dyDescent="0.3">
      <c r="A26" s="3" t="s">
        <v>20</v>
      </c>
      <c r="B26" s="8">
        <v>21976.669000000002</v>
      </c>
      <c r="C26" s="30" t="s">
        <v>14</v>
      </c>
    </row>
    <row r="27" spans="1:5" ht="16.5" x14ac:dyDescent="0.3">
      <c r="A27" s="3" t="s">
        <v>18</v>
      </c>
      <c r="B27" s="9">
        <f>B24+B25+B26</f>
        <v>149519.56103587002</v>
      </c>
      <c r="C27" s="30" t="s">
        <v>14</v>
      </c>
    </row>
    <row r="28" spans="1:5" x14ac:dyDescent="0.25">
      <c r="A28" s="5" t="s">
        <v>17</v>
      </c>
      <c r="B28" s="6"/>
      <c r="C28" s="6"/>
    </row>
    <row r="29" spans="1:5" x14ac:dyDescent="0.25">
      <c r="A29" s="5"/>
      <c r="B29" s="11"/>
    </row>
    <row r="30" spans="1:5" x14ac:dyDescent="0.25">
      <c r="B30" s="32"/>
    </row>
    <row r="31" spans="1:5" x14ac:dyDescent="0.25">
      <c r="B31" s="11"/>
    </row>
    <row r="32" spans="1:5" x14ac:dyDescent="0.25">
      <c r="B32" s="11"/>
    </row>
    <row r="33" spans="2:2" x14ac:dyDescent="0.25">
      <c r="B33" s="11"/>
    </row>
    <row r="34" spans="2:2" x14ac:dyDescent="0.25">
      <c r="B34" s="11"/>
    </row>
    <row r="35" spans="2:2" x14ac:dyDescent="0.25">
      <c r="B35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B3BBD-0E83-472D-B690-5DA1EA7A4900}">
  <dimension ref="A1:G34"/>
  <sheetViews>
    <sheetView zoomScale="120" zoomScaleNormal="120" workbookViewId="0">
      <selection activeCell="A24" sqref="A24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16176.20549375</v>
      </c>
      <c r="C4" s="21">
        <v>0.22249334895884509</v>
      </c>
      <c r="E4" s="11"/>
    </row>
    <row r="5" spans="1:7" ht="16.5" x14ac:dyDescent="0.3">
      <c r="A5" s="19" t="s">
        <v>27</v>
      </c>
      <c r="B5" s="14">
        <v>10058.26476534</v>
      </c>
      <c r="C5" s="21">
        <v>0.13834499155070112</v>
      </c>
      <c r="E5" s="11"/>
      <c r="G5" s="11"/>
    </row>
    <row r="6" spans="1:7" ht="16.5" x14ac:dyDescent="0.3">
      <c r="A6" s="19" t="s">
        <v>53</v>
      </c>
      <c r="B6" s="14">
        <v>9232.6217595499984</v>
      </c>
      <c r="C6" s="21">
        <v>0.12698880066442431</v>
      </c>
      <c r="E6" s="11"/>
    </row>
    <row r="7" spans="1:7" ht="16.5" x14ac:dyDescent="0.3">
      <c r="A7" s="19" t="s">
        <v>55</v>
      </c>
      <c r="B7" s="14">
        <v>6986.5160426000002</v>
      </c>
      <c r="C7" s="21">
        <v>9.6095054706949998E-2</v>
      </c>
      <c r="E7" s="11"/>
    </row>
    <row r="8" spans="1:7" ht="16.5" x14ac:dyDescent="0.3">
      <c r="A8" s="19" t="s">
        <v>36</v>
      </c>
      <c r="B8" s="14">
        <v>4326.3718683099996</v>
      </c>
      <c r="C8" s="21">
        <v>5.9506474877160952E-2</v>
      </c>
      <c r="E8" s="11"/>
    </row>
    <row r="9" spans="1:7" ht="16.5" x14ac:dyDescent="0.3">
      <c r="A9" s="19" t="s">
        <v>31</v>
      </c>
      <c r="B9" s="14">
        <v>3921.5522338400001</v>
      </c>
      <c r="C9" s="21">
        <v>5.3938440010620342E-2</v>
      </c>
      <c r="E9" s="11"/>
    </row>
    <row r="10" spans="1:7" ht="16.5" x14ac:dyDescent="0.3">
      <c r="A10" s="19" t="s">
        <v>30</v>
      </c>
      <c r="B10" s="14">
        <v>3849.6878593800002</v>
      </c>
      <c r="C10" s="21">
        <v>5.2949991554607855E-2</v>
      </c>
      <c r="E10" s="11"/>
    </row>
    <row r="11" spans="1:7" ht="16.5" x14ac:dyDescent="0.3">
      <c r="A11" s="19" t="s">
        <v>34</v>
      </c>
      <c r="B11" s="14">
        <v>3203.5693426800003</v>
      </c>
      <c r="C11" s="21">
        <v>4.40630450664189E-2</v>
      </c>
      <c r="E11" s="11"/>
    </row>
    <row r="12" spans="1:7" ht="16.5" x14ac:dyDescent="0.3">
      <c r="A12" s="19" t="s">
        <v>24</v>
      </c>
      <c r="B12" s="14">
        <v>1900.3272305599999</v>
      </c>
      <c r="C12" s="21">
        <v>2.6137784278787931E-2</v>
      </c>
      <c r="E12" s="11"/>
    </row>
    <row r="13" spans="1:7" ht="16.5" x14ac:dyDescent="0.3">
      <c r="A13" s="19" t="s">
        <v>33</v>
      </c>
      <c r="B13" s="14">
        <v>1514.6426983499998</v>
      </c>
      <c r="C13" s="21">
        <v>2.0832940491647384E-2</v>
      </c>
      <c r="E13" s="11"/>
    </row>
    <row r="14" spans="1:7" ht="16.5" x14ac:dyDescent="0.3">
      <c r="A14" s="19" t="s">
        <v>45</v>
      </c>
      <c r="B14" s="14">
        <v>1333.37046022</v>
      </c>
      <c r="C14" s="21">
        <v>1.8339656924596267E-2</v>
      </c>
      <c r="E14" s="11"/>
    </row>
    <row r="15" spans="1:7" ht="16.5" x14ac:dyDescent="0.3">
      <c r="A15" s="19" t="s">
        <v>37</v>
      </c>
      <c r="B15" s="23">
        <v>1045.1201501600001</v>
      </c>
      <c r="C15" s="21">
        <v>1.4374958476097065E-2</v>
      </c>
      <c r="E15" s="11"/>
    </row>
    <row r="16" spans="1:7" ht="16.5" x14ac:dyDescent="0.3">
      <c r="A16" s="19" t="s">
        <v>46</v>
      </c>
      <c r="B16" s="23">
        <v>897.0411977</v>
      </c>
      <c r="C16" s="21">
        <v>1.2338227299810229E-2</v>
      </c>
      <c r="E16" s="11"/>
    </row>
    <row r="17" spans="1:5" ht="16.5" x14ac:dyDescent="0.3">
      <c r="A17" s="19" t="s">
        <v>12</v>
      </c>
      <c r="B17" s="23">
        <v>869.25031965000005</v>
      </c>
      <c r="C17" s="21">
        <v>1.1955981566703019E-2</v>
      </c>
      <c r="E17" s="11"/>
    </row>
    <row r="18" spans="1:5" ht="16.5" x14ac:dyDescent="0.3">
      <c r="A18" s="19" t="s">
        <v>51</v>
      </c>
      <c r="B18" s="23">
        <v>791.21950000000004</v>
      </c>
      <c r="C18" s="21">
        <v>1.0882717605470573E-2</v>
      </c>
      <c r="E18" s="11"/>
    </row>
    <row r="19" spans="1:5" ht="16.5" x14ac:dyDescent="0.3">
      <c r="A19" s="19" t="s">
        <v>50</v>
      </c>
      <c r="B19" s="23">
        <v>785.00058946000001</v>
      </c>
      <c r="C19" s="21">
        <v>1.0797180472954875E-2</v>
      </c>
      <c r="E19" s="11"/>
    </row>
    <row r="20" spans="1:5" ht="16.5" x14ac:dyDescent="0.3">
      <c r="A20" s="20" t="s">
        <v>48</v>
      </c>
      <c r="B20" s="16">
        <v>766.4</v>
      </c>
      <c r="C20" s="21">
        <v>1.0541341274870813E-2</v>
      </c>
      <c r="E20" s="11"/>
    </row>
    <row r="21" spans="1:5" ht="16.5" x14ac:dyDescent="0.3">
      <c r="A21" s="20" t="s">
        <v>39</v>
      </c>
      <c r="B21" s="16">
        <v>698.54620959999988</v>
      </c>
      <c r="C21" s="21">
        <v>9.6080558346307889E-3</v>
      </c>
      <c r="E21" s="11"/>
    </row>
    <row r="22" spans="1:5" ht="16.5" x14ac:dyDescent="0.3">
      <c r="A22" s="20" t="s">
        <v>13</v>
      </c>
      <c r="B22" s="16">
        <v>4348.5127395799936</v>
      </c>
      <c r="C22" s="21">
        <v>5.9811008384702692E-2</v>
      </c>
      <c r="E22" s="11"/>
    </row>
    <row r="23" spans="1:5" ht="16.5" x14ac:dyDescent="0.3">
      <c r="A23" s="3" t="s">
        <v>21</v>
      </c>
      <c r="B23" s="16">
        <f>SUM(B4:B22)</f>
        <v>72704.220460729979</v>
      </c>
      <c r="C23" s="21">
        <f>SUM(C4:C22)</f>
        <v>1.0000000000000002</v>
      </c>
      <c r="E23" s="11"/>
    </row>
    <row r="24" spans="1:5" ht="16.5" x14ac:dyDescent="0.3">
      <c r="A24" s="3" t="s">
        <v>15</v>
      </c>
      <c r="B24" s="8">
        <v>60954.664914300003</v>
      </c>
      <c r="C24" s="30" t="s">
        <v>14</v>
      </c>
    </row>
    <row r="25" spans="1:5" ht="16.5" x14ac:dyDescent="0.3">
      <c r="A25" s="3" t="s">
        <v>20</v>
      </c>
      <c r="B25" s="8">
        <v>21811.021497999998</v>
      </c>
      <c r="C25" s="30" t="s">
        <v>14</v>
      </c>
    </row>
    <row r="26" spans="1:5" ht="16.5" x14ac:dyDescent="0.3">
      <c r="A26" s="3" t="s">
        <v>18</v>
      </c>
      <c r="B26" s="9">
        <f>B23+B24+B25</f>
        <v>155469.90687302998</v>
      </c>
      <c r="C26" s="30" t="s">
        <v>14</v>
      </c>
    </row>
    <row r="27" spans="1:5" x14ac:dyDescent="0.25">
      <c r="A27" s="5" t="s">
        <v>17</v>
      </c>
      <c r="B27" s="6"/>
      <c r="C27" s="6"/>
    </row>
    <row r="28" spans="1:5" x14ac:dyDescent="0.25">
      <c r="A28" s="5"/>
      <c r="B28" s="11"/>
    </row>
    <row r="29" spans="1:5" ht="16.5" x14ac:dyDescent="0.3">
      <c r="B29" s="33"/>
    </row>
    <row r="30" spans="1:5" x14ac:dyDescent="0.25">
      <c r="B30" s="11"/>
    </row>
    <row r="31" spans="1:5" x14ac:dyDescent="0.25">
      <c r="B31" s="11"/>
    </row>
    <row r="32" spans="1:5" x14ac:dyDescent="0.25">
      <c r="B32" s="11"/>
    </row>
    <row r="33" spans="2:2" x14ac:dyDescent="0.25">
      <c r="B33" s="11"/>
    </row>
    <row r="34" spans="2:2" x14ac:dyDescent="0.25">
      <c r="B34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32"/>
  <sheetViews>
    <sheetView topLeftCell="A4" zoomScale="120" zoomScaleNormal="120" workbookViewId="0">
      <selection activeCell="B27" sqref="B27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16201.696</v>
      </c>
      <c r="C4" s="21">
        <v>0.22786856604255706</v>
      </c>
      <c r="E4" s="11"/>
    </row>
    <row r="5" spans="1:7" ht="16.5" x14ac:dyDescent="0.3">
      <c r="A5" s="19" t="s">
        <v>27</v>
      </c>
      <c r="B5" s="14">
        <v>10603.5546655</v>
      </c>
      <c r="C5" s="21">
        <v>0.14913357197798</v>
      </c>
      <c r="E5" s="11"/>
      <c r="G5" s="11"/>
    </row>
    <row r="6" spans="1:7" ht="16.5" x14ac:dyDescent="0.3">
      <c r="A6" s="19" t="s">
        <v>26</v>
      </c>
      <c r="B6" s="14">
        <v>8557.2790999999997</v>
      </c>
      <c r="C6" s="21">
        <v>0.12035375294925563</v>
      </c>
      <c r="E6" s="11"/>
    </row>
    <row r="7" spans="1:7" ht="16.5" x14ac:dyDescent="0.3">
      <c r="A7" s="19" t="s">
        <v>32</v>
      </c>
      <c r="B7" s="14">
        <v>7541.4741000000004</v>
      </c>
      <c r="C7" s="21">
        <v>0.10606697527308769</v>
      </c>
      <c r="E7" s="11"/>
    </row>
    <row r="8" spans="1:7" ht="16.5" x14ac:dyDescent="0.3">
      <c r="A8" s="19" t="s">
        <v>30</v>
      </c>
      <c r="B8" s="14">
        <v>6049.9301999999998</v>
      </c>
      <c r="C8" s="21">
        <v>8.5089173339109703E-2</v>
      </c>
      <c r="E8" s="11"/>
    </row>
    <row r="9" spans="1:7" ht="16.5" x14ac:dyDescent="0.3">
      <c r="A9" s="19" t="s">
        <v>29</v>
      </c>
      <c r="B9" s="14">
        <v>4319.4491243000002</v>
      </c>
      <c r="C9" s="21">
        <v>6.0750842260465808E-2</v>
      </c>
      <c r="E9" s="11"/>
    </row>
    <row r="10" spans="1:7" ht="16.5" x14ac:dyDescent="0.3">
      <c r="A10" s="19" t="s">
        <v>31</v>
      </c>
      <c r="B10" s="14">
        <v>3721.9563739499999</v>
      </c>
      <c r="C10" s="21">
        <v>5.2347412382317368E-2</v>
      </c>
      <c r="E10" s="11"/>
    </row>
    <row r="11" spans="1:7" ht="16.5" x14ac:dyDescent="0.3">
      <c r="A11" s="19" t="s">
        <v>24</v>
      </c>
      <c r="B11" s="14">
        <v>1525.9957999999997</v>
      </c>
      <c r="C11" s="21">
        <v>2.1462350283141012E-2</v>
      </c>
      <c r="E11" s="11"/>
    </row>
    <row r="12" spans="1:7" ht="16.5" x14ac:dyDescent="0.3">
      <c r="A12" s="19" t="s">
        <v>38</v>
      </c>
      <c r="B12" s="14">
        <v>1476.8225</v>
      </c>
      <c r="C12" s="21">
        <v>2.0770752973909904E-2</v>
      </c>
      <c r="E12" s="11"/>
    </row>
    <row r="13" spans="1:7" ht="16.5" x14ac:dyDescent="0.3">
      <c r="A13" s="19" t="s">
        <v>23</v>
      </c>
      <c r="B13" s="14">
        <v>1237.6886</v>
      </c>
      <c r="C13" s="21">
        <v>1.7407457002601455E-2</v>
      </c>
      <c r="E13" s="11"/>
    </row>
    <row r="14" spans="1:7" ht="16.5" x14ac:dyDescent="0.3">
      <c r="A14" s="19" t="s">
        <v>12</v>
      </c>
      <c r="B14" s="14">
        <v>1216.06</v>
      </c>
      <c r="C14" s="21">
        <v>1.7103261808005282E-2</v>
      </c>
      <c r="E14" s="11"/>
    </row>
    <row r="15" spans="1:7" ht="16.5" x14ac:dyDescent="0.3">
      <c r="A15" s="19" t="s">
        <v>47</v>
      </c>
      <c r="B15" s="23">
        <v>982.95150000000012</v>
      </c>
      <c r="C15" s="21">
        <v>1.38247100053217E-2</v>
      </c>
      <c r="E15" s="11"/>
    </row>
    <row r="16" spans="1:7" ht="16.5" x14ac:dyDescent="0.3">
      <c r="A16" s="19" t="s">
        <v>45</v>
      </c>
      <c r="B16" s="23">
        <v>797.43900000000008</v>
      </c>
      <c r="C16" s="21">
        <v>1.1215571594258445E-2</v>
      </c>
      <c r="E16" s="11"/>
    </row>
    <row r="17" spans="1:5" ht="16.5" x14ac:dyDescent="0.3">
      <c r="A17" s="19" t="s">
        <v>36</v>
      </c>
      <c r="B17" s="23">
        <v>787.75993489999996</v>
      </c>
      <c r="C17" s="21">
        <v>1.1079440495084039E-2</v>
      </c>
      <c r="E17" s="11"/>
    </row>
    <row r="18" spans="1:5" ht="16.5" x14ac:dyDescent="0.3">
      <c r="A18" s="19" t="s">
        <v>49</v>
      </c>
      <c r="B18" s="23">
        <v>740.221</v>
      </c>
      <c r="C18" s="21">
        <v>1.0410829694902783E-2</v>
      </c>
      <c r="E18" s="11"/>
    </row>
    <row r="19" spans="1:5" ht="16.5" x14ac:dyDescent="0.3">
      <c r="A19" s="19" t="s">
        <v>48</v>
      </c>
      <c r="B19" s="23">
        <v>723.8</v>
      </c>
      <c r="C19" s="21">
        <v>1.0179876730288162E-2</v>
      </c>
      <c r="E19" s="11"/>
    </row>
    <row r="20" spans="1:5" ht="16.5" x14ac:dyDescent="0.3">
      <c r="A20" s="20" t="s">
        <v>13</v>
      </c>
      <c r="B20" s="16">
        <v>4616.979528350028</v>
      </c>
      <c r="C20" s="21">
        <v>6.493545518771382E-2</v>
      </c>
      <c r="E20" s="11"/>
    </row>
    <row r="21" spans="1:5" ht="16.5" x14ac:dyDescent="0.3">
      <c r="A21" s="3" t="s">
        <v>21</v>
      </c>
      <c r="B21" s="16">
        <f>SUM(B4:B20)</f>
        <v>71101.057427000036</v>
      </c>
      <c r="C21" s="21">
        <f>SUM(C4:C20)</f>
        <v>1</v>
      </c>
      <c r="E21" s="11"/>
    </row>
    <row r="22" spans="1:5" ht="16.5" x14ac:dyDescent="0.3">
      <c r="A22" s="3" t="s">
        <v>15</v>
      </c>
      <c r="B22" s="8">
        <v>55893.860776150002</v>
      </c>
      <c r="C22" s="30" t="s">
        <v>14</v>
      </c>
    </row>
    <row r="23" spans="1:5" ht="16.5" x14ac:dyDescent="0.3">
      <c r="A23" s="3" t="s">
        <v>20</v>
      </c>
      <c r="B23" s="8">
        <v>20914.651000000002</v>
      </c>
      <c r="C23" s="30" t="s">
        <v>14</v>
      </c>
    </row>
    <row r="24" spans="1:5" ht="16.5" x14ac:dyDescent="0.3">
      <c r="A24" s="3" t="s">
        <v>18</v>
      </c>
      <c r="B24" s="9">
        <f>B21+B22+B23</f>
        <v>147909.56920315005</v>
      </c>
      <c r="C24" s="30" t="s">
        <v>14</v>
      </c>
    </row>
    <row r="25" spans="1:5" x14ac:dyDescent="0.25">
      <c r="A25" s="5" t="s">
        <v>17</v>
      </c>
      <c r="B25" s="6"/>
      <c r="C25" s="6"/>
    </row>
    <row r="26" spans="1:5" x14ac:dyDescent="0.25">
      <c r="A26" s="5"/>
      <c r="B26" s="11"/>
    </row>
    <row r="27" spans="1:5" x14ac:dyDescent="0.25">
      <c r="B27" s="32"/>
    </row>
    <row r="28" spans="1:5" x14ac:dyDescent="0.25">
      <c r="B28" s="11"/>
    </row>
    <row r="29" spans="1:5" x14ac:dyDescent="0.25">
      <c r="B29" s="11"/>
    </row>
    <row r="30" spans="1:5" x14ac:dyDescent="0.25">
      <c r="B30" s="11"/>
    </row>
    <row r="31" spans="1:5" x14ac:dyDescent="0.25">
      <c r="B31" s="11"/>
    </row>
    <row r="32" spans="1:5" x14ac:dyDescent="0.25">
      <c r="B32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32"/>
  <sheetViews>
    <sheetView topLeftCell="A3" zoomScale="120" zoomScaleNormal="120" workbookViewId="0">
      <selection activeCell="B26" sqref="B26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15731.380999999999</v>
      </c>
      <c r="C4" s="21">
        <v>0.22404108676980405</v>
      </c>
      <c r="E4" s="11"/>
    </row>
    <row r="5" spans="1:7" ht="16.5" x14ac:dyDescent="0.3">
      <c r="A5" s="19" t="s">
        <v>27</v>
      </c>
      <c r="B5" s="14">
        <v>9856.0758413999993</v>
      </c>
      <c r="C5" s="21">
        <v>0.14036694825412127</v>
      </c>
      <c r="E5" s="11"/>
      <c r="G5" s="11"/>
    </row>
    <row r="6" spans="1:7" ht="16.5" x14ac:dyDescent="0.3">
      <c r="A6" s="19" t="s">
        <v>26</v>
      </c>
      <c r="B6" s="14">
        <v>8937.6059000000005</v>
      </c>
      <c r="C6" s="21">
        <v>0.12728640536747618</v>
      </c>
      <c r="E6" s="11"/>
    </row>
    <row r="7" spans="1:7" ht="16.5" x14ac:dyDescent="0.3">
      <c r="A7" s="19" t="s">
        <v>32</v>
      </c>
      <c r="B7" s="14">
        <v>7477.67</v>
      </c>
      <c r="C7" s="21">
        <v>0.10649448470582212</v>
      </c>
      <c r="E7" s="11"/>
    </row>
    <row r="8" spans="1:7" ht="16.5" x14ac:dyDescent="0.3">
      <c r="A8" s="19" t="s">
        <v>30</v>
      </c>
      <c r="B8" s="14">
        <v>6259.1595000000007</v>
      </c>
      <c r="C8" s="21">
        <v>8.9140864152075616E-2</v>
      </c>
      <c r="E8" s="11"/>
    </row>
    <row r="9" spans="1:7" ht="16.5" x14ac:dyDescent="0.3">
      <c r="A9" s="19" t="s">
        <v>31</v>
      </c>
      <c r="B9" s="14">
        <v>3882.4399072599999</v>
      </c>
      <c r="C9" s="21">
        <v>5.5292415595362396E-2</v>
      </c>
      <c r="E9" s="11"/>
    </row>
    <row r="10" spans="1:7" ht="16.5" x14ac:dyDescent="0.3">
      <c r="A10" s="19" t="s">
        <v>29</v>
      </c>
      <c r="B10" s="14">
        <v>3181.2978348399997</v>
      </c>
      <c r="C10" s="21">
        <v>4.530698380873098E-2</v>
      </c>
      <c r="E10" s="11"/>
    </row>
    <row r="11" spans="1:7" ht="16.5" x14ac:dyDescent="0.3">
      <c r="A11" s="19" t="s">
        <v>24</v>
      </c>
      <c r="B11" s="14">
        <v>1604.9358</v>
      </c>
      <c r="C11" s="21">
        <v>2.2856960925920291E-2</v>
      </c>
      <c r="E11" s="11"/>
    </row>
    <row r="12" spans="1:7" ht="16.5" x14ac:dyDescent="0.3">
      <c r="A12" s="19" t="s">
        <v>38</v>
      </c>
      <c r="B12" s="14">
        <v>1584.0284999999999</v>
      </c>
      <c r="C12" s="21">
        <v>2.2559206125281853E-2</v>
      </c>
      <c r="E12" s="11"/>
    </row>
    <row r="13" spans="1:7" ht="16.5" x14ac:dyDescent="0.3">
      <c r="A13" s="19" t="s">
        <v>12</v>
      </c>
      <c r="B13" s="14">
        <v>1486.8799999999999</v>
      </c>
      <c r="C13" s="21">
        <v>2.117564955653202E-2</v>
      </c>
      <c r="E13" s="11"/>
    </row>
    <row r="14" spans="1:7" ht="16.5" x14ac:dyDescent="0.3">
      <c r="A14" s="19" t="s">
        <v>36</v>
      </c>
      <c r="B14" s="14">
        <v>1474.41791012</v>
      </c>
      <c r="C14" s="21">
        <v>2.0998168624620311E-2</v>
      </c>
      <c r="E14" s="11"/>
    </row>
    <row r="15" spans="1:7" ht="16.5" x14ac:dyDescent="0.3">
      <c r="A15" s="19" t="s">
        <v>23</v>
      </c>
      <c r="B15" s="23">
        <v>1067.5083</v>
      </c>
      <c r="C15" s="21">
        <v>1.5203097532745917E-2</v>
      </c>
      <c r="E15" s="11"/>
    </row>
    <row r="16" spans="1:7" ht="16.5" x14ac:dyDescent="0.3">
      <c r="A16" s="19" t="s">
        <v>47</v>
      </c>
      <c r="B16" s="23">
        <v>910.53120000000001</v>
      </c>
      <c r="C16" s="21">
        <v>1.2967481976681756E-2</v>
      </c>
      <c r="E16" s="11"/>
    </row>
    <row r="17" spans="1:5" ht="16.5" x14ac:dyDescent="0.3">
      <c r="A17" s="19" t="s">
        <v>39</v>
      </c>
      <c r="B17" s="23">
        <v>829.14600000000007</v>
      </c>
      <c r="C17" s="21">
        <v>1.1808421074464852E-2</v>
      </c>
      <c r="E17" s="11"/>
    </row>
    <row r="18" spans="1:5" ht="16.5" x14ac:dyDescent="0.3">
      <c r="A18" s="19" t="s">
        <v>45</v>
      </c>
      <c r="B18" s="23">
        <v>729.68999999999994</v>
      </c>
      <c r="C18" s="21">
        <v>1.0392001859535302E-2</v>
      </c>
      <c r="E18" s="11"/>
    </row>
    <row r="19" spans="1:5" ht="16.5" x14ac:dyDescent="0.3">
      <c r="A19" s="19" t="s">
        <v>48</v>
      </c>
      <c r="B19" s="23">
        <v>708.8</v>
      </c>
      <c r="C19" s="21">
        <v>1.0094493439732793E-2</v>
      </c>
      <c r="E19" s="11"/>
    </row>
    <row r="20" spans="1:5" ht="16.5" x14ac:dyDescent="0.3">
      <c r="A20" s="20" t="s">
        <v>13</v>
      </c>
      <c r="B20" s="16">
        <v>4494.9324439800112</v>
      </c>
      <c r="C20" s="21">
        <v>6.4015330231092432E-2</v>
      </c>
      <c r="E20" s="11"/>
    </row>
    <row r="21" spans="1:5" ht="16.5" x14ac:dyDescent="0.3">
      <c r="A21" s="3" t="s">
        <v>21</v>
      </c>
      <c r="B21" s="16">
        <f>SUM(B4:B20)</f>
        <v>70216.5001376</v>
      </c>
      <c r="C21" s="21">
        <f>SUM(C4:C20)</f>
        <v>1.0000000000000002</v>
      </c>
      <c r="E21" s="11"/>
    </row>
    <row r="22" spans="1:5" ht="16.5" x14ac:dyDescent="0.3">
      <c r="A22" s="3" t="s">
        <v>15</v>
      </c>
      <c r="B22" s="8">
        <v>57643.788340620005</v>
      </c>
      <c r="C22" s="30" t="s">
        <v>14</v>
      </c>
    </row>
    <row r="23" spans="1:5" ht="16.5" x14ac:dyDescent="0.3">
      <c r="A23" s="3" t="s">
        <v>20</v>
      </c>
      <c r="B23" s="8">
        <v>20796.397000000001</v>
      </c>
      <c r="C23" s="30" t="s">
        <v>14</v>
      </c>
    </row>
    <row r="24" spans="1:5" ht="16.5" x14ac:dyDescent="0.3">
      <c r="A24" s="3" t="s">
        <v>18</v>
      </c>
      <c r="B24" s="9">
        <f>B21+B22+B23</f>
        <v>148656.68547822</v>
      </c>
      <c r="C24" s="30" t="s">
        <v>14</v>
      </c>
    </row>
    <row r="25" spans="1:5" x14ac:dyDescent="0.25">
      <c r="A25" s="5" t="s">
        <v>17</v>
      </c>
      <c r="B25" s="6"/>
      <c r="C25" s="6"/>
    </row>
    <row r="26" spans="1:5" x14ac:dyDescent="0.25">
      <c r="A26" s="5"/>
      <c r="B26" s="11"/>
    </row>
    <row r="27" spans="1:5" x14ac:dyDescent="0.25">
      <c r="B27" s="32"/>
    </row>
    <row r="28" spans="1:5" x14ac:dyDescent="0.25">
      <c r="B28" s="11"/>
    </row>
    <row r="29" spans="1:5" x14ac:dyDescent="0.25">
      <c r="B29" s="11"/>
    </row>
    <row r="30" spans="1:5" x14ac:dyDescent="0.25">
      <c r="B30" s="11"/>
    </row>
    <row r="31" spans="1:5" x14ac:dyDescent="0.25">
      <c r="B31" s="11"/>
    </row>
    <row r="32" spans="1:5" x14ac:dyDescent="0.25">
      <c r="B32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30"/>
  <sheetViews>
    <sheetView topLeftCell="A2" zoomScale="120" zoomScaleNormal="120" workbookViewId="0">
      <selection activeCell="B25" sqref="B25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15702.819</v>
      </c>
      <c r="C4" s="21">
        <v>0.23827707282641822</v>
      </c>
      <c r="E4" s="11"/>
    </row>
    <row r="5" spans="1:7" ht="16.5" x14ac:dyDescent="0.3">
      <c r="A5" s="19" t="s">
        <v>27</v>
      </c>
      <c r="B5" s="14">
        <v>11112.925002600001</v>
      </c>
      <c r="C5" s="21">
        <v>0.16862929134947327</v>
      </c>
      <c r="E5" s="11"/>
      <c r="G5" s="11"/>
    </row>
    <row r="6" spans="1:7" ht="16.5" x14ac:dyDescent="0.3">
      <c r="A6" s="19" t="s">
        <v>32</v>
      </c>
      <c r="B6" s="14">
        <v>7704.6815999999999</v>
      </c>
      <c r="C6" s="21">
        <v>0.11691206392352638</v>
      </c>
      <c r="E6" s="11"/>
    </row>
    <row r="7" spans="1:7" ht="16.5" x14ac:dyDescent="0.3">
      <c r="A7" s="19" t="s">
        <v>26</v>
      </c>
      <c r="B7" s="14">
        <v>6382.9933999999994</v>
      </c>
      <c r="C7" s="21">
        <v>9.6856556980141381E-2</v>
      </c>
      <c r="E7" s="11"/>
    </row>
    <row r="8" spans="1:7" ht="16.5" x14ac:dyDescent="0.3">
      <c r="A8" s="19" t="s">
        <v>30</v>
      </c>
      <c r="B8" s="14">
        <v>6133.5060000000003</v>
      </c>
      <c r="C8" s="21">
        <v>9.3070795494953687E-2</v>
      </c>
      <c r="E8" s="11"/>
    </row>
    <row r="9" spans="1:7" ht="16.5" x14ac:dyDescent="0.3">
      <c r="A9" s="19" t="s">
        <v>31</v>
      </c>
      <c r="B9" s="14">
        <v>4660.0176407200006</v>
      </c>
      <c r="C9" s="21">
        <v>7.07118487928972E-2</v>
      </c>
      <c r="E9" s="11"/>
    </row>
    <row r="10" spans="1:7" ht="16.5" x14ac:dyDescent="0.3">
      <c r="A10" s="19" t="s">
        <v>29</v>
      </c>
      <c r="B10" s="14">
        <v>3157.90117156</v>
      </c>
      <c r="C10" s="21">
        <v>4.7918494598608918E-2</v>
      </c>
      <c r="E10" s="11"/>
    </row>
    <row r="11" spans="1:7" ht="16.5" x14ac:dyDescent="0.3">
      <c r="A11" s="19" t="s">
        <v>24</v>
      </c>
      <c r="B11" s="14">
        <v>1618.5187000000001</v>
      </c>
      <c r="C11" s="21">
        <v>2.455966015725073E-2</v>
      </c>
      <c r="E11" s="11"/>
    </row>
    <row r="12" spans="1:7" ht="16.5" x14ac:dyDescent="0.3">
      <c r="A12" s="19" t="s">
        <v>38</v>
      </c>
      <c r="B12" s="14">
        <v>1517.8184999999999</v>
      </c>
      <c r="C12" s="21">
        <v>2.30316193074495E-2</v>
      </c>
      <c r="E12" s="11"/>
    </row>
    <row r="13" spans="1:7" ht="16.5" x14ac:dyDescent="0.3">
      <c r="A13" s="19" t="s">
        <v>23</v>
      </c>
      <c r="B13" s="14">
        <v>975.18799999999999</v>
      </c>
      <c r="C13" s="21">
        <v>1.4797657802427013E-2</v>
      </c>
      <c r="E13" s="11"/>
    </row>
    <row r="14" spans="1:7" ht="16.5" x14ac:dyDescent="0.3">
      <c r="A14" s="19" t="s">
        <v>39</v>
      </c>
      <c r="B14" s="14">
        <v>877.72799999999995</v>
      </c>
      <c r="C14" s="21">
        <v>1.3318784262735653E-2</v>
      </c>
      <c r="E14" s="11"/>
    </row>
    <row r="15" spans="1:7" ht="16.5" x14ac:dyDescent="0.3">
      <c r="A15" s="19" t="s">
        <v>12</v>
      </c>
      <c r="B15" s="23">
        <v>838.99860000000001</v>
      </c>
      <c r="C15" s="21">
        <v>1.2731098187749788E-2</v>
      </c>
      <c r="E15" s="11"/>
    </row>
    <row r="16" spans="1:7" ht="16.5" x14ac:dyDescent="0.3">
      <c r="A16" s="19" t="s">
        <v>36</v>
      </c>
      <c r="B16" s="23">
        <v>739.31486787999995</v>
      </c>
      <c r="C16" s="21">
        <v>1.121848138321511E-2</v>
      </c>
      <c r="E16" s="11"/>
    </row>
    <row r="17" spans="1:5" ht="16.5" x14ac:dyDescent="0.3">
      <c r="A17" s="19" t="s">
        <v>48</v>
      </c>
      <c r="B17" s="23">
        <v>705.3</v>
      </c>
      <c r="C17" s="21">
        <v>1.0702334368400524E-2</v>
      </c>
      <c r="E17" s="11"/>
    </row>
    <row r="18" spans="1:5" ht="16.5" x14ac:dyDescent="0.3">
      <c r="A18" s="20" t="s">
        <v>13</v>
      </c>
      <c r="B18" s="16">
        <v>3773.7999468200214</v>
      </c>
      <c r="C18" s="21">
        <v>5.7264240564752572E-2</v>
      </c>
      <c r="E18" s="11"/>
    </row>
    <row r="19" spans="1:5" ht="16.5" x14ac:dyDescent="0.3">
      <c r="A19" s="3" t="s">
        <v>21</v>
      </c>
      <c r="B19" s="16">
        <f>SUM(B4:B18)</f>
        <v>65901.510429580027</v>
      </c>
      <c r="C19" s="21">
        <f>SUM(C4:C18)</f>
        <v>0.99999999999999989</v>
      </c>
      <c r="E19" s="11"/>
    </row>
    <row r="20" spans="1:5" ht="16.5" x14ac:dyDescent="0.3">
      <c r="A20" s="3" t="s">
        <v>15</v>
      </c>
      <c r="B20" s="8">
        <v>57636.669513400004</v>
      </c>
      <c r="C20" s="30" t="s">
        <v>14</v>
      </c>
    </row>
    <row r="21" spans="1:5" ht="16.5" x14ac:dyDescent="0.3">
      <c r="A21" s="3" t="s">
        <v>20</v>
      </c>
      <c r="B21" s="8">
        <v>21019.097000000002</v>
      </c>
      <c r="C21" s="30" t="s">
        <v>14</v>
      </c>
    </row>
    <row r="22" spans="1:5" ht="16.5" x14ac:dyDescent="0.3">
      <c r="A22" s="3" t="s">
        <v>18</v>
      </c>
      <c r="B22" s="9">
        <f>B19+B20+B21</f>
        <v>144557.27694298004</v>
      </c>
      <c r="C22" s="30" t="s">
        <v>14</v>
      </c>
    </row>
    <row r="23" spans="1:5" x14ac:dyDescent="0.25">
      <c r="A23" s="5" t="s">
        <v>17</v>
      </c>
      <c r="B23" s="6"/>
      <c r="C23" s="6"/>
    </row>
    <row r="24" spans="1:5" x14ac:dyDescent="0.25">
      <c r="A24" s="5"/>
      <c r="B24" s="11"/>
    </row>
    <row r="25" spans="1:5" x14ac:dyDescent="0.25">
      <c r="B25" s="32"/>
    </row>
    <row r="26" spans="1:5" x14ac:dyDescent="0.25">
      <c r="B26" s="11"/>
    </row>
    <row r="27" spans="1:5" x14ac:dyDescent="0.25">
      <c r="B27" s="11"/>
    </row>
    <row r="28" spans="1:5" x14ac:dyDescent="0.25">
      <c r="B28" s="11"/>
    </row>
    <row r="29" spans="1:5" x14ac:dyDescent="0.25">
      <c r="B29" s="11"/>
    </row>
    <row r="30" spans="1:5" x14ac:dyDescent="0.25">
      <c r="B30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30"/>
  <sheetViews>
    <sheetView topLeftCell="A2" zoomScale="120" zoomScaleNormal="120" workbookViewId="0">
      <selection activeCell="B25" sqref="B25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16085.587</v>
      </c>
      <c r="C4" s="21">
        <v>0.24128659517062609</v>
      </c>
      <c r="E4" s="11"/>
    </row>
    <row r="5" spans="1:7" ht="16.5" x14ac:dyDescent="0.3">
      <c r="A5" s="19" t="s">
        <v>27</v>
      </c>
      <c r="B5" s="14">
        <v>10707.5259597</v>
      </c>
      <c r="C5" s="21">
        <v>0.16061474669945858</v>
      </c>
      <c r="E5" s="11"/>
      <c r="G5" s="11"/>
    </row>
    <row r="6" spans="1:7" ht="16.5" x14ac:dyDescent="0.3">
      <c r="A6" s="19" t="s">
        <v>32</v>
      </c>
      <c r="B6" s="14">
        <v>7315.1232</v>
      </c>
      <c r="C6" s="21">
        <v>0.10972811686521947</v>
      </c>
      <c r="E6" s="11"/>
    </row>
    <row r="7" spans="1:7" ht="16.5" x14ac:dyDescent="0.3">
      <c r="A7" s="19" t="s">
        <v>26</v>
      </c>
      <c r="B7" s="14">
        <v>6408.1098000000002</v>
      </c>
      <c r="C7" s="21">
        <v>9.612275853666527E-2</v>
      </c>
      <c r="E7" s="11"/>
    </row>
    <row r="8" spans="1:7" ht="16.5" x14ac:dyDescent="0.3">
      <c r="A8" s="19" t="s">
        <v>30</v>
      </c>
      <c r="B8" s="14">
        <v>6004.75</v>
      </c>
      <c r="C8" s="21">
        <v>9.0072291570759411E-2</v>
      </c>
      <c r="E8" s="11"/>
    </row>
    <row r="9" spans="1:7" ht="16.5" x14ac:dyDescent="0.3">
      <c r="A9" s="19" t="s">
        <v>31</v>
      </c>
      <c r="B9" s="14">
        <v>4511.6139688399999</v>
      </c>
      <c r="C9" s="21">
        <v>6.7674992107259677E-2</v>
      </c>
      <c r="E9" s="11"/>
    </row>
    <row r="10" spans="1:7" ht="16.5" x14ac:dyDescent="0.3">
      <c r="A10" s="19" t="s">
        <v>29</v>
      </c>
      <c r="B10" s="14">
        <v>4363.6297908200004</v>
      </c>
      <c r="C10" s="21">
        <v>6.5455203767948861E-2</v>
      </c>
      <c r="E10" s="11"/>
    </row>
    <row r="11" spans="1:7" ht="16.5" x14ac:dyDescent="0.3">
      <c r="A11" s="19" t="s">
        <v>38</v>
      </c>
      <c r="B11" s="14">
        <v>1580.4584</v>
      </c>
      <c r="C11" s="21">
        <v>2.3707150142846231E-2</v>
      </c>
      <c r="E11" s="11"/>
    </row>
    <row r="12" spans="1:7" ht="16.5" x14ac:dyDescent="0.3">
      <c r="A12" s="19" t="s">
        <v>24</v>
      </c>
      <c r="B12" s="14">
        <v>1574.7597000000001</v>
      </c>
      <c r="C12" s="21">
        <v>2.3621668654362233E-2</v>
      </c>
      <c r="E12" s="11"/>
    </row>
    <row r="13" spans="1:7" ht="16.5" x14ac:dyDescent="0.3">
      <c r="A13" s="19" t="s">
        <v>23</v>
      </c>
      <c r="B13" s="14">
        <v>1102.4449999999999</v>
      </c>
      <c r="C13" s="21">
        <v>1.6536866227690721E-2</v>
      </c>
      <c r="E13" s="11"/>
    </row>
    <row r="14" spans="1:7" ht="16.5" x14ac:dyDescent="0.3">
      <c r="A14" s="19" t="s">
        <v>36</v>
      </c>
      <c r="B14" s="14">
        <v>890.64049785999998</v>
      </c>
      <c r="C14" s="21">
        <v>1.335976195644652E-2</v>
      </c>
      <c r="E14" s="11"/>
    </row>
    <row r="15" spans="1:7" ht="16.5" x14ac:dyDescent="0.3">
      <c r="A15" s="19" t="s">
        <v>12</v>
      </c>
      <c r="B15" s="23">
        <v>824.34860000000003</v>
      </c>
      <c r="C15" s="21">
        <v>1.2365371989699375E-2</v>
      </c>
      <c r="E15" s="11"/>
    </row>
    <row r="16" spans="1:7" ht="16.5" x14ac:dyDescent="0.3">
      <c r="A16" s="19" t="s">
        <v>39</v>
      </c>
      <c r="B16" s="23">
        <v>814.12599999999998</v>
      </c>
      <c r="C16" s="21">
        <v>1.2212031216509609E-2</v>
      </c>
      <c r="E16" s="11"/>
    </row>
    <row r="17" spans="1:5" ht="16.5" x14ac:dyDescent="0.3">
      <c r="A17" s="19" t="s">
        <v>48</v>
      </c>
      <c r="B17" s="23">
        <v>669.3</v>
      </c>
      <c r="C17" s="21">
        <v>1.0039616095309425E-2</v>
      </c>
      <c r="E17" s="11"/>
    </row>
    <row r="18" spans="1:5" ht="16.5" x14ac:dyDescent="0.3">
      <c r="A18" s="20" t="s">
        <v>13</v>
      </c>
      <c r="B18" s="16">
        <v>3813.4778347800602</v>
      </c>
      <c r="C18" s="21">
        <v>5.720282899919861E-2</v>
      </c>
      <c r="E18" s="11"/>
    </row>
    <row r="19" spans="1:5" ht="16.5" x14ac:dyDescent="0.3">
      <c r="A19" s="3" t="s">
        <v>21</v>
      </c>
      <c r="B19" s="16">
        <f>SUM(B4:B18)</f>
        <v>66665.895752000055</v>
      </c>
      <c r="C19" s="21">
        <f>SUM(C4:C18)</f>
        <v>1</v>
      </c>
      <c r="E19" s="11"/>
    </row>
    <row r="20" spans="1:5" ht="16.5" x14ac:dyDescent="0.3">
      <c r="A20" s="3" t="s">
        <v>15</v>
      </c>
      <c r="B20" s="8">
        <v>56042.298042300004</v>
      </c>
      <c r="C20" s="30" t="s">
        <v>14</v>
      </c>
    </row>
    <row r="21" spans="1:5" ht="16.5" x14ac:dyDescent="0.3">
      <c r="A21" s="3" t="s">
        <v>20</v>
      </c>
      <c r="B21" s="8">
        <v>19700.845000000001</v>
      </c>
      <c r="C21" s="30" t="s">
        <v>14</v>
      </c>
    </row>
    <row r="22" spans="1:5" ht="16.5" x14ac:dyDescent="0.3">
      <c r="A22" s="3" t="s">
        <v>18</v>
      </c>
      <c r="B22" s="9">
        <f>B19+B20+B21</f>
        <v>142409.03879430005</v>
      </c>
      <c r="C22" s="30" t="s">
        <v>14</v>
      </c>
    </row>
    <row r="23" spans="1:5" x14ac:dyDescent="0.25">
      <c r="A23" s="5" t="s">
        <v>17</v>
      </c>
      <c r="B23" s="6"/>
      <c r="C23" s="6"/>
    </row>
    <row r="24" spans="1:5" x14ac:dyDescent="0.25">
      <c r="A24" s="5"/>
      <c r="B24" s="11"/>
    </row>
    <row r="25" spans="1:5" x14ac:dyDescent="0.25">
      <c r="B25" s="32"/>
    </row>
    <row r="26" spans="1:5" x14ac:dyDescent="0.25">
      <c r="B26" s="11"/>
    </row>
    <row r="27" spans="1:5" x14ac:dyDescent="0.25">
      <c r="B27" s="11"/>
    </row>
    <row r="28" spans="1:5" x14ac:dyDescent="0.25">
      <c r="B28" s="11"/>
    </row>
    <row r="29" spans="1:5" x14ac:dyDescent="0.25">
      <c r="B29" s="11"/>
    </row>
    <row r="30" spans="1:5" x14ac:dyDescent="0.25">
      <c r="B30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30"/>
  <sheetViews>
    <sheetView topLeftCell="A2" zoomScale="120" zoomScaleNormal="120" workbookViewId="0">
      <selection activeCell="B25" sqref="B25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17335.989000000001</v>
      </c>
      <c r="C4" s="21">
        <v>0.25481669711897742</v>
      </c>
      <c r="E4" s="11"/>
    </row>
    <row r="5" spans="1:7" ht="16.5" x14ac:dyDescent="0.3">
      <c r="A5" s="19" t="s">
        <v>27</v>
      </c>
      <c r="B5" s="14">
        <v>10911.3178094</v>
      </c>
      <c r="C5" s="21">
        <v>0.16038231019913451</v>
      </c>
      <c r="E5" s="11"/>
      <c r="G5" s="11"/>
    </row>
    <row r="6" spans="1:7" ht="16.5" x14ac:dyDescent="0.3">
      <c r="A6" s="19" t="s">
        <v>32</v>
      </c>
      <c r="B6" s="14">
        <v>7270.3904999999995</v>
      </c>
      <c r="C6" s="21">
        <v>0.10686537087530401</v>
      </c>
      <c r="E6" s="11"/>
    </row>
    <row r="7" spans="1:7" ht="16.5" x14ac:dyDescent="0.3">
      <c r="A7" s="19" t="s">
        <v>26</v>
      </c>
      <c r="B7" s="14">
        <v>6136.2047000000002</v>
      </c>
      <c r="C7" s="21">
        <v>9.0194301259648113E-2</v>
      </c>
      <c r="E7" s="11"/>
    </row>
    <row r="8" spans="1:7" ht="16.5" x14ac:dyDescent="0.3">
      <c r="A8" s="19" t="s">
        <v>30</v>
      </c>
      <c r="B8" s="14">
        <v>5882.8486999999996</v>
      </c>
      <c r="C8" s="21">
        <v>8.6470294563792696E-2</v>
      </c>
      <c r="E8" s="11"/>
    </row>
    <row r="9" spans="1:7" ht="16.5" x14ac:dyDescent="0.3">
      <c r="A9" s="19" t="s">
        <v>31</v>
      </c>
      <c r="B9" s="14">
        <v>4606.8480456799998</v>
      </c>
      <c r="C9" s="21">
        <v>6.7714729348824207E-2</v>
      </c>
      <c r="E9" s="11"/>
    </row>
    <row r="10" spans="1:7" ht="16.5" x14ac:dyDescent="0.3">
      <c r="A10" s="19" t="s">
        <v>29</v>
      </c>
      <c r="B10" s="14">
        <v>3011.7148156399999</v>
      </c>
      <c r="C10" s="21">
        <v>4.4268326542297343E-2</v>
      </c>
      <c r="E10" s="11"/>
    </row>
    <row r="11" spans="1:7" ht="16.5" x14ac:dyDescent="0.3">
      <c r="A11" s="19" t="s">
        <v>24</v>
      </c>
      <c r="B11" s="14">
        <v>1639.8164999999999</v>
      </c>
      <c r="C11" s="21">
        <v>2.4103189290856242E-2</v>
      </c>
      <c r="E11" s="11"/>
    </row>
    <row r="12" spans="1:7" ht="16.5" x14ac:dyDescent="0.3">
      <c r="A12" s="19" t="s">
        <v>38</v>
      </c>
      <c r="B12" s="14">
        <v>1564.6994</v>
      </c>
      <c r="C12" s="21">
        <v>2.2999064725528245E-2</v>
      </c>
      <c r="E12" s="11"/>
    </row>
    <row r="13" spans="1:7" ht="16.5" x14ac:dyDescent="0.3">
      <c r="A13" s="19" t="s">
        <v>36</v>
      </c>
      <c r="B13" s="14">
        <v>1426.7604777200002</v>
      </c>
      <c r="C13" s="21">
        <v>2.0971540332224762E-2</v>
      </c>
      <c r="E13" s="11"/>
    </row>
    <row r="14" spans="1:7" ht="16.5" x14ac:dyDescent="0.3">
      <c r="A14" s="19" t="s">
        <v>23</v>
      </c>
      <c r="B14" s="14">
        <v>1174.3520000000001</v>
      </c>
      <c r="C14" s="21">
        <v>1.7261460992797434E-2</v>
      </c>
      <c r="E14" s="11"/>
    </row>
    <row r="15" spans="1:7" ht="16.5" x14ac:dyDescent="0.3">
      <c r="A15" s="19" t="s">
        <v>12</v>
      </c>
      <c r="B15" s="23">
        <v>802.66929999999991</v>
      </c>
      <c r="C15" s="21">
        <v>1.1798204296553349E-2</v>
      </c>
      <c r="E15" s="11"/>
    </row>
    <row r="16" spans="1:7" ht="16.5" x14ac:dyDescent="0.3">
      <c r="A16" s="19" t="s">
        <v>39</v>
      </c>
      <c r="B16" s="23">
        <v>778.25099999999998</v>
      </c>
      <c r="C16" s="21">
        <v>1.1439286754827849E-2</v>
      </c>
      <c r="E16" s="11"/>
    </row>
    <row r="17" spans="1:5" ht="16.5" x14ac:dyDescent="0.3">
      <c r="A17" s="19" t="s">
        <v>33</v>
      </c>
      <c r="B17" s="23">
        <v>763.7640247999999</v>
      </c>
      <c r="C17" s="21">
        <v>1.12263468889968E-2</v>
      </c>
      <c r="E17" s="11"/>
    </row>
    <row r="18" spans="1:5" ht="16.5" x14ac:dyDescent="0.3">
      <c r="A18" s="20" t="s">
        <v>13</v>
      </c>
      <c r="B18" s="16">
        <v>4727.5489307600219</v>
      </c>
      <c r="C18" s="21">
        <v>6.948887681023691E-2</v>
      </c>
      <c r="E18" s="11"/>
    </row>
    <row r="19" spans="1:5" ht="16.5" x14ac:dyDescent="0.3">
      <c r="A19" s="3" t="s">
        <v>21</v>
      </c>
      <c r="B19" s="16">
        <f>SUM(B4:B18)</f>
        <v>68033.175204000028</v>
      </c>
      <c r="C19" s="21">
        <f>SUM(C4:C18)</f>
        <v>1</v>
      </c>
      <c r="E19" s="11"/>
    </row>
    <row r="20" spans="1:5" ht="16.5" x14ac:dyDescent="0.3">
      <c r="A20" s="3" t="s">
        <v>15</v>
      </c>
      <c r="B20" s="8">
        <v>58278.779794599999</v>
      </c>
      <c r="C20" s="30" t="s">
        <v>14</v>
      </c>
    </row>
    <row r="21" spans="1:5" ht="16.5" x14ac:dyDescent="0.3">
      <c r="A21" s="3" t="s">
        <v>20</v>
      </c>
      <c r="B21" s="8">
        <v>20313.330000000002</v>
      </c>
      <c r="C21" s="30" t="s">
        <v>14</v>
      </c>
    </row>
    <row r="22" spans="1:5" ht="16.5" x14ac:dyDescent="0.3">
      <c r="A22" s="3" t="s">
        <v>18</v>
      </c>
      <c r="B22" s="9">
        <f>B19+B20+B21</f>
        <v>146625.28499860002</v>
      </c>
      <c r="C22" s="30" t="s">
        <v>14</v>
      </c>
    </row>
    <row r="23" spans="1:5" x14ac:dyDescent="0.25">
      <c r="A23" s="5" t="s">
        <v>17</v>
      </c>
      <c r="B23" s="6"/>
      <c r="C23" s="6"/>
    </row>
    <row r="24" spans="1:5" x14ac:dyDescent="0.25">
      <c r="A24" s="5"/>
      <c r="B24" s="11"/>
    </row>
    <row r="25" spans="1:5" x14ac:dyDescent="0.25">
      <c r="B25" s="32"/>
    </row>
    <row r="26" spans="1:5" x14ac:dyDescent="0.25">
      <c r="B26" s="11"/>
    </row>
    <row r="27" spans="1:5" x14ac:dyDescent="0.25">
      <c r="B27" s="11"/>
    </row>
    <row r="28" spans="1:5" x14ac:dyDescent="0.25">
      <c r="B28" s="11"/>
    </row>
    <row r="29" spans="1:5" x14ac:dyDescent="0.25">
      <c r="B29" s="11"/>
    </row>
    <row r="30" spans="1:5" x14ac:dyDescent="0.25">
      <c r="B30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30"/>
  <sheetViews>
    <sheetView topLeftCell="A2" zoomScale="120" zoomScaleNormal="120" workbookViewId="0">
      <selection activeCell="B24" sqref="B24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15916.422</v>
      </c>
      <c r="C4" s="21">
        <v>0.23447966134445122</v>
      </c>
      <c r="E4" s="11"/>
    </row>
    <row r="5" spans="1:7" ht="16.5" x14ac:dyDescent="0.3">
      <c r="A5" s="19" t="s">
        <v>27</v>
      </c>
      <c r="B5" s="14">
        <v>11275.143733100002</v>
      </c>
      <c r="C5" s="21">
        <v>0.16610466122017245</v>
      </c>
      <c r="E5" s="11"/>
      <c r="G5" s="11"/>
    </row>
    <row r="6" spans="1:7" ht="16.5" x14ac:dyDescent="0.3">
      <c r="A6" s="19" t="s">
        <v>32</v>
      </c>
      <c r="B6" s="14">
        <v>8592.7736999999997</v>
      </c>
      <c r="C6" s="21">
        <v>0.12658816580670623</v>
      </c>
      <c r="E6" s="11"/>
    </row>
    <row r="7" spans="1:7" ht="16.5" x14ac:dyDescent="0.3">
      <c r="A7" s="19" t="s">
        <v>26</v>
      </c>
      <c r="B7" s="14">
        <v>5980.7523999999994</v>
      </c>
      <c r="C7" s="21">
        <v>8.8108043210780265E-2</v>
      </c>
      <c r="E7" s="11"/>
    </row>
    <row r="8" spans="1:7" ht="16.5" x14ac:dyDescent="0.3">
      <c r="A8" s="19" t="s">
        <v>31</v>
      </c>
      <c r="B8" s="14">
        <v>5338.1480905300004</v>
      </c>
      <c r="C8" s="21">
        <v>7.8641239624961154E-2</v>
      </c>
      <c r="E8" s="11"/>
    </row>
    <row r="9" spans="1:7" ht="16.5" x14ac:dyDescent="0.3">
      <c r="A9" s="19" t="s">
        <v>30</v>
      </c>
      <c r="B9" s="14">
        <v>4090.2299000000003</v>
      </c>
      <c r="C9" s="21">
        <v>6.0256992543484246E-2</v>
      </c>
      <c r="E9" s="11"/>
    </row>
    <row r="10" spans="1:7" ht="16.5" x14ac:dyDescent="0.3">
      <c r="A10" s="19" t="s">
        <v>36</v>
      </c>
      <c r="B10" s="14">
        <v>3056.6947587799996</v>
      </c>
      <c r="C10" s="21">
        <v>4.5031022165163331E-2</v>
      </c>
      <c r="E10" s="11"/>
    </row>
    <row r="11" spans="1:7" ht="16.5" x14ac:dyDescent="0.3">
      <c r="A11" s="19" t="s">
        <v>29</v>
      </c>
      <c r="B11" s="14">
        <v>2933.6504848599998</v>
      </c>
      <c r="C11" s="21">
        <v>4.3218342174702197E-2</v>
      </c>
      <c r="E11" s="11"/>
    </row>
    <row r="12" spans="1:7" ht="16.5" x14ac:dyDescent="0.3">
      <c r="A12" s="19" t="s">
        <v>24</v>
      </c>
      <c r="B12" s="14">
        <v>1613.6055999999999</v>
      </c>
      <c r="C12" s="21">
        <v>2.3771529470097613E-2</v>
      </c>
      <c r="E12" s="11"/>
    </row>
    <row r="13" spans="1:7" ht="16.5" x14ac:dyDescent="0.3">
      <c r="A13" s="19" t="s">
        <v>23</v>
      </c>
      <c r="B13" s="14">
        <v>1313.1390000000001</v>
      </c>
      <c r="C13" s="21">
        <v>1.9345075672044344E-2</v>
      </c>
      <c r="E13" s="11"/>
    </row>
    <row r="14" spans="1:7" ht="16.5" x14ac:dyDescent="0.3">
      <c r="A14" s="19" t="s">
        <v>38</v>
      </c>
      <c r="B14" s="14">
        <v>1126.1733999999999</v>
      </c>
      <c r="C14" s="21">
        <v>1.6590710993157204E-2</v>
      </c>
      <c r="E14" s="11"/>
    </row>
    <row r="15" spans="1:7" ht="16.5" x14ac:dyDescent="0.3">
      <c r="A15" s="19" t="s">
        <v>39</v>
      </c>
      <c r="B15" s="23">
        <v>736.45299999999997</v>
      </c>
      <c r="C15" s="21">
        <v>1.0849376200009345E-2</v>
      </c>
      <c r="E15" s="11"/>
    </row>
    <row r="16" spans="1:7" ht="16.5" x14ac:dyDescent="0.3">
      <c r="A16" s="19" t="s">
        <v>33</v>
      </c>
      <c r="B16" s="23">
        <v>730.56603519999999</v>
      </c>
      <c r="C16" s="21">
        <v>1.0762649829431164E-2</v>
      </c>
      <c r="E16" s="11"/>
    </row>
    <row r="17" spans="1:5" ht="16.5" x14ac:dyDescent="0.3">
      <c r="A17" s="19" t="s">
        <v>47</v>
      </c>
      <c r="B17" s="23">
        <v>695.42769999999996</v>
      </c>
      <c r="C17" s="21">
        <v>1.0244994232092528E-2</v>
      </c>
      <c r="E17" s="11"/>
    </row>
    <row r="18" spans="1:5" ht="16.5" x14ac:dyDescent="0.3">
      <c r="A18" s="20" t="s">
        <v>13</v>
      </c>
      <c r="B18" s="16">
        <v>4480.5753487400434</v>
      </c>
      <c r="C18" s="21">
        <v>6.6007535512746629E-2</v>
      </c>
      <c r="E18" s="11"/>
    </row>
    <row r="19" spans="1:5" ht="16.5" x14ac:dyDescent="0.3">
      <c r="A19" s="3" t="s">
        <v>21</v>
      </c>
      <c r="B19" s="16">
        <f>SUM(B4:B18)</f>
        <v>67879.755151210047</v>
      </c>
      <c r="C19" s="21">
        <f>SUM(C4:C18)</f>
        <v>1</v>
      </c>
      <c r="E19" s="11"/>
    </row>
    <row r="20" spans="1:5" ht="16.5" x14ac:dyDescent="0.3">
      <c r="A20" s="3" t="s">
        <v>15</v>
      </c>
      <c r="B20" s="8">
        <v>52591.568092900001</v>
      </c>
      <c r="C20" s="30" t="s">
        <v>14</v>
      </c>
    </row>
    <row r="21" spans="1:5" ht="16.5" x14ac:dyDescent="0.3">
      <c r="A21" s="3" t="s">
        <v>20</v>
      </c>
      <c r="B21" s="8">
        <v>19917.271000000001</v>
      </c>
      <c r="C21" s="30" t="s">
        <v>14</v>
      </c>
    </row>
    <row r="22" spans="1:5" ht="16.5" x14ac:dyDescent="0.3">
      <c r="A22" s="3" t="s">
        <v>18</v>
      </c>
      <c r="B22" s="9">
        <f>B19+B20+B21</f>
        <v>140388.59424411005</v>
      </c>
      <c r="C22" s="30" t="s">
        <v>14</v>
      </c>
    </row>
    <row r="23" spans="1:5" x14ac:dyDescent="0.25">
      <c r="A23" s="5" t="s">
        <v>17</v>
      </c>
      <c r="B23" s="6"/>
      <c r="C23" s="6"/>
    </row>
    <row r="24" spans="1:5" x14ac:dyDescent="0.25">
      <c r="A24" s="5"/>
      <c r="B24" s="11"/>
    </row>
    <row r="25" spans="1:5" x14ac:dyDescent="0.25">
      <c r="B25" s="32"/>
    </row>
    <row r="26" spans="1:5" x14ac:dyDescent="0.25">
      <c r="B26" s="11"/>
    </row>
    <row r="27" spans="1:5" x14ac:dyDescent="0.25">
      <c r="B27" s="11"/>
    </row>
    <row r="28" spans="1:5" x14ac:dyDescent="0.25">
      <c r="B28" s="11"/>
    </row>
    <row r="29" spans="1:5" x14ac:dyDescent="0.25">
      <c r="B29" s="11"/>
    </row>
    <row r="30" spans="1:5" x14ac:dyDescent="0.25">
      <c r="B30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28"/>
  <sheetViews>
    <sheetView topLeftCell="A2" zoomScale="120" zoomScaleNormal="120" workbookViewId="0">
      <selection activeCell="H6" sqref="H6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16753.907999999999</v>
      </c>
      <c r="C4" s="21">
        <v>0.2655576887279007</v>
      </c>
      <c r="E4" s="11"/>
    </row>
    <row r="5" spans="1:7" ht="16.5" x14ac:dyDescent="0.3">
      <c r="A5" s="19" t="s">
        <v>27</v>
      </c>
      <c r="B5" s="14">
        <v>9902.0729484999993</v>
      </c>
      <c r="C5" s="21">
        <v>0.15695273042079072</v>
      </c>
      <c r="E5" s="11"/>
      <c r="G5" s="11"/>
    </row>
    <row r="6" spans="1:7" ht="16.5" x14ac:dyDescent="0.3">
      <c r="A6" s="19" t="s">
        <v>32</v>
      </c>
      <c r="B6" s="14">
        <v>7230.6809999999996</v>
      </c>
      <c r="C6" s="21">
        <v>0.11460985307360801</v>
      </c>
      <c r="E6" s="11"/>
    </row>
    <row r="7" spans="1:7" ht="16.5" x14ac:dyDescent="0.3">
      <c r="A7" s="19" t="s">
        <v>26</v>
      </c>
      <c r="B7" s="14">
        <v>5656.6325000000006</v>
      </c>
      <c r="C7" s="21">
        <v>8.9660409540456287E-2</v>
      </c>
      <c r="E7" s="11"/>
    </row>
    <row r="8" spans="1:7" ht="16.5" x14ac:dyDescent="0.3">
      <c r="A8" s="19" t="s">
        <v>31</v>
      </c>
      <c r="B8" s="14">
        <v>4324.9287000000004</v>
      </c>
      <c r="C8" s="21">
        <v>6.8552248793831524E-2</v>
      </c>
      <c r="E8" s="11"/>
    </row>
    <row r="9" spans="1:7" ht="16.5" x14ac:dyDescent="0.3">
      <c r="A9" s="19" t="s">
        <v>30</v>
      </c>
      <c r="B9" s="14">
        <v>3787.8923999999997</v>
      </c>
      <c r="C9" s="21">
        <v>6.0039959088588807E-2</v>
      </c>
      <c r="E9" s="11"/>
    </row>
    <row r="10" spans="1:7" ht="16.5" x14ac:dyDescent="0.3">
      <c r="A10" s="19" t="s">
        <v>36</v>
      </c>
      <c r="B10" s="14">
        <v>2576.7278592999996</v>
      </c>
      <c r="C10" s="21">
        <v>4.0842404936000561E-2</v>
      </c>
      <c r="E10" s="11"/>
    </row>
    <row r="11" spans="1:7" ht="16.5" x14ac:dyDescent="0.3">
      <c r="A11" s="19" t="s">
        <v>29</v>
      </c>
      <c r="B11" s="14">
        <v>2476.8594441</v>
      </c>
      <c r="C11" s="21">
        <v>3.9259441395945886E-2</v>
      </c>
      <c r="E11" s="11"/>
    </row>
    <row r="12" spans="1:7" ht="16.5" x14ac:dyDescent="0.3">
      <c r="A12" s="19" t="s">
        <v>23</v>
      </c>
      <c r="B12" s="14">
        <v>1628.6380000000001</v>
      </c>
      <c r="C12" s="21">
        <v>2.5814713979235817E-2</v>
      </c>
      <c r="E12" s="11"/>
    </row>
    <row r="13" spans="1:7" ht="16.5" x14ac:dyDescent="0.3">
      <c r="A13" s="19" t="s">
        <v>24</v>
      </c>
      <c r="B13" s="14">
        <v>1473.4616000000001</v>
      </c>
      <c r="C13" s="21">
        <v>2.3355091655350775E-2</v>
      </c>
      <c r="E13" s="11"/>
    </row>
    <row r="14" spans="1:7" ht="16.5" x14ac:dyDescent="0.3">
      <c r="A14" s="19" t="s">
        <v>38</v>
      </c>
      <c r="B14" s="14">
        <v>1117.9394</v>
      </c>
      <c r="C14" s="21">
        <v>1.7719889783437755E-2</v>
      </c>
      <c r="E14" s="11"/>
    </row>
    <row r="15" spans="1:7" ht="16.5" x14ac:dyDescent="0.3">
      <c r="A15" s="19" t="s">
        <v>47</v>
      </c>
      <c r="B15" s="23">
        <v>738.4851000000001</v>
      </c>
      <c r="C15" s="21">
        <v>1.1705352346210368E-2</v>
      </c>
      <c r="E15" s="11"/>
    </row>
    <row r="16" spans="1:7" ht="16.5" x14ac:dyDescent="0.3">
      <c r="A16" s="20" t="s">
        <v>13</v>
      </c>
      <c r="B16" s="16">
        <v>5421.2963838999858</v>
      </c>
      <c r="C16" s="21">
        <v>8.5930216258642833E-2</v>
      </c>
      <c r="E16" s="11"/>
    </row>
    <row r="17" spans="1:5" ht="16.5" x14ac:dyDescent="0.3">
      <c r="A17" s="3" t="s">
        <v>21</v>
      </c>
      <c r="B17" s="16">
        <f>SUM(B4:B16)</f>
        <v>63089.523335799982</v>
      </c>
      <c r="C17" s="21">
        <f>SUM(C4:C16)</f>
        <v>1</v>
      </c>
      <c r="E17" s="11"/>
    </row>
    <row r="18" spans="1:5" ht="16.5" x14ac:dyDescent="0.3">
      <c r="A18" s="3" t="s">
        <v>15</v>
      </c>
      <c r="B18" s="8">
        <v>53117.216657050005</v>
      </c>
      <c r="C18" s="30" t="s">
        <v>14</v>
      </c>
    </row>
    <row r="19" spans="1:5" ht="16.5" x14ac:dyDescent="0.3">
      <c r="A19" s="3" t="s">
        <v>20</v>
      </c>
      <c r="B19" s="8">
        <v>18593.791000000001</v>
      </c>
      <c r="C19" s="30" t="s">
        <v>14</v>
      </c>
    </row>
    <row r="20" spans="1:5" ht="16.5" x14ac:dyDescent="0.3">
      <c r="A20" s="3" t="s">
        <v>18</v>
      </c>
      <c r="B20" s="9">
        <f>B17+B18+B19</f>
        <v>134800.53099284999</v>
      </c>
      <c r="C20" s="30" t="s">
        <v>14</v>
      </c>
    </row>
    <row r="21" spans="1:5" x14ac:dyDescent="0.25">
      <c r="A21" s="5" t="s">
        <v>17</v>
      </c>
      <c r="B21" s="6"/>
      <c r="C21" s="6"/>
    </row>
    <row r="22" spans="1:5" x14ac:dyDescent="0.25">
      <c r="A22" s="5"/>
      <c r="B22" s="11"/>
    </row>
    <row r="23" spans="1:5" x14ac:dyDescent="0.25">
      <c r="B23" s="32"/>
    </row>
    <row r="24" spans="1:5" x14ac:dyDescent="0.25">
      <c r="B24" s="11"/>
    </row>
    <row r="25" spans="1:5" x14ac:dyDescent="0.25">
      <c r="B25" s="11"/>
    </row>
    <row r="26" spans="1:5" x14ac:dyDescent="0.25">
      <c r="B26" s="11"/>
    </row>
    <row r="27" spans="1:5" x14ac:dyDescent="0.25">
      <c r="B27" s="11"/>
    </row>
    <row r="28" spans="1:5" x14ac:dyDescent="0.25">
      <c r="B28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30"/>
  <sheetViews>
    <sheetView topLeftCell="A2" zoomScale="120" zoomScaleNormal="120" workbookViewId="0">
      <selection activeCell="A16" sqref="A16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18597.048999999999</v>
      </c>
      <c r="C4" s="21">
        <v>0.28849949059718488</v>
      </c>
      <c r="E4" s="11"/>
    </row>
    <row r="5" spans="1:7" ht="16.5" x14ac:dyDescent="0.3">
      <c r="A5" s="19" t="s">
        <v>27</v>
      </c>
      <c r="B5" s="14">
        <v>8891.8861214000008</v>
      </c>
      <c r="C5" s="21">
        <v>0.13794148826903013</v>
      </c>
      <c r="E5" s="11"/>
      <c r="G5" s="11"/>
    </row>
    <row r="6" spans="1:7" ht="16.5" x14ac:dyDescent="0.3">
      <c r="A6" s="19" t="s">
        <v>32</v>
      </c>
      <c r="B6" s="14">
        <v>7056.8185000000012</v>
      </c>
      <c r="C6" s="21">
        <v>0.10947374190855716</v>
      </c>
      <c r="E6" s="11"/>
    </row>
    <row r="7" spans="1:7" ht="16.5" x14ac:dyDescent="0.3">
      <c r="A7" s="19" t="s">
        <v>26</v>
      </c>
      <c r="B7" s="14">
        <v>4618.8567000000003</v>
      </c>
      <c r="C7" s="21">
        <v>7.1653185679695447E-2</v>
      </c>
      <c r="E7" s="11"/>
    </row>
    <row r="8" spans="1:7" ht="16.5" x14ac:dyDescent="0.3">
      <c r="A8" s="19" t="s">
        <v>31</v>
      </c>
      <c r="B8" s="14">
        <v>4528.0847528200002</v>
      </c>
      <c r="C8" s="21">
        <v>7.0245023528703404E-2</v>
      </c>
      <c r="E8" s="11"/>
    </row>
    <row r="9" spans="1:7" ht="16.5" x14ac:dyDescent="0.3">
      <c r="A9" s="19" t="s">
        <v>36</v>
      </c>
      <c r="B9" s="14">
        <v>3650.7821233199998</v>
      </c>
      <c r="C9" s="21">
        <v>5.663526416794025E-2</v>
      </c>
      <c r="E9" s="11"/>
    </row>
    <row r="10" spans="1:7" ht="16.5" x14ac:dyDescent="0.3">
      <c r="A10" s="19" t="s">
        <v>30</v>
      </c>
      <c r="B10" s="14">
        <v>3531.0353999999998</v>
      </c>
      <c r="C10" s="21">
        <v>5.4777610909162361E-2</v>
      </c>
      <c r="E10" s="11"/>
    </row>
    <row r="11" spans="1:7" ht="16.5" x14ac:dyDescent="0.3">
      <c r="A11" s="19" t="s">
        <v>29</v>
      </c>
      <c r="B11" s="14">
        <v>2692.7565203599997</v>
      </c>
      <c r="C11" s="21">
        <v>4.1773234260237102E-2</v>
      </c>
      <c r="E11" s="11"/>
    </row>
    <row r="12" spans="1:7" ht="16.5" x14ac:dyDescent="0.3">
      <c r="A12" s="19" t="s">
        <v>24</v>
      </c>
      <c r="B12" s="14">
        <v>1451.2024000000001</v>
      </c>
      <c r="C12" s="21">
        <v>2.2512773567107999E-2</v>
      </c>
      <c r="E12" s="11"/>
    </row>
    <row r="13" spans="1:7" ht="16.5" x14ac:dyDescent="0.3">
      <c r="A13" s="19" t="s">
        <v>39</v>
      </c>
      <c r="B13" s="14">
        <v>1351.3429999999998</v>
      </c>
      <c r="C13" s="21">
        <v>2.0963636065166661E-2</v>
      </c>
      <c r="E13" s="11"/>
    </row>
    <row r="14" spans="1:7" ht="16.5" x14ac:dyDescent="0.3">
      <c r="A14" s="19" t="s">
        <v>33</v>
      </c>
      <c r="B14" s="14">
        <v>1138.0033288</v>
      </c>
      <c r="C14" s="21">
        <v>1.7654057945252537E-2</v>
      </c>
      <c r="E14" s="11"/>
    </row>
    <row r="15" spans="1:7" ht="16.5" x14ac:dyDescent="0.3">
      <c r="A15" s="19" t="s">
        <v>38</v>
      </c>
      <c r="B15" s="23">
        <v>945.6884</v>
      </c>
      <c r="C15" s="21">
        <v>1.4670640576559585E-2</v>
      </c>
      <c r="E15" s="11"/>
    </row>
    <row r="16" spans="1:7" ht="16.5" x14ac:dyDescent="0.3">
      <c r="A16" s="19" t="s">
        <v>23</v>
      </c>
      <c r="B16" s="23">
        <v>841.8438000000001</v>
      </c>
      <c r="C16" s="21">
        <v>1.3059679923540474E-2</v>
      </c>
      <c r="E16" s="11"/>
    </row>
    <row r="17" spans="1:5" ht="16.5" x14ac:dyDescent="0.3">
      <c r="A17" s="19" t="s">
        <v>47</v>
      </c>
      <c r="B17" s="23">
        <v>799.08760000000007</v>
      </c>
      <c r="C17" s="21">
        <v>1.2396395016355933E-2</v>
      </c>
      <c r="E17" s="11"/>
    </row>
    <row r="18" spans="1:5" ht="16.5" x14ac:dyDescent="0.3">
      <c r="A18" s="20" t="s">
        <v>13</v>
      </c>
      <c r="B18" s="16">
        <v>4366.8512155599892</v>
      </c>
      <c r="C18" s="21">
        <v>6.7743777585505885E-2</v>
      </c>
      <c r="E18" s="11"/>
    </row>
    <row r="19" spans="1:5" ht="16.5" x14ac:dyDescent="0.3">
      <c r="A19" s="3" t="s">
        <v>21</v>
      </c>
      <c r="B19" s="16">
        <f>SUM(B4:B18)</f>
        <v>64461.28886226</v>
      </c>
      <c r="C19" s="21">
        <f>SUM(C4:C18)</f>
        <v>1</v>
      </c>
      <c r="E19" s="11"/>
    </row>
    <row r="20" spans="1:5" ht="16.5" x14ac:dyDescent="0.3">
      <c r="A20" s="3" t="s">
        <v>15</v>
      </c>
      <c r="B20" s="8">
        <v>47969.319222599996</v>
      </c>
      <c r="C20" s="30" t="s">
        <v>14</v>
      </c>
    </row>
    <row r="21" spans="1:5" ht="16.5" x14ac:dyDescent="0.3">
      <c r="A21" s="3" t="s">
        <v>20</v>
      </c>
      <c r="B21" s="8">
        <v>17699.957999999999</v>
      </c>
      <c r="C21" s="30" t="s">
        <v>14</v>
      </c>
    </row>
    <row r="22" spans="1:5" ht="16.5" x14ac:dyDescent="0.3">
      <c r="A22" s="3" t="s">
        <v>18</v>
      </c>
      <c r="B22" s="9">
        <f>B19+B20+B21</f>
        <v>130130.56608485999</v>
      </c>
      <c r="C22" s="30" t="s">
        <v>14</v>
      </c>
    </row>
    <row r="23" spans="1:5" x14ac:dyDescent="0.25">
      <c r="A23" s="5" t="s">
        <v>17</v>
      </c>
      <c r="B23" s="6"/>
      <c r="C23" s="6"/>
    </row>
    <row r="24" spans="1:5" x14ac:dyDescent="0.25">
      <c r="A24" s="5"/>
      <c r="B24" s="11"/>
    </row>
    <row r="25" spans="1:5" x14ac:dyDescent="0.25">
      <c r="B25" s="32"/>
    </row>
    <row r="26" spans="1:5" x14ac:dyDescent="0.25">
      <c r="B26" s="11"/>
    </row>
    <row r="27" spans="1:5" x14ac:dyDescent="0.25">
      <c r="B27" s="11"/>
    </row>
    <row r="28" spans="1:5" x14ac:dyDescent="0.25">
      <c r="B28" s="11"/>
    </row>
    <row r="29" spans="1:5" x14ac:dyDescent="0.25">
      <c r="B29" s="11"/>
    </row>
    <row r="30" spans="1:5" x14ac:dyDescent="0.25">
      <c r="B30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G29"/>
  <sheetViews>
    <sheetView topLeftCell="A2" zoomScale="120" zoomScaleNormal="120" workbookViewId="0">
      <selection activeCell="B26" sqref="B26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20443.075000000001</v>
      </c>
      <c r="C4" s="21">
        <v>0.33944095676913627</v>
      </c>
      <c r="E4" s="11"/>
    </row>
    <row r="5" spans="1:7" ht="16.5" x14ac:dyDescent="0.3">
      <c r="A5" s="19" t="s">
        <v>32</v>
      </c>
      <c r="B5" s="14">
        <v>7371.5393999999997</v>
      </c>
      <c r="C5" s="21">
        <v>0.12239853284290082</v>
      </c>
      <c r="E5" s="11"/>
      <c r="G5" s="11"/>
    </row>
    <row r="6" spans="1:7" ht="16.5" x14ac:dyDescent="0.3">
      <c r="A6" s="19" t="s">
        <v>27</v>
      </c>
      <c r="B6" s="14">
        <v>7015.5705053000001</v>
      </c>
      <c r="C6" s="21">
        <v>0.11648795323601585</v>
      </c>
      <c r="E6" s="11"/>
    </row>
    <row r="7" spans="1:7" ht="16.5" x14ac:dyDescent="0.3">
      <c r="A7" s="19" t="s">
        <v>31</v>
      </c>
      <c r="B7" s="14">
        <v>4182.7730593900005</v>
      </c>
      <c r="C7" s="21">
        <v>6.9451610837778024E-2</v>
      </c>
      <c r="E7" s="11"/>
    </row>
    <row r="8" spans="1:7" ht="16.5" x14ac:dyDescent="0.3">
      <c r="A8" s="19" t="s">
        <v>26</v>
      </c>
      <c r="B8" s="14">
        <v>4012.0393999999997</v>
      </c>
      <c r="C8" s="21">
        <v>6.6616714585817999E-2</v>
      </c>
      <c r="E8" s="11"/>
    </row>
    <row r="9" spans="1:7" ht="16.5" x14ac:dyDescent="0.3">
      <c r="A9" s="19" t="s">
        <v>30</v>
      </c>
      <c r="B9" s="14">
        <v>3471.5983999999999</v>
      </c>
      <c r="C9" s="21">
        <v>5.764312278921848E-2</v>
      </c>
      <c r="E9" s="11"/>
    </row>
    <row r="10" spans="1:7" ht="16.5" x14ac:dyDescent="0.3">
      <c r="A10" s="19" t="s">
        <v>29</v>
      </c>
      <c r="B10" s="14">
        <v>3466.2121582199998</v>
      </c>
      <c r="C10" s="21">
        <v>5.7553688540056207E-2</v>
      </c>
      <c r="E10" s="11"/>
    </row>
    <row r="11" spans="1:7" ht="16.5" x14ac:dyDescent="0.3">
      <c r="A11" s="19" t="s">
        <v>24</v>
      </c>
      <c r="B11" s="14">
        <v>1395.9007999999999</v>
      </c>
      <c r="C11" s="21">
        <v>2.3177819535798928E-2</v>
      </c>
      <c r="E11" s="11"/>
    </row>
    <row r="12" spans="1:7" ht="16.5" x14ac:dyDescent="0.3">
      <c r="A12" s="19" t="s">
        <v>39</v>
      </c>
      <c r="B12" s="14">
        <v>1235.0240000000001</v>
      </c>
      <c r="C12" s="21">
        <v>2.0506588573042255E-2</v>
      </c>
      <c r="E12" s="11"/>
    </row>
    <row r="13" spans="1:7" ht="16.5" x14ac:dyDescent="0.3">
      <c r="A13" s="19" t="s">
        <v>36</v>
      </c>
      <c r="B13" s="14">
        <v>1181.4551191399999</v>
      </c>
      <c r="C13" s="21">
        <v>1.961712002820884E-2</v>
      </c>
      <c r="E13" s="11"/>
    </row>
    <row r="14" spans="1:7" ht="16.5" x14ac:dyDescent="0.3">
      <c r="A14" s="19" t="s">
        <v>38</v>
      </c>
      <c r="B14" s="14">
        <v>1070.3774000000001</v>
      </c>
      <c r="C14" s="21">
        <v>1.777276308774783E-2</v>
      </c>
      <c r="E14" s="11"/>
    </row>
    <row r="15" spans="1:7" ht="16.5" x14ac:dyDescent="0.3">
      <c r="A15" s="19" t="s">
        <v>23</v>
      </c>
      <c r="B15" s="23">
        <v>1022.9848</v>
      </c>
      <c r="C15" s="21">
        <v>1.6985846760934131E-2</v>
      </c>
      <c r="E15" s="11"/>
    </row>
    <row r="16" spans="1:7" ht="16.5" x14ac:dyDescent="0.3">
      <c r="A16" s="19" t="s">
        <v>47</v>
      </c>
      <c r="B16" s="23">
        <v>638.44409999999993</v>
      </c>
      <c r="C16" s="21">
        <v>1.0600855113411758E-2</v>
      </c>
      <c r="E16" s="11"/>
    </row>
    <row r="17" spans="1:5" ht="16.5" x14ac:dyDescent="0.3">
      <c r="A17" s="20" t="s">
        <v>13</v>
      </c>
      <c r="B17" s="16">
        <v>3718.7228562199962</v>
      </c>
      <c r="C17" s="21">
        <v>6.1746427299932648E-2</v>
      </c>
      <c r="E17" s="11"/>
    </row>
    <row r="18" spans="1:5" ht="16.5" x14ac:dyDescent="0.3">
      <c r="A18" s="3" t="s">
        <v>21</v>
      </c>
      <c r="B18" s="16">
        <f>SUM(B4:B17)</f>
        <v>60225.716998269992</v>
      </c>
      <c r="C18" s="21">
        <f>SUM(C4:C17)</f>
        <v>0.99999999999999989</v>
      </c>
      <c r="E18" s="11"/>
    </row>
    <row r="19" spans="1:5" ht="16.5" x14ac:dyDescent="0.3">
      <c r="A19" s="3" t="s">
        <v>15</v>
      </c>
      <c r="B19" s="8">
        <v>49210.491682699998</v>
      </c>
      <c r="C19" s="30" t="s">
        <v>14</v>
      </c>
    </row>
    <row r="20" spans="1:5" ht="16.5" x14ac:dyDescent="0.3">
      <c r="A20" s="3" t="s">
        <v>20</v>
      </c>
      <c r="B20" s="8">
        <v>17685.05</v>
      </c>
      <c r="C20" s="30" t="s">
        <v>14</v>
      </c>
    </row>
    <row r="21" spans="1:5" ht="16.5" x14ac:dyDescent="0.3">
      <c r="A21" s="3" t="s">
        <v>18</v>
      </c>
      <c r="B21" s="9">
        <f>B18+B19+B20</f>
        <v>127121.25868096999</v>
      </c>
      <c r="C21" s="30" t="s">
        <v>14</v>
      </c>
    </row>
    <row r="22" spans="1:5" x14ac:dyDescent="0.25">
      <c r="A22" s="5" t="s">
        <v>17</v>
      </c>
      <c r="B22" s="6"/>
      <c r="C22" s="6"/>
    </row>
    <row r="23" spans="1:5" x14ac:dyDescent="0.25">
      <c r="A23" s="5"/>
      <c r="B23" s="11"/>
    </row>
    <row r="24" spans="1:5" x14ac:dyDescent="0.25">
      <c r="B24" s="32"/>
    </row>
    <row r="25" spans="1:5" x14ac:dyDescent="0.25">
      <c r="B25" s="11"/>
    </row>
    <row r="26" spans="1:5" x14ac:dyDescent="0.25">
      <c r="B26" s="11"/>
    </row>
    <row r="27" spans="1:5" x14ac:dyDescent="0.25">
      <c r="B27" s="11"/>
    </row>
    <row r="28" spans="1:5" x14ac:dyDescent="0.25">
      <c r="B28" s="11"/>
    </row>
    <row r="29" spans="1:5" x14ac:dyDescent="0.25">
      <c r="B29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31"/>
  <sheetViews>
    <sheetView topLeftCell="A2" zoomScale="120" zoomScaleNormal="120" workbookViewId="0">
      <selection activeCell="B16" sqref="B16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21100.606999999996</v>
      </c>
      <c r="C4" s="21">
        <v>0.36043168004990939</v>
      </c>
      <c r="E4" s="11"/>
    </row>
    <row r="5" spans="1:7" ht="16.5" x14ac:dyDescent="0.3">
      <c r="A5" s="19" t="s">
        <v>32</v>
      </c>
      <c r="B5" s="14">
        <v>7257.4766999999993</v>
      </c>
      <c r="C5" s="21">
        <v>0.12396915974521834</v>
      </c>
      <c r="E5" s="11"/>
      <c r="G5" s="11"/>
    </row>
    <row r="6" spans="1:7" ht="16.5" x14ac:dyDescent="0.3">
      <c r="A6" s="19" t="s">
        <v>27</v>
      </c>
      <c r="B6" s="14">
        <v>6516.6111819000007</v>
      </c>
      <c r="C6" s="21">
        <v>0.11131400705791275</v>
      </c>
      <c r="E6" s="11"/>
    </row>
    <row r="7" spans="1:7" ht="16.5" x14ac:dyDescent="0.3">
      <c r="A7" s="19" t="s">
        <v>31</v>
      </c>
      <c r="B7" s="14">
        <v>4091.6813639699999</v>
      </c>
      <c r="C7" s="21">
        <v>6.9892377420451082E-2</v>
      </c>
      <c r="E7" s="11"/>
    </row>
    <row r="8" spans="1:7" ht="16.5" x14ac:dyDescent="0.3">
      <c r="A8" s="19" t="s">
        <v>26</v>
      </c>
      <c r="B8" s="14">
        <v>4016.0144999999998</v>
      </c>
      <c r="C8" s="21">
        <v>6.8599867925116895E-2</v>
      </c>
      <c r="E8" s="11"/>
    </row>
    <row r="9" spans="1:7" ht="16.5" x14ac:dyDescent="0.3">
      <c r="A9" s="19" t="s">
        <v>30</v>
      </c>
      <c r="B9" s="14">
        <v>3236.4316000000003</v>
      </c>
      <c r="C9" s="21">
        <v>5.5283361230063978E-2</v>
      </c>
      <c r="E9" s="11"/>
    </row>
    <row r="10" spans="1:7" ht="16.5" x14ac:dyDescent="0.3">
      <c r="A10" s="19" t="s">
        <v>29</v>
      </c>
      <c r="B10" s="14">
        <v>2159.20928306</v>
      </c>
      <c r="C10" s="21">
        <v>3.6882703396763715E-2</v>
      </c>
      <c r="E10" s="11"/>
    </row>
    <row r="11" spans="1:7" ht="16.5" x14ac:dyDescent="0.3">
      <c r="A11" s="19" t="s">
        <v>24</v>
      </c>
      <c r="B11" s="14">
        <v>1328.6680999999999</v>
      </c>
      <c r="C11" s="21">
        <v>2.2695748776882154E-2</v>
      </c>
      <c r="E11" s="11"/>
    </row>
    <row r="12" spans="1:7" ht="16.5" x14ac:dyDescent="0.3">
      <c r="A12" s="19" t="s">
        <v>36</v>
      </c>
      <c r="B12" s="14">
        <v>1253.8730682200001</v>
      </c>
      <c r="C12" s="21">
        <v>2.1418131551754378E-2</v>
      </c>
      <c r="E12" s="11"/>
    </row>
    <row r="13" spans="1:7" ht="16.5" x14ac:dyDescent="0.3">
      <c r="A13" s="19" t="s">
        <v>39</v>
      </c>
      <c r="B13" s="14">
        <v>1180.1850000000002</v>
      </c>
      <c r="C13" s="21">
        <v>2.0159423011845225E-2</v>
      </c>
      <c r="E13" s="11"/>
    </row>
    <row r="14" spans="1:7" ht="16.5" x14ac:dyDescent="0.3">
      <c r="A14" s="19" t="s">
        <v>23</v>
      </c>
      <c r="B14" s="14">
        <v>868.7278</v>
      </c>
      <c r="C14" s="21">
        <v>1.4839242324169239E-2</v>
      </c>
      <c r="E14" s="11"/>
    </row>
    <row r="15" spans="1:7" ht="16.5" x14ac:dyDescent="0.3">
      <c r="A15" s="19" t="s">
        <v>38</v>
      </c>
      <c r="B15" s="23">
        <v>662.56700000000001</v>
      </c>
      <c r="C15" s="21">
        <v>1.1317690384718712E-2</v>
      </c>
      <c r="E15" s="11"/>
    </row>
    <row r="16" spans="1:7" ht="16.5" x14ac:dyDescent="0.3">
      <c r="A16" s="19" t="s">
        <v>47</v>
      </c>
      <c r="B16" s="23">
        <v>658.16309999999999</v>
      </c>
      <c r="C16" s="21">
        <v>1.1242464820081078E-2</v>
      </c>
      <c r="E16" s="11"/>
    </row>
    <row r="17" spans="1:5" ht="16.5" x14ac:dyDescent="0.3">
      <c r="A17" s="19" t="s">
        <v>49</v>
      </c>
      <c r="B17" s="23">
        <v>613.46400000000006</v>
      </c>
      <c r="C17" s="21">
        <v>1.0478933623574794E-2</v>
      </c>
      <c r="E17" s="11"/>
    </row>
    <row r="18" spans="1:5" ht="16.5" x14ac:dyDescent="0.3">
      <c r="A18" s="19" t="s">
        <v>33</v>
      </c>
      <c r="B18" s="23">
        <v>611.4581447999999</v>
      </c>
      <c r="C18" s="21">
        <v>1.0444670450023771E-2</v>
      </c>
      <c r="E18" s="11"/>
    </row>
    <row r="19" spans="1:5" ht="16.5" x14ac:dyDescent="0.3">
      <c r="A19" s="20" t="s">
        <v>13</v>
      </c>
      <c r="B19" s="16">
        <v>2987.4602922599952</v>
      </c>
      <c r="C19" s="21">
        <v>5.1030538231514551E-2</v>
      </c>
      <c r="E19" s="11"/>
    </row>
    <row r="20" spans="1:5" ht="16.5" x14ac:dyDescent="0.3">
      <c r="A20" s="3" t="s">
        <v>21</v>
      </c>
      <c r="B20" s="16">
        <f>SUM(B4:B19)</f>
        <v>58542.598134209991</v>
      </c>
      <c r="C20" s="21">
        <f>SUM(C4:C19)</f>
        <v>1</v>
      </c>
      <c r="E20" s="11"/>
    </row>
    <row r="21" spans="1:5" ht="16.5" x14ac:dyDescent="0.3">
      <c r="A21" s="3" t="s">
        <v>15</v>
      </c>
      <c r="B21" s="8">
        <v>51247.25165436</v>
      </c>
      <c r="C21" s="30" t="s">
        <v>14</v>
      </c>
    </row>
    <row r="22" spans="1:5" ht="16.5" x14ac:dyDescent="0.3">
      <c r="A22" s="3" t="s">
        <v>20</v>
      </c>
      <c r="B22" s="8">
        <v>17544.974999999999</v>
      </c>
      <c r="C22" s="30" t="s">
        <v>14</v>
      </c>
    </row>
    <row r="23" spans="1:5" ht="16.5" x14ac:dyDescent="0.3">
      <c r="A23" s="3" t="s">
        <v>18</v>
      </c>
      <c r="B23" s="9">
        <f>B20+B21+B22</f>
        <v>127334.82478857</v>
      </c>
      <c r="C23" s="30" t="s">
        <v>14</v>
      </c>
    </row>
    <row r="24" spans="1:5" x14ac:dyDescent="0.25">
      <c r="A24" s="5" t="s">
        <v>17</v>
      </c>
      <c r="B24" s="6"/>
      <c r="C24" s="6"/>
    </row>
    <row r="25" spans="1:5" x14ac:dyDescent="0.25">
      <c r="A25" s="5"/>
      <c r="B25" s="11"/>
    </row>
    <row r="26" spans="1:5" x14ac:dyDescent="0.25">
      <c r="B26" s="32"/>
    </row>
    <row r="27" spans="1:5" x14ac:dyDescent="0.25">
      <c r="B27" s="11"/>
    </row>
    <row r="28" spans="1:5" x14ac:dyDescent="0.25">
      <c r="B28" s="11"/>
    </row>
    <row r="29" spans="1:5" x14ac:dyDescent="0.25">
      <c r="B29" s="11"/>
    </row>
    <row r="30" spans="1:5" x14ac:dyDescent="0.25">
      <c r="B30" s="11"/>
    </row>
    <row r="31" spans="1:5" x14ac:dyDescent="0.25">
      <c r="B31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BD9DB8-3CAE-4BC5-A91B-3C5E2EC848C1}">
  <dimension ref="A1:G34"/>
  <sheetViews>
    <sheetView zoomScale="120" zoomScaleNormal="120" workbookViewId="0">
      <selection sqref="A1:C1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16020.869199749999</v>
      </c>
      <c r="C4" s="21">
        <v>0.23013804698660481</v>
      </c>
      <c r="E4" s="11"/>
    </row>
    <row r="5" spans="1:7" ht="16.5" x14ac:dyDescent="0.3">
      <c r="A5" s="19" t="s">
        <v>27</v>
      </c>
      <c r="B5" s="14">
        <v>9960.1171135000004</v>
      </c>
      <c r="C5" s="21">
        <v>0.14307600116319025</v>
      </c>
      <c r="E5" s="11"/>
      <c r="G5" s="11"/>
    </row>
    <row r="6" spans="1:7" ht="16.5" x14ac:dyDescent="0.3">
      <c r="A6" s="19" t="s">
        <v>53</v>
      </c>
      <c r="B6" s="14">
        <v>9064.2922337500004</v>
      </c>
      <c r="C6" s="21">
        <v>0.13020757400750932</v>
      </c>
      <c r="E6" s="11"/>
    </row>
    <row r="7" spans="1:7" ht="16.5" x14ac:dyDescent="0.3">
      <c r="A7" s="19" t="s">
        <v>55</v>
      </c>
      <c r="B7" s="14">
        <v>6645.3007202500003</v>
      </c>
      <c r="C7" s="21">
        <v>9.5459023497980883E-2</v>
      </c>
      <c r="E7" s="11"/>
    </row>
    <row r="8" spans="1:7" ht="16.5" x14ac:dyDescent="0.3">
      <c r="A8" s="19" t="s">
        <v>31</v>
      </c>
      <c r="B8" s="14">
        <v>4477.1045425000002</v>
      </c>
      <c r="C8" s="21">
        <v>6.4313120762629114E-2</v>
      </c>
      <c r="E8" s="11"/>
    </row>
    <row r="9" spans="1:7" ht="16.5" x14ac:dyDescent="0.3">
      <c r="A9" s="19" t="s">
        <v>30</v>
      </c>
      <c r="B9" s="14">
        <v>3728.6500812499999</v>
      </c>
      <c r="C9" s="21">
        <v>5.3561653671619185E-2</v>
      </c>
      <c r="E9" s="11"/>
    </row>
    <row r="10" spans="1:7" ht="16.5" x14ac:dyDescent="0.3">
      <c r="A10" s="19" t="s">
        <v>34</v>
      </c>
      <c r="B10" s="14">
        <v>2633.4283822500001</v>
      </c>
      <c r="C10" s="21">
        <v>3.782891285196726E-2</v>
      </c>
      <c r="E10" s="11"/>
    </row>
    <row r="11" spans="1:7" ht="16.5" x14ac:dyDescent="0.3">
      <c r="A11" s="19" t="s">
        <v>24</v>
      </c>
      <c r="B11" s="14">
        <v>1896.6206480000001</v>
      </c>
      <c r="C11" s="21">
        <v>2.7244749730058346E-2</v>
      </c>
      <c r="E11" s="11"/>
    </row>
    <row r="12" spans="1:7" ht="16.5" x14ac:dyDescent="0.3">
      <c r="A12" s="19" t="s">
        <v>37</v>
      </c>
      <c r="B12" s="14">
        <v>1868.2693967499999</v>
      </c>
      <c r="C12" s="21">
        <v>2.6837487083384758E-2</v>
      </c>
      <c r="E12" s="11"/>
    </row>
    <row r="13" spans="1:7" ht="16.5" x14ac:dyDescent="0.3">
      <c r="A13" s="19" t="s">
        <v>36</v>
      </c>
      <c r="B13" s="14">
        <v>1605.9082575</v>
      </c>
      <c r="C13" s="21">
        <v>2.3068697797400332E-2</v>
      </c>
      <c r="E13" s="11"/>
    </row>
    <row r="14" spans="1:7" ht="16.5" x14ac:dyDescent="0.3">
      <c r="A14" s="19" t="s">
        <v>45</v>
      </c>
      <c r="B14" s="14">
        <v>1477.3869635000001</v>
      </c>
      <c r="C14" s="21">
        <v>2.122250336009647E-2</v>
      </c>
      <c r="E14" s="11"/>
    </row>
    <row r="15" spans="1:7" ht="16.5" x14ac:dyDescent="0.3">
      <c r="A15" s="19" t="s">
        <v>33</v>
      </c>
      <c r="B15" s="23">
        <v>1426.22582375</v>
      </c>
      <c r="C15" s="21">
        <v>2.0487579141137271E-2</v>
      </c>
      <c r="E15" s="11"/>
    </row>
    <row r="16" spans="1:7" ht="16.5" x14ac:dyDescent="0.3">
      <c r="A16" s="19" t="s">
        <v>46</v>
      </c>
      <c r="B16" s="23">
        <v>807.52359750000005</v>
      </c>
      <c r="C16" s="21">
        <v>1.1599988821277385E-2</v>
      </c>
      <c r="E16" s="11"/>
    </row>
    <row r="17" spans="1:5" ht="16.5" x14ac:dyDescent="0.3">
      <c r="A17" s="19" t="s">
        <v>12</v>
      </c>
      <c r="B17" s="23">
        <v>776.55997549999995</v>
      </c>
      <c r="C17" s="21">
        <v>1.1155199752353292E-2</v>
      </c>
      <c r="E17" s="11"/>
    </row>
    <row r="18" spans="1:5" ht="16.5" x14ac:dyDescent="0.3">
      <c r="A18" s="19" t="s">
        <v>39</v>
      </c>
      <c r="B18" s="23">
        <v>769.80886099999998</v>
      </c>
      <c r="C18" s="21">
        <v>1.1058220725395303E-2</v>
      </c>
      <c r="E18" s="11"/>
    </row>
    <row r="19" spans="1:5" ht="16.5" x14ac:dyDescent="0.3">
      <c r="A19" s="19" t="s">
        <v>48</v>
      </c>
      <c r="B19" s="23">
        <v>766.4</v>
      </c>
      <c r="C19" s="21">
        <v>1.1009252807162688E-2</v>
      </c>
      <c r="E19" s="11"/>
    </row>
    <row r="20" spans="1:5" ht="16.5" x14ac:dyDescent="0.3">
      <c r="A20" s="20" t="s">
        <v>50</v>
      </c>
      <c r="B20" s="16">
        <v>761.26738049999994</v>
      </c>
      <c r="C20" s="21">
        <v>1.0935523285191819E-2</v>
      </c>
      <c r="E20" s="11"/>
    </row>
    <row r="21" spans="1:5" ht="16.5" x14ac:dyDescent="0.3">
      <c r="A21" s="20" t="s">
        <v>51</v>
      </c>
      <c r="B21" s="16">
        <v>741.03650000000005</v>
      </c>
      <c r="C21" s="21">
        <v>1.0644908882874496E-2</v>
      </c>
      <c r="E21" s="11"/>
    </row>
    <row r="22" spans="1:5" ht="16.5" x14ac:dyDescent="0.3">
      <c r="A22" s="20" t="s">
        <v>13</v>
      </c>
      <c r="B22" s="16">
        <v>4187.400641500004</v>
      </c>
      <c r="C22" s="21">
        <v>6.0151555672166963E-2</v>
      </c>
      <c r="E22" s="11"/>
    </row>
    <row r="23" spans="1:5" ht="16.5" x14ac:dyDescent="0.3">
      <c r="A23" s="3" t="s">
        <v>21</v>
      </c>
      <c r="B23" s="16">
        <f>SUM(B4:B22)</f>
        <v>69614.17031875001</v>
      </c>
      <c r="C23" s="21">
        <f>SUM(C4:C22)</f>
        <v>0.99999999999999978</v>
      </c>
      <c r="E23" s="11"/>
    </row>
    <row r="24" spans="1:5" ht="16.5" x14ac:dyDescent="0.3">
      <c r="A24" s="3" t="s">
        <v>15</v>
      </c>
      <c r="B24" s="8">
        <v>55572.515872000004</v>
      </c>
      <c r="C24" s="30" t="s">
        <v>14</v>
      </c>
    </row>
    <row r="25" spans="1:5" ht="16.5" x14ac:dyDescent="0.3">
      <c r="A25" s="3" t="s">
        <v>20</v>
      </c>
      <c r="B25" s="8">
        <v>23233.70765</v>
      </c>
      <c r="C25" s="30" t="s">
        <v>14</v>
      </c>
    </row>
    <row r="26" spans="1:5" ht="16.5" x14ac:dyDescent="0.3">
      <c r="A26" s="3" t="s">
        <v>18</v>
      </c>
      <c r="B26" s="9">
        <f>B23+B24+B25</f>
        <v>148420.39384075001</v>
      </c>
      <c r="C26" s="30" t="s">
        <v>14</v>
      </c>
    </row>
    <row r="27" spans="1:5" x14ac:dyDescent="0.25">
      <c r="A27" s="5" t="s">
        <v>17</v>
      </c>
      <c r="B27" s="6"/>
      <c r="C27" s="6"/>
    </row>
    <row r="28" spans="1:5" x14ac:dyDescent="0.25">
      <c r="A28" s="5"/>
      <c r="B28" s="11"/>
    </row>
    <row r="29" spans="1:5" ht="16.5" x14ac:dyDescent="0.3">
      <c r="B29" s="33"/>
    </row>
    <row r="30" spans="1:5" x14ac:dyDescent="0.25">
      <c r="B30" s="11"/>
    </row>
    <row r="31" spans="1:5" x14ac:dyDescent="0.25">
      <c r="B31" s="11"/>
    </row>
    <row r="32" spans="1:5" x14ac:dyDescent="0.25">
      <c r="B32" s="11"/>
    </row>
    <row r="33" spans="2:2" x14ac:dyDescent="0.25">
      <c r="B33" s="11"/>
    </row>
    <row r="34" spans="2:2" x14ac:dyDescent="0.25">
      <c r="B34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G29"/>
  <sheetViews>
    <sheetView topLeftCell="A2" zoomScale="120" zoomScaleNormal="120" workbookViewId="0">
      <selection activeCell="B6" sqref="B6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20808.215</v>
      </c>
      <c r="C4" s="21">
        <v>0.36033568991801002</v>
      </c>
      <c r="E4" s="11"/>
    </row>
    <row r="5" spans="1:7" ht="16.5" x14ac:dyDescent="0.3">
      <c r="A5" s="19" t="s">
        <v>32</v>
      </c>
      <c r="B5" s="14">
        <v>7097.3906999999999</v>
      </c>
      <c r="C5" s="21">
        <v>0.12290545702753301</v>
      </c>
      <c r="E5" s="11"/>
      <c r="G5" s="11"/>
    </row>
    <row r="6" spans="1:7" ht="16.5" x14ac:dyDescent="0.3">
      <c r="A6" s="19" t="s">
        <v>27</v>
      </c>
      <c r="B6" s="14">
        <v>6127.5507316000003</v>
      </c>
      <c r="C6" s="21">
        <v>0.10611074618263475</v>
      </c>
      <c r="E6" s="11"/>
    </row>
    <row r="7" spans="1:7" ht="16.5" x14ac:dyDescent="0.3">
      <c r="A7" s="19" t="s">
        <v>26</v>
      </c>
      <c r="B7" s="14">
        <v>3777.3279000000002</v>
      </c>
      <c r="C7" s="21">
        <v>6.5411956522606479E-2</v>
      </c>
      <c r="E7" s="11"/>
    </row>
    <row r="8" spans="1:7" ht="16.5" x14ac:dyDescent="0.3">
      <c r="A8" s="19" t="s">
        <v>31</v>
      </c>
      <c r="B8" s="14">
        <v>3610.9709800000001</v>
      </c>
      <c r="C8" s="21">
        <v>6.2531155091977514E-2</v>
      </c>
      <c r="E8" s="11"/>
    </row>
    <row r="9" spans="1:7" ht="16.5" x14ac:dyDescent="0.3">
      <c r="A9" s="19" t="s">
        <v>30</v>
      </c>
      <c r="B9" s="14">
        <v>3147.1203999999998</v>
      </c>
      <c r="C9" s="21">
        <v>5.4498658370698477E-2</v>
      </c>
      <c r="E9" s="11"/>
    </row>
    <row r="10" spans="1:7" ht="16.5" x14ac:dyDescent="0.3">
      <c r="A10" s="19" t="s">
        <v>36</v>
      </c>
      <c r="B10" s="14">
        <v>2103.51730808</v>
      </c>
      <c r="C10" s="21">
        <v>3.6426592115733236E-2</v>
      </c>
      <c r="E10" s="11"/>
    </row>
    <row r="11" spans="1:7" ht="16.5" x14ac:dyDescent="0.3">
      <c r="A11" s="19" t="s">
        <v>29</v>
      </c>
      <c r="B11" s="14">
        <v>1672.8553818400001</v>
      </c>
      <c r="C11" s="21">
        <v>2.896882304168678E-2</v>
      </c>
      <c r="E11" s="11"/>
    </row>
    <row r="12" spans="1:7" ht="16.5" x14ac:dyDescent="0.3">
      <c r="A12" s="19" t="s">
        <v>23</v>
      </c>
      <c r="B12" s="14">
        <v>1670.7224000000001</v>
      </c>
      <c r="C12" s="21">
        <v>2.8931886212511429E-2</v>
      </c>
      <c r="E12" s="11"/>
    </row>
    <row r="13" spans="1:7" ht="16.5" x14ac:dyDescent="0.3">
      <c r="A13" s="19" t="s">
        <v>24</v>
      </c>
      <c r="B13" s="14">
        <v>1339.0048000000002</v>
      </c>
      <c r="C13" s="21">
        <v>2.3187535231230891E-2</v>
      </c>
      <c r="E13" s="11"/>
    </row>
    <row r="14" spans="1:7" ht="16.5" x14ac:dyDescent="0.3">
      <c r="A14" s="19" t="s">
        <v>39</v>
      </c>
      <c r="B14" s="14">
        <v>1215.165</v>
      </c>
      <c r="C14" s="21">
        <v>2.1043002421842462E-2</v>
      </c>
      <c r="E14" s="11"/>
    </row>
    <row r="15" spans="1:7" ht="16.5" x14ac:dyDescent="0.3">
      <c r="A15" s="19" t="s">
        <v>47</v>
      </c>
      <c r="B15" s="23">
        <v>678.90010000000007</v>
      </c>
      <c r="C15" s="21">
        <v>1.1756507510082245E-2</v>
      </c>
      <c r="E15" s="11"/>
    </row>
    <row r="16" spans="1:7" ht="16.5" x14ac:dyDescent="0.3">
      <c r="A16" s="19" t="s">
        <v>38</v>
      </c>
      <c r="B16" s="23">
        <v>653.07899999999995</v>
      </c>
      <c r="C16" s="21">
        <v>1.1309363731389936E-2</v>
      </c>
      <c r="E16" s="11"/>
    </row>
    <row r="17" spans="1:5" ht="16.5" x14ac:dyDescent="0.3">
      <c r="A17" s="20" t="s">
        <v>13</v>
      </c>
      <c r="B17" s="16">
        <v>3844.9302935600135</v>
      </c>
      <c r="C17" s="21">
        <v>6.6582626622062699E-2</v>
      </c>
      <c r="E17" s="11"/>
    </row>
    <row r="18" spans="1:5" ht="16.5" x14ac:dyDescent="0.3">
      <c r="A18" s="3" t="s">
        <v>21</v>
      </c>
      <c r="B18" s="16">
        <f>SUM(B4:B17)</f>
        <v>57746.749995080019</v>
      </c>
      <c r="C18" s="21">
        <f>SUM(C4:C17)</f>
        <v>0.99999999999999989</v>
      </c>
      <c r="E18" s="11"/>
    </row>
    <row r="19" spans="1:5" ht="16.5" x14ac:dyDescent="0.3">
      <c r="A19" s="3" t="s">
        <v>15</v>
      </c>
      <c r="B19" s="8">
        <v>49247.70627612</v>
      </c>
      <c r="C19" s="30" t="s">
        <v>14</v>
      </c>
    </row>
    <row r="20" spans="1:5" ht="16.5" x14ac:dyDescent="0.3">
      <c r="A20" s="3" t="s">
        <v>20</v>
      </c>
      <c r="B20" s="8">
        <v>17563.241999999998</v>
      </c>
      <c r="C20" s="30" t="s">
        <v>14</v>
      </c>
    </row>
    <row r="21" spans="1:5" ht="16.5" x14ac:dyDescent="0.3">
      <c r="A21" s="3" t="s">
        <v>18</v>
      </c>
      <c r="B21" s="9">
        <f>B18+B19+B20</f>
        <v>124557.69827120002</v>
      </c>
      <c r="C21" s="30" t="s">
        <v>14</v>
      </c>
    </row>
    <row r="22" spans="1:5" x14ac:dyDescent="0.25">
      <c r="A22" s="5" t="s">
        <v>17</v>
      </c>
      <c r="B22" s="6"/>
      <c r="C22" s="6"/>
    </row>
    <row r="23" spans="1:5" x14ac:dyDescent="0.25">
      <c r="A23" s="5"/>
      <c r="B23" s="11"/>
    </row>
    <row r="24" spans="1:5" x14ac:dyDescent="0.25">
      <c r="B24" s="32"/>
    </row>
    <row r="25" spans="1:5" x14ac:dyDescent="0.25">
      <c r="B25" s="11"/>
    </row>
    <row r="26" spans="1:5" x14ac:dyDescent="0.25">
      <c r="B26" s="11"/>
    </row>
    <row r="27" spans="1:5" x14ac:dyDescent="0.25">
      <c r="B27" s="11"/>
    </row>
    <row r="28" spans="1:5" x14ac:dyDescent="0.25">
      <c r="B28" s="11"/>
    </row>
    <row r="29" spans="1:5" x14ac:dyDescent="0.25">
      <c r="B29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G29"/>
  <sheetViews>
    <sheetView topLeftCell="A3" zoomScale="120" zoomScaleNormal="120" workbookViewId="0">
      <selection activeCell="B4" sqref="B4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23523.583999999999</v>
      </c>
      <c r="C4" s="21">
        <v>0.38441828417995738</v>
      </c>
      <c r="E4" s="11"/>
    </row>
    <row r="5" spans="1:7" ht="16.5" x14ac:dyDescent="0.3">
      <c r="A5" s="19" t="s">
        <v>32</v>
      </c>
      <c r="B5" s="14">
        <v>7337.0240000000003</v>
      </c>
      <c r="C5" s="21">
        <v>0.11990035944638232</v>
      </c>
      <c r="E5" s="11"/>
      <c r="G5" s="11"/>
    </row>
    <row r="6" spans="1:7" ht="16.5" x14ac:dyDescent="0.3">
      <c r="A6" s="19" t="s">
        <v>27</v>
      </c>
      <c r="B6" s="14">
        <v>5982.6776506999995</v>
      </c>
      <c r="C6" s="21">
        <v>9.7767868930341242E-2</v>
      </c>
      <c r="E6" s="11"/>
    </row>
    <row r="7" spans="1:7" ht="16.5" x14ac:dyDescent="0.3">
      <c r="A7" s="19" t="s">
        <v>26</v>
      </c>
      <c r="B7" s="14">
        <v>4019.1159000000007</v>
      </c>
      <c r="C7" s="21">
        <v>6.5679687168349238E-2</v>
      </c>
      <c r="E7" s="11"/>
    </row>
    <row r="8" spans="1:7" ht="16.5" x14ac:dyDescent="0.3">
      <c r="A8" s="19" t="s">
        <v>31</v>
      </c>
      <c r="B8" s="14">
        <v>3446.3827099999999</v>
      </c>
      <c r="C8" s="21">
        <v>5.6320181822874932E-2</v>
      </c>
      <c r="E8" s="11"/>
    </row>
    <row r="9" spans="1:7" ht="16.5" x14ac:dyDescent="0.3">
      <c r="A9" s="19" t="s">
        <v>30</v>
      </c>
      <c r="B9" s="14">
        <v>3198.5156999999999</v>
      </c>
      <c r="C9" s="21">
        <v>5.2269582616180227E-2</v>
      </c>
      <c r="E9" s="11"/>
    </row>
    <row r="10" spans="1:7" ht="16.5" x14ac:dyDescent="0.3">
      <c r="A10" s="19" t="s">
        <v>36</v>
      </c>
      <c r="B10" s="14">
        <v>2189.9929636599995</v>
      </c>
      <c r="C10" s="21">
        <v>3.5788480932852612E-2</v>
      </c>
      <c r="E10" s="11"/>
    </row>
    <row r="11" spans="1:7" ht="16.5" x14ac:dyDescent="0.3">
      <c r="A11" s="19" t="s">
        <v>29</v>
      </c>
      <c r="B11" s="14">
        <v>2164.4574869399999</v>
      </c>
      <c r="C11" s="21">
        <v>3.5371184650686616E-2</v>
      </c>
      <c r="E11" s="11"/>
    </row>
    <row r="12" spans="1:7" ht="16.5" x14ac:dyDescent="0.3">
      <c r="A12" s="19" t="s">
        <v>23</v>
      </c>
      <c r="B12" s="14">
        <v>1457.7007000000001</v>
      </c>
      <c r="C12" s="21">
        <v>2.3821489188974046E-2</v>
      </c>
      <c r="E12" s="11"/>
    </row>
    <row r="13" spans="1:7" ht="16.5" x14ac:dyDescent="0.3">
      <c r="A13" s="19" t="s">
        <v>24</v>
      </c>
      <c r="B13" s="14">
        <v>1316.8285000000001</v>
      </c>
      <c r="C13" s="21">
        <v>2.1519380402631974E-2</v>
      </c>
      <c r="E13" s="11"/>
    </row>
    <row r="14" spans="1:7" ht="16.5" x14ac:dyDescent="0.3">
      <c r="A14" s="19" t="s">
        <v>39</v>
      </c>
      <c r="B14" s="14">
        <v>1109.075</v>
      </c>
      <c r="C14" s="21">
        <v>1.812430914128078E-2</v>
      </c>
      <c r="E14" s="11"/>
    </row>
    <row r="15" spans="1:7" ht="16.5" x14ac:dyDescent="0.3">
      <c r="A15" s="19" t="s">
        <v>38</v>
      </c>
      <c r="B15" s="23">
        <v>705.32399999999996</v>
      </c>
      <c r="C15" s="21">
        <v>1.1526281108820164E-2</v>
      </c>
      <c r="E15" s="11"/>
    </row>
    <row r="16" spans="1:7" ht="16.5" x14ac:dyDescent="0.3">
      <c r="A16" s="19" t="s">
        <v>47</v>
      </c>
      <c r="B16" s="23">
        <v>672.39820000000009</v>
      </c>
      <c r="C16" s="21">
        <v>1.0988213459721608E-2</v>
      </c>
      <c r="E16" s="11"/>
    </row>
    <row r="17" spans="1:5" ht="16.5" x14ac:dyDescent="0.3">
      <c r="A17" s="20" t="s">
        <v>13</v>
      </c>
      <c r="B17" s="16">
        <v>4069.6004573699902</v>
      </c>
      <c r="C17" s="21">
        <v>6.6504696950946823E-2</v>
      </c>
      <c r="E17" s="11"/>
    </row>
    <row r="18" spans="1:5" ht="16.5" x14ac:dyDescent="0.3">
      <c r="A18" s="3" t="s">
        <v>21</v>
      </c>
      <c r="B18" s="16">
        <f>SUM(B4:B17)</f>
        <v>61192.677268669991</v>
      </c>
      <c r="C18" s="21">
        <f>SUM(C4:C17)</f>
        <v>1</v>
      </c>
      <c r="E18" s="11"/>
    </row>
    <row r="19" spans="1:5" ht="16.5" x14ac:dyDescent="0.3">
      <c r="A19" s="3" t="s">
        <v>15</v>
      </c>
      <c r="B19" s="8">
        <v>48788.781052489998</v>
      </c>
      <c r="C19" s="30" t="s">
        <v>14</v>
      </c>
    </row>
    <row r="20" spans="1:5" ht="16.5" x14ac:dyDescent="0.3">
      <c r="A20" s="3" t="s">
        <v>20</v>
      </c>
      <c r="B20" s="8">
        <v>15701.35</v>
      </c>
      <c r="C20" s="30" t="s">
        <v>14</v>
      </c>
    </row>
    <row r="21" spans="1:5" ht="16.5" x14ac:dyDescent="0.3">
      <c r="A21" s="3" t="s">
        <v>18</v>
      </c>
      <c r="B21" s="9">
        <f>B18+B19+B20</f>
        <v>125682.80832116</v>
      </c>
      <c r="C21" s="30" t="s">
        <v>14</v>
      </c>
    </row>
    <row r="22" spans="1:5" x14ac:dyDescent="0.25">
      <c r="A22" s="5" t="s">
        <v>17</v>
      </c>
      <c r="B22" s="6"/>
      <c r="C22" s="6"/>
    </row>
    <row r="23" spans="1:5" x14ac:dyDescent="0.25">
      <c r="A23" s="5"/>
      <c r="B23" s="11"/>
    </row>
    <row r="24" spans="1:5" x14ac:dyDescent="0.25">
      <c r="B24" s="32"/>
    </row>
    <row r="25" spans="1:5" x14ac:dyDescent="0.25">
      <c r="B25" s="11"/>
    </row>
    <row r="26" spans="1:5" x14ac:dyDescent="0.25">
      <c r="B26" s="11"/>
    </row>
    <row r="27" spans="1:5" x14ac:dyDescent="0.25">
      <c r="B27" s="11"/>
    </row>
    <row r="28" spans="1:5" x14ac:dyDescent="0.25">
      <c r="B28" s="11"/>
    </row>
    <row r="29" spans="1:5" x14ac:dyDescent="0.25">
      <c r="B29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G27"/>
  <sheetViews>
    <sheetView workbookViewId="0">
      <selection activeCell="L9" sqref="L9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26371.73</v>
      </c>
      <c r="C4" s="21">
        <v>0.41507498742196292</v>
      </c>
      <c r="E4" s="11"/>
    </row>
    <row r="5" spans="1:7" ht="16.5" x14ac:dyDescent="0.3">
      <c r="A5" s="19" t="s">
        <v>32</v>
      </c>
      <c r="B5" s="14">
        <v>7028.17</v>
      </c>
      <c r="C5" s="21">
        <v>0.11061912033641393</v>
      </c>
      <c r="E5" s="11"/>
      <c r="G5" s="11"/>
    </row>
    <row r="6" spans="1:7" ht="16.5" x14ac:dyDescent="0.3">
      <c r="A6" s="19" t="s">
        <v>27</v>
      </c>
      <c r="B6" s="14">
        <v>5682.8854153000002</v>
      </c>
      <c r="C6" s="21">
        <v>8.9445159353447948E-2</v>
      </c>
      <c r="E6" s="11"/>
    </row>
    <row r="7" spans="1:7" ht="16.5" x14ac:dyDescent="0.3">
      <c r="A7" s="19" t="s">
        <v>31</v>
      </c>
      <c r="B7" s="14">
        <v>4446.6891149999992</v>
      </c>
      <c r="C7" s="21">
        <v>6.9988181604999145E-2</v>
      </c>
      <c r="E7" s="11"/>
    </row>
    <row r="8" spans="1:7" ht="16.5" x14ac:dyDescent="0.3">
      <c r="A8" s="19" t="s">
        <v>26</v>
      </c>
      <c r="B8" s="14">
        <v>4163.4291000000003</v>
      </c>
      <c r="C8" s="21">
        <v>6.5529841285146426E-2</v>
      </c>
      <c r="E8" s="11"/>
    </row>
    <row r="9" spans="1:7" ht="16.5" x14ac:dyDescent="0.3">
      <c r="A9" s="19" t="s">
        <v>30</v>
      </c>
      <c r="B9" s="14">
        <v>3490.0650000000001</v>
      </c>
      <c r="C9" s="21">
        <v>5.493149998035142E-2</v>
      </c>
      <c r="E9" s="11"/>
    </row>
    <row r="10" spans="1:7" ht="16.5" x14ac:dyDescent="0.3">
      <c r="A10" s="19" t="s">
        <v>29</v>
      </c>
      <c r="B10" s="14">
        <v>2194.5744037899999</v>
      </c>
      <c r="C10" s="21">
        <v>3.4541266084921085E-2</v>
      </c>
      <c r="E10" s="11"/>
    </row>
    <row r="11" spans="1:7" ht="16.5" x14ac:dyDescent="0.3">
      <c r="A11" s="19" t="s">
        <v>36</v>
      </c>
      <c r="B11" s="14">
        <v>1909.4831621400003</v>
      </c>
      <c r="C11" s="21">
        <v>3.0054103371591874E-2</v>
      </c>
      <c r="E11" s="11"/>
    </row>
    <row r="12" spans="1:7" ht="16.5" x14ac:dyDescent="0.3">
      <c r="A12" s="19" t="s">
        <v>24</v>
      </c>
      <c r="B12" s="14">
        <v>1327.9263000000001</v>
      </c>
      <c r="C12" s="21">
        <v>2.0900752141395113E-2</v>
      </c>
      <c r="E12" s="11"/>
    </row>
    <row r="13" spans="1:7" ht="16.5" x14ac:dyDescent="0.3">
      <c r="A13" s="19" t="s">
        <v>23</v>
      </c>
      <c r="B13" s="14">
        <v>1091.9535000000001</v>
      </c>
      <c r="C13" s="21">
        <v>1.7186683819296968E-2</v>
      </c>
      <c r="E13" s="11"/>
    </row>
    <row r="14" spans="1:7" ht="16.5" x14ac:dyDescent="0.3">
      <c r="A14" s="19" t="s">
        <v>38</v>
      </c>
      <c r="B14" s="14">
        <v>810.10400000000004</v>
      </c>
      <c r="C14" s="21">
        <v>1.2750544147482241E-2</v>
      </c>
      <c r="E14" s="11"/>
    </row>
    <row r="15" spans="1:7" ht="16.5" x14ac:dyDescent="0.3">
      <c r="A15" s="20" t="s">
        <v>13</v>
      </c>
      <c r="B15" s="16">
        <v>5017.8470757299729</v>
      </c>
      <c r="C15" s="21">
        <v>7.8977860452990822E-2</v>
      </c>
      <c r="E15" s="11"/>
    </row>
    <row r="16" spans="1:7" ht="16.5" x14ac:dyDescent="0.3">
      <c r="A16" s="3" t="s">
        <v>21</v>
      </c>
      <c r="B16" s="16">
        <f>SUM(B4:B15)</f>
        <v>63534.857071959981</v>
      </c>
      <c r="C16" s="21">
        <f>SUM(C4:C15)</f>
        <v>0.99999999999999989</v>
      </c>
      <c r="E16" s="11"/>
    </row>
    <row r="17" spans="1:3" ht="16.5" x14ac:dyDescent="0.3">
      <c r="A17" s="3" t="s">
        <v>15</v>
      </c>
      <c r="B17" s="8">
        <v>46562.15331971</v>
      </c>
      <c r="C17" s="30" t="s">
        <v>14</v>
      </c>
    </row>
    <row r="18" spans="1:3" ht="16.5" x14ac:dyDescent="0.3">
      <c r="A18" s="3" t="s">
        <v>20</v>
      </c>
      <c r="B18" s="8">
        <v>15550.753000000001</v>
      </c>
      <c r="C18" s="30" t="s">
        <v>14</v>
      </c>
    </row>
    <row r="19" spans="1:3" ht="16.5" x14ac:dyDescent="0.3">
      <c r="A19" s="3" t="s">
        <v>18</v>
      </c>
      <c r="B19" s="9">
        <f>B16+B17+B18</f>
        <v>125647.76339166999</v>
      </c>
      <c r="C19" s="30" t="s">
        <v>14</v>
      </c>
    </row>
    <row r="20" spans="1:3" x14ac:dyDescent="0.25">
      <c r="A20" s="5" t="s">
        <v>17</v>
      </c>
      <c r="B20" s="6"/>
      <c r="C20" s="6"/>
    </row>
    <row r="21" spans="1:3" x14ac:dyDescent="0.25">
      <c r="A21" s="5"/>
      <c r="B21" s="11"/>
    </row>
    <row r="22" spans="1:3" x14ac:dyDescent="0.25">
      <c r="B22" s="32"/>
    </row>
    <row r="23" spans="1:3" x14ac:dyDescent="0.25">
      <c r="B23" s="11"/>
    </row>
    <row r="24" spans="1:3" x14ac:dyDescent="0.25">
      <c r="B24" s="11"/>
    </row>
    <row r="25" spans="1:3" x14ac:dyDescent="0.25">
      <c r="B25" s="11"/>
    </row>
    <row r="26" spans="1:3" x14ac:dyDescent="0.25">
      <c r="B26" s="11"/>
    </row>
    <row r="27" spans="1:3" x14ac:dyDescent="0.25">
      <c r="B27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G27"/>
  <sheetViews>
    <sheetView workbookViewId="0">
      <selection activeCell="F25" sqref="F25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27742.478000000003</v>
      </c>
      <c r="C4" s="21">
        <v>0.41170234068857997</v>
      </c>
      <c r="E4" s="11"/>
    </row>
    <row r="5" spans="1:7" ht="16.5" x14ac:dyDescent="0.3">
      <c r="A5" s="19" t="s">
        <v>32</v>
      </c>
      <c r="B5" s="14">
        <v>7500.0529999999999</v>
      </c>
      <c r="C5" s="21">
        <v>0.11130185902601801</v>
      </c>
      <c r="E5" s="11"/>
      <c r="G5" s="11"/>
    </row>
    <row r="6" spans="1:7" ht="16.5" x14ac:dyDescent="0.3">
      <c r="A6" s="19" t="s">
        <v>27</v>
      </c>
      <c r="B6" s="14">
        <v>6264.9387475000003</v>
      </c>
      <c r="C6" s="21">
        <v>9.2972586897836967E-2</v>
      </c>
      <c r="E6" s="11"/>
    </row>
    <row r="7" spans="1:7" ht="16.5" x14ac:dyDescent="0.3">
      <c r="A7" s="19" t="s">
        <v>31</v>
      </c>
      <c r="B7" s="14">
        <v>4247.7135250000001</v>
      </c>
      <c r="C7" s="21">
        <v>6.3036676133149991E-2</v>
      </c>
      <c r="E7" s="11"/>
    </row>
    <row r="8" spans="1:7" ht="16.5" x14ac:dyDescent="0.3">
      <c r="A8" s="19" t="s">
        <v>26</v>
      </c>
      <c r="B8" s="14">
        <v>4148.7003999999997</v>
      </c>
      <c r="C8" s="21">
        <v>6.1567307199293722E-2</v>
      </c>
      <c r="E8" s="11"/>
    </row>
    <row r="9" spans="1:7" ht="16.5" x14ac:dyDescent="0.3">
      <c r="A9" s="19" t="s">
        <v>30</v>
      </c>
      <c r="B9" s="14">
        <v>3519.3975</v>
      </c>
      <c r="C9" s="21">
        <v>5.2228362173110006E-2</v>
      </c>
      <c r="E9" s="11"/>
    </row>
    <row r="10" spans="1:7" ht="16.5" x14ac:dyDescent="0.3">
      <c r="A10" s="19" t="s">
        <v>36</v>
      </c>
      <c r="B10" s="14">
        <v>2919.2168405000002</v>
      </c>
      <c r="C10" s="21">
        <v>4.3321595360420614E-2</v>
      </c>
      <c r="E10" s="11"/>
    </row>
    <row r="11" spans="1:7" ht="16.5" x14ac:dyDescent="0.3">
      <c r="A11" s="19" t="s">
        <v>29</v>
      </c>
      <c r="B11" s="14">
        <v>2210.1613642499997</v>
      </c>
      <c r="C11" s="21">
        <v>3.2799110698085082E-2</v>
      </c>
      <c r="E11" s="11"/>
    </row>
    <row r="12" spans="1:7" ht="16.5" x14ac:dyDescent="0.3">
      <c r="A12" s="19" t="s">
        <v>24</v>
      </c>
      <c r="B12" s="14">
        <v>1389.1911</v>
      </c>
      <c r="C12" s="21">
        <v>2.0615794578038166E-2</v>
      </c>
      <c r="E12" s="11"/>
    </row>
    <row r="13" spans="1:7" ht="16.5" x14ac:dyDescent="0.3">
      <c r="A13" s="19" t="s">
        <v>23</v>
      </c>
      <c r="B13" s="14">
        <v>1121.5765000000001</v>
      </c>
      <c r="C13" s="21">
        <v>1.6644355645206069E-2</v>
      </c>
      <c r="E13" s="11"/>
    </row>
    <row r="14" spans="1:7" ht="16.5" x14ac:dyDescent="0.3">
      <c r="A14" s="19" t="s">
        <v>38</v>
      </c>
      <c r="B14" s="14">
        <v>855.96</v>
      </c>
      <c r="C14" s="21">
        <v>1.2702568802101849E-2</v>
      </c>
      <c r="E14" s="11"/>
    </row>
    <row r="15" spans="1:7" ht="16.5" x14ac:dyDescent="0.3">
      <c r="A15" s="20" t="s">
        <v>13</v>
      </c>
      <c r="B15" s="16">
        <v>5465.4084397500119</v>
      </c>
      <c r="C15" s="21">
        <v>8.110744279815954E-2</v>
      </c>
      <c r="E15" s="11"/>
    </row>
    <row r="16" spans="1:7" ht="16.5" x14ac:dyDescent="0.3">
      <c r="A16" s="3" t="s">
        <v>21</v>
      </c>
      <c r="B16" s="16">
        <f>SUM(B4:B15)</f>
        <v>67384.795417000016</v>
      </c>
      <c r="C16" s="21">
        <f>SUM(C4:C15)</f>
        <v>0.99999999999999989</v>
      </c>
      <c r="E16" s="11"/>
    </row>
    <row r="17" spans="1:3" ht="16.5" x14ac:dyDescent="0.3">
      <c r="A17" s="3" t="s">
        <v>15</v>
      </c>
      <c r="B17" s="8">
        <v>46171.931423249996</v>
      </c>
      <c r="C17" s="30" t="s">
        <v>14</v>
      </c>
    </row>
    <row r="18" spans="1:3" ht="16.5" x14ac:dyDescent="0.3">
      <c r="A18" s="3" t="s">
        <v>20</v>
      </c>
      <c r="B18" s="8">
        <v>15735.763000000001</v>
      </c>
      <c r="C18" s="30" t="s">
        <v>14</v>
      </c>
    </row>
    <row r="19" spans="1:3" ht="16.5" x14ac:dyDescent="0.3">
      <c r="A19" s="3" t="s">
        <v>18</v>
      </c>
      <c r="B19" s="9">
        <f>B16+B17+B18</f>
        <v>129292.48984025003</v>
      </c>
      <c r="C19" s="30" t="s">
        <v>14</v>
      </c>
    </row>
    <row r="20" spans="1:3" x14ac:dyDescent="0.25">
      <c r="A20" s="5" t="s">
        <v>17</v>
      </c>
      <c r="B20" s="6"/>
      <c r="C20" s="6"/>
    </row>
    <row r="21" spans="1:3" x14ac:dyDescent="0.25">
      <c r="A21" s="5"/>
      <c r="B21" s="11"/>
    </row>
    <row r="22" spans="1:3" x14ac:dyDescent="0.25">
      <c r="B22" s="32"/>
    </row>
    <row r="23" spans="1:3" x14ac:dyDescent="0.25">
      <c r="B23" s="11"/>
    </row>
    <row r="24" spans="1:3" x14ac:dyDescent="0.25">
      <c r="B24" s="11"/>
    </row>
    <row r="25" spans="1:3" x14ac:dyDescent="0.25">
      <c r="B25" s="11"/>
    </row>
    <row r="26" spans="1:3" x14ac:dyDescent="0.25">
      <c r="B26" s="11"/>
    </row>
    <row r="27" spans="1:3" x14ac:dyDescent="0.25">
      <c r="B27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G27"/>
  <sheetViews>
    <sheetView workbookViewId="0">
      <selection sqref="A1:C1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27164.540999999997</v>
      </c>
      <c r="C4" s="21">
        <v>0.40076469599922449</v>
      </c>
      <c r="E4" s="11"/>
    </row>
    <row r="5" spans="1:7" ht="16.5" x14ac:dyDescent="0.3">
      <c r="A5" s="19" t="s">
        <v>32</v>
      </c>
      <c r="B5" s="14">
        <v>7678.2440000000006</v>
      </c>
      <c r="C5" s="21">
        <v>0.11327889260002111</v>
      </c>
      <c r="E5" s="11"/>
      <c r="G5" s="11"/>
    </row>
    <row r="6" spans="1:7" ht="16.5" x14ac:dyDescent="0.3">
      <c r="A6" s="19" t="s">
        <v>27</v>
      </c>
      <c r="B6" s="14">
        <v>6336.1743360999999</v>
      </c>
      <c r="C6" s="21">
        <v>9.3479031418392255E-2</v>
      </c>
      <c r="E6" s="11"/>
    </row>
    <row r="7" spans="1:7" ht="16.5" x14ac:dyDescent="0.3">
      <c r="A7" s="19" t="s">
        <v>31</v>
      </c>
      <c r="B7" s="14">
        <v>5282.4727300000004</v>
      </c>
      <c r="C7" s="21">
        <v>7.7933530250433605E-2</v>
      </c>
      <c r="E7" s="11"/>
    </row>
    <row r="8" spans="1:7" ht="16.5" x14ac:dyDescent="0.3">
      <c r="A8" s="19" t="s">
        <v>26</v>
      </c>
      <c r="B8" s="14">
        <v>4134.3955000000005</v>
      </c>
      <c r="C8" s="21">
        <v>6.0995683884298359E-2</v>
      </c>
      <c r="E8" s="11"/>
    </row>
    <row r="9" spans="1:7" ht="16.5" x14ac:dyDescent="0.3">
      <c r="A9" s="19" t="s">
        <v>30</v>
      </c>
      <c r="B9" s="14">
        <v>3835.8864000000003</v>
      </c>
      <c r="C9" s="21">
        <v>5.659171075202632E-2</v>
      </c>
      <c r="E9" s="11"/>
    </row>
    <row r="10" spans="1:7" ht="16.5" x14ac:dyDescent="0.3">
      <c r="A10" s="19" t="s">
        <v>36</v>
      </c>
      <c r="B10" s="14">
        <v>2900.8214001800002</v>
      </c>
      <c r="C10" s="21">
        <v>4.2796482612799627E-2</v>
      </c>
      <c r="E10" s="11"/>
    </row>
    <row r="11" spans="1:7" ht="16.5" x14ac:dyDescent="0.3">
      <c r="A11" s="19" t="s">
        <v>29</v>
      </c>
      <c r="B11" s="14">
        <v>1904.9934887300001</v>
      </c>
      <c r="C11" s="21">
        <v>2.8104805319235125E-2</v>
      </c>
      <c r="E11" s="11"/>
    </row>
    <row r="12" spans="1:7" ht="16.5" x14ac:dyDescent="0.3">
      <c r="A12" s="19" t="s">
        <v>24</v>
      </c>
      <c r="B12" s="14">
        <v>1366.8041000000001</v>
      </c>
      <c r="C12" s="21">
        <v>2.0164773983370222E-2</v>
      </c>
      <c r="E12" s="11"/>
    </row>
    <row r="13" spans="1:7" ht="16.5" x14ac:dyDescent="0.3">
      <c r="A13" s="19" t="s">
        <v>23</v>
      </c>
      <c r="B13" s="14">
        <v>1161.7665000000002</v>
      </c>
      <c r="C13" s="21">
        <v>1.7139807302268908E-2</v>
      </c>
      <c r="E13" s="11"/>
    </row>
    <row r="14" spans="1:7" ht="16.5" x14ac:dyDescent="0.3">
      <c r="A14" s="19" t="s">
        <v>38</v>
      </c>
      <c r="B14" s="14">
        <v>906.66540000000009</v>
      </c>
      <c r="C14" s="21">
        <v>1.3376242337539049E-2</v>
      </c>
      <c r="E14" s="11"/>
    </row>
    <row r="15" spans="1:7" ht="16.5" x14ac:dyDescent="0.3">
      <c r="A15" s="20" t="s">
        <v>13</v>
      </c>
      <c r="B15" s="16">
        <v>5109.0065215100694</v>
      </c>
      <c r="C15" s="21">
        <v>7.5374343540391076E-2</v>
      </c>
      <c r="E15" s="11"/>
    </row>
    <row r="16" spans="1:7" ht="16.5" x14ac:dyDescent="0.3">
      <c r="A16" s="3" t="s">
        <v>21</v>
      </c>
      <c r="B16" s="16">
        <f>SUM(B4:B15)</f>
        <v>67781.771376520061</v>
      </c>
      <c r="C16" s="21">
        <f>SUM(C4:C15)</f>
        <v>1</v>
      </c>
      <c r="E16" s="11"/>
    </row>
    <row r="17" spans="1:3" ht="16.5" x14ac:dyDescent="0.3">
      <c r="A17" s="3" t="s">
        <v>15</v>
      </c>
      <c r="B17" s="8">
        <v>44573.061642769993</v>
      </c>
      <c r="C17" s="30" t="s">
        <v>14</v>
      </c>
    </row>
    <row r="18" spans="1:3" ht="16.5" x14ac:dyDescent="0.3">
      <c r="A18" s="3" t="s">
        <v>20</v>
      </c>
      <c r="B18" s="8">
        <v>16366.12</v>
      </c>
      <c r="C18" s="30" t="s">
        <v>14</v>
      </c>
    </row>
    <row r="19" spans="1:3" ht="16.5" x14ac:dyDescent="0.3">
      <c r="A19" s="3" t="s">
        <v>18</v>
      </c>
      <c r="B19" s="9">
        <f>B16+B17+B18</f>
        <v>128720.95301929006</v>
      </c>
      <c r="C19" s="30" t="s">
        <v>14</v>
      </c>
    </row>
    <row r="20" spans="1:3" x14ac:dyDescent="0.25">
      <c r="A20" s="5" t="s">
        <v>17</v>
      </c>
      <c r="B20" s="6"/>
      <c r="C20" s="6"/>
    </row>
    <row r="21" spans="1:3" x14ac:dyDescent="0.25">
      <c r="A21" s="5"/>
      <c r="B21" s="11"/>
    </row>
    <row r="22" spans="1:3" x14ac:dyDescent="0.25">
      <c r="B22" s="32"/>
    </row>
    <row r="23" spans="1:3" x14ac:dyDescent="0.25">
      <c r="B23" s="11"/>
    </row>
    <row r="24" spans="1:3" x14ac:dyDescent="0.25">
      <c r="B24" s="11"/>
    </row>
    <row r="25" spans="1:3" x14ac:dyDescent="0.25">
      <c r="B25" s="11"/>
    </row>
    <row r="26" spans="1:3" x14ac:dyDescent="0.25">
      <c r="B26" s="11"/>
    </row>
    <row r="27" spans="1:3" x14ac:dyDescent="0.25">
      <c r="B27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G27"/>
  <sheetViews>
    <sheetView workbookViewId="0">
      <selection activeCell="A11" sqref="A11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26271.019</v>
      </c>
      <c r="C4" s="21">
        <v>0.39660335011948888</v>
      </c>
      <c r="E4" s="11"/>
    </row>
    <row r="5" spans="1:7" ht="16.5" x14ac:dyDescent="0.3">
      <c r="A5" s="19" t="s">
        <v>32</v>
      </c>
      <c r="B5" s="14">
        <v>7444.1750000000002</v>
      </c>
      <c r="C5" s="21">
        <v>0.11238181297328992</v>
      </c>
      <c r="E5" s="11"/>
      <c r="G5" s="11"/>
    </row>
    <row r="6" spans="1:7" ht="16.5" x14ac:dyDescent="0.3">
      <c r="A6" s="19" t="s">
        <v>27</v>
      </c>
      <c r="B6" s="14">
        <v>6290.1401416999997</v>
      </c>
      <c r="C6" s="21">
        <v>9.4959797825858838E-2</v>
      </c>
      <c r="E6" s="11"/>
    </row>
    <row r="7" spans="1:7" ht="16.5" x14ac:dyDescent="0.3">
      <c r="A7" s="19" t="s">
        <v>31</v>
      </c>
      <c r="B7" s="14">
        <v>5312.3117099999999</v>
      </c>
      <c r="C7" s="21">
        <v>8.0197902527686146E-2</v>
      </c>
      <c r="E7" s="11"/>
    </row>
    <row r="8" spans="1:7" ht="16.5" x14ac:dyDescent="0.3">
      <c r="A8" s="19" t="s">
        <v>30</v>
      </c>
      <c r="B8" s="14">
        <v>3854.5288999999998</v>
      </c>
      <c r="C8" s="21">
        <v>5.8190322761077072E-2</v>
      </c>
      <c r="E8" s="11"/>
    </row>
    <row r="9" spans="1:7" ht="16.5" x14ac:dyDescent="0.3">
      <c r="A9" s="19" t="s">
        <v>26</v>
      </c>
      <c r="B9" s="14">
        <v>3769.0549999999998</v>
      </c>
      <c r="C9" s="21">
        <v>5.6899956556105039E-2</v>
      </c>
      <c r="E9" s="11"/>
    </row>
    <row r="10" spans="1:7" ht="16.5" x14ac:dyDescent="0.3">
      <c r="A10" s="19" t="s">
        <v>29</v>
      </c>
      <c r="B10" s="14">
        <v>2378.40022881</v>
      </c>
      <c r="C10" s="21">
        <v>3.5905782667623391E-2</v>
      </c>
      <c r="E10" s="11"/>
    </row>
    <row r="11" spans="1:7" ht="16.5" x14ac:dyDescent="0.3">
      <c r="A11" s="19" t="s">
        <v>36</v>
      </c>
      <c r="B11" s="14">
        <v>2239.7761194600002</v>
      </c>
      <c r="C11" s="21">
        <v>3.3813028436219569E-2</v>
      </c>
      <c r="E11" s="11"/>
    </row>
    <row r="12" spans="1:7" ht="16.5" x14ac:dyDescent="0.3">
      <c r="A12" s="19" t="s">
        <v>24</v>
      </c>
      <c r="B12" s="14">
        <v>1387.1201000000001</v>
      </c>
      <c r="C12" s="21">
        <v>2.0940812333091474E-2</v>
      </c>
      <c r="E12" s="11"/>
    </row>
    <row r="13" spans="1:7" ht="16.5" x14ac:dyDescent="0.3">
      <c r="A13" s="19" t="s">
        <v>38</v>
      </c>
      <c r="B13" s="14">
        <v>1168.7344000000001</v>
      </c>
      <c r="C13" s="21">
        <v>1.7643928407949868E-2</v>
      </c>
      <c r="E13" s="11"/>
    </row>
    <row r="14" spans="1:7" ht="16.5" x14ac:dyDescent="0.3">
      <c r="A14" s="19" t="s">
        <v>23</v>
      </c>
      <c r="B14" s="14">
        <v>1000.5354</v>
      </c>
      <c r="C14" s="21">
        <v>1.5104693561872985E-2</v>
      </c>
      <c r="E14" s="11"/>
    </row>
    <row r="15" spans="1:7" ht="16.5" x14ac:dyDescent="0.3">
      <c r="A15" s="20" t="s">
        <v>13</v>
      </c>
      <c r="B15" s="16">
        <v>5124.2370004699997</v>
      </c>
      <c r="C15" s="21">
        <v>7.7358611829736884E-2</v>
      </c>
      <c r="E15" s="11"/>
    </row>
    <row r="16" spans="1:7" ht="16.5" x14ac:dyDescent="0.3">
      <c r="A16" s="3" t="s">
        <v>21</v>
      </c>
      <c r="B16" s="16">
        <f>SUM(B4:B15)</f>
        <v>66240.033000440017</v>
      </c>
      <c r="C16" s="21">
        <f>SUM(C4:C15)</f>
        <v>1</v>
      </c>
      <c r="E16" s="11"/>
    </row>
    <row r="17" spans="1:3" ht="16.5" x14ac:dyDescent="0.3">
      <c r="A17" s="3" t="s">
        <v>15</v>
      </c>
      <c r="B17" s="8">
        <v>45926.828426690001</v>
      </c>
      <c r="C17" s="30" t="s">
        <v>14</v>
      </c>
    </row>
    <row r="18" spans="1:3" ht="16.5" x14ac:dyDescent="0.3">
      <c r="A18" s="3" t="s">
        <v>20</v>
      </c>
      <c r="B18" s="8">
        <v>16135.324000000001</v>
      </c>
      <c r="C18" s="30" t="s">
        <v>14</v>
      </c>
    </row>
    <row r="19" spans="1:3" ht="16.5" x14ac:dyDescent="0.3">
      <c r="A19" s="3" t="s">
        <v>18</v>
      </c>
      <c r="B19" s="9">
        <f>B16+B17+B18</f>
        <v>128302.18542713003</v>
      </c>
      <c r="C19" s="30" t="s">
        <v>14</v>
      </c>
    </row>
    <row r="20" spans="1:3" x14ac:dyDescent="0.25">
      <c r="A20" s="5" t="s">
        <v>17</v>
      </c>
      <c r="B20" s="6"/>
      <c r="C20" s="6"/>
    </row>
    <row r="21" spans="1:3" x14ac:dyDescent="0.25">
      <c r="A21" s="5"/>
      <c r="B21" s="11"/>
    </row>
    <row r="22" spans="1:3" x14ac:dyDescent="0.25">
      <c r="B22" s="32"/>
    </row>
    <row r="23" spans="1:3" x14ac:dyDescent="0.25">
      <c r="B23" s="11"/>
    </row>
    <row r="24" spans="1:3" x14ac:dyDescent="0.25">
      <c r="B24" s="11"/>
    </row>
    <row r="25" spans="1:3" x14ac:dyDescent="0.25">
      <c r="B25" s="11"/>
    </row>
    <row r="26" spans="1:3" x14ac:dyDescent="0.25">
      <c r="B26" s="11"/>
    </row>
    <row r="27" spans="1:3" x14ac:dyDescent="0.25">
      <c r="B27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G29"/>
  <sheetViews>
    <sheetView workbookViewId="0">
      <selection activeCell="B5" sqref="B5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24849.772999999994</v>
      </c>
      <c r="C4" s="21">
        <v>0.39667936320917524</v>
      </c>
      <c r="E4" s="11"/>
    </row>
    <row r="5" spans="1:7" ht="16.5" x14ac:dyDescent="0.3">
      <c r="A5" s="19" t="s">
        <v>27</v>
      </c>
      <c r="B5" s="14">
        <v>6310.9217669999998</v>
      </c>
      <c r="C5" s="21">
        <v>0.10074186302613242</v>
      </c>
      <c r="E5" s="11"/>
      <c r="G5" s="11"/>
    </row>
    <row r="6" spans="1:7" ht="16.5" x14ac:dyDescent="0.3">
      <c r="A6" s="19" t="s">
        <v>32</v>
      </c>
      <c r="B6" s="14">
        <v>6260.3010000000004</v>
      </c>
      <c r="C6" s="21">
        <v>9.9933798758554612E-2</v>
      </c>
      <c r="E6" s="11"/>
    </row>
    <row r="7" spans="1:7" ht="16.5" x14ac:dyDescent="0.3">
      <c r="A7" s="19" t="s">
        <v>31</v>
      </c>
      <c r="B7" s="14">
        <v>5036.7774000000009</v>
      </c>
      <c r="C7" s="21">
        <v>8.0402571550990273E-2</v>
      </c>
      <c r="E7" s="11"/>
    </row>
    <row r="8" spans="1:7" ht="16.5" x14ac:dyDescent="0.3">
      <c r="A8" s="19" t="s">
        <v>26</v>
      </c>
      <c r="B8" s="14">
        <v>3502.8240000000001</v>
      </c>
      <c r="C8" s="21">
        <v>5.5915923004762114E-2</v>
      </c>
      <c r="E8" s="11"/>
    </row>
    <row r="9" spans="1:7" ht="16.5" x14ac:dyDescent="0.3">
      <c r="A9" s="19" t="s">
        <v>29</v>
      </c>
      <c r="B9" s="14">
        <v>3409.1694431000001</v>
      </c>
      <c r="C9" s="21">
        <v>5.4420906129045404E-2</v>
      </c>
      <c r="E9" s="11"/>
    </row>
    <row r="10" spans="1:7" ht="16.5" x14ac:dyDescent="0.3">
      <c r="A10" s="19" t="s">
        <v>30</v>
      </c>
      <c r="B10" s="14">
        <v>3121.6053999999999</v>
      </c>
      <c r="C10" s="21">
        <v>4.9830493110030544E-2</v>
      </c>
      <c r="E10" s="11"/>
    </row>
    <row r="11" spans="1:7" ht="16.5" x14ac:dyDescent="0.3">
      <c r="A11" s="19" t="s">
        <v>36</v>
      </c>
      <c r="B11" s="14">
        <v>1547.5437245999999</v>
      </c>
      <c r="C11" s="21">
        <v>2.4703592230507835E-2</v>
      </c>
      <c r="E11" s="11"/>
    </row>
    <row r="12" spans="1:7" ht="16.5" x14ac:dyDescent="0.3">
      <c r="A12" s="19" t="s">
        <v>24</v>
      </c>
      <c r="B12" s="14">
        <v>1325.9634000000001</v>
      </c>
      <c r="C12" s="21">
        <v>2.1166483780381939E-2</v>
      </c>
      <c r="E12" s="11"/>
    </row>
    <row r="13" spans="1:7" ht="16.5" x14ac:dyDescent="0.3">
      <c r="A13" s="19" t="s">
        <v>38</v>
      </c>
      <c r="B13" s="14">
        <v>1012.4863999999999</v>
      </c>
      <c r="C13" s="21">
        <v>1.6162419689304621E-2</v>
      </c>
      <c r="E13" s="11"/>
    </row>
    <row r="14" spans="1:7" ht="16.5" x14ac:dyDescent="0.3">
      <c r="A14" s="19" t="s">
        <v>33</v>
      </c>
      <c r="B14" s="14">
        <v>925.29775399999994</v>
      </c>
      <c r="C14" s="21">
        <v>1.4770618783342614E-2</v>
      </c>
      <c r="E14" s="11"/>
    </row>
    <row r="15" spans="1:7" ht="16.5" x14ac:dyDescent="0.3">
      <c r="A15" s="20" t="s">
        <v>23</v>
      </c>
      <c r="B15" s="14">
        <v>791.66740000000004</v>
      </c>
      <c r="C15" s="21">
        <v>1.2637464338425285E-2</v>
      </c>
      <c r="E15" s="11"/>
    </row>
    <row r="16" spans="1:7" ht="16.5" x14ac:dyDescent="0.3">
      <c r="A16" s="20" t="s">
        <v>46</v>
      </c>
      <c r="B16" s="23">
        <v>696.58899999999994</v>
      </c>
      <c r="C16" s="21">
        <v>1.1119718515678844E-2</v>
      </c>
      <c r="E16" s="11"/>
    </row>
    <row r="17" spans="1:5" ht="16.5" x14ac:dyDescent="0.3">
      <c r="A17" s="20" t="s">
        <v>13</v>
      </c>
      <c r="B17" s="16">
        <v>3853.5617356999937</v>
      </c>
      <c r="C17" s="21">
        <v>6.1514783873668301E-2</v>
      </c>
      <c r="E17" s="11"/>
    </row>
    <row r="18" spans="1:5" ht="16.5" x14ac:dyDescent="0.3">
      <c r="A18" s="3" t="s">
        <v>21</v>
      </c>
      <c r="B18" s="16">
        <f>SUM(B4:B17)</f>
        <v>62644.481424399986</v>
      </c>
      <c r="C18" s="21">
        <f>SUM(C4:C17)</f>
        <v>1.0000000000000002</v>
      </c>
      <c r="E18" s="11"/>
    </row>
    <row r="19" spans="1:5" ht="16.5" x14ac:dyDescent="0.3">
      <c r="A19" s="3" t="s">
        <v>15</v>
      </c>
      <c r="B19" s="8">
        <v>44760.354461900002</v>
      </c>
      <c r="C19" s="30" t="s">
        <v>14</v>
      </c>
    </row>
    <row r="20" spans="1:5" ht="16.5" x14ac:dyDescent="0.3">
      <c r="A20" s="3" t="s">
        <v>20</v>
      </c>
      <c r="B20" s="8">
        <v>16036.231</v>
      </c>
      <c r="C20" s="30" t="s">
        <v>14</v>
      </c>
    </row>
    <row r="21" spans="1:5" ht="16.5" x14ac:dyDescent="0.3">
      <c r="A21" s="3" t="s">
        <v>18</v>
      </c>
      <c r="B21" s="9">
        <f>B18+B19+B20</f>
        <v>123441.06688629999</v>
      </c>
      <c r="C21" s="30" t="s">
        <v>14</v>
      </c>
    </row>
    <row r="22" spans="1:5" x14ac:dyDescent="0.25">
      <c r="A22" s="5" t="s">
        <v>17</v>
      </c>
      <c r="B22" s="6"/>
      <c r="C22" s="6"/>
    </row>
    <row r="23" spans="1:5" x14ac:dyDescent="0.25">
      <c r="A23" s="5"/>
      <c r="B23" s="11"/>
    </row>
    <row r="24" spans="1:5" x14ac:dyDescent="0.25">
      <c r="B24" s="32"/>
    </row>
    <row r="25" spans="1:5" x14ac:dyDescent="0.25">
      <c r="B25" s="11"/>
    </row>
    <row r="26" spans="1:5" x14ac:dyDescent="0.25">
      <c r="B26" s="11"/>
    </row>
    <row r="27" spans="1:5" x14ac:dyDescent="0.25">
      <c r="B27" s="11"/>
    </row>
    <row r="28" spans="1:5" x14ac:dyDescent="0.25">
      <c r="B28" s="11"/>
    </row>
    <row r="29" spans="1:5" x14ac:dyDescent="0.25">
      <c r="B29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G28"/>
  <sheetViews>
    <sheetView topLeftCell="A3" workbookViewId="0">
      <selection activeCell="E11" sqref="E11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22706.776000000002</v>
      </c>
      <c r="C4" s="21">
        <v>0.38282968614816576</v>
      </c>
      <c r="E4" s="11"/>
    </row>
    <row r="5" spans="1:7" ht="16.5" x14ac:dyDescent="0.3">
      <c r="A5" s="19" t="s">
        <v>27</v>
      </c>
      <c r="B5" s="14">
        <v>6726.1123001999986</v>
      </c>
      <c r="C5" s="21">
        <v>0.11340031102975087</v>
      </c>
      <c r="E5" s="11"/>
      <c r="G5" s="11"/>
    </row>
    <row r="6" spans="1:7" ht="16.5" x14ac:dyDescent="0.3">
      <c r="A6" s="19" t="s">
        <v>32</v>
      </c>
      <c r="B6" s="14">
        <v>6085.5320000000002</v>
      </c>
      <c r="C6" s="21">
        <v>0.10260031215372095</v>
      </c>
      <c r="E6" s="11"/>
    </row>
    <row r="7" spans="1:7" ht="16.5" x14ac:dyDescent="0.3">
      <c r="A7" s="19" t="s">
        <v>31</v>
      </c>
      <c r="B7" s="14">
        <v>4681.04396</v>
      </c>
      <c r="C7" s="21">
        <v>7.8921049384226408E-2</v>
      </c>
      <c r="E7" s="11"/>
    </row>
    <row r="8" spans="1:7" ht="16.5" x14ac:dyDescent="0.3">
      <c r="A8" s="19" t="s">
        <v>26</v>
      </c>
      <c r="B8" s="14">
        <v>3486.4512</v>
      </c>
      <c r="C8" s="21">
        <v>5.8780560422443756E-2</v>
      </c>
      <c r="E8" s="11"/>
    </row>
    <row r="9" spans="1:7" ht="16.5" x14ac:dyDescent="0.3">
      <c r="A9" s="19" t="s">
        <v>30</v>
      </c>
      <c r="B9" s="14">
        <v>3362.6723999999999</v>
      </c>
      <c r="C9" s="21">
        <v>5.6693685599007941E-2</v>
      </c>
      <c r="E9" s="11"/>
    </row>
    <row r="10" spans="1:7" ht="16.5" x14ac:dyDescent="0.3">
      <c r="A10" s="19" t="s">
        <v>29</v>
      </c>
      <c r="B10" s="14">
        <v>2591.0700578600004</v>
      </c>
      <c r="C10" s="21">
        <v>4.3684692932120947E-2</v>
      </c>
      <c r="E10" s="11"/>
    </row>
    <row r="11" spans="1:7" ht="16.5" x14ac:dyDescent="0.3">
      <c r="A11" s="19" t="s">
        <v>24</v>
      </c>
      <c r="B11" s="14">
        <v>1298.2375999999999</v>
      </c>
      <c r="C11" s="21">
        <v>2.1887911033858259E-2</v>
      </c>
      <c r="E11" s="11"/>
    </row>
    <row r="12" spans="1:7" ht="16.5" x14ac:dyDescent="0.3">
      <c r="A12" s="19" t="s">
        <v>36</v>
      </c>
      <c r="B12" s="14">
        <v>1180.86641616</v>
      </c>
      <c r="C12" s="21">
        <v>1.9909066768503025E-2</v>
      </c>
      <c r="E12" s="11"/>
    </row>
    <row r="13" spans="1:7" ht="16.5" x14ac:dyDescent="0.3">
      <c r="A13" s="19" t="s">
        <v>38</v>
      </c>
      <c r="B13" s="14">
        <v>991.95240000000001</v>
      </c>
      <c r="C13" s="21">
        <v>1.6724031010211214E-2</v>
      </c>
      <c r="E13" s="11"/>
    </row>
    <row r="14" spans="1:7" ht="16.5" x14ac:dyDescent="0.3">
      <c r="A14" s="20" t="s">
        <v>23</v>
      </c>
      <c r="B14" s="14">
        <v>934.44639999999993</v>
      </c>
      <c r="C14" s="21">
        <v>1.5754496456664886E-2</v>
      </c>
      <c r="E14" s="11"/>
    </row>
    <row r="15" spans="1:7" ht="16.5" x14ac:dyDescent="0.3">
      <c r="A15" s="20" t="s">
        <v>46</v>
      </c>
      <c r="B15" s="23">
        <v>658.74</v>
      </c>
      <c r="C15" s="21">
        <v>1.1106166170540577E-2</v>
      </c>
      <c r="E15" s="11"/>
    </row>
    <row r="16" spans="1:7" ht="16.5" x14ac:dyDescent="0.3">
      <c r="A16" s="20" t="s">
        <v>13</v>
      </c>
      <c r="B16" s="16">
        <v>4609.0961978200139</v>
      </c>
      <c r="C16" s="21">
        <v>7.7708030890785193E-2</v>
      </c>
      <c r="E16" s="11"/>
    </row>
    <row r="17" spans="1:5" ht="16.5" x14ac:dyDescent="0.3">
      <c r="A17" s="3" t="s">
        <v>21</v>
      </c>
      <c r="B17" s="16">
        <f>SUM(B4:B16)</f>
        <v>59312.996932040027</v>
      </c>
      <c r="C17" s="21">
        <f>SUM(C4:C16)</f>
        <v>0.99999999999999978</v>
      </c>
      <c r="E17" s="11"/>
    </row>
    <row r="18" spans="1:5" ht="16.5" x14ac:dyDescent="0.3">
      <c r="A18" s="3" t="s">
        <v>15</v>
      </c>
      <c r="B18" s="8">
        <v>45313.990925140002</v>
      </c>
      <c r="C18" s="30" t="s">
        <v>14</v>
      </c>
    </row>
    <row r="19" spans="1:5" ht="16.5" x14ac:dyDescent="0.3">
      <c r="A19" s="3" t="s">
        <v>20</v>
      </c>
      <c r="B19" s="8">
        <v>15562.871999999999</v>
      </c>
      <c r="C19" s="30" t="s">
        <v>14</v>
      </c>
    </row>
    <row r="20" spans="1:5" ht="16.5" x14ac:dyDescent="0.3">
      <c r="A20" s="3" t="s">
        <v>18</v>
      </c>
      <c r="B20" s="9">
        <f>B17+B18+B19</f>
        <v>120189.85985718004</v>
      </c>
      <c r="C20" s="30" t="s">
        <v>14</v>
      </c>
    </row>
    <row r="21" spans="1:5" x14ac:dyDescent="0.25">
      <c r="A21" s="5" t="s">
        <v>17</v>
      </c>
      <c r="B21" s="6"/>
      <c r="C21" s="6"/>
    </row>
    <row r="22" spans="1:5" x14ac:dyDescent="0.25">
      <c r="A22" s="5"/>
      <c r="B22" s="11"/>
    </row>
    <row r="23" spans="1:5" x14ac:dyDescent="0.25">
      <c r="B23" s="32"/>
    </row>
    <row r="24" spans="1:5" x14ac:dyDescent="0.25">
      <c r="B24" s="11"/>
    </row>
    <row r="25" spans="1:5" x14ac:dyDescent="0.25">
      <c r="B25" s="11"/>
    </row>
    <row r="26" spans="1:5" x14ac:dyDescent="0.25">
      <c r="B26" s="11"/>
    </row>
    <row r="27" spans="1:5" x14ac:dyDescent="0.25">
      <c r="B27" s="11"/>
    </row>
    <row r="28" spans="1:5" x14ac:dyDescent="0.25">
      <c r="B28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G27"/>
  <sheetViews>
    <sheetView topLeftCell="A4" workbookViewId="0">
      <selection activeCell="B24" sqref="B24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26108.026000000002</v>
      </c>
      <c r="C4" s="21">
        <v>0.38516106368790265</v>
      </c>
      <c r="E4" s="11"/>
    </row>
    <row r="5" spans="1:7" ht="16.5" x14ac:dyDescent="0.3">
      <c r="A5" s="19" t="s">
        <v>32</v>
      </c>
      <c r="B5" s="14">
        <v>7255.1659999999993</v>
      </c>
      <c r="C5" s="21">
        <v>0.10703250616466772</v>
      </c>
      <c r="E5" s="11"/>
      <c r="G5" s="11"/>
    </row>
    <row r="6" spans="1:7" ht="16.5" x14ac:dyDescent="0.3">
      <c r="A6" s="19" t="s">
        <v>27</v>
      </c>
      <c r="B6" s="14">
        <v>6966.4710990999993</v>
      </c>
      <c r="C6" s="21">
        <v>0.10277350798870767</v>
      </c>
      <c r="E6" s="11"/>
    </row>
    <row r="7" spans="1:7" ht="16.5" x14ac:dyDescent="0.3">
      <c r="A7" s="19" t="s">
        <v>31</v>
      </c>
      <c r="B7" s="14">
        <v>4764.5283749999999</v>
      </c>
      <c r="C7" s="21">
        <v>7.0289144682412763E-2</v>
      </c>
      <c r="E7" s="11"/>
    </row>
    <row r="8" spans="1:7" ht="16.5" x14ac:dyDescent="0.3">
      <c r="A8" s="19" t="s">
        <v>30</v>
      </c>
      <c r="B8" s="14">
        <v>3832.3888999999999</v>
      </c>
      <c r="C8" s="21">
        <v>5.6537671028430526E-2</v>
      </c>
      <c r="E8" s="11"/>
    </row>
    <row r="9" spans="1:7" ht="16.5" x14ac:dyDescent="0.3">
      <c r="A9" s="19" t="s">
        <v>26</v>
      </c>
      <c r="B9" s="14">
        <v>3644.2710999999999</v>
      </c>
      <c r="C9" s="21">
        <v>5.3762445818120563E-2</v>
      </c>
      <c r="E9" s="11"/>
    </row>
    <row r="10" spans="1:7" ht="16.5" x14ac:dyDescent="0.3">
      <c r="A10" s="19" t="s">
        <v>29</v>
      </c>
      <c r="B10" s="14">
        <v>3155.8683781300006</v>
      </c>
      <c r="C10" s="21">
        <v>4.6557239577575384E-2</v>
      </c>
      <c r="E10" s="11"/>
    </row>
    <row r="11" spans="1:7" ht="16.5" x14ac:dyDescent="0.3">
      <c r="A11" s="19" t="s">
        <v>36</v>
      </c>
      <c r="B11" s="14">
        <v>2047.30251828</v>
      </c>
      <c r="C11" s="21">
        <v>3.0203019394558842E-2</v>
      </c>
      <c r="E11" s="11"/>
    </row>
    <row r="12" spans="1:7" ht="16.5" x14ac:dyDescent="0.3">
      <c r="A12" s="19" t="s">
        <v>24</v>
      </c>
      <c r="B12" s="14">
        <v>1453.8471999999999</v>
      </c>
      <c r="C12" s="21">
        <v>2.1448015027703698E-2</v>
      </c>
      <c r="E12" s="11"/>
    </row>
    <row r="13" spans="1:7" ht="16.5" x14ac:dyDescent="0.3">
      <c r="A13" s="19" t="s">
        <v>23</v>
      </c>
      <c r="B13" s="14">
        <v>1103.1324</v>
      </c>
      <c r="C13" s="21">
        <v>1.6274062564997784E-2</v>
      </c>
      <c r="E13" s="11"/>
    </row>
    <row r="14" spans="1:7" ht="16.5" x14ac:dyDescent="0.3">
      <c r="A14" s="20" t="s">
        <v>38</v>
      </c>
      <c r="B14" s="14">
        <v>1056.7024000000001</v>
      </c>
      <c r="C14" s="21">
        <v>1.5589099703882614E-2</v>
      </c>
      <c r="E14" s="11"/>
    </row>
    <row r="15" spans="1:7" ht="16.5" x14ac:dyDescent="0.3">
      <c r="A15" s="20" t="s">
        <v>13</v>
      </c>
      <c r="B15" s="16">
        <v>6396.9926339500089</v>
      </c>
      <c r="C15" s="21">
        <v>9.4372224361039911E-2</v>
      </c>
      <c r="E15" s="11"/>
    </row>
    <row r="16" spans="1:7" ht="16.5" x14ac:dyDescent="0.3">
      <c r="A16" s="3" t="s">
        <v>21</v>
      </c>
      <c r="B16" s="16">
        <f>SUM(B4:B15)</f>
        <v>67784.697004460002</v>
      </c>
      <c r="C16" s="21">
        <f>SUM(C4:C15)</f>
        <v>1</v>
      </c>
      <c r="E16" s="11"/>
    </row>
    <row r="17" spans="1:3" ht="16.5" x14ac:dyDescent="0.3">
      <c r="A17" s="3" t="s">
        <v>15</v>
      </c>
      <c r="B17" s="8">
        <v>47761.17158337</v>
      </c>
      <c r="C17" s="30" t="s">
        <v>14</v>
      </c>
    </row>
    <row r="18" spans="1:3" ht="16.5" x14ac:dyDescent="0.3">
      <c r="A18" s="3" t="s">
        <v>20</v>
      </c>
      <c r="B18" s="8">
        <v>15737.269</v>
      </c>
      <c r="C18" s="30" t="s">
        <v>14</v>
      </c>
    </row>
    <row r="19" spans="1:3" ht="16.5" x14ac:dyDescent="0.3">
      <c r="A19" s="3" t="s">
        <v>18</v>
      </c>
      <c r="B19" s="9">
        <f>B16+B17+B18</f>
        <v>131283.13758783002</v>
      </c>
      <c r="C19" s="30" t="s">
        <v>14</v>
      </c>
    </row>
    <row r="20" spans="1:3" x14ac:dyDescent="0.25">
      <c r="A20" s="5" t="s">
        <v>17</v>
      </c>
      <c r="B20" s="6"/>
      <c r="C20" s="6"/>
    </row>
    <row r="21" spans="1:3" x14ac:dyDescent="0.25">
      <c r="A21" s="5"/>
      <c r="B21" s="11"/>
    </row>
    <row r="22" spans="1:3" x14ac:dyDescent="0.25">
      <c r="B22" s="32"/>
    </row>
    <row r="23" spans="1:3" x14ac:dyDescent="0.25">
      <c r="B23" s="11"/>
    </row>
    <row r="24" spans="1:3" x14ac:dyDescent="0.25">
      <c r="B24" s="11"/>
    </row>
    <row r="25" spans="1:3" x14ac:dyDescent="0.25">
      <c r="B25" s="11"/>
    </row>
    <row r="26" spans="1:3" x14ac:dyDescent="0.25">
      <c r="B26" s="11"/>
    </row>
    <row r="27" spans="1:3" x14ac:dyDescent="0.25">
      <c r="B27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G30"/>
  <sheetViews>
    <sheetView topLeftCell="A2" workbookViewId="0">
      <selection activeCell="C17" sqref="C17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25523.065000000002</v>
      </c>
      <c r="C4" s="21">
        <v>0.35678537916046887</v>
      </c>
      <c r="E4" s="11"/>
    </row>
    <row r="5" spans="1:7" ht="16.5" x14ac:dyDescent="0.3">
      <c r="A5" s="19" t="s">
        <v>27</v>
      </c>
      <c r="B5" s="14">
        <v>7760.9217188999992</v>
      </c>
      <c r="C5" s="21">
        <v>0.10848945446451881</v>
      </c>
      <c r="E5" s="11"/>
      <c r="G5" s="11"/>
    </row>
    <row r="6" spans="1:7" ht="16.5" x14ac:dyDescent="0.3">
      <c r="A6" s="19" t="s">
        <v>32</v>
      </c>
      <c r="B6" s="14">
        <v>7045.7729999999992</v>
      </c>
      <c r="C6" s="21">
        <v>9.8492433854773867E-2</v>
      </c>
      <c r="E6" s="11"/>
    </row>
    <row r="7" spans="1:7" ht="16.5" x14ac:dyDescent="0.3">
      <c r="A7" s="19" t="s">
        <v>30</v>
      </c>
      <c r="B7" s="14">
        <v>4748.6259000000009</v>
      </c>
      <c r="C7" s="21">
        <v>6.6380753730898814E-2</v>
      </c>
      <c r="E7" s="11"/>
    </row>
    <row r="8" spans="1:7" ht="16.5" x14ac:dyDescent="0.3">
      <c r="A8" s="19" t="s">
        <v>31</v>
      </c>
      <c r="B8" s="14">
        <v>4639.1597250000004</v>
      </c>
      <c r="C8" s="21">
        <v>6.4850532703266697E-2</v>
      </c>
      <c r="E8" s="11"/>
    </row>
    <row r="9" spans="1:7" ht="16.5" x14ac:dyDescent="0.3">
      <c r="A9" s="19" t="s">
        <v>29</v>
      </c>
      <c r="B9" s="14">
        <v>4246.1827792700005</v>
      </c>
      <c r="C9" s="21">
        <v>5.9357131789873223E-2</v>
      </c>
      <c r="E9" s="11"/>
    </row>
    <row r="10" spans="1:7" ht="16.5" x14ac:dyDescent="0.3">
      <c r="A10" s="19" t="s">
        <v>26</v>
      </c>
      <c r="B10" s="14">
        <v>4067.9580999999998</v>
      </c>
      <c r="C10" s="21">
        <v>5.6865739797214813E-2</v>
      </c>
      <c r="E10" s="11"/>
    </row>
    <row r="11" spans="1:7" ht="16.5" x14ac:dyDescent="0.3">
      <c r="A11" s="19" t="s">
        <v>36</v>
      </c>
      <c r="B11" s="14">
        <v>1907.5415011199998</v>
      </c>
      <c r="C11" s="21">
        <v>2.6665407063823608E-2</v>
      </c>
      <c r="E11" s="11"/>
    </row>
    <row r="12" spans="1:7" ht="16.5" x14ac:dyDescent="0.3">
      <c r="A12" s="19" t="s">
        <v>24</v>
      </c>
      <c r="B12" s="14">
        <v>1453.6322</v>
      </c>
      <c r="C12" s="21">
        <v>2.0320236446401189E-2</v>
      </c>
      <c r="E12" s="11"/>
    </row>
    <row r="13" spans="1:7" ht="16.5" x14ac:dyDescent="0.3">
      <c r="A13" s="19" t="s">
        <v>33</v>
      </c>
      <c r="B13" s="14">
        <v>1367.4356717999999</v>
      </c>
      <c r="C13" s="21">
        <v>1.9115300401449178E-2</v>
      </c>
      <c r="E13" s="11"/>
    </row>
    <row r="14" spans="1:7" ht="16.5" x14ac:dyDescent="0.3">
      <c r="A14" s="20" t="s">
        <v>23</v>
      </c>
      <c r="B14" s="14">
        <v>1189.6623999999999</v>
      </c>
      <c r="C14" s="21">
        <v>1.6630218606462559E-2</v>
      </c>
      <c r="E14" s="11"/>
    </row>
    <row r="15" spans="1:7" ht="16.5" x14ac:dyDescent="0.3">
      <c r="A15" s="20" t="s">
        <v>38</v>
      </c>
      <c r="B15" s="14">
        <v>1040.1243999999999</v>
      </c>
      <c r="C15" s="21">
        <v>1.4539835965157601E-2</v>
      </c>
      <c r="E15" s="11"/>
    </row>
    <row r="16" spans="1:7" ht="16.5" x14ac:dyDescent="0.3">
      <c r="A16" s="20" t="s">
        <v>37</v>
      </c>
      <c r="B16" s="23">
        <v>830.83429999999998</v>
      </c>
      <c r="C16" s="21">
        <v>1.1614182338407348E-2</v>
      </c>
      <c r="E16" s="11"/>
    </row>
    <row r="17" spans="1:5" ht="16.5" x14ac:dyDescent="0.3">
      <c r="A17" s="20" t="s">
        <v>47</v>
      </c>
      <c r="B17" s="23">
        <v>726.34019999999998</v>
      </c>
      <c r="C17" s="21">
        <v>1.0153465645935972E-2</v>
      </c>
      <c r="E17" s="11"/>
    </row>
    <row r="18" spans="1:5" ht="16.5" x14ac:dyDescent="0.3">
      <c r="A18" s="20" t="s">
        <v>13</v>
      </c>
      <c r="B18" s="16">
        <v>4988.9284152499895</v>
      </c>
      <c r="C18" s="21">
        <v>6.9739928031347515E-2</v>
      </c>
      <c r="E18" s="11"/>
    </row>
    <row r="19" spans="1:5" ht="16.5" x14ac:dyDescent="0.3">
      <c r="A19" s="3" t="s">
        <v>21</v>
      </c>
      <c r="B19" s="16">
        <f>SUM(B4:B18)</f>
        <v>71536.185311339985</v>
      </c>
      <c r="C19" s="21">
        <f>SUM(C4:C18)</f>
        <v>1</v>
      </c>
      <c r="E19" s="11"/>
    </row>
    <row r="20" spans="1:5" ht="16.5" x14ac:dyDescent="0.3">
      <c r="A20" s="3" t="s">
        <v>15</v>
      </c>
      <c r="B20" s="8">
        <v>46344.26201423</v>
      </c>
      <c r="C20" s="30" t="s">
        <v>14</v>
      </c>
    </row>
    <row r="21" spans="1:5" ht="16.5" x14ac:dyDescent="0.3">
      <c r="A21" s="3" t="s">
        <v>20</v>
      </c>
      <c r="B21" s="8">
        <v>16858.755000000001</v>
      </c>
      <c r="C21" s="30" t="s">
        <v>14</v>
      </c>
    </row>
    <row r="22" spans="1:5" ht="16.5" x14ac:dyDescent="0.3">
      <c r="A22" s="3" t="s">
        <v>18</v>
      </c>
      <c r="B22" s="9">
        <f>B19+B20+B21</f>
        <v>134739.20232556999</v>
      </c>
      <c r="C22" s="30" t="s">
        <v>14</v>
      </c>
    </row>
    <row r="23" spans="1:5" x14ac:dyDescent="0.25">
      <c r="A23" s="5" t="s">
        <v>17</v>
      </c>
      <c r="B23" s="6"/>
      <c r="C23" s="6"/>
    </row>
    <row r="24" spans="1:5" x14ac:dyDescent="0.25">
      <c r="A24" s="5"/>
      <c r="B24" s="11"/>
    </row>
    <row r="25" spans="1:5" x14ac:dyDescent="0.25">
      <c r="B25" s="32"/>
    </row>
    <row r="26" spans="1:5" x14ac:dyDescent="0.25">
      <c r="B26" s="11"/>
    </row>
    <row r="27" spans="1:5" x14ac:dyDescent="0.25">
      <c r="B27" s="11"/>
    </row>
    <row r="28" spans="1:5" x14ac:dyDescent="0.25">
      <c r="B28" s="11"/>
    </row>
    <row r="29" spans="1:5" x14ac:dyDescent="0.25">
      <c r="B29" s="11"/>
    </row>
    <row r="30" spans="1:5" x14ac:dyDescent="0.25">
      <c r="B30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045F53-9008-494E-9AF4-117A85ABD729}">
  <dimension ref="A1:G34"/>
  <sheetViews>
    <sheetView topLeftCell="A6" zoomScale="120" zoomScaleNormal="120" workbookViewId="0">
      <selection activeCell="E28" sqref="E28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15048.825782850001</v>
      </c>
      <c r="C4" s="21">
        <v>0.21538812360746196</v>
      </c>
      <c r="E4" s="11"/>
    </row>
    <row r="5" spans="1:7" ht="16.5" x14ac:dyDescent="0.3">
      <c r="A5" s="19" t="s">
        <v>27</v>
      </c>
      <c r="B5" s="14">
        <v>10125.9724388</v>
      </c>
      <c r="C5" s="21">
        <v>0.14492919479336008</v>
      </c>
      <c r="E5" s="11"/>
      <c r="G5" s="11"/>
    </row>
    <row r="6" spans="1:7" ht="16.5" x14ac:dyDescent="0.3">
      <c r="A6" s="19" t="s">
        <v>53</v>
      </c>
      <c r="B6" s="14">
        <v>9131.0935182499998</v>
      </c>
      <c r="C6" s="21">
        <v>0.13068987094138979</v>
      </c>
      <c r="E6" s="11"/>
    </row>
    <row r="7" spans="1:7" ht="16.5" x14ac:dyDescent="0.3">
      <c r="A7" s="19" t="s">
        <v>55</v>
      </c>
      <c r="B7" s="14">
        <v>6814.4428513999992</v>
      </c>
      <c r="C7" s="21">
        <v>9.7532530469321491E-2</v>
      </c>
      <c r="E7" s="11"/>
    </row>
    <row r="8" spans="1:7" ht="16.5" x14ac:dyDescent="0.3">
      <c r="A8" s="19" t="s">
        <v>31</v>
      </c>
      <c r="B8" s="14">
        <v>4167.1343594</v>
      </c>
      <c r="C8" s="21">
        <v>5.9642610223730526E-2</v>
      </c>
      <c r="E8" s="11"/>
    </row>
    <row r="9" spans="1:7" ht="16.5" x14ac:dyDescent="0.3">
      <c r="A9" s="19" t="s">
        <v>34</v>
      </c>
      <c r="B9" s="14">
        <v>3672.99091215</v>
      </c>
      <c r="C9" s="21">
        <v>5.2570122879409382E-2</v>
      </c>
      <c r="E9" s="11"/>
    </row>
    <row r="10" spans="1:7" ht="16.5" x14ac:dyDescent="0.3">
      <c r="A10" s="19" t="s">
        <v>30</v>
      </c>
      <c r="B10" s="14">
        <v>3545.1115622500001</v>
      </c>
      <c r="C10" s="21">
        <v>5.0739834349224355E-2</v>
      </c>
      <c r="E10" s="11"/>
    </row>
    <row r="11" spans="1:7" ht="16.5" x14ac:dyDescent="0.3">
      <c r="A11" s="19" t="s">
        <v>37</v>
      </c>
      <c r="B11" s="14">
        <v>1922.99028785</v>
      </c>
      <c r="C11" s="21">
        <v>2.7523029091572351E-2</v>
      </c>
      <c r="E11" s="11"/>
    </row>
    <row r="12" spans="1:7" ht="16.5" x14ac:dyDescent="0.3">
      <c r="A12" s="19" t="s">
        <v>24</v>
      </c>
      <c r="B12" s="14">
        <v>1894.1520984000001</v>
      </c>
      <c r="C12" s="21">
        <v>2.7110279046917662E-2</v>
      </c>
      <c r="E12" s="11"/>
    </row>
    <row r="13" spans="1:7" ht="16.5" x14ac:dyDescent="0.3">
      <c r="A13" s="19" t="s">
        <v>33</v>
      </c>
      <c r="B13" s="14">
        <v>1820.3556249999999</v>
      </c>
      <c r="C13" s="21">
        <v>2.605405817202467E-2</v>
      </c>
      <c r="E13" s="11"/>
    </row>
    <row r="14" spans="1:7" ht="16.5" x14ac:dyDescent="0.3">
      <c r="A14" s="19" t="s">
        <v>36</v>
      </c>
      <c r="B14" s="14">
        <v>1815.6952987</v>
      </c>
      <c r="C14" s="21">
        <v>2.5987356693009649E-2</v>
      </c>
      <c r="E14" s="11"/>
    </row>
    <row r="15" spans="1:7" ht="16.5" x14ac:dyDescent="0.3">
      <c r="A15" s="19" t="s">
        <v>45</v>
      </c>
      <c r="B15" s="23">
        <v>1602.3561024999999</v>
      </c>
      <c r="C15" s="21">
        <v>2.2933913864678902E-2</v>
      </c>
      <c r="E15" s="11"/>
    </row>
    <row r="16" spans="1:7" ht="16.5" x14ac:dyDescent="0.3">
      <c r="A16" s="19" t="s">
        <v>39</v>
      </c>
      <c r="B16" s="23">
        <v>793.48129060000008</v>
      </c>
      <c r="C16" s="21">
        <v>1.1356796122573915E-2</v>
      </c>
      <c r="E16" s="11"/>
    </row>
    <row r="17" spans="1:5" ht="16.5" x14ac:dyDescent="0.3">
      <c r="A17" s="19" t="s">
        <v>46</v>
      </c>
      <c r="B17" s="23">
        <v>783.70071050000001</v>
      </c>
      <c r="C17" s="21">
        <v>1.1216810397047592E-2</v>
      </c>
      <c r="E17" s="11"/>
    </row>
    <row r="18" spans="1:5" ht="16.5" x14ac:dyDescent="0.3">
      <c r="A18" s="19" t="s">
        <v>48</v>
      </c>
      <c r="B18" s="23">
        <v>766.4</v>
      </c>
      <c r="C18" s="21">
        <v>1.0969191903389595E-2</v>
      </c>
      <c r="E18" s="11"/>
    </row>
    <row r="19" spans="1:5" ht="16.5" x14ac:dyDescent="0.3">
      <c r="A19" s="19" t="s">
        <v>47</v>
      </c>
      <c r="B19" s="23">
        <v>752.78341420000004</v>
      </c>
      <c r="C19" s="21">
        <v>1.0774302886284731E-2</v>
      </c>
      <c r="E19" s="11"/>
    </row>
    <row r="20" spans="1:5" ht="16.5" x14ac:dyDescent="0.3">
      <c r="A20" s="20" t="s">
        <v>51</v>
      </c>
      <c r="B20" s="16">
        <v>740.91129999999998</v>
      </c>
      <c r="C20" s="21">
        <v>1.0604381828144389E-2</v>
      </c>
      <c r="E20" s="11"/>
    </row>
    <row r="21" spans="1:5" ht="16.5" x14ac:dyDescent="0.3">
      <c r="A21" s="20" t="s">
        <v>50</v>
      </c>
      <c r="B21" s="16">
        <v>694.74938474999999</v>
      </c>
      <c r="C21" s="21">
        <v>9.9436838805905571E-3</v>
      </c>
      <c r="E21" s="11"/>
    </row>
    <row r="22" spans="1:5" ht="16.5" x14ac:dyDescent="0.3">
      <c r="A22" s="20" t="s">
        <v>13</v>
      </c>
      <c r="B22" s="16">
        <v>3775.2633108499576</v>
      </c>
      <c r="C22" s="21">
        <v>5.4033908849868417E-2</v>
      </c>
      <c r="E22" s="11"/>
    </row>
    <row r="23" spans="1:5" ht="16.5" x14ac:dyDescent="0.3">
      <c r="A23" s="3" t="s">
        <v>21</v>
      </c>
      <c r="B23" s="16">
        <f>SUM(B4:B22)</f>
        <v>69868.41024844996</v>
      </c>
      <c r="C23" s="21">
        <f>SUM(C4:C22)</f>
        <v>1</v>
      </c>
      <c r="E23" s="11"/>
    </row>
    <row r="24" spans="1:5" ht="16.5" x14ac:dyDescent="0.3">
      <c r="A24" s="3" t="s">
        <v>15</v>
      </c>
      <c r="B24" s="8">
        <v>57512.960475</v>
      </c>
      <c r="C24" s="30" t="s">
        <v>14</v>
      </c>
    </row>
    <row r="25" spans="1:5" ht="16.5" x14ac:dyDescent="0.3">
      <c r="A25" s="3" t="s">
        <v>20</v>
      </c>
      <c r="B25" s="8">
        <v>22977.837469999999</v>
      </c>
      <c r="C25" s="30" t="s">
        <v>14</v>
      </c>
    </row>
    <row r="26" spans="1:5" ht="16.5" x14ac:dyDescent="0.3">
      <c r="A26" s="3" t="s">
        <v>18</v>
      </c>
      <c r="B26" s="9">
        <f>B23+B24+B25</f>
        <v>150359.20819344994</v>
      </c>
      <c r="C26" s="30" t="s">
        <v>14</v>
      </c>
    </row>
    <row r="27" spans="1:5" x14ac:dyDescent="0.25">
      <c r="A27" s="5" t="s">
        <v>17</v>
      </c>
      <c r="B27" s="6"/>
      <c r="C27" s="6"/>
    </row>
    <row r="28" spans="1:5" x14ac:dyDescent="0.25">
      <c r="A28" s="5"/>
      <c r="B28" s="11"/>
    </row>
    <row r="29" spans="1:5" ht="16.5" x14ac:dyDescent="0.3">
      <c r="B29" s="33"/>
    </row>
    <row r="30" spans="1:5" x14ac:dyDescent="0.25">
      <c r="B30" s="11"/>
    </row>
    <row r="31" spans="1:5" x14ac:dyDescent="0.25">
      <c r="B31" s="11"/>
    </row>
    <row r="32" spans="1:5" x14ac:dyDescent="0.25">
      <c r="B32" s="11"/>
    </row>
    <row r="33" spans="2:2" x14ac:dyDescent="0.25">
      <c r="B33" s="11"/>
    </row>
    <row r="34" spans="2:2" x14ac:dyDescent="0.25">
      <c r="B34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G28"/>
  <sheetViews>
    <sheetView topLeftCell="A3" workbookViewId="0">
      <selection activeCell="C16" sqref="C16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25482.865000000002</v>
      </c>
      <c r="C4" s="21">
        <v>0.34897648708050361</v>
      </c>
      <c r="E4" s="11"/>
    </row>
    <row r="5" spans="1:7" ht="16.5" x14ac:dyDescent="0.3">
      <c r="A5" s="19" t="s">
        <v>27</v>
      </c>
      <c r="B5" s="14">
        <v>7983.2592073000005</v>
      </c>
      <c r="C5" s="21">
        <v>0.10932717940532354</v>
      </c>
      <c r="E5" s="11"/>
      <c r="G5" s="11"/>
    </row>
    <row r="6" spans="1:7" ht="16.5" x14ac:dyDescent="0.3">
      <c r="A6" s="19" t="s">
        <v>32</v>
      </c>
      <c r="B6" s="14">
        <v>7105.6470000000008</v>
      </c>
      <c r="C6" s="21">
        <v>9.730867108129794E-2</v>
      </c>
      <c r="E6" s="11"/>
    </row>
    <row r="7" spans="1:7" ht="16.5" x14ac:dyDescent="0.3">
      <c r="A7" s="19" t="s">
        <v>30</v>
      </c>
      <c r="B7" s="14">
        <v>4655.9411999999993</v>
      </c>
      <c r="C7" s="21">
        <v>6.3761041155670065E-2</v>
      </c>
      <c r="E7" s="11"/>
    </row>
    <row r="8" spans="1:7" ht="16.5" x14ac:dyDescent="0.3">
      <c r="A8" s="19" t="s">
        <v>31</v>
      </c>
      <c r="B8" s="14">
        <v>4605.1635900000001</v>
      </c>
      <c r="C8" s="21">
        <v>6.3065664401127597E-2</v>
      </c>
      <c r="E8" s="11"/>
    </row>
    <row r="9" spans="1:7" ht="16.5" x14ac:dyDescent="0.3">
      <c r="A9" s="19" t="s">
        <v>26</v>
      </c>
      <c r="B9" s="14">
        <v>3928.2381000000005</v>
      </c>
      <c r="C9" s="21">
        <v>5.3795471292328867E-2</v>
      </c>
      <c r="E9" s="11"/>
    </row>
    <row r="10" spans="1:7" ht="16.5" x14ac:dyDescent="0.3">
      <c r="A10" s="19" t="s">
        <v>36</v>
      </c>
      <c r="B10" s="14">
        <v>3357.5316628400001</v>
      </c>
      <c r="C10" s="21">
        <v>4.5979900806265898E-2</v>
      </c>
      <c r="E10" s="11"/>
    </row>
    <row r="11" spans="1:7" ht="16.5" x14ac:dyDescent="0.3">
      <c r="A11" s="19" t="s">
        <v>29</v>
      </c>
      <c r="B11" s="14">
        <v>2848.3665718900002</v>
      </c>
      <c r="C11" s="21">
        <v>3.9007111648384468E-2</v>
      </c>
      <c r="E11" s="11"/>
    </row>
    <row r="12" spans="1:7" ht="16.5" x14ac:dyDescent="0.3">
      <c r="A12" s="19" t="s">
        <v>33</v>
      </c>
      <c r="B12" s="14">
        <v>2445.7825825999998</v>
      </c>
      <c r="C12" s="21">
        <v>3.3493903210585999E-2</v>
      </c>
      <c r="E12" s="11"/>
    </row>
    <row r="13" spans="1:7" ht="16.5" x14ac:dyDescent="0.3">
      <c r="A13" s="19" t="s">
        <v>24</v>
      </c>
      <c r="B13" s="14">
        <v>1492.5962</v>
      </c>
      <c r="C13" s="21">
        <v>2.0440440213677257E-2</v>
      </c>
      <c r="E13" s="11"/>
    </row>
    <row r="14" spans="1:7" ht="16.5" x14ac:dyDescent="0.3">
      <c r="A14" s="20" t="s">
        <v>23</v>
      </c>
      <c r="B14" s="14">
        <v>1150.0624</v>
      </c>
      <c r="C14" s="21">
        <v>1.5749592374145253E-2</v>
      </c>
      <c r="E14" s="11"/>
    </row>
    <row r="15" spans="1:7" ht="16.5" x14ac:dyDescent="0.3">
      <c r="A15" s="20" t="s">
        <v>38</v>
      </c>
      <c r="B15" s="14">
        <v>873.47350000000006</v>
      </c>
      <c r="C15" s="21">
        <v>1.1961830570774216E-2</v>
      </c>
      <c r="E15" s="11"/>
    </row>
    <row r="16" spans="1:7" ht="16.5" x14ac:dyDescent="0.3">
      <c r="A16" s="20" t="s">
        <v>13</v>
      </c>
      <c r="B16" s="16">
        <v>7092.7977817500214</v>
      </c>
      <c r="C16" s="21">
        <v>9.7132706759915366E-2</v>
      </c>
      <c r="E16" s="11"/>
    </row>
    <row r="17" spans="1:5" ht="16.5" x14ac:dyDescent="0.3">
      <c r="A17" s="3" t="s">
        <v>21</v>
      </c>
      <c r="B17" s="16">
        <f>SUM(B4:B16)</f>
        <v>73021.724796380018</v>
      </c>
      <c r="C17" s="21">
        <f>SUM(C4:C16)</f>
        <v>1.0000000000000002</v>
      </c>
      <c r="E17" s="11"/>
    </row>
    <row r="18" spans="1:5" ht="16.5" x14ac:dyDescent="0.3">
      <c r="A18" s="3" t="s">
        <v>15</v>
      </c>
      <c r="B18" s="8">
        <v>47176.948032610002</v>
      </c>
      <c r="C18" s="30" t="s">
        <v>14</v>
      </c>
    </row>
    <row r="19" spans="1:5" ht="16.5" x14ac:dyDescent="0.3">
      <c r="A19" s="3" t="s">
        <v>20</v>
      </c>
      <c r="B19" s="8">
        <v>19242.842000000001</v>
      </c>
      <c r="C19" s="30" t="s">
        <v>14</v>
      </c>
    </row>
    <row r="20" spans="1:5" ht="16.5" x14ac:dyDescent="0.3">
      <c r="A20" s="3" t="s">
        <v>18</v>
      </c>
      <c r="B20" s="9">
        <f>B17+B18+B19</f>
        <v>139441.51482899001</v>
      </c>
      <c r="C20" s="30" t="s">
        <v>14</v>
      </c>
    </row>
    <row r="21" spans="1:5" x14ac:dyDescent="0.25">
      <c r="A21" s="5" t="s">
        <v>17</v>
      </c>
      <c r="B21" s="6"/>
      <c r="C21" s="6"/>
    </row>
    <row r="22" spans="1:5" x14ac:dyDescent="0.25">
      <c r="A22" s="5"/>
      <c r="B22" s="11"/>
    </row>
    <row r="23" spans="1:5" x14ac:dyDescent="0.25">
      <c r="B23" s="32"/>
    </row>
    <row r="24" spans="1:5" x14ac:dyDescent="0.25">
      <c r="B24" s="11"/>
    </row>
    <row r="25" spans="1:5" x14ac:dyDescent="0.25">
      <c r="B25" s="11"/>
    </row>
    <row r="26" spans="1:5" x14ac:dyDescent="0.25">
      <c r="B26" s="11"/>
    </row>
    <row r="27" spans="1:5" x14ac:dyDescent="0.25">
      <c r="B27" s="11"/>
    </row>
    <row r="28" spans="1:5" x14ac:dyDescent="0.25">
      <c r="B28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G29"/>
  <sheetViews>
    <sheetView topLeftCell="A2" workbookViewId="0">
      <selection activeCell="F14" sqref="F14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24719.671999999999</v>
      </c>
      <c r="C4" s="21">
        <v>0.34368101103358312</v>
      </c>
      <c r="E4" s="11"/>
    </row>
    <row r="5" spans="1:7" ht="16.5" x14ac:dyDescent="0.3">
      <c r="A5" s="19" t="s">
        <v>27</v>
      </c>
      <c r="B5" s="14">
        <v>8160.0131197999999</v>
      </c>
      <c r="C5" s="21">
        <v>0.11344978845431956</v>
      </c>
      <c r="E5" s="11"/>
      <c r="G5" s="11"/>
    </row>
    <row r="6" spans="1:7" ht="16.5" x14ac:dyDescent="0.3">
      <c r="A6" s="19" t="s">
        <v>32</v>
      </c>
      <c r="B6" s="14">
        <v>6961.1820000000007</v>
      </c>
      <c r="C6" s="21">
        <v>9.6782273961757273E-2</v>
      </c>
      <c r="E6" s="11"/>
    </row>
    <row r="7" spans="1:7" ht="16.5" x14ac:dyDescent="0.3">
      <c r="A7" s="19" t="s">
        <v>31</v>
      </c>
      <c r="B7" s="14">
        <v>4859.3961399999998</v>
      </c>
      <c r="C7" s="21">
        <v>6.7560855111988991E-2</v>
      </c>
      <c r="E7" s="11"/>
    </row>
    <row r="8" spans="1:7" ht="16.5" x14ac:dyDescent="0.3">
      <c r="A8" s="19" t="s">
        <v>30</v>
      </c>
      <c r="B8" s="14">
        <v>4717.8401999999996</v>
      </c>
      <c r="C8" s="21">
        <v>6.5592783344005604E-2</v>
      </c>
      <c r="E8" s="11"/>
    </row>
    <row r="9" spans="1:7" ht="16.5" x14ac:dyDescent="0.3">
      <c r="A9" s="19" t="s">
        <v>26</v>
      </c>
      <c r="B9" s="14">
        <v>3852.7260999999999</v>
      </c>
      <c r="C9" s="21">
        <v>5.3564982629359874E-2</v>
      </c>
      <c r="E9" s="11"/>
    </row>
    <row r="10" spans="1:7" ht="16.5" x14ac:dyDescent="0.3">
      <c r="A10" s="19" t="s">
        <v>29</v>
      </c>
      <c r="B10" s="14">
        <v>3380.7052207799998</v>
      </c>
      <c r="C10" s="21">
        <v>4.7002411208538007E-2</v>
      </c>
      <c r="E10" s="11"/>
    </row>
    <row r="11" spans="1:7" ht="16.5" x14ac:dyDescent="0.3">
      <c r="A11" s="19" t="s">
        <v>33</v>
      </c>
      <c r="B11" s="14">
        <v>3275.5146075999996</v>
      </c>
      <c r="C11" s="21">
        <v>4.5539931597605263E-2</v>
      </c>
      <c r="E11" s="11"/>
    </row>
    <row r="12" spans="1:7" ht="16.5" x14ac:dyDescent="0.3">
      <c r="A12" s="19" t="s">
        <v>36</v>
      </c>
      <c r="B12" s="14">
        <v>1969.1087451999999</v>
      </c>
      <c r="C12" s="21">
        <v>2.7376790613783474E-2</v>
      </c>
      <c r="E12" s="11"/>
    </row>
    <row r="13" spans="1:7" ht="16.5" x14ac:dyDescent="0.3">
      <c r="A13" s="19" t="s">
        <v>24</v>
      </c>
      <c r="B13" s="14">
        <v>1344.7450000000001</v>
      </c>
      <c r="C13" s="21">
        <v>1.8696175304524904E-2</v>
      </c>
      <c r="E13" s="11"/>
    </row>
    <row r="14" spans="1:7" ht="16.5" x14ac:dyDescent="0.3">
      <c r="A14" s="20" t="s">
        <v>23</v>
      </c>
      <c r="B14" s="14">
        <v>1274.0884000000001</v>
      </c>
      <c r="C14" s="21">
        <v>1.7713826844391798E-2</v>
      </c>
      <c r="E14" s="11"/>
    </row>
    <row r="15" spans="1:7" ht="16.5" x14ac:dyDescent="0.3">
      <c r="A15" s="20" t="s">
        <v>38</v>
      </c>
      <c r="B15" s="14">
        <v>859.21650000000011</v>
      </c>
      <c r="C15" s="21">
        <v>1.1945805568000121E-2</v>
      </c>
      <c r="E15" s="11"/>
    </row>
    <row r="16" spans="1:7" ht="16.5" x14ac:dyDescent="0.3">
      <c r="A16" s="20" t="s">
        <v>46</v>
      </c>
      <c r="B16" s="14">
        <v>778.19650000000001</v>
      </c>
      <c r="C16" s="21">
        <v>1.0819373327558545E-2</v>
      </c>
      <c r="E16" s="11"/>
    </row>
    <row r="17" spans="1:5" ht="16.5" x14ac:dyDescent="0.3">
      <c r="A17" s="20" t="s">
        <v>13</v>
      </c>
      <c r="B17" s="16">
        <v>5773.8038004999689</v>
      </c>
      <c r="C17" s="21">
        <v>8.0273991000583425E-2</v>
      </c>
      <c r="E17" s="11"/>
    </row>
    <row r="18" spans="1:5" ht="16.5" x14ac:dyDescent="0.3">
      <c r="A18" s="3" t="s">
        <v>21</v>
      </c>
      <c r="B18" s="16">
        <f>SUM(B4:B17)</f>
        <v>71926.208333879971</v>
      </c>
      <c r="C18" s="21">
        <f>SUM(C4:C17)</f>
        <v>1</v>
      </c>
      <c r="E18" s="11"/>
    </row>
    <row r="19" spans="1:5" ht="16.5" x14ac:dyDescent="0.3">
      <c r="A19" s="3" t="s">
        <v>15</v>
      </c>
      <c r="B19" s="8">
        <v>48206.453732859998</v>
      </c>
      <c r="C19" s="30" t="s">
        <v>14</v>
      </c>
    </row>
    <row r="20" spans="1:5" ht="16.5" x14ac:dyDescent="0.3">
      <c r="A20" s="3" t="s">
        <v>20</v>
      </c>
      <c r="B20" s="8">
        <v>19152.661</v>
      </c>
      <c r="C20" s="30" t="s">
        <v>14</v>
      </c>
    </row>
    <row r="21" spans="1:5" ht="16.5" x14ac:dyDescent="0.3">
      <c r="A21" s="3" t="s">
        <v>18</v>
      </c>
      <c r="B21" s="9">
        <f>B18+B19+B20</f>
        <v>139285.32306673998</v>
      </c>
      <c r="C21" s="30" t="s">
        <v>14</v>
      </c>
    </row>
    <row r="22" spans="1:5" x14ac:dyDescent="0.25">
      <c r="A22" s="5" t="s">
        <v>17</v>
      </c>
      <c r="B22" s="6"/>
      <c r="C22" s="6"/>
    </row>
    <row r="23" spans="1:5" x14ac:dyDescent="0.25">
      <c r="A23" s="5"/>
      <c r="B23" s="11"/>
    </row>
    <row r="24" spans="1:5" x14ac:dyDescent="0.25">
      <c r="B24" s="32"/>
    </row>
    <row r="25" spans="1:5" x14ac:dyDescent="0.25">
      <c r="B25" s="11"/>
    </row>
    <row r="26" spans="1:5" x14ac:dyDescent="0.25">
      <c r="B26" s="11"/>
    </row>
    <row r="27" spans="1:5" x14ac:dyDescent="0.25">
      <c r="B27" s="11"/>
    </row>
    <row r="28" spans="1:5" x14ac:dyDescent="0.25">
      <c r="B28" s="11"/>
    </row>
    <row r="29" spans="1:5" x14ac:dyDescent="0.25">
      <c r="B29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G29"/>
  <sheetViews>
    <sheetView topLeftCell="A2" workbookViewId="0">
      <selection activeCell="B4" sqref="B4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24253.207999999999</v>
      </c>
      <c r="C4" s="21">
        <v>0.35616743405722906</v>
      </c>
      <c r="E4" s="11"/>
    </row>
    <row r="5" spans="1:7" ht="16.5" x14ac:dyDescent="0.3">
      <c r="A5" s="19" t="s">
        <v>27</v>
      </c>
      <c r="B5" s="14">
        <v>7910.3550451999999</v>
      </c>
      <c r="C5" s="21">
        <v>0.11616652357620239</v>
      </c>
      <c r="E5" s="11"/>
      <c r="G5" s="11"/>
    </row>
    <row r="6" spans="1:7" ht="16.5" x14ac:dyDescent="0.3">
      <c r="A6" s="19" t="s">
        <v>32</v>
      </c>
      <c r="B6" s="14">
        <v>7096.2340000000004</v>
      </c>
      <c r="C6" s="21">
        <v>0.10421085141601338</v>
      </c>
      <c r="E6" s="11"/>
    </row>
    <row r="7" spans="1:7" ht="16.5" x14ac:dyDescent="0.3">
      <c r="A7" s="19" t="s">
        <v>30</v>
      </c>
      <c r="B7" s="14">
        <v>5003.0562</v>
      </c>
      <c r="C7" s="21">
        <v>7.347175223987322E-2</v>
      </c>
      <c r="E7" s="11"/>
    </row>
    <row r="8" spans="1:7" ht="16.5" x14ac:dyDescent="0.3">
      <c r="A8" s="19" t="s">
        <v>31</v>
      </c>
      <c r="B8" s="14">
        <v>4690.1567599999998</v>
      </c>
      <c r="C8" s="21">
        <v>6.8876706889058434E-2</v>
      </c>
      <c r="E8" s="11"/>
    </row>
    <row r="9" spans="1:7" ht="16.5" x14ac:dyDescent="0.3">
      <c r="A9" s="19" t="s">
        <v>26</v>
      </c>
      <c r="B9" s="14">
        <v>3695.6880999999994</v>
      </c>
      <c r="C9" s="21">
        <v>5.4272562526690743E-2</v>
      </c>
      <c r="E9" s="11"/>
    </row>
    <row r="10" spans="1:7" ht="16.5" x14ac:dyDescent="0.3">
      <c r="A10" s="19" t="s">
        <v>29</v>
      </c>
      <c r="B10" s="14">
        <v>2872.5897357200001</v>
      </c>
      <c r="C10" s="21">
        <v>4.2185055076859372E-2</v>
      </c>
      <c r="E10" s="11"/>
    </row>
    <row r="11" spans="1:7" ht="16.5" x14ac:dyDescent="0.3">
      <c r="A11" s="19" t="s">
        <v>36</v>
      </c>
      <c r="B11" s="14">
        <v>2117.0922648000001</v>
      </c>
      <c r="C11" s="21">
        <v>3.1090292039561273E-2</v>
      </c>
      <c r="E11" s="11"/>
    </row>
    <row r="12" spans="1:7" ht="16.5" x14ac:dyDescent="0.3">
      <c r="A12" s="19" t="s">
        <v>24</v>
      </c>
      <c r="B12" s="14">
        <v>1331.4863</v>
      </c>
      <c r="C12" s="21">
        <v>1.9553374504245127E-2</v>
      </c>
      <c r="E12" s="11"/>
    </row>
    <row r="13" spans="1:7" ht="16.5" x14ac:dyDescent="0.3">
      <c r="A13" s="19" t="s">
        <v>23</v>
      </c>
      <c r="B13" s="14">
        <v>1297.5494000000001</v>
      </c>
      <c r="C13" s="21">
        <v>1.905499842991893E-2</v>
      </c>
      <c r="E13" s="11"/>
    </row>
    <row r="14" spans="1:7" ht="16.5" x14ac:dyDescent="0.3">
      <c r="A14" s="20" t="s">
        <v>46</v>
      </c>
      <c r="B14" s="14">
        <v>877.63170000000002</v>
      </c>
      <c r="C14" s="21">
        <v>1.2888349889065558E-2</v>
      </c>
      <c r="E14" s="11"/>
    </row>
    <row r="15" spans="1:7" ht="16.5" x14ac:dyDescent="0.3">
      <c r="A15" s="20" t="s">
        <v>38</v>
      </c>
      <c r="B15" s="14">
        <v>816.62800000000004</v>
      </c>
      <c r="C15" s="21">
        <v>1.1992487729428902E-2</v>
      </c>
      <c r="E15" s="11"/>
    </row>
    <row r="16" spans="1:7" ht="16.5" x14ac:dyDescent="0.3">
      <c r="A16" s="20" t="s">
        <v>40</v>
      </c>
      <c r="B16" s="14">
        <v>781.69</v>
      </c>
      <c r="C16" s="21">
        <v>1.1479410127031254E-2</v>
      </c>
      <c r="E16" s="11"/>
    </row>
    <row r="17" spans="1:5" ht="16.5" x14ac:dyDescent="0.3">
      <c r="A17" s="20" t="s">
        <v>13</v>
      </c>
      <c r="B17" s="16">
        <v>5351.5968093999982</v>
      </c>
      <c r="C17" s="21">
        <v>7.8590201498822398E-2</v>
      </c>
      <c r="E17" s="11"/>
    </row>
    <row r="18" spans="1:5" ht="16.5" x14ac:dyDescent="0.3">
      <c r="A18" s="3" t="s">
        <v>21</v>
      </c>
      <c r="B18" s="16">
        <f>SUM(B4:B17)</f>
        <v>68094.962315119992</v>
      </c>
      <c r="C18" s="21">
        <f>SUM(C4:C17)</f>
        <v>1</v>
      </c>
      <c r="E18" s="11"/>
    </row>
    <row r="19" spans="1:5" ht="16.5" x14ac:dyDescent="0.3">
      <c r="A19" s="3" t="s">
        <v>15</v>
      </c>
      <c r="B19" s="8">
        <v>46586.261357639996</v>
      </c>
      <c r="C19" s="30" t="s">
        <v>14</v>
      </c>
    </row>
    <row r="20" spans="1:5" ht="16.5" x14ac:dyDescent="0.3">
      <c r="A20" s="3" t="s">
        <v>20</v>
      </c>
      <c r="B20" s="8">
        <v>19076.771000000001</v>
      </c>
      <c r="C20" s="30" t="s">
        <v>14</v>
      </c>
    </row>
    <row r="21" spans="1:5" ht="16.5" x14ac:dyDescent="0.3">
      <c r="A21" s="3" t="s">
        <v>18</v>
      </c>
      <c r="B21" s="9">
        <f>B18+B19+B20</f>
        <v>133757.99467275999</v>
      </c>
      <c r="C21" s="30" t="s">
        <v>14</v>
      </c>
    </row>
    <row r="22" spans="1:5" x14ac:dyDescent="0.25">
      <c r="A22" s="5" t="s">
        <v>17</v>
      </c>
      <c r="B22" s="6"/>
      <c r="C22" s="6"/>
    </row>
    <row r="23" spans="1:5" x14ac:dyDescent="0.25">
      <c r="A23" s="5"/>
      <c r="B23" s="11"/>
    </row>
    <row r="24" spans="1:5" x14ac:dyDescent="0.25">
      <c r="B24" s="32"/>
    </row>
    <row r="25" spans="1:5" x14ac:dyDescent="0.25">
      <c r="B25" s="11"/>
    </row>
    <row r="26" spans="1:5" x14ac:dyDescent="0.25">
      <c r="B26" s="11"/>
    </row>
    <row r="27" spans="1:5" x14ac:dyDescent="0.25">
      <c r="B27" s="11"/>
    </row>
    <row r="28" spans="1:5" x14ac:dyDescent="0.25">
      <c r="B28" s="11"/>
    </row>
    <row r="29" spans="1:5" x14ac:dyDescent="0.25">
      <c r="B29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G30"/>
  <sheetViews>
    <sheetView workbookViewId="0">
      <selection activeCell="A4" sqref="A4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23128.424000000003</v>
      </c>
      <c r="C4" s="21">
        <v>0.3487567997480186</v>
      </c>
      <c r="E4" s="11"/>
    </row>
    <row r="5" spans="1:7" ht="16.5" x14ac:dyDescent="0.3">
      <c r="A5" s="19" t="s">
        <v>27</v>
      </c>
      <c r="B5" s="14">
        <v>8244.8836341999995</v>
      </c>
      <c r="C5" s="21">
        <v>0.12432577466404131</v>
      </c>
      <c r="E5" s="11"/>
      <c r="G5" s="11"/>
    </row>
    <row r="6" spans="1:7" ht="16.5" x14ac:dyDescent="0.3">
      <c r="A6" s="19" t="s">
        <v>32</v>
      </c>
      <c r="B6" s="14">
        <v>7261.2888999999996</v>
      </c>
      <c r="C6" s="21">
        <v>0.10949400957063957</v>
      </c>
      <c r="E6" s="11"/>
    </row>
    <row r="7" spans="1:7" ht="16.5" x14ac:dyDescent="0.3">
      <c r="A7" s="19" t="s">
        <v>31</v>
      </c>
      <c r="B7" s="14">
        <v>4901.0872600000002</v>
      </c>
      <c r="C7" s="21">
        <v>7.3904192870356628E-2</v>
      </c>
      <c r="E7" s="11"/>
    </row>
    <row r="8" spans="1:7" ht="16.5" x14ac:dyDescent="0.3">
      <c r="A8" s="19" t="s">
        <v>30</v>
      </c>
      <c r="B8" s="14">
        <v>4791.3432000000003</v>
      </c>
      <c r="C8" s="21">
        <v>7.2249346558435221E-2</v>
      </c>
      <c r="E8" s="11"/>
    </row>
    <row r="9" spans="1:7" ht="16.5" x14ac:dyDescent="0.3">
      <c r="A9" s="19" t="s">
        <v>26</v>
      </c>
      <c r="B9" s="14">
        <v>3694.4351000000001</v>
      </c>
      <c r="C9" s="21">
        <v>5.5708913082566758E-2</v>
      </c>
      <c r="E9" s="11"/>
    </row>
    <row r="10" spans="1:7" ht="16.5" x14ac:dyDescent="0.3">
      <c r="A10" s="19" t="s">
        <v>29</v>
      </c>
      <c r="B10" s="14">
        <v>2741.2248386199999</v>
      </c>
      <c r="C10" s="21">
        <v>4.1335319782570996E-2</v>
      </c>
      <c r="E10" s="11"/>
    </row>
    <row r="11" spans="1:7" ht="16.5" x14ac:dyDescent="0.3">
      <c r="A11" s="19" t="s">
        <v>24</v>
      </c>
      <c r="B11" s="14">
        <v>1315.1868999999999</v>
      </c>
      <c r="C11" s="21">
        <v>1.9831890591184134E-2</v>
      </c>
      <c r="E11" s="11"/>
    </row>
    <row r="12" spans="1:7" ht="16.5" x14ac:dyDescent="0.3">
      <c r="A12" s="19" t="s">
        <v>23</v>
      </c>
      <c r="B12" s="14">
        <v>1303.0094000000001</v>
      </c>
      <c r="C12" s="21">
        <v>1.9648264334205644E-2</v>
      </c>
      <c r="E12" s="11"/>
    </row>
    <row r="13" spans="1:7" ht="16.5" x14ac:dyDescent="0.3">
      <c r="A13" s="19" t="s">
        <v>36</v>
      </c>
      <c r="B13" s="14">
        <v>1004.5771508</v>
      </c>
      <c r="C13" s="21">
        <v>1.5148161941902771E-2</v>
      </c>
      <c r="E13" s="11"/>
    </row>
    <row r="14" spans="1:7" ht="16.5" x14ac:dyDescent="0.3">
      <c r="A14" s="20" t="s">
        <v>38</v>
      </c>
      <c r="B14" s="14">
        <v>826.30849999999998</v>
      </c>
      <c r="C14" s="21">
        <v>1.2460023565141559E-2</v>
      </c>
      <c r="E14" s="11"/>
    </row>
    <row r="15" spans="1:7" ht="16.5" x14ac:dyDescent="0.3">
      <c r="A15" s="20" t="s">
        <v>46</v>
      </c>
      <c r="B15" s="14">
        <v>813.81470000000002</v>
      </c>
      <c r="C15" s="21">
        <v>1.2271627775411494E-2</v>
      </c>
      <c r="E15" s="11"/>
    </row>
    <row r="16" spans="1:7" ht="16.5" x14ac:dyDescent="0.3">
      <c r="A16" s="20" t="s">
        <v>40</v>
      </c>
      <c r="B16" s="14">
        <v>781.69</v>
      </c>
      <c r="C16" s="21">
        <v>1.1787214848492428E-2</v>
      </c>
      <c r="E16" s="11"/>
    </row>
    <row r="17" spans="1:5" ht="16.5" x14ac:dyDescent="0.3">
      <c r="A17" s="20" t="s">
        <v>48</v>
      </c>
      <c r="B17" s="14">
        <v>672.7</v>
      </c>
      <c r="C17" s="21">
        <v>1.0143739114714089E-2</v>
      </c>
      <c r="E17" s="11"/>
    </row>
    <row r="18" spans="1:5" ht="16.5" x14ac:dyDescent="0.3">
      <c r="A18" s="20" t="s">
        <v>13</v>
      </c>
      <c r="B18" s="16">
        <v>4836.7950548999943</v>
      </c>
      <c r="C18" s="21">
        <v>7.2934721552318643E-2</v>
      </c>
      <c r="E18" s="11"/>
    </row>
    <row r="19" spans="1:5" ht="16.5" x14ac:dyDescent="0.3">
      <c r="A19" s="3" t="s">
        <v>21</v>
      </c>
      <c r="B19" s="16">
        <f>SUM(B4:B18)</f>
        <v>66316.768638520007</v>
      </c>
      <c r="C19" s="21">
        <f>SUM(C4:C18)</f>
        <v>0.99999999999999978</v>
      </c>
      <c r="E19" s="11"/>
    </row>
    <row r="20" spans="1:5" ht="16.5" x14ac:dyDescent="0.3">
      <c r="A20" s="3" t="s">
        <v>15</v>
      </c>
      <c r="B20" s="8">
        <v>47071.35068494</v>
      </c>
      <c r="C20" s="30" t="s">
        <v>14</v>
      </c>
    </row>
    <row r="21" spans="1:5" ht="16.5" x14ac:dyDescent="0.3">
      <c r="A21" s="3" t="s">
        <v>20</v>
      </c>
      <c r="B21" s="8">
        <v>18940.38</v>
      </c>
      <c r="C21" s="30" t="s">
        <v>14</v>
      </c>
    </row>
    <row r="22" spans="1:5" ht="16.5" x14ac:dyDescent="0.3">
      <c r="A22" s="3" t="s">
        <v>18</v>
      </c>
      <c r="B22" s="9">
        <f>B19+B20+B21</f>
        <v>132328.49932346001</v>
      </c>
      <c r="C22" s="30" t="s">
        <v>14</v>
      </c>
    </row>
    <row r="23" spans="1:5" x14ac:dyDescent="0.25">
      <c r="A23" s="5" t="s">
        <v>17</v>
      </c>
      <c r="B23" s="6"/>
      <c r="C23" s="6"/>
    </row>
    <row r="24" spans="1:5" x14ac:dyDescent="0.25">
      <c r="A24" s="5"/>
      <c r="B24" s="11"/>
    </row>
    <row r="25" spans="1:5" x14ac:dyDescent="0.25">
      <c r="B25" s="32"/>
    </row>
    <row r="26" spans="1:5" x14ac:dyDescent="0.25">
      <c r="B26" s="11"/>
    </row>
    <row r="27" spans="1:5" x14ac:dyDescent="0.25">
      <c r="B27" s="11"/>
    </row>
    <row r="28" spans="1:5" x14ac:dyDescent="0.25">
      <c r="B28" s="11"/>
    </row>
    <row r="29" spans="1:5" x14ac:dyDescent="0.25">
      <c r="B29" s="11"/>
    </row>
    <row r="30" spans="1:5" x14ac:dyDescent="0.25">
      <c r="B30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G30"/>
  <sheetViews>
    <sheetView topLeftCell="A2" workbookViewId="0">
      <selection activeCell="B24" sqref="B24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22316.364000000001</v>
      </c>
      <c r="C4" s="21">
        <v>0.33954192739789352</v>
      </c>
      <c r="E4" s="11"/>
    </row>
    <row r="5" spans="1:7" ht="16.5" x14ac:dyDescent="0.3">
      <c r="A5" s="19" t="s">
        <v>27</v>
      </c>
      <c r="B5" s="14">
        <v>8580.8496297000002</v>
      </c>
      <c r="C5" s="21">
        <v>0.13055703079497352</v>
      </c>
      <c r="E5" s="11"/>
      <c r="G5" s="11"/>
    </row>
    <row r="6" spans="1:7" ht="16.5" x14ac:dyDescent="0.3">
      <c r="A6" s="19" t="s">
        <v>32</v>
      </c>
      <c r="B6" s="14">
        <v>7164.7919000000002</v>
      </c>
      <c r="C6" s="21">
        <v>0.10901181084565638</v>
      </c>
      <c r="E6" s="11"/>
    </row>
    <row r="7" spans="1:7" ht="16.5" x14ac:dyDescent="0.3">
      <c r="A7" s="19" t="s">
        <v>31</v>
      </c>
      <c r="B7" s="14">
        <v>5101.25731</v>
      </c>
      <c r="C7" s="21">
        <v>7.7615275462884256E-2</v>
      </c>
      <c r="E7" s="11"/>
    </row>
    <row r="8" spans="1:7" ht="16.5" x14ac:dyDescent="0.3">
      <c r="A8" s="19" t="s">
        <v>30</v>
      </c>
      <c r="B8" s="14">
        <v>4763.3491999999997</v>
      </c>
      <c r="C8" s="21">
        <v>7.2474027051952272E-2</v>
      </c>
      <c r="E8" s="11"/>
    </row>
    <row r="9" spans="1:7" ht="16.5" x14ac:dyDescent="0.3">
      <c r="A9" s="19" t="s">
        <v>26</v>
      </c>
      <c r="B9" s="14">
        <v>3513.0189</v>
      </c>
      <c r="C9" s="21">
        <v>5.3450338428393966E-2</v>
      </c>
      <c r="E9" s="11"/>
    </row>
    <row r="10" spans="1:7" ht="16.5" x14ac:dyDescent="0.3">
      <c r="A10" s="19" t="s">
        <v>29</v>
      </c>
      <c r="B10" s="14">
        <v>2788.2678462600002</v>
      </c>
      <c r="C10" s="21">
        <v>4.2423301511872354E-2</v>
      </c>
      <c r="E10" s="11"/>
    </row>
    <row r="11" spans="1:7" ht="16.5" x14ac:dyDescent="0.3">
      <c r="A11" s="19" t="s">
        <v>24</v>
      </c>
      <c r="B11" s="14">
        <v>1406.8328999999999</v>
      </c>
      <c r="C11" s="21">
        <v>2.1404864806505573E-2</v>
      </c>
      <c r="E11" s="11"/>
    </row>
    <row r="12" spans="1:7" ht="16.5" x14ac:dyDescent="0.3">
      <c r="A12" s="19" t="s">
        <v>23</v>
      </c>
      <c r="B12" s="14">
        <v>1339.0614</v>
      </c>
      <c r="C12" s="21">
        <v>2.0373726143744636E-2</v>
      </c>
      <c r="E12" s="11"/>
    </row>
    <row r="13" spans="1:7" ht="16.5" x14ac:dyDescent="0.3">
      <c r="A13" s="19" t="s">
        <v>36</v>
      </c>
      <c r="B13" s="14">
        <v>1044.0786428000001</v>
      </c>
      <c r="C13" s="21">
        <v>1.5885583992593454E-2</v>
      </c>
      <c r="E13" s="11"/>
    </row>
    <row r="14" spans="1:7" ht="16.5" x14ac:dyDescent="0.3">
      <c r="A14" s="20" t="s">
        <v>46</v>
      </c>
      <c r="B14" s="14">
        <v>865.76390000000015</v>
      </c>
      <c r="C14" s="21">
        <v>1.317253757276576E-2</v>
      </c>
      <c r="E14" s="11"/>
    </row>
    <row r="15" spans="1:7" ht="16.5" x14ac:dyDescent="0.3">
      <c r="A15" s="20" t="s">
        <v>40</v>
      </c>
      <c r="B15" s="14">
        <v>781.79000000000008</v>
      </c>
      <c r="C15" s="21">
        <v>1.1894880519980727E-2</v>
      </c>
      <c r="E15" s="11"/>
    </row>
    <row r="16" spans="1:7" ht="16.5" x14ac:dyDescent="0.3">
      <c r="A16" s="20" t="s">
        <v>38</v>
      </c>
      <c r="B16" s="14">
        <v>664.54949999999997</v>
      </c>
      <c r="C16" s="21">
        <v>1.0111074460037773E-2</v>
      </c>
      <c r="E16" s="11"/>
    </row>
    <row r="17" spans="1:5" ht="16.5" x14ac:dyDescent="0.3">
      <c r="A17" s="20" t="s">
        <v>48</v>
      </c>
      <c r="B17" s="14">
        <v>655.8</v>
      </c>
      <c r="C17" s="21">
        <v>9.9779514255789407E-3</v>
      </c>
      <c r="E17" s="11"/>
    </row>
    <row r="18" spans="1:5" ht="16.5" x14ac:dyDescent="0.3">
      <c r="A18" s="20" t="s">
        <v>13</v>
      </c>
      <c r="B18" s="16">
        <v>4739.1389371499827</v>
      </c>
      <c r="C18" s="21">
        <v>7.2105669585166718E-2</v>
      </c>
      <c r="E18" s="11"/>
    </row>
    <row r="19" spans="1:5" ht="16.5" x14ac:dyDescent="0.3">
      <c r="A19" s="3" t="s">
        <v>21</v>
      </c>
      <c r="B19" s="16">
        <f>SUM(B4:B18)</f>
        <v>65724.914065909994</v>
      </c>
      <c r="C19" s="21">
        <f>SUM(C4:C18)</f>
        <v>0.99999999999999989</v>
      </c>
      <c r="E19" s="11"/>
    </row>
    <row r="20" spans="1:5" ht="16.5" x14ac:dyDescent="0.3">
      <c r="A20" s="3" t="s">
        <v>15</v>
      </c>
      <c r="B20" s="8">
        <v>46680.247724199995</v>
      </c>
      <c r="C20" s="30" t="s">
        <v>14</v>
      </c>
    </row>
    <row r="21" spans="1:5" ht="16.5" x14ac:dyDescent="0.3">
      <c r="A21" s="3" t="s">
        <v>20</v>
      </c>
      <c r="B21" s="8">
        <v>18869.722000000002</v>
      </c>
      <c r="C21" s="30" t="s">
        <v>14</v>
      </c>
    </row>
    <row r="22" spans="1:5" ht="16.5" x14ac:dyDescent="0.3">
      <c r="A22" s="3" t="s">
        <v>18</v>
      </c>
      <c r="B22" s="9">
        <f>B19+B20+B21</f>
        <v>131274.88379011001</v>
      </c>
      <c r="C22" s="30" t="s">
        <v>14</v>
      </c>
    </row>
    <row r="23" spans="1:5" x14ac:dyDescent="0.25">
      <c r="A23" s="5" t="s">
        <v>17</v>
      </c>
      <c r="B23" s="6"/>
      <c r="C23" s="6"/>
    </row>
    <row r="24" spans="1:5" x14ac:dyDescent="0.25">
      <c r="A24" s="5"/>
      <c r="B24" s="11"/>
    </row>
    <row r="25" spans="1:5" x14ac:dyDescent="0.25">
      <c r="B25" s="32"/>
    </row>
    <row r="26" spans="1:5" x14ac:dyDescent="0.25">
      <c r="B26" s="11"/>
    </row>
    <row r="27" spans="1:5" x14ac:dyDescent="0.25">
      <c r="B27" s="11"/>
    </row>
    <row r="28" spans="1:5" x14ac:dyDescent="0.25">
      <c r="B28" s="11"/>
    </row>
    <row r="29" spans="1:5" x14ac:dyDescent="0.25">
      <c r="B29" s="11"/>
    </row>
    <row r="30" spans="1:5" x14ac:dyDescent="0.25">
      <c r="B30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G28"/>
  <sheetViews>
    <sheetView topLeftCell="A2" workbookViewId="0">
      <selection activeCell="B22" sqref="B22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24123.019</v>
      </c>
      <c r="C4" s="21">
        <v>0.34507778039803305</v>
      </c>
      <c r="E4" s="11"/>
    </row>
    <row r="5" spans="1:7" ht="16.5" x14ac:dyDescent="0.3">
      <c r="A5" s="19" t="s">
        <v>27</v>
      </c>
      <c r="B5" s="14">
        <v>8871.0132618999996</v>
      </c>
      <c r="C5" s="21">
        <v>0.12689910687787326</v>
      </c>
      <c r="E5" s="11"/>
      <c r="G5" s="11"/>
    </row>
    <row r="6" spans="1:7" ht="16.5" x14ac:dyDescent="0.3">
      <c r="A6" s="19" t="s">
        <v>32</v>
      </c>
      <c r="B6" s="14">
        <v>7197.4439000000002</v>
      </c>
      <c r="C6" s="21">
        <v>0.10295883635258765</v>
      </c>
      <c r="E6" s="11"/>
    </row>
    <row r="7" spans="1:7" ht="16.5" x14ac:dyDescent="0.3">
      <c r="A7" s="19" t="s">
        <v>31</v>
      </c>
      <c r="B7" s="14">
        <v>5054.3287700000001</v>
      </c>
      <c r="C7" s="21">
        <v>7.230175266841686E-2</v>
      </c>
      <c r="E7" s="11"/>
    </row>
    <row r="8" spans="1:7" ht="16.5" x14ac:dyDescent="0.3">
      <c r="A8" s="19" t="s">
        <v>30</v>
      </c>
      <c r="B8" s="14">
        <v>4972.9661999999998</v>
      </c>
      <c r="C8" s="21">
        <v>7.11378678717801E-2</v>
      </c>
      <c r="E8" s="11"/>
    </row>
    <row r="9" spans="1:7" ht="16.5" x14ac:dyDescent="0.3">
      <c r="A9" s="19" t="s">
        <v>26</v>
      </c>
      <c r="B9" s="14">
        <v>3793.3248999999996</v>
      </c>
      <c r="C9" s="21">
        <v>5.4263197190226917E-2</v>
      </c>
      <c r="E9" s="11"/>
    </row>
    <row r="10" spans="1:7" ht="16.5" x14ac:dyDescent="0.3">
      <c r="A10" s="19" t="s">
        <v>29</v>
      </c>
      <c r="B10" s="14">
        <v>2836.0939570199998</v>
      </c>
      <c r="C10" s="21">
        <v>4.0570088167187372E-2</v>
      </c>
      <c r="E10" s="11"/>
    </row>
    <row r="11" spans="1:7" ht="16.5" x14ac:dyDescent="0.3">
      <c r="A11" s="19" t="s">
        <v>36</v>
      </c>
      <c r="B11" s="14">
        <v>1817.1491956</v>
      </c>
      <c r="C11" s="21">
        <v>2.5994168104320575E-2</v>
      </c>
      <c r="E11" s="11"/>
    </row>
    <row r="12" spans="1:7" ht="16.5" x14ac:dyDescent="0.3">
      <c r="A12" s="19" t="s">
        <v>24</v>
      </c>
      <c r="B12" s="14">
        <v>1420.6467</v>
      </c>
      <c r="C12" s="21">
        <v>2.0322232883280091E-2</v>
      </c>
      <c r="E12" s="11"/>
    </row>
    <row r="13" spans="1:7" ht="16.5" x14ac:dyDescent="0.3">
      <c r="A13" s="19" t="s">
        <v>23</v>
      </c>
      <c r="B13" s="14">
        <v>1349.8420000000001</v>
      </c>
      <c r="C13" s="21">
        <v>1.9309377538857878E-2</v>
      </c>
      <c r="E13" s="11"/>
    </row>
    <row r="14" spans="1:7" ht="16.5" x14ac:dyDescent="0.3">
      <c r="A14" s="20" t="s">
        <v>46</v>
      </c>
      <c r="B14" s="14">
        <v>1004.4719</v>
      </c>
      <c r="C14" s="21">
        <v>1.4368886984012865E-2</v>
      </c>
      <c r="E14" s="11"/>
    </row>
    <row r="15" spans="1:7" ht="16.5" x14ac:dyDescent="0.3">
      <c r="A15" s="20" t="s">
        <v>40</v>
      </c>
      <c r="B15" s="14">
        <v>932.89799999999991</v>
      </c>
      <c r="C15" s="21">
        <v>1.334502829756774E-2</v>
      </c>
      <c r="E15" s="11"/>
    </row>
    <row r="16" spans="1:7" ht="16.5" x14ac:dyDescent="0.3">
      <c r="A16" s="20" t="s">
        <v>13</v>
      </c>
      <c r="B16" s="16">
        <v>6532.8360730499917</v>
      </c>
      <c r="C16" s="21">
        <v>9.3451676665855701E-2</v>
      </c>
      <c r="E16" s="11"/>
    </row>
    <row r="17" spans="1:5" ht="16.5" x14ac:dyDescent="0.3">
      <c r="A17" s="3" t="s">
        <v>21</v>
      </c>
      <c r="B17" s="16">
        <f>SUM(B4:B16)</f>
        <v>69906.033857569986</v>
      </c>
      <c r="C17" s="21">
        <f>SUM(C4:C16)</f>
        <v>1</v>
      </c>
      <c r="E17" s="11"/>
    </row>
    <row r="18" spans="1:5" ht="16.5" x14ac:dyDescent="0.3">
      <c r="A18" s="3" t="s">
        <v>15</v>
      </c>
      <c r="B18" s="8">
        <v>46803.255913400004</v>
      </c>
      <c r="C18" s="30" t="s">
        <v>14</v>
      </c>
    </row>
    <row r="19" spans="1:5" ht="16.5" x14ac:dyDescent="0.3">
      <c r="A19" s="3" t="s">
        <v>20</v>
      </c>
      <c r="B19" s="8">
        <v>19016.46</v>
      </c>
      <c r="C19" s="30" t="s">
        <v>14</v>
      </c>
    </row>
    <row r="20" spans="1:5" ht="16.5" x14ac:dyDescent="0.3">
      <c r="A20" s="3" t="s">
        <v>18</v>
      </c>
      <c r="B20" s="9">
        <f>B17+B18+B19</f>
        <v>135725.74977097</v>
      </c>
      <c r="C20" s="30" t="s">
        <v>14</v>
      </c>
    </row>
    <row r="21" spans="1:5" x14ac:dyDescent="0.25">
      <c r="A21" s="5" t="s">
        <v>17</v>
      </c>
      <c r="B21" s="6"/>
      <c r="C21" s="6"/>
    </row>
    <row r="22" spans="1:5" x14ac:dyDescent="0.25">
      <c r="A22" s="5"/>
      <c r="B22" s="11"/>
    </row>
    <row r="23" spans="1:5" x14ac:dyDescent="0.25">
      <c r="B23" s="32"/>
    </row>
    <row r="24" spans="1:5" x14ac:dyDescent="0.25">
      <c r="B24" s="11"/>
    </row>
    <row r="25" spans="1:5" x14ac:dyDescent="0.25">
      <c r="B25" s="11"/>
    </row>
    <row r="26" spans="1:5" x14ac:dyDescent="0.25">
      <c r="B26" s="11"/>
    </row>
    <row r="27" spans="1:5" x14ac:dyDescent="0.25">
      <c r="B27" s="11"/>
    </row>
    <row r="28" spans="1:5" x14ac:dyDescent="0.25">
      <c r="B28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G30"/>
  <sheetViews>
    <sheetView topLeftCell="A2" workbookViewId="0">
      <selection activeCell="B25" sqref="B25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22744.812000000002</v>
      </c>
      <c r="C4" s="21">
        <v>0.32233207844563699</v>
      </c>
      <c r="E4" s="11"/>
    </row>
    <row r="5" spans="1:7" ht="16.5" x14ac:dyDescent="0.3">
      <c r="A5" s="19" t="s">
        <v>27</v>
      </c>
      <c r="B5" s="14">
        <v>8547.8170958999999</v>
      </c>
      <c r="C5" s="21">
        <v>0.12113688390541966</v>
      </c>
      <c r="E5" s="11"/>
      <c r="G5" s="11"/>
    </row>
    <row r="6" spans="1:7" ht="16.5" x14ac:dyDescent="0.3">
      <c r="A6" s="19" t="s">
        <v>32</v>
      </c>
      <c r="B6" s="14">
        <v>7137.1219000000001</v>
      </c>
      <c r="C6" s="21">
        <v>0.10114497038475735</v>
      </c>
      <c r="E6" s="11"/>
    </row>
    <row r="7" spans="1:7" ht="16.5" x14ac:dyDescent="0.3">
      <c r="A7" s="19" t="s">
        <v>31</v>
      </c>
      <c r="B7" s="14">
        <v>5096.50407</v>
      </c>
      <c r="C7" s="21">
        <v>7.2225998161239938E-2</v>
      </c>
      <c r="E7" s="11"/>
    </row>
    <row r="8" spans="1:7" ht="16.5" x14ac:dyDescent="0.3">
      <c r="A8" s="19" t="s">
        <v>30</v>
      </c>
      <c r="B8" s="14">
        <v>4791.6312000000007</v>
      </c>
      <c r="C8" s="21">
        <v>6.7905439000373449E-2</v>
      </c>
      <c r="E8" s="11"/>
    </row>
    <row r="9" spans="1:7" ht="16.5" x14ac:dyDescent="0.3">
      <c r="A9" s="19" t="s">
        <v>26</v>
      </c>
      <c r="B9" s="14">
        <v>3948.4871000000003</v>
      </c>
      <c r="C9" s="21">
        <v>5.5956675028080508E-2</v>
      </c>
      <c r="E9" s="11"/>
    </row>
    <row r="10" spans="1:7" ht="16.5" x14ac:dyDescent="0.3">
      <c r="A10" s="19" t="s">
        <v>29</v>
      </c>
      <c r="B10" s="14">
        <v>3492.62215087</v>
      </c>
      <c r="C10" s="21">
        <v>4.9496305228427399E-2</v>
      </c>
      <c r="E10" s="11"/>
    </row>
    <row r="11" spans="1:7" ht="16.5" x14ac:dyDescent="0.3">
      <c r="A11" s="19" t="s">
        <v>36</v>
      </c>
      <c r="B11" s="14">
        <v>2646.7507115999997</v>
      </c>
      <c r="C11" s="21">
        <v>3.7508890291003356E-2</v>
      </c>
      <c r="E11" s="11"/>
    </row>
    <row r="12" spans="1:7" ht="16.5" x14ac:dyDescent="0.3">
      <c r="A12" s="19" t="s">
        <v>23</v>
      </c>
      <c r="B12" s="14">
        <v>1429.0459999999998</v>
      </c>
      <c r="C12" s="21">
        <v>2.0251975148197474E-2</v>
      </c>
      <c r="E12" s="11"/>
    </row>
    <row r="13" spans="1:7" ht="16.5" x14ac:dyDescent="0.3">
      <c r="A13" s="19" t="s">
        <v>24</v>
      </c>
      <c r="B13" s="14">
        <v>1405.7756999999999</v>
      </c>
      <c r="C13" s="21">
        <v>1.9922196024718525E-2</v>
      </c>
      <c r="E13" s="11"/>
    </row>
    <row r="14" spans="1:7" ht="16.5" x14ac:dyDescent="0.3">
      <c r="A14" s="20" t="s">
        <v>33</v>
      </c>
      <c r="B14" s="14">
        <v>1238.5147357999999</v>
      </c>
      <c r="C14" s="21">
        <v>1.7551828037794419E-2</v>
      </c>
      <c r="E14" s="11"/>
    </row>
    <row r="15" spans="1:7" ht="16.5" x14ac:dyDescent="0.3">
      <c r="A15" s="20" t="s">
        <v>40</v>
      </c>
      <c r="B15" s="14">
        <v>952.72799999999995</v>
      </c>
      <c r="C15" s="21">
        <v>1.3501751363491368E-2</v>
      </c>
      <c r="E15" s="11"/>
    </row>
    <row r="16" spans="1:7" ht="16.5" x14ac:dyDescent="0.3">
      <c r="A16" s="20" t="s">
        <v>38</v>
      </c>
      <c r="B16" s="23">
        <v>889.73750000000007</v>
      </c>
      <c r="C16" s="21">
        <v>1.260907048367887E-2</v>
      </c>
      <c r="E16" s="11"/>
    </row>
    <row r="17" spans="1:5" ht="16.5" x14ac:dyDescent="0.3">
      <c r="A17" s="20" t="s">
        <v>46</v>
      </c>
      <c r="B17" s="23">
        <v>837.50890000000004</v>
      </c>
      <c r="C17" s="21">
        <v>1.1868903750609993E-2</v>
      </c>
      <c r="E17" s="11"/>
    </row>
    <row r="18" spans="1:5" ht="16.5" x14ac:dyDescent="0.3">
      <c r="A18" s="20" t="s">
        <v>13</v>
      </c>
      <c r="B18" s="16">
        <v>5404.2331602499908</v>
      </c>
      <c r="C18" s="21">
        <v>7.6587034746570457E-2</v>
      </c>
      <c r="E18" s="11"/>
    </row>
    <row r="19" spans="1:5" ht="16.5" x14ac:dyDescent="0.3">
      <c r="A19" s="3" t="s">
        <v>21</v>
      </c>
      <c r="B19" s="16">
        <f>SUM(B4:B18)</f>
        <v>70563.290224420009</v>
      </c>
      <c r="C19" s="21">
        <f>SUM(C4:C18)</f>
        <v>1</v>
      </c>
      <c r="E19" s="11"/>
    </row>
    <row r="20" spans="1:5" ht="16.5" x14ac:dyDescent="0.3">
      <c r="A20" s="3" t="s">
        <v>15</v>
      </c>
      <c r="B20" s="8">
        <v>47470.274280750004</v>
      </c>
      <c r="C20" s="30" t="s">
        <v>14</v>
      </c>
    </row>
    <row r="21" spans="1:5" ht="16.5" x14ac:dyDescent="0.3">
      <c r="A21" s="3" t="s">
        <v>20</v>
      </c>
      <c r="B21" s="8">
        <v>18529.661</v>
      </c>
      <c r="C21" s="30" t="s">
        <v>14</v>
      </c>
    </row>
    <row r="22" spans="1:5" ht="16.5" x14ac:dyDescent="0.3">
      <c r="A22" s="3" t="s">
        <v>18</v>
      </c>
      <c r="B22" s="9">
        <f>B19+B20+B21</f>
        <v>136563.22550517</v>
      </c>
      <c r="C22" s="30" t="s">
        <v>14</v>
      </c>
    </row>
    <row r="23" spans="1:5" x14ac:dyDescent="0.25">
      <c r="A23" s="5" t="s">
        <v>17</v>
      </c>
      <c r="B23" s="6"/>
      <c r="C23" s="6"/>
    </row>
    <row r="24" spans="1:5" x14ac:dyDescent="0.25">
      <c r="A24" s="5"/>
      <c r="B24" s="11"/>
    </row>
    <row r="25" spans="1:5" x14ac:dyDescent="0.25">
      <c r="B25" s="32"/>
    </row>
    <row r="26" spans="1:5" x14ac:dyDescent="0.25">
      <c r="B26" s="11"/>
    </row>
    <row r="27" spans="1:5" x14ac:dyDescent="0.25">
      <c r="B27" s="11"/>
    </row>
    <row r="28" spans="1:5" x14ac:dyDescent="0.25">
      <c r="B28" s="11"/>
    </row>
    <row r="29" spans="1:5" x14ac:dyDescent="0.25">
      <c r="B29" s="11"/>
    </row>
    <row r="30" spans="1:5" x14ac:dyDescent="0.25">
      <c r="B30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G30"/>
  <sheetViews>
    <sheetView topLeftCell="A3" workbookViewId="0">
      <selection activeCell="B25" sqref="B25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22267.263000000003</v>
      </c>
      <c r="C4" s="21">
        <v>0.30809126681660665</v>
      </c>
      <c r="E4" s="11"/>
    </row>
    <row r="5" spans="1:7" ht="16.5" x14ac:dyDescent="0.3">
      <c r="A5" s="19" t="s">
        <v>27</v>
      </c>
      <c r="B5" s="14">
        <v>8806.6508315999999</v>
      </c>
      <c r="C5" s="21">
        <v>0.12184938091040493</v>
      </c>
      <c r="E5" s="11"/>
      <c r="G5" s="11"/>
    </row>
    <row r="6" spans="1:7" ht="16.5" x14ac:dyDescent="0.3">
      <c r="A6" s="19" t="s">
        <v>32</v>
      </c>
      <c r="B6" s="14">
        <v>6963.0478999999996</v>
      </c>
      <c r="C6" s="21">
        <v>9.6341173516283171E-2</v>
      </c>
      <c r="E6" s="11"/>
    </row>
    <row r="7" spans="1:7" ht="16.5" x14ac:dyDescent="0.3">
      <c r="A7" s="19" t="s">
        <v>30</v>
      </c>
      <c r="B7" s="14">
        <v>5255.0982000000004</v>
      </c>
      <c r="C7" s="21">
        <v>7.2709872860605693E-2</v>
      </c>
      <c r="E7" s="11"/>
    </row>
    <row r="8" spans="1:7" ht="16.5" x14ac:dyDescent="0.3">
      <c r="A8" s="19" t="s">
        <v>31</v>
      </c>
      <c r="B8" s="14">
        <v>5062.4400800000003</v>
      </c>
      <c r="C8" s="21">
        <v>7.0044242861386399E-2</v>
      </c>
      <c r="E8" s="11"/>
    </row>
    <row r="9" spans="1:7" ht="16.5" x14ac:dyDescent="0.3">
      <c r="A9" s="19" t="s">
        <v>36</v>
      </c>
      <c r="B9" s="14">
        <v>4129.3867671999997</v>
      </c>
      <c r="C9" s="21">
        <v>5.7134457893742024E-2</v>
      </c>
      <c r="E9" s="11"/>
    </row>
    <row r="10" spans="1:7" ht="16.5" x14ac:dyDescent="0.3">
      <c r="A10" s="19" t="s">
        <v>26</v>
      </c>
      <c r="B10" s="14">
        <v>4015.6942999999997</v>
      </c>
      <c r="C10" s="21">
        <v>5.5561401687994894E-2</v>
      </c>
      <c r="E10" s="11"/>
    </row>
    <row r="11" spans="1:7" ht="16.5" x14ac:dyDescent="0.3">
      <c r="A11" s="19" t="s">
        <v>29</v>
      </c>
      <c r="B11" s="14">
        <v>3894.7702373800003</v>
      </c>
      <c r="C11" s="21">
        <v>5.3888288668168145E-2</v>
      </c>
      <c r="E11" s="11"/>
    </row>
    <row r="12" spans="1:7" ht="16.5" x14ac:dyDescent="0.3">
      <c r="A12" s="19" t="s">
        <v>23</v>
      </c>
      <c r="B12" s="14">
        <v>1476.8459999999998</v>
      </c>
      <c r="C12" s="21">
        <v>2.0433735166869773E-2</v>
      </c>
      <c r="E12" s="11"/>
    </row>
    <row r="13" spans="1:7" ht="16.5" x14ac:dyDescent="0.3">
      <c r="A13" s="19" t="s">
        <v>24</v>
      </c>
      <c r="B13" s="14">
        <v>1420.7227</v>
      </c>
      <c r="C13" s="21">
        <v>1.9657209619256294E-2</v>
      </c>
      <c r="E13" s="11"/>
    </row>
    <row r="14" spans="1:7" ht="16.5" x14ac:dyDescent="0.3">
      <c r="A14" s="20" t="s">
        <v>40</v>
      </c>
      <c r="B14" s="14">
        <v>1112.7280000000001</v>
      </c>
      <c r="C14" s="21">
        <v>1.5395775365041903E-2</v>
      </c>
      <c r="E14" s="11"/>
    </row>
    <row r="15" spans="1:7" ht="16.5" x14ac:dyDescent="0.3">
      <c r="A15" s="20" t="s">
        <v>38</v>
      </c>
      <c r="B15" s="14">
        <v>913.60849999999994</v>
      </c>
      <c r="C15" s="21">
        <v>1.2640745301271185E-2</v>
      </c>
      <c r="E15" s="11"/>
    </row>
    <row r="16" spans="1:7" ht="16.5" x14ac:dyDescent="0.3">
      <c r="A16" s="20" t="s">
        <v>46</v>
      </c>
      <c r="B16" s="23">
        <v>793.70169999999996</v>
      </c>
      <c r="C16" s="21">
        <v>1.0981707191741267E-2</v>
      </c>
      <c r="E16" s="11"/>
    </row>
    <row r="17" spans="1:5" ht="16.5" x14ac:dyDescent="0.3">
      <c r="A17" s="20" t="s">
        <v>33</v>
      </c>
      <c r="B17" s="23">
        <v>754.31796919999999</v>
      </c>
      <c r="C17" s="21">
        <v>1.0436791388028157E-2</v>
      </c>
      <c r="E17" s="11"/>
    </row>
    <row r="18" spans="1:5" ht="16.5" x14ac:dyDescent="0.3">
      <c r="A18" s="20" t="s">
        <v>13</v>
      </c>
      <c r="B18" s="16">
        <v>5408.6156999999803</v>
      </c>
      <c r="C18" s="21">
        <v>7.4833950752599521E-2</v>
      </c>
      <c r="E18" s="11"/>
    </row>
    <row r="19" spans="1:5" ht="16.5" x14ac:dyDescent="0.3">
      <c r="A19" s="3" t="s">
        <v>21</v>
      </c>
      <c r="B19" s="16">
        <f>SUM(B4:B18)</f>
        <v>72274.891885379984</v>
      </c>
      <c r="C19" s="21">
        <f>SUM(C4:C18)</f>
        <v>1.0000000000000002</v>
      </c>
      <c r="E19" s="11"/>
    </row>
    <row r="20" spans="1:5" ht="16.5" x14ac:dyDescent="0.3">
      <c r="A20" s="3" t="s">
        <v>15</v>
      </c>
      <c r="B20" s="8">
        <v>46438.139885800003</v>
      </c>
      <c r="C20" s="30" t="s">
        <v>14</v>
      </c>
    </row>
    <row r="21" spans="1:5" ht="16.5" x14ac:dyDescent="0.3">
      <c r="A21" s="3" t="s">
        <v>20</v>
      </c>
      <c r="B21" s="8">
        <v>18964.614000000001</v>
      </c>
      <c r="C21" s="30" t="s">
        <v>14</v>
      </c>
    </row>
    <row r="22" spans="1:5" ht="16.5" x14ac:dyDescent="0.3">
      <c r="A22" s="3" t="s">
        <v>18</v>
      </c>
      <c r="B22" s="9">
        <f>B19+B20+B21</f>
        <v>137677.64577117999</v>
      </c>
      <c r="C22" s="30" t="s">
        <v>14</v>
      </c>
    </row>
    <row r="23" spans="1:5" x14ac:dyDescent="0.25">
      <c r="A23" s="5" t="s">
        <v>17</v>
      </c>
      <c r="B23" s="6"/>
      <c r="C23" s="6"/>
    </row>
    <row r="24" spans="1:5" x14ac:dyDescent="0.25">
      <c r="A24" s="5"/>
      <c r="B24" s="11"/>
    </row>
    <row r="25" spans="1:5" x14ac:dyDescent="0.25">
      <c r="B25" s="32"/>
    </row>
    <row r="26" spans="1:5" x14ac:dyDescent="0.25">
      <c r="B26" s="11"/>
    </row>
    <row r="27" spans="1:5" x14ac:dyDescent="0.25">
      <c r="B27" s="11"/>
    </row>
    <row r="28" spans="1:5" x14ac:dyDescent="0.25">
      <c r="B28" s="11"/>
    </row>
    <row r="29" spans="1:5" x14ac:dyDescent="0.25">
      <c r="B29" s="11"/>
    </row>
    <row r="30" spans="1:5" x14ac:dyDescent="0.25">
      <c r="B30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G29"/>
  <sheetViews>
    <sheetView workbookViewId="0">
      <selection activeCell="A9" sqref="A9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22190.815999999999</v>
      </c>
      <c r="C4" s="21">
        <v>0.30832851262389649</v>
      </c>
      <c r="E4" s="11"/>
    </row>
    <row r="5" spans="1:7" ht="16.5" x14ac:dyDescent="0.3">
      <c r="A5" s="19" t="s">
        <v>27</v>
      </c>
      <c r="B5" s="14">
        <v>9394.3320732499997</v>
      </c>
      <c r="C5" s="21">
        <v>0.13052879331882786</v>
      </c>
      <c r="E5" s="11"/>
      <c r="G5" s="11"/>
    </row>
    <row r="6" spans="1:7" ht="16.5" x14ac:dyDescent="0.3">
      <c r="A6" s="19" t="s">
        <v>32</v>
      </c>
      <c r="B6" s="14">
        <v>6903.8895690000008</v>
      </c>
      <c r="C6" s="21">
        <v>9.5925539742630642E-2</v>
      </c>
      <c r="E6" s="11"/>
    </row>
    <row r="7" spans="1:7" ht="16.5" x14ac:dyDescent="0.3">
      <c r="A7" s="19" t="s">
        <v>31</v>
      </c>
      <c r="B7" s="14">
        <v>5267.7438570000004</v>
      </c>
      <c r="C7" s="21">
        <v>7.3192244409240187E-2</v>
      </c>
      <c r="E7" s="11"/>
    </row>
    <row r="8" spans="1:7" ht="16.5" x14ac:dyDescent="0.3">
      <c r="A8" s="19" t="s">
        <v>30</v>
      </c>
      <c r="B8" s="14">
        <v>5217.6683000000003</v>
      </c>
      <c r="C8" s="21">
        <v>7.2496473599882705E-2</v>
      </c>
      <c r="E8" s="11"/>
    </row>
    <row r="9" spans="1:7" ht="16.5" x14ac:dyDescent="0.3">
      <c r="A9" s="19" t="s">
        <v>26</v>
      </c>
      <c r="B9" s="14">
        <v>4598.0401999999995</v>
      </c>
      <c r="C9" s="21">
        <v>6.3887100674931613E-2</v>
      </c>
      <c r="E9" s="11"/>
    </row>
    <row r="10" spans="1:7" ht="16.5" x14ac:dyDescent="0.3">
      <c r="A10" s="19" t="s">
        <v>29</v>
      </c>
      <c r="B10" s="14">
        <v>3530.9710102500003</v>
      </c>
      <c r="C10" s="21">
        <v>4.9060793425013294E-2</v>
      </c>
      <c r="E10" s="11"/>
    </row>
    <row r="11" spans="1:7" ht="16.5" x14ac:dyDescent="0.3">
      <c r="A11" s="19" t="s">
        <v>36</v>
      </c>
      <c r="B11" s="14">
        <v>2329.7823100000001</v>
      </c>
      <c r="C11" s="21">
        <v>3.2370973396371079E-2</v>
      </c>
      <c r="E11" s="11"/>
    </row>
    <row r="12" spans="1:7" ht="16.5" x14ac:dyDescent="0.3">
      <c r="A12" s="19" t="s">
        <v>23</v>
      </c>
      <c r="B12" s="14">
        <v>1662.0599999999997</v>
      </c>
      <c r="C12" s="21">
        <v>2.3093359328997785E-2</v>
      </c>
      <c r="E12" s="11"/>
    </row>
    <row r="13" spans="1:7" ht="16.5" x14ac:dyDescent="0.3">
      <c r="A13" s="19" t="s">
        <v>24</v>
      </c>
      <c r="B13" s="14">
        <v>1455.76039225</v>
      </c>
      <c r="C13" s="21">
        <v>2.022694597977932E-2</v>
      </c>
      <c r="E13" s="11"/>
    </row>
    <row r="14" spans="1:7" ht="16.5" x14ac:dyDescent="0.3">
      <c r="A14" s="20" t="s">
        <v>40</v>
      </c>
      <c r="B14" s="14">
        <v>1414.3779999999999</v>
      </c>
      <c r="C14" s="21">
        <v>1.9651961650619852E-2</v>
      </c>
      <c r="E14" s="11"/>
    </row>
    <row r="15" spans="1:7" ht="16.5" x14ac:dyDescent="0.3">
      <c r="A15" s="20" t="s">
        <v>38</v>
      </c>
      <c r="B15" s="14">
        <v>900.90549999999985</v>
      </c>
      <c r="C15" s="21">
        <v>1.2517559193392785E-2</v>
      </c>
      <c r="E15" s="11"/>
    </row>
    <row r="16" spans="1:7" ht="16.5" x14ac:dyDescent="0.3">
      <c r="A16" s="20" t="s">
        <v>46</v>
      </c>
      <c r="B16" s="23">
        <v>872.02170000000001</v>
      </c>
      <c r="C16" s="21">
        <v>1.2116235551534548E-2</v>
      </c>
      <c r="E16" s="11"/>
    </row>
    <row r="17" spans="1:5" ht="16.5" x14ac:dyDescent="0.3">
      <c r="A17" s="20" t="s">
        <v>13</v>
      </c>
      <c r="B17" s="16">
        <v>6232.9703949999821</v>
      </c>
      <c r="C17" s="21">
        <v>8.6603507104881808E-2</v>
      </c>
      <c r="E17" s="11"/>
    </row>
    <row r="18" spans="1:5" ht="16.5" x14ac:dyDescent="0.3">
      <c r="A18" s="3" t="s">
        <v>21</v>
      </c>
      <c r="B18" s="16">
        <f>SUM(B4:B17)</f>
        <v>71971.339306749986</v>
      </c>
      <c r="C18" s="21">
        <f>SUM(C4:C17)</f>
        <v>1</v>
      </c>
      <c r="E18" s="11"/>
    </row>
    <row r="19" spans="1:5" ht="16.5" x14ac:dyDescent="0.3">
      <c r="A19" s="3" t="s">
        <v>15</v>
      </c>
      <c r="B19" s="8">
        <v>45786.442063750001</v>
      </c>
      <c r="C19" s="30" t="s">
        <v>14</v>
      </c>
    </row>
    <row r="20" spans="1:5" ht="16.5" x14ac:dyDescent="0.3">
      <c r="A20" s="3" t="s">
        <v>20</v>
      </c>
      <c r="B20" s="8">
        <v>19870.848072500001</v>
      </c>
      <c r="C20" s="30" t="s">
        <v>14</v>
      </c>
    </row>
    <row r="21" spans="1:5" ht="16.5" x14ac:dyDescent="0.3">
      <c r="A21" s="3" t="s">
        <v>18</v>
      </c>
      <c r="B21" s="9">
        <f>B18+B19+B20</f>
        <v>137628.62944299998</v>
      </c>
      <c r="C21" s="30" t="s">
        <v>14</v>
      </c>
    </row>
    <row r="22" spans="1:5" x14ac:dyDescent="0.25">
      <c r="A22" s="5" t="s">
        <v>17</v>
      </c>
      <c r="B22" s="6"/>
      <c r="C22" s="6"/>
    </row>
    <row r="23" spans="1:5" x14ac:dyDescent="0.25">
      <c r="A23" s="5"/>
      <c r="B23" s="11"/>
    </row>
    <row r="24" spans="1:5" x14ac:dyDescent="0.25">
      <c r="B24" s="11"/>
    </row>
    <row r="25" spans="1:5" x14ac:dyDescent="0.25">
      <c r="B25" s="11"/>
    </row>
    <row r="26" spans="1:5" x14ac:dyDescent="0.25">
      <c r="B26" s="11"/>
    </row>
    <row r="27" spans="1:5" x14ac:dyDescent="0.25">
      <c r="B27" s="11"/>
    </row>
    <row r="28" spans="1:5" x14ac:dyDescent="0.25">
      <c r="B28" s="11"/>
    </row>
    <row r="29" spans="1:5" x14ac:dyDescent="0.25">
      <c r="B29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G29"/>
  <sheetViews>
    <sheetView topLeftCell="A3" workbookViewId="0">
      <selection activeCell="A10" sqref="A10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21804.345000000001</v>
      </c>
      <c r="C4" s="21">
        <v>0.29326872042972479</v>
      </c>
      <c r="E4" s="11"/>
    </row>
    <row r="5" spans="1:7" ht="16.5" x14ac:dyDescent="0.3">
      <c r="A5" s="19" t="s">
        <v>27</v>
      </c>
      <c r="B5" s="14">
        <v>10449.552429380001</v>
      </c>
      <c r="C5" s="21">
        <v>0.14054661444898228</v>
      </c>
      <c r="E5" s="11"/>
      <c r="G5" s="11"/>
    </row>
    <row r="6" spans="1:7" ht="16.5" x14ac:dyDescent="0.3">
      <c r="A6" s="19" t="s">
        <v>32</v>
      </c>
      <c r="B6" s="14">
        <v>7496.7009381600001</v>
      </c>
      <c r="C6" s="21">
        <v>0.10083072394875886</v>
      </c>
      <c r="E6" s="11"/>
    </row>
    <row r="7" spans="1:7" ht="16.5" x14ac:dyDescent="0.3">
      <c r="A7" s="19" t="s">
        <v>31</v>
      </c>
      <c r="B7" s="14">
        <v>5561.4184024799997</v>
      </c>
      <c r="C7" s="21">
        <v>7.480114897602444E-2</v>
      </c>
      <c r="E7" s="11"/>
    </row>
    <row r="8" spans="1:7" ht="16.5" x14ac:dyDescent="0.3">
      <c r="A8" s="19" t="s">
        <v>30</v>
      </c>
      <c r="B8" s="14">
        <v>5147.4102999999996</v>
      </c>
      <c r="C8" s="21">
        <v>6.9232734677780294E-2</v>
      </c>
      <c r="E8" s="11"/>
    </row>
    <row r="9" spans="1:7" ht="16.5" x14ac:dyDescent="0.3">
      <c r="A9" s="19" t="s">
        <v>26</v>
      </c>
      <c r="B9" s="14">
        <v>4809.8601999999992</v>
      </c>
      <c r="C9" s="21">
        <v>6.4692681495356077E-2</v>
      </c>
      <c r="E9" s="11"/>
    </row>
    <row r="10" spans="1:7" ht="16.5" x14ac:dyDescent="0.3">
      <c r="A10" s="19" t="s">
        <v>36</v>
      </c>
      <c r="B10" s="14">
        <v>3234.1739739</v>
      </c>
      <c r="C10" s="21">
        <v>4.3499681507184508E-2</v>
      </c>
      <c r="E10" s="11"/>
    </row>
    <row r="11" spans="1:7" ht="16.5" x14ac:dyDescent="0.3">
      <c r="A11" s="19" t="s">
        <v>29</v>
      </c>
      <c r="B11" s="14">
        <v>3148.6830938000003</v>
      </c>
      <c r="C11" s="21">
        <v>4.2349828071305655E-2</v>
      </c>
      <c r="E11" s="11"/>
    </row>
    <row r="12" spans="1:7" ht="16.5" x14ac:dyDescent="0.3">
      <c r="A12" s="19" t="s">
        <v>40</v>
      </c>
      <c r="B12" s="14">
        <v>1712.1379999999999</v>
      </c>
      <c r="C12" s="21">
        <v>2.3028278100493644E-2</v>
      </c>
      <c r="E12" s="11"/>
    </row>
    <row r="13" spans="1:7" ht="16.5" x14ac:dyDescent="0.3">
      <c r="A13" s="19" t="s">
        <v>23</v>
      </c>
      <c r="B13" s="14">
        <v>1658.4549999999999</v>
      </c>
      <c r="C13" s="21">
        <v>2.2306241060682134E-2</v>
      </c>
      <c r="E13" s="11"/>
    </row>
    <row r="14" spans="1:7" ht="16.5" x14ac:dyDescent="0.3">
      <c r="A14" s="20" t="s">
        <v>24</v>
      </c>
      <c r="B14" s="14">
        <v>1471.5569995400001</v>
      </c>
      <c r="C14" s="21">
        <v>1.9792460552908189E-2</v>
      </c>
      <c r="E14" s="11"/>
    </row>
    <row r="15" spans="1:7" ht="16.5" x14ac:dyDescent="0.3">
      <c r="A15" s="20" t="s">
        <v>38</v>
      </c>
      <c r="B15" s="14">
        <v>923.78149999999994</v>
      </c>
      <c r="C15" s="21">
        <v>1.2424873045333476E-2</v>
      </c>
      <c r="E15" s="11"/>
    </row>
    <row r="16" spans="1:7" ht="16.5" x14ac:dyDescent="0.3">
      <c r="A16" s="20" t="s">
        <v>46</v>
      </c>
      <c r="B16" s="23">
        <v>912.17369999999994</v>
      </c>
      <c r="C16" s="21">
        <v>1.2268747986176498E-2</v>
      </c>
      <c r="E16" s="11"/>
    </row>
    <row r="17" spans="1:5" ht="16.5" x14ac:dyDescent="0.3">
      <c r="A17" s="20" t="s">
        <v>13</v>
      </c>
      <c r="B17" s="16">
        <v>6019.1218108000321</v>
      </c>
      <c r="C17" s="21">
        <v>8.0957265699289446E-2</v>
      </c>
      <c r="E17" s="11"/>
    </row>
    <row r="18" spans="1:5" ht="16.5" x14ac:dyDescent="0.3">
      <c r="A18" s="3" t="s">
        <v>21</v>
      </c>
      <c r="B18" s="16">
        <f>SUM(B4:B17)</f>
        <v>74349.371348060013</v>
      </c>
      <c r="C18" s="21">
        <f>SUM(C4:C17)</f>
        <v>1.0000000000000002</v>
      </c>
      <c r="E18" s="11"/>
    </row>
    <row r="19" spans="1:5" ht="16.5" x14ac:dyDescent="0.3">
      <c r="A19" s="3" t="s">
        <v>15</v>
      </c>
      <c r="B19" s="8">
        <v>47628.50369356</v>
      </c>
      <c r="C19" s="30" t="s">
        <v>14</v>
      </c>
    </row>
    <row r="20" spans="1:5" ht="16.5" x14ac:dyDescent="0.3">
      <c r="A20" s="3" t="s">
        <v>20</v>
      </c>
      <c r="B20" s="8">
        <v>20037.3529514</v>
      </c>
      <c r="C20" s="30" t="s">
        <v>14</v>
      </c>
    </row>
    <row r="21" spans="1:5" ht="16.5" x14ac:dyDescent="0.3">
      <c r="A21" s="3" t="s">
        <v>18</v>
      </c>
      <c r="B21" s="9">
        <f>B18+B19+B20</f>
        <v>142015.22799302003</v>
      </c>
      <c r="C21" s="30" t="s">
        <v>14</v>
      </c>
    </row>
    <row r="22" spans="1:5" x14ac:dyDescent="0.25">
      <c r="A22" s="5" t="s">
        <v>17</v>
      </c>
      <c r="B22" s="6"/>
      <c r="C22" s="6"/>
    </row>
    <row r="23" spans="1:5" x14ac:dyDescent="0.25">
      <c r="A23" s="5"/>
      <c r="B23" s="11"/>
    </row>
    <row r="24" spans="1:5" x14ac:dyDescent="0.25">
      <c r="B24" s="11"/>
    </row>
    <row r="25" spans="1:5" x14ac:dyDescent="0.25">
      <c r="B25" s="11"/>
    </row>
    <row r="26" spans="1:5" x14ac:dyDescent="0.25">
      <c r="B26" s="11"/>
    </row>
    <row r="27" spans="1:5" x14ac:dyDescent="0.25">
      <c r="B27" s="11"/>
    </row>
    <row r="28" spans="1:5" x14ac:dyDescent="0.25">
      <c r="B28" s="11"/>
    </row>
    <row r="29" spans="1:5" x14ac:dyDescent="0.25">
      <c r="B29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96ADE0-8F63-475C-8657-0D43C1F28B1E}">
  <dimension ref="A1:G33"/>
  <sheetViews>
    <sheetView zoomScale="120" zoomScaleNormal="120" workbookViewId="0">
      <selection activeCell="K24" sqref="K24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15099.42959976</v>
      </c>
      <c r="C4" s="21">
        <v>0.22038146234628472</v>
      </c>
      <c r="E4" s="11"/>
    </row>
    <row r="5" spans="1:7" ht="16.5" x14ac:dyDescent="0.3">
      <c r="A5" s="19" t="s">
        <v>27</v>
      </c>
      <c r="B5" s="14">
        <v>10321.803704880002</v>
      </c>
      <c r="C5" s="21">
        <v>0.15065033943857789</v>
      </c>
      <c r="E5" s="11"/>
      <c r="G5" s="11"/>
    </row>
    <row r="6" spans="1:7" ht="16.5" x14ac:dyDescent="0.3">
      <c r="A6" s="19" t="s">
        <v>53</v>
      </c>
      <c r="B6" s="14">
        <v>9026.9270132000001</v>
      </c>
      <c r="C6" s="21">
        <v>0.13175116069906484</v>
      </c>
      <c r="E6" s="11"/>
    </row>
    <row r="7" spans="1:7" ht="16.5" x14ac:dyDescent="0.3">
      <c r="A7" s="19" t="s">
        <v>55</v>
      </c>
      <c r="B7" s="14">
        <v>5797.6930016000006</v>
      </c>
      <c r="C7" s="21">
        <v>8.4619359525192769E-2</v>
      </c>
      <c r="E7" s="11"/>
    </row>
    <row r="8" spans="1:7" ht="16.5" x14ac:dyDescent="0.3">
      <c r="A8" s="19" t="s">
        <v>31</v>
      </c>
      <c r="B8" s="14">
        <v>3894.8878185600001</v>
      </c>
      <c r="C8" s="21">
        <v>5.6847251577147456E-2</v>
      </c>
      <c r="E8" s="11"/>
    </row>
    <row r="9" spans="1:7" ht="16.5" x14ac:dyDescent="0.3">
      <c r="A9" s="19" t="s">
        <v>36</v>
      </c>
      <c r="B9" s="14">
        <v>3873.4616666399997</v>
      </c>
      <c r="C9" s="21">
        <v>5.6534529387121259E-2</v>
      </c>
      <c r="E9" s="11"/>
    </row>
    <row r="10" spans="1:7" ht="16.5" x14ac:dyDescent="0.3">
      <c r="A10" s="19" t="s">
        <v>30</v>
      </c>
      <c r="B10" s="14">
        <v>3448.4991915999999</v>
      </c>
      <c r="C10" s="21">
        <v>5.0332053255632142E-2</v>
      </c>
      <c r="E10" s="11"/>
    </row>
    <row r="11" spans="1:7" ht="16.5" x14ac:dyDescent="0.3">
      <c r="A11" s="19" t="s">
        <v>34</v>
      </c>
      <c r="B11" s="14">
        <v>2991.2948242399998</v>
      </c>
      <c r="C11" s="21">
        <v>4.365899541565213E-2</v>
      </c>
      <c r="E11" s="11"/>
    </row>
    <row r="12" spans="1:7" ht="16.5" x14ac:dyDescent="0.3">
      <c r="A12" s="19" t="s">
        <v>24</v>
      </c>
      <c r="B12" s="14">
        <v>1852.5772822399999</v>
      </c>
      <c r="C12" s="21">
        <v>2.7039014147663326E-2</v>
      </c>
      <c r="E12" s="11"/>
    </row>
    <row r="13" spans="1:7" ht="16.5" x14ac:dyDescent="0.3">
      <c r="A13" s="19" t="s">
        <v>37</v>
      </c>
      <c r="B13" s="14">
        <v>1609.94388888</v>
      </c>
      <c r="C13" s="21">
        <v>2.3497694809112415E-2</v>
      </c>
      <c r="E13" s="11"/>
    </row>
    <row r="14" spans="1:7" ht="16.5" x14ac:dyDescent="0.3">
      <c r="A14" s="19" t="s">
        <v>45</v>
      </c>
      <c r="B14" s="14">
        <v>1603.2792440000001</v>
      </c>
      <c r="C14" s="21">
        <v>2.3400421983343127E-2</v>
      </c>
      <c r="E14" s="11"/>
    </row>
    <row r="15" spans="1:7" ht="16.5" x14ac:dyDescent="0.3">
      <c r="A15" s="19" t="s">
        <v>51</v>
      </c>
      <c r="B15" s="23">
        <v>779.33130000000006</v>
      </c>
      <c r="C15" s="21">
        <v>1.1374613220419997E-2</v>
      </c>
      <c r="E15" s="11"/>
    </row>
    <row r="16" spans="1:7" ht="16.5" x14ac:dyDescent="0.3">
      <c r="A16" s="19" t="s">
        <v>48</v>
      </c>
      <c r="B16" s="23">
        <v>766.4</v>
      </c>
      <c r="C16" s="21">
        <v>1.1185876368791918E-2</v>
      </c>
      <c r="E16" s="11"/>
    </row>
    <row r="17" spans="1:5" ht="16.5" x14ac:dyDescent="0.3">
      <c r="A17" s="19" t="s">
        <v>39</v>
      </c>
      <c r="B17" s="23">
        <v>713.40020215999994</v>
      </c>
      <c r="C17" s="21">
        <v>1.0412325760481369E-2</v>
      </c>
      <c r="E17" s="11"/>
    </row>
    <row r="18" spans="1:5" ht="16.5" x14ac:dyDescent="0.3">
      <c r="A18" s="19" t="s">
        <v>46</v>
      </c>
      <c r="B18" s="23">
        <v>691.50621279999996</v>
      </c>
      <c r="C18" s="21">
        <v>1.0092775319196653E-2</v>
      </c>
      <c r="E18" s="11"/>
    </row>
    <row r="19" spans="1:5" ht="16.5" x14ac:dyDescent="0.3">
      <c r="A19" s="19" t="s">
        <v>50</v>
      </c>
      <c r="B19" s="23">
        <v>689.14694759999998</v>
      </c>
      <c r="C19" s="21">
        <v>1.0058341017463364E-2</v>
      </c>
      <c r="E19" s="11"/>
    </row>
    <row r="20" spans="1:5" ht="16.5" x14ac:dyDescent="0.3">
      <c r="A20" s="20" t="s">
        <v>33</v>
      </c>
      <c r="B20" s="16">
        <v>665.94078560000003</v>
      </c>
      <c r="C20" s="21">
        <v>9.719638957016918E-3</v>
      </c>
      <c r="E20" s="11"/>
    </row>
    <row r="21" spans="1:5" ht="16.5" x14ac:dyDescent="0.3">
      <c r="A21" s="20" t="s">
        <v>13</v>
      </c>
      <c r="B21" s="16">
        <v>4689.4487616799524</v>
      </c>
      <c r="C21" s="21">
        <v>6.8444146771837563E-2</v>
      </c>
      <c r="E21" s="11"/>
    </row>
    <row r="22" spans="1:5" ht="16.5" x14ac:dyDescent="0.3">
      <c r="A22" s="3" t="s">
        <v>21</v>
      </c>
      <c r="B22" s="16">
        <f>SUM(B4:B21)</f>
        <v>68514.971445439965</v>
      </c>
      <c r="C22" s="21">
        <f>SUM(C4:C21)</f>
        <v>0.99999999999999967</v>
      </c>
      <c r="E22" s="11"/>
    </row>
    <row r="23" spans="1:5" ht="16.5" x14ac:dyDescent="0.3">
      <c r="A23" s="3" t="s">
        <v>15</v>
      </c>
      <c r="B23" s="8">
        <v>57489.804868079998</v>
      </c>
      <c r="C23" s="30" t="s">
        <v>14</v>
      </c>
    </row>
    <row r="24" spans="1:5" ht="16.5" x14ac:dyDescent="0.3">
      <c r="A24" s="3" t="s">
        <v>20</v>
      </c>
      <c r="B24" s="8">
        <v>22426.754991999998</v>
      </c>
      <c r="C24" s="30" t="s">
        <v>14</v>
      </c>
    </row>
    <row r="25" spans="1:5" ht="16.5" x14ac:dyDescent="0.3">
      <c r="A25" s="3" t="s">
        <v>18</v>
      </c>
      <c r="B25" s="9">
        <f>B22+B23+B24</f>
        <v>148431.53130551995</v>
      </c>
      <c r="C25" s="30" t="s">
        <v>14</v>
      </c>
    </row>
    <row r="26" spans="1:5" x14ac:dyDescent="0.25">
      <c r="A26" s="5" t="s">
        <v>17</v>
      </c>
      <c r="B26" s="6"/>
      <c r="C26" s="6"/>
    </row>
    <row r="27" spans="1:5" x14ac:dyDescent="0.25">
      <c r="A27" s="5"/>
      <c r="B27" s="11"/>
    </row>
    <row r="28" spans="1:5" ht="16.5" x14ac:dyDescent="0.3">
      <c r="B28" s="33"/>
    </row>
    <row r="29" spans="1:5" x14ac:dyDescent="0.25">
      <c r="B29" s="11"/>
    </row>
    <row r="30" spans="1:5" x14ac:dyDescent="0.25">
      <c r="B30" s="11"/>
    </row>
    <row r="31" spans="1:5" x14ac:dyDescent="0.25">
      <c r="B31" s="11"/>
    </row>
    <row r="32" spans="1:5" x14ac:dyDescent="0.25">
      <c r="B32" s="11"/>
    </row>
    <row r="33" spans="2:2" x14ac:dyDescent="0.25">
      <c r="B33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G29"/>
  <sheetViews>
    <sheetView workbookViewId="0">
      <selection activeCell="B12" sqref="B12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21163.448</v>
      </c>
      <c r="C4" s="21">
        <v>0.28707137022898199</v>
      </c>
      <c r="E4" s="11"/>
    </row>
    <row r="5" spans="1:7" ht="16.5" x14ac:dyDescent="0.3">
      <c r="A5" s="19" t="s">
        <v>27</v>
      </c>
      <c r="B5" s="14">
        <v>11520.045485430001</v>
      </c>
      <c r="C5" s="21">
        <v>0.15626353714208518</v>
      </c>
      <c r="G5" s="11"/>
    </row>
    <row r="6" spans="1:7" ht="16.5" x14ac:dyDescent="0.3">
      <c r="A6" s="19" t="s">
        <v>32</v>
      </c>
      <c r="B6" s="14">
        <v>7614.2339367600007</v>
      </c>
      <c r="C6" s="21">
        <v>0.10328319702298554</v>
      </c>
    </row>
    <row r="7" spans="1:7" ht="16.5" x14ac:dyDescent="0.3">
      <c r="A7" s="19" t="s">
        <v>30</v>
      </c>
      <c r="B7" s="14">
        <v>5653.4413000000004</v>
      </c>
      <c r="C7" s="21">
        <v>7.6686045700120206E-2</v>
      </c>
    </row>
    <row r="8" spans="1:7" ht="16.5" x14ac:dyDescent="0.3">
      <c r="A8" s="19" t="s">
        <v>31</v>
      </c>
      <c r="B8" s="14">
        <v>5435.8037282799996</v>
      </c>
      <c r="C8" s="21">
        <v>7.3733903122645633E-2</v>
      </c>
    </row>
    <row r="9" spans="1:7" ht="16.5" x14ac:dyDescent="0.3">
      <c r="A9" s="19" t="s">
        <v>26</v>
      </c>
      <c r="B9" s="14">
        <v>4225.6167595499992</v>
      </c>
      <c r="C9" s="21">
        <v>5.7318334575092347E-2</v>
      </c>
    </row>
    <row r="10" spans="1:7" ht="16.5" x14ac:dyDescent="0.3">
      <c r="A10" s="19" t="s">
        <v>29</v>
      </c>
      <c r="B10" s="14">
        <v>3607.1546697499998</v>
      </c>
      <c r="C10" s="21">
        <v>4.8929211991968584E-2</v>
      </c>
    </row>
    <row r="11" spans="1:7" ht="16.5" x14ac:dyDescent="0.3">
      <c r="A11" s="19" t="s">
        <v>40</v>
      </c>
      <c r="B11" s="14">
        <v>1897.1379999999999</v>
      </c>
      <c r="C11" s="21">
        <v>2.5733708664744538E-2</v>
      </c>
    </row>
    <row r="12" spans="1:7" ht="16.5" x14ac:dyDescent="0.3">
      <c r="A12" s="19" t="s">
        <v>36</v>
      </c>
      <c r="B12" s="14">
        <v>1715.1826020999999</v>
      </c>
      <c r="C12" s="21">
        <v>2.3265576562843532E-2</v>
      </c>
    </row>
    <row r="13" spans="1:7" ht="16.5" x14ac:dyDescent="0.3">
      <c r="A13" s="19" t="s">
        <v>24</v>
      </c>
      <c r="B13" s="14">
        <v>1482.1589741900002</v>
      </c>
      <c r="C13" s="21">
        <v>2.0104729986243533E-2</v>
      </c>
    </row>
    <row r="14" spans="1:7" ht="16.5" x14ac:dyDescent="0.3">
      <c r="A14" s="20" t="s">
        <v>23</v>
      </c>
      <c r="B14" s="14">
        <v>1395.9249999999997</v>
      </c>
      <c r="C14" s="21">
        <v>1.8935010140450254E-2</v>
      </c>
    </row>
    <row r="15" spans="1:7" ht="16.5" x14ac:dyDescent="0.3">
      <c r="A15" s="20" t="s">
        <v>46</v>
      </c>
      <c r="B15" s="14">
        <v>942.53</v>
      </c>
      <c r="C15" s="21">
        <v>1.2784938379697032E-2</v>
      </c>
    </row>
    <row r="16" spans="1:7" ht="16.5" x14ac:dyDescent="0.3">
      <c r="A16" s="20" t="s">
        <v>38</v>
      </c>
      <c r="B16" s="23">
        <v>870.55449999999996</v>
      </c>
      <c r="C16" s="21">
        <v>1.1808627458720635E-2</v>
      </c>
    </row>
    <row r="17" spans="1:3" ht="16.5" x14ac:dyDescent="0.3">
      <c r="A17" s="20" t="s">
        <v>13</v>
      </c>
      <c r="B17" s="16">
        <v>6198.6710538000189</v>
      </c>
      <c r="C17" s="21">
        <v>8.4081809023420911E-2</v>
      </c>
    </row>
    <row r="18" spans="1:3" ht="16.5" x14ac:dyDescent="0.3">
      <c r="A18" s="3" t="s">
        <v>21</v>
      </c>
      <c r="B18" s="16">
        <f>SUM(B4:B17)</f>
        <v>73721.904009860024</v>
      </c>
      <c r="C18" s="21">
        <f>SUM(C4:C17)</f>
        <v>1</v>
      </c>
    </row>
    <row r="19" spans="1:3" ht="16.5" x14ac:dyDescent="0.3">
      <c r="A19" s="3" t="s">
        <v>15</v>
      </c>
      <c r="B19" s="8">
        <v>47623.950288660002</v>
      </c>
      <c r="C19" s="30" t="s">
        <v>14</v>
      </c>
    </row>
    <row r="20" spans="1:3" ht="16.5" x14ac:dyDescent="0.3">
      <c r="A20" s="3" t="s">
        <v>20</v>
      </c>
      <c r="B20" s="8">
        <v>18217.1592079</v>
      </c>
      <c r="C20" s="30" t="s">
        <v>14</v>
      </c>
    </row>
    <row r="21" spans="1:3" ht="16.5" x14ac:dyDescent="0.3">
      <c r="A21" s="3" t="s">
        <v>18</v>
      </c>
      <c r="B21" s="9">
        <f>B18+B19+B20</f>
        <v>139563.01350642001</v>
      </c>
      <c r="C21" s="30" t="s">
        <v>14</v>
      </c>
    </row>
    <row r="22" spans="1:3" x14ac:dyDescent="0.25">
      <c r="A22" s="5" t="s">
        <v>17</v>
      </c>
      <c r="B22" s="6"/>
      <c r="C22" s="6"/>
    </row>
    <row r="23" spans="1:3" x14ac:dyDescent="0.25">
      <c r="A23" s="5"/>
      <c r="B23" s="11"/>
    </row>
    <row r="24" spans="1:3" x14ac:dyDescent="0.25">
      <c r="B24" s="11"/>
    </row>
    <row r="25" spans="1:3" x14ac:dyDescent="0.25">
      <c r="B25" s="11"/>
    </row>
    <row r="26" spans="1:3" x14ac:dyDescent="0.25">
      <c r="B26" s="11"/>
    </row>
    <row r="27" spans="1:3" x14ac:dyDescent="0.25">
      <c r="B27" s="11"/>
    </row>
    <row r="28" spans="1:3" x14ac:dyDescent="0.25">
      <c r="B28" s="11"/>
    </row>
    <row r="29" spans="1:3" x14ac:dyDescent="0.25">
      <c r="B29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G30"/>
  <sheetViews>
    <sheetView workbookViewId="0">
      <selection activeCell="B6" sqref="B6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22359.354999999996</v>
      </c>
      <c r="C4" s="21">
        <v>0.27985252462372662</v>
      </c>
    </row>
    <row r="5" spans="1:7" ht="16.5" x14ac:dyDescent="0.3">
      <c r="A5" s="19" t="s">
        <v>27</v>
      </c>
      <c r="B5" s="14">
        <v>11990.212658809998</v>
      </c>
      <c r="C5" s="21">
        <v>0.15007102321794813</v>
      </c>
      <c r="G5" s="11"/>
    </row>
    <row r="6" spans="1:7" ht="16.5" x14ac:dyDescent="0.3">
      <c r="A6" s="19" t="s">
        <v>32</v>
      </c>
      <c r="B6" s="14">
        <v>7843.6395829199992</v>
      </c>
      <c r="C6" s="21">
        <v>9.817198839227502E-2</v>
      </c>
    </row>
    <row r="7" spans="1:7" ht="16.5" x14ac:dyDescent="0.3">
      <c r="A7" s="19" t="s">
        <v>30</v>
      </c>
      <c r="B7" s="14">
        <v>5969.4676738899998</v>
      </c>
      <c r="C7" s="21">
        <v>7.4714614942955268E-2</v>
      </c>
    </row>
    <row r="8" spans="1:7" ht="16.5" x14ac:dyDescent="0.3">
      <c r="A8" s="19" t="s">
        <v>26</v>
      </c>
      <c r="B8" s="14">
        <v>5699.0919855899992</v>
      </c>
      <c r="C8" s="21">
        <v>7.133055851701485E-2</v>
      </c>
    </row>
    <row r="9" spans="1:7" ht="16.5" x14ac:dyDescent="0.3">
      <c r="A9" s="19" t="s">
        <v>31</v>
      </c>
      <c r="B9" s="14">
        <v>5353.2607547600001</v>
      </c>
      <c r="C9" s="21">
        <v>6.7002090945320322E-2</v>
      </c>
    </row>
    <row r="10" spans="1:7" ht="16.5" x14ac:dyDescent="0.3">
      <c r="A10" s="19" t="s">
        <v>29</v>
      </c>
      <c r="B10" s="14">
        <v>3888.3133732699998</v>
      </c>
      <c r="C10" s="21">
        <v>4.8666623614044696E-2</v>
      </c>
    </row>
    <row r="11" spans="1:7" ht="16.5" x14ac:dyDescent="0.3">
      <c r="A11" s="19" t="s">
        <v>36</v>
      </c>
      <c r="B11" s="14">
        <v>2358.4194296000001</v>
      </c>
      <c r="C11" s="21">
        <v>2.9518276868684693E-2</v>
      </c>
    </row>
    <row r="12" spans="1:7" ht="16.5" x14ac:dyDescent="0.3">
      <c r="A12" s="19" t="s">
        <v>40</v>
      </c>
      <c r="B12" s="14">
        <v>2201.6880000000001</v>
      </c>
      <c r="C12" s="21">
        <v>2.7556606406301237E-2</v>
      </c>
    </row>
    <row r="13" spans="1:7" ht="16.5" x14ac:dyDescent="0.3">
      <c r="A13" s="19" t="s">
        <v>24</v>
      </c>
      <c r="B13" s="14">
        <v>1514.4698257300001</v>
      </c>
      <c r="C13" s="21">
        <v>1.895529652787372E-2</v>
      </c>
    </row>
    <row r="14" spans="1:7" ht="16.5" x14ac:dyDescent="0.3">
      <c r="A14" s="20" t="s">
        <v>23</v>
      </c>
      <c r="B14" s="14">
        <v>1473.7609999999997</v>
      </c>
      <c r="C14" s="21">
        <v>1.8445779699011351E-2</v>
      </c>
    </row>
    <row r="15" spans="1:7" ht="16.5" x14ac:dyDescent="0.3">
      <c r="A15" s="20" t="s">
        <v>46</v>
      </c>
      <c r="B15" s="14">
        <v>1011.482</v>
      </c>
      <c r="C15" s="21">
        <v>1.2659837070946648E-2</v>
      </c>
    </row>
    <row r="16" spans="1:7" ht="16.5" x14ac:dyDescent="0.3">
      <c r="A16" s="20" t="s">
        <v>38</v>
      </c>
      <c r="B16" s="23">
        <v>856.24250000000006</v>
      </c>
      <c r="C16" s="21">
        <v>1.0716839788765432E-2</v>
      </c>
    </row>
    <row r="17" spans="1:3" ht="16.5" x14ac:dyDescent="0.3">
      <c r="A17" s="20" t="s">
        <v>47</v>
      </c>
      <c r="B17" s="23">
        <v>843.39560000000006</v>
      </c>
      <c r="C17" s="21">
        <v>1.0556046358069933E-2</v>
      </c>
    </row>
    <row r="18" spans="1:3" ht="16.5" x14ac:dyDescent="0.3">
      <c r="A18" s="20" t="s">
        <v>13</v>
      </c>
      <c r="B18" s="16">
        <v>6534.1214313600358</v>
      </c>
      <c r="C18" s="21">
        <v>8.1781893027062028E-2</v>
      </c>
    </row>
    <row r="19" spans="1:3" ht="16.5" x14ac:dyDescent="0.3">
      <c r="A19" s="3" t="s">
        <v>21</v>
      </c>
      <c r="B19" s="16">
        <f>SUM(B4:B18)</f>
        <v>79896.920815930032</v>
      </c>
      <c r="C19" s="21">
        <f>SUM(C4:C18)</f>
        <v>1</v>
      </c>
    </row>
    <row r="20" spans="1:3" ht="16.5" x14ac:dyDescent="0.3">
      <c r="A20" s="3" t="s">
        <v>15</v>
      </c>
      <c r="B20" s="8">
        <v>54118.856271320001</v>
      </c>
      <c r="C20" s="30" t="s">
        <v>14</v>
      </c>
    </row>
    <row r="21" spans="1:3" ht="16.5" x14ac:dyDescent="0.3">
      <c r="A21" s="3" t="s">
        <v>20</v>
      </c>
      <c r="B21" s="8">
        <v>18406.3354793</v>
      </c>
      <c r="C21" s="30" t="s">
        <v>14</v>
      </c>
    </row>
    <row r="22" spans="1:3" ht="16.5" x14ac:dyDescent="0.3">
      <c r="A22" s="3" t="s">
        <v>18</v>
      </c>
      <c r="B22" s="9">
        <f>B19+B20+B21</f>
        <v>152422.11256655003</v>
      </c>
      <c r="C22" s="30" t="s">
        <v>14</v>
      </c>
    </row>
    <row r="23" spans="1:3" x14ac:dyDescent="0.25">
      <c r="A23" s="5" t="s">
        <v>17</v>
      </c>
      <c r="B23" s="6"/>
      <c r="C23" s="6"/>
    </row>
    <row r="24" spans="1:3" x14ac:dyDescent="0.25">
      <c r="A24" s="5"/>
      <c r="B24" s="11"/>
    </row>
    <row r="25" spans="1:3" x14ac:dyDescent="0.25">
      <c r="B25" s="11"/>
    </row>
    <row r="26" spans="1:3" x14ac:dyDescent="0.25">
      <c r="B26" s="11"/>
    </row>
    <row r="27" spans="1:3" x14ac:dyDescent="0.25">
      <c r="B27" s="11"/>
    </row>
    <row r="28" spans="1:3" x14ac:dyDescent="0.25">
      <c r="B28" s="11"/>
    </row>
    <row r="29" spans="1:3" x14ac:dyDescent="0.25">
      <c r="B29" s="11"/>
    </row>
    <row r="30" spans="1:3" x14ac:dyDescent="0.25">
      <c r="B30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G30"/>
  <sheetViews>
    <sheetView workbookViewId="0">
      <selection sqref="A1:C1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21587.509701849998</v>
      </c>
      <c r="C4" s="21">
        <v>0.25800400057811007</v>
      </c>
    </row>
    <row r="5" spans="1:7" ht="16.5" x14ac:dyDescent="0.3">
      <c r="A5" s="19" t="s">
        <v>27</v>
      </c>
      <c r="B5" s="14">
        <v>14193.784419629999</v>
      </c>
      <c r="C5" s="21">
        <v>0.16963759202359313</v>
      </c>
      <c r="G5" s="11"/>
    </row>
    <row r="6" spans="1:7" ht="16.5" x14ac:dyDescent="0.3">
      <c r="A6" s="19" t="s">
        <v>32</v>
      </c>
      <c r="B6" s="14">
        <v>7975.8602536299995</v>
      </c>
      <c r="C6" s="21">
        <v>9.532381835187459E-2</v>
      </c>
    </row>
    <row r="7" spans="1:7" ht="16.5" x14ac:dyDescent="0.3">
      <c r="A7" s="19" t="s">
        <v>30</v>
      </c>
      <c r="B7" s="14">
        <v>6858.6555224699987</v>
      </c>
      <c r="C7" s="21">
        <v>8.1971500549355189E-2</v>
      </c>
    </row>
    <row r="8" spans="1:7" ht="16.5" x14ac:dyDescent="0.3">
      <c r="A8" s="19" t="s">
        <v>26</v>
      </c>
      <c r="B8" s="14">
        <v>5733.1028042499993</v>
      </c>
      <c r="C8" s="21">
        <v>6.8519411439816075E-2</v>
      </c>
    </row>
    <row r="9" spans="1:7" ht="16.5" x14ac:dyDescent="0.3">
      <c r="A9" s="19" t="s">
        <v>31</v>
      </c>
      <c r="B9" s="14">
        <v>5661.6571014800011</v>
      </c>
      <c r="C9" s="21">
        <v>6.766552521609874E-2</v>
      </c>
    </row>
    <row r="10" spans="1:7" ht="16.5" x14ac:dyDescent="0.3">
      <c r="A10" s="19" t="s">
        <v>29</v>
      </c>
      <c r="B10" s="14">
        <v>4472.1988619700005</v>
      </c>
      <c r="C10" s="21">
        <v>5.3449666668603721E-2</v>
      </c>
    </row>
    <row r="11" spans="1:7" ht="16.5" x14ac:dyDescent="0.3">
      <c r="A11" s="19" t="s">
        <v>40</v>
      </c>
      <c r="B11" s="14">
        <v>2291.0630000000001</v>
      </c>
      <c r="C11" s="21">
        <v>2.7381732665803064E-2</v>
      </c>
    </row>
    <row r="12" spans="1:7" ht="16.5" x14ac:dyDescent="0.3">
      <c r="A12" s="19" t="s">
        <v>36</v>
      </c>
      <c r="B12" s="14">
        <v>2219.7671518499997</v>
      </c>
      <c r="C12" s="21">
        <v>2.6529637435674078E-2</v>
      </c>
    </row>
    <row r="13" spans="1:7" ht="16.5" x14ac:dyDescent="0.3">
      <c r="A13" s="19" t="s">
        <v>23</v>
      </c>
      <c r="B13" s="14">
        <v>1744.0386000000001</v>
      </c>
      <c r="C13" s="21">
        <v>2.0843948291269791E-2</v>
      </c>
    </row>
    <row r="14" spans="1:7" ht="16.5" x14ac:dyDescent="0.3">
      <c r="A14" s="20" t="s">
        <v>24</v>
      </c>
      <c r="B14" s="14">
        <v>1479.9345027899999</v>
      </c>
      <c r="C14" s="21">
        <v>1.7687497427305122E-2</v>
      </c>
    </row>
    <row r="15" spans="1:7" ht="16.5" x14ac:dyDescent="0.3">
      <c r="A15" s="20" t="s">
        <v>46</v>
      </c>
      <c r="B15" s="14">
        <v>1053.0519999999999</v>
      </c>
      <c r="C15" s="21">
        <v>1.2585593825743441E-2</v>
      </c>
    </row>
    <row r="16" spans="1:7" ht="16.5" x14ac:dyDescent="0.3">
      <c r="A16" s="20" t="s">
        <v>38</v>
      </c>
      <c r="B16" s="23">
        <v>971.67649999999992</v>
      </c>
      <c r="C16" s="21">
        <v>1.1613031226397173E-2</v>
      </c>
    </row>
    <row r="17" spans="1:3" ht="16.5" x14ac:dyDescent="0.3">
      <c r="A17" s="20" t="s">
        <v>47</v>
      </c>
      <c r="B17" s="23">
        <v>848.95359999999994</v>
      </c>
      <c r="C17" s="21">
        <v>1.0146303493562204E-2</v>
      </c>
    </row>
    <row r="18" spans="1:3" ht="16.5" x14ac:dyDescent="0.3">
      <c r="A18" s="20" t="s">
        <v>13</v>
      </c>
      <c r="B18" s="16">
        <v>6579.9667885900562</v>
      </c>
      <c r="C18" s="21">
        <v>7.8640740806793882E-2</v>
      </c>
    </row>
    <row r="19" spans="1:3" ht="16.5" x14ac:dyDescent="0.3">
      <c r="A19" s="3" t="s">
        <v>21</v>
      </c>
      <c r="B19" s="16">
        <f>SUM(B4:B18)</f>
        <v>83671.220808510028</v>
      </c>
      <c r="C19" s="21">
        <f>SUM(C4:C18)</f>
        <v>1</v>
      </c>
    </row>
    <row r="20" spans="1:3" ht="16.5" x14ac:dyDescent="0.3">
      <c r="A20" s="3" t="s">
        <v>15</v>
      </c>
      <c r="B20" s="8">
        <v>56105.344596699993</v>
      </c>
      <c r="C20" s="30" t="s">
        <v>14</v>
      </c>
    </row>
    <row r="21" spans="1:3" ht="16.5" x14ac:dyDescent="0.3">
      <c r="A21" s="3" t="s">
        <v>20</v>
      </c>
      <c r="B21" s="8">
        <v>18071.244831440003</v>
      </c>
      <c r="C21" s="30" t="s">
        <v>14</v>
      </c>
    </row>
    <row r="22" spans="1:3" ht="16.5" x14ac:dyDescent="0.3">
      <c r="A22" s="3" t="s">
        <v>18</v>
      </c>
      <c r="B22" s="9">
        <f>B19+B20+B21</f>
        <v>157847.81023665002</v>
      </c>
      <c r="C22" s="30" t="s">
        <v>14</v>
      </c>
    </row>
    <row r="23" spans="1:3" x14ac:dyDescent="0.25">
      <c r="A23" s="5" t="s">
        <v>17</v>
      </c>
      <c r="B23" s="6"/>
      <c r="C23" s="6"/>
    </row>
    <row r="24" spans="1:3" x14ac:dyDescent="0.25">
      <c r="A24" s="5"/>
      <c r="B24" s="11"/>
    </row>
    <row r="25" spans="1:3" x14ac:dyDescent="0.25">
      <c r="B25" s="11"/>
    </row>
    <row r="26" spans="1:3" x14ac:dyDescent="0.25">
      <c r="B26" s="11"/>
    </row>
    <row r="27" spans="1:3" x14ac:dyDescent="0.25">
      <c r="B27" s="11"/>
    </row>
    <row r="28" spans="1:3" x14ac:dyDescent="0.25">
      <c r="B28" s="11"/>
    </row>
    <row r="29" spans="1:3" x14ac:dyDescent="0.25">
      <c r="B29" s="11"/>
    </row>
    <row r="30" spans="1:3" x14ac:dyDescent="0.25">
      <c r="B30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G30"/>
  <sheetViews>
    <sheetView workbookViewId="0">
      <selection activeCell="B11" sqref="B11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20852.9295786</v>
      </c>
      <c r="C4" s="21">
        <v>0.25357309546715467</v>
      </c>
    </row>
    <row r="5" spans="1:7" ht="16.5" x14ac:dyDescent="0.3">
      <c r="A5" s="19" t="s">
        <v>27</v>
      </c>
      <c r="B5" s="14">
        <v>13528.18644428</v>
      </c>
      <c r="C5" s="21">
        <v>0.16450370197640043</v>
      </c>
      <c r="G5" s="11"/>
    </row>
    <row r="6" spans="1:7" ht="16.5" x14ac:dyDescent="0.3">
      <c r="A6" s="19" t="s">
        <v>32</v>
      </c>
      <c r="B6" s="14">
        <v>7848.14814828</v>
      </c>
      <c r="C6" s="21">
        <v>9.5434035402223089E-2</v>
      </c>
    </row>
    <row r="7" spans="1:7" ht="16.5" x14ac:dyDescent="0.3">
      <c r="A7" s="19" t="s">
        <v>30</v>
      </c>
      <c r="B7" s="14">
        <v>6434.0479633199993</v>
      </c>
      <c r="C7" s="21">
        <v>7.8238477346487451E-2</v>
      </c>
    </row>
    <row r="8" spans="1:7" ht="16.5" x14ac:dyDescent="0.3">
      <c r="A8" s="19" t="s">
        <v>31</v>
      </c>
      <c r="B8" s="14">
        <v>6017.3302028800008</v>
      </c>
      <c r="C8" s="21">
        <v>7.3171159967765215E-2</v>
      </c>
    </row>
    <row r="9" spans="1:7" ht="16.5" x14ac:dyDescent="0.3">
      <c r="A9" s="19" t="s">
        <v>26</v>
      </c>
      <c r="B9" s="14">
        <v>5676.319741199999</v>
      </c>
      <c r="C9" s="21">
        <v>6.9024448685355233E-2</v>
      </c>
    </row>
    <row r="10" spans="1:7" ht="16.5" x14ac:dyDescent="0.3">
      <c r="A10" s="19" t="s">
        <v>29</v>
      </c>
      <c r="B10" s="14">
        <v>3411.7766441200001</v>
      </c>
      <c r="C10" s="21">
        <v>4.1487444794321877E-2</v>
      </c>
    </row>
    <row r="11" spans="1:7" ht="16.5" x14ac:dyDescent="0.3">
      <c r="A11" s="19" t="s">
        <v>36</v>
      </c>
      <c r="B11" s="14">
        <v>2963.9618999999998</v>
      </c>
      <c r="C11" s="21">
        <v>3.6041985899238231E-2</v>
      </c>
    </row>
    <row r="12" spans="1:7" ht="16.5" x14ac:dyDescent="0.3">
      <c r="A12" s="19" t="s">
        <v>40</v>
      </c>
      <c r="B12" s="14">
        <v>2213.7469999999998</v>
      </c>
      <c r="C12" s="21">
        <v>2.6919319765372467E-2</v>
      </c>
    </row>
    <row r="13" spans="1:7" ht="16.5" x14ac:dyDescent="0.3">
      <c r="A13" s="19" t="s">
        <v>23</v>
      </c>
      <c r="B13" s="14">
        <v>1629.66049888</v>
      </c>
      <c r="C13" s="21">
        <v>1.9816786687163052E-2</v>
      </c>
    </row>
    <row r="14" spans="1:7" ht="16.5" x14ac:dyDescent="0.3">
      <c r="A14" s="20" t="s">
        <v>24</v>
      </c>
      <c r="B14" s="14">
        <v>1462.65864124</v>
      </c>
      <c r="C14" s="21">
        <v>1.7786032311336738E-2</v>
      </c>
    </row>
    <row r="15" spans="1:7" ht="16.5" x14ac:dyDescent="0.3">
      <c r="A15" s="20" t="s">
        <v>46</v>
      </c>
      <c r="B15" s="14">
        <v>1091.5170000000001</v>
      </c>
      <c r="C15" s="21">
        <v>1.3272923758830645E-2</v>
      </c>
    </row>
    <row r="16" spans="1:7" ht="16.5" x14ac:dyDescent="0.3">
      <c r="A16" s="20" t="s">
        <v>38</v>
      </c>
      <c r="B16" s="23">
        <v>994.09250000000009</v>
      </c>
      <c r="C16" s="21">
        <v>1.2088234962648638E-2</v>
      </c>
    </row>
    <row r="17" spans="1:3" ht="16.5" x14ac:dyDescent="0.3">
      <c r="A17" s="20" t="s">
        <v>47</v>
      </c>
      <c r="B17" s="23">
        <v>845.98360000000002</v>
      </c>
      <c r="C17" s="21">
        <v>1.0287220285182072E-2</v>
      </c>
    </row>
    <row r="18" spans="1:3" ht="16.5" x14ac:dyDescent="0.3">
      <c r="A18" s="20" t="s">
        <v>13</v>
      </c>
      <c r="B18" s="16">
        <v>7266.0049226000265</v>
      </c>
      <c r="C18" s="21">
        <v>8.8355132690519991E-2</v>
      </c>
    </row>
    <row r="19" spans="1:3" ht="16.5" x14ac:dyDescent="0.3">
      <c r="A19" s="3" t="s">
        <v>21</v>
      </c>
      <c r="B19" s="16">
        <v>82236.364785400045</v>
      </c>
      <c r="C19" s="21">
        <f>SUM(C4:C18)</f>
        <v>0.99999999999999967</v>
      </c>
    </row>
    <row r="20" spans="1:3" ht="16.5" x14ac:dyDescent="0.3">
      <c r="A20" s="3" t="s">
        <v>15</v>
      </c>
      <c r="B20" s="8">
        <v>54021.670419319998</v>
      </c>
      <c r="C20" s="30" t="s">
        <v>14</v>
      </c>
    </row>
    <row r="21" spans="1:3" ht="16.5" x14ac:dyDescent="0.3">
      <c r="A21" s="3" t="s">
        <v>20</v>
      </c>
      <c r="B21" s="8">
        <v>18220.954720639998</v>
      </c>
      <c r="C21" s="30" t="s">
        <v>14</v>
      </c>
    </row>
    <row r="22" spans="1:3" ht="16.5" x14ac:dyDescent="0.3">
      <c r="A22" s="3" t="s">
        <v>18</v>
      </c>
      <c r="B22" s="9">
        <f>B19+B20+B21</f>
        <v>154478.98992536005</v>
      </c>
      <c r="C22" s="30" t="s">
        <v>14</v>
      </c>
    </row>
    <row r="23" spans="1:3" x14ac:dyDescent="0.25">
      <c r="A23" s="5" t="s">
        <v>17</v>
      </c>
      <c r="B23" s="6"/>
      <c r="C23" s="6"/>
    </row>
    <row r="24" spans="1:3" x14ac:dyDescent="0.25">
      <c r="A24" s="5"/>
    </row>
    <row r="25" spans="1:3" x14ac:dyDescent="0.25">
      <c r="B25" s="11"/>
    </row>
    <row r="26" spans="1:3" x14ac:dyDescent="0.25">
      <c r="B26" s="11"/>
    </row>
    <row r="27" spans="1:3" x14ac:dyDescent="0.25">
      <c r="B27" s="11"/>
    </row>
    <row r="28" spans="1:3" x14ac:dyDescent="0.25">
      <c r="B28" s="11"/>
    </row>
    <row r="29" spans="1:3" x14ac:dyDescent="0.25">
      <c r="B29" s="11"/>
    </row>
    <row r="30" spans="1:3" x14ac:dyDescent="0.25">
      <c r="B30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G31"/>
  <sheetViews>
    <sheetView workbookViewId="0">
      <selection activeCell="B20" sqref="B20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22454.7679813</v>
      </c>
      <c r="C4" s="21">
        <v>0.26474510540187829</v>
      </c>
    </row>
    <row r="5" spans="1:7" ht="16.5" x14ac:dyDescent="0.3">
      <c r="A5" s="19" t="s">
        <v>27</v>
      </c>
      <c r="B5" s="14">
        <v>13889.304225940003</v>
      </c>
      <c r="C5" s="21">
        <v>0.16375699425251222</v>
      </c>
      <c r="G5" s="11"/>
    </row>
    <row r="6" spans="1:7" ht="16.5" x14ac:dyDescent="0.3">
      <c r="A6" s="19" t="s">
        <v>32</v>
      </c>
      <c r="B6" s="14">
        <v>7948.07601574</v>
      </c>
      <c r="C6" s="21">
        <v>9.3709016467308226E-2</v>
      </c>
    </row>
    <row r="7" spans="1:7" ht="16.5" x14ac:dyDescent="0.3">
      <c r="A7" s="19" t="s">
        <v>30</v>
      </c>
      <c r="B7" s="14">
        <v>7085.5215420599989</v>
      </c>
      <c r="C7" s="21">
        <v>8.3539368967968847E-2</v>
      </c>
    </row>
    <row r="8" spans="1:7" ht="16.5" x14ac:dyDescent="0.3">
      <c r="A8" s="19" t="s">
        <v>26</v>
      </c>
      <c r="B8" s="14">
        <v>6388.5233346000005</v>
      </c>
      <c r="C8" s="21">
        <v>7.532165484807285E-2</v>
      </c>
    </row>
    <row r="9" spans="1:7" ht="16.5" x14ac:dyDescent="0.3">
      <c r="A9" s="19" t="s">
        <v>31</v>
      </c>
      <c r="B9" s="14">
        <v>5994.93550504</v>
      </c>
      <c r="C9" s="21">
        <v>7.0681194901724906E-2</v>
      </c>
    </row>
    <row r="10" spans="1:7" ht="16.5" x14ac:dyDescent="0.3">
      <c r="A10" s="19" t="s">
        <v>34</v>
      </c>
      <c r="B10" s="14">
        <v>3411.4672456800004</v>
      </c>
      <c r="C10" s="21">
        <v>4.022171399342684E-2</v>
      </c>
    </row>
    <row r="11" spans="1:7" ht="16.5" x14ac:dyDescent="0.3">
      <c r="A11" s="19" t="s">
        <v>40</v>
      </c>
      <c r="B11" s="14">
        <v>2213.7469999999998</v>
      </c>
      <c r="C11" s="21">
        <v>2.6100411428707237E-2</v>
      </c>
    </row>
    <row r="12" spans="1:7" ht="16.5" x14ac:dyDescent="0.3">
      <c r="A12" s="19" t="s">
        <v>41</v>
      </c>
      <c r="B12" s="14">
        <v>1941.7608730399998</v>
      </c>
      <c r="C12" s="21">
        <v>2.2893653919128856E-2</v>
      </c>
    </row>
    <row r="13" spans="1:7" ht="16.5" x14ac:dyDescent="0.3">
      <c r="A13" s="19" t="s">
        <v>24</v>
      </c>
      <c r="B13" s="14">
        <v>1456.00955342</v>
      </c>
      <c r="C13" s="21">
        <v>1.7166572507332719E-2</v>
      </c>
    </row>
    <row r="14" spans="1:7" ht="16.5" x14ac:dyDescent="0.3">
      <c r="A14" s="20" t="s">
        <v>36</v>
      </c>
      <c r="B14" s="14">
        <v>1131.6612</v>
      </c>
      <c r="C14" s="21">
        <v>1.3342456440552848E-2</v>
      </c>
    </row>
    <row r="15" spans="1:7" ht="16.5" x14ac:dyDescent="0.3">
      <c r="A15" s="20" t="s">
        <v>12</v>
      </c>
      <c r="B15" s="14">
        <v>1062.5055165200001</v>
      </c>
      <c r="C15" s="21">
        <v>1.2527100489099746E-2</v>
      </c>
    </row>
    <row r="16" spans="1:7" ht="16.5" x14ac:dyDescent="0.3">
      <c r="A16" s="20" t="s">
        <v>46</v>
      </c>
      <c r="B16" s="23">
        <v>1060.0554</v>
      </c>
      <c r="C16" s="21">
        <v>1.2498213245335994E-2</v>
      </c>
    </row>
    <row r="17" spans="1:3" ht="16.5" x14ac:dyDescent="0.3">
      <c r="A17" s="20" t="s">
        <v>38</v>
      </c>
      <c r="B17" s="23">
        <v>1003.0275</v>
      </c>
      <c r="C17" s="21">
        <v>1.1825845692532909E-2</v>
      </c>
    </row>
    <row r="18" spans="1:3" ht="16.5" x14ac:dyDescent="0.3">
      <c r="A18" s="20" t="s">
        <v>47</v>
      </c>
      <c r="B18" s="23">
        <v>851.82259999999997</v>
      </c>
      <c r="C18" s="21">
        <v>1.0043117088028177E-2</v>
      </c>
    </row>
    <row r="19" spans="1:3" ht="16.5" x14ac:dyDescent="0.3">
      <c r="A19" s="20" t="s">
        <v>13</v>
      </c>
      <c r="B19" s="16">
        <v>6923.3702167800075</v>
      </c>
      <c r="C19" s="21">
        <v>8.1627580356389506E-2</v>
      </c>
    </row>
    <row r="20" spans="1:3" ht="16.5" x14ac:dyDescent="0.3">
      <c r="A20" s="3" t="s">
        <v>21</v>
      </c>
      <c r="B20" s="16">
        <f>SUM(B4:B19)</f>
        <v>84816.555710119996</v>
      </c>
      <c r="C20" s="21">
        <f>SUM(C4:C19)</f>
        <v>1</v>
      </c>
    </row>
    <row r="21" spans="1:3" ht="16.5" x14ac:dyDescent="0.3">
      <c r="A21" s="3" t="s">
        <v>15</v>
      </c>
      <c r="B21" s="8">
        <v>54634.905847440001</v>
      </c>
      <c r="C21" s="30" t="s">
        <v>14</v>
      </c>
    </row>
    <row r="22" spans="1:3" ht="16.5" x14ac:dyDescent="0.3">
      <c r="A22" s="3" t="s">
        <v>20</v>
      </c>
      <c r="B22" s="8">
        <v>17869.273361120002</v>
      </c>
      <c r="C22" s="30" t="s">
        <v>14</v>
      </c>
    </row>
    <row r="23" spans="1:3" ht="16.5" x14ac:dyDescent="0.3">
      <c r="A23" s="3" t="s">
        <v>18</v>
      </c>
      <c r="B23" s="9">
        <f>B20+B21+B22</f>
        <v>157320.73491867998</v>
      </c>
      <c r="C23" s="30" t="s">
        <v>14</v>
      </c>
    </row>
    <row r="24" spans="1:3" x14ac:dyDescent="0.25">
      <c r="A24" s="5" t="s">
        <v>17</v>
      </c>
      <c r="B24" s="6"/>
      <c r="C24" s="6"/>
    </row>
    <row r="25" spans="1:3" x14ac:dyDescent="0.25">
      <c r="A25" s="5"/>
    </row>
    <row r="26" spans="1:3" x14ac:dyDescent="0.25">
      <c r="B26" s="11"/>
    </row>
    <row r="27" spans="1:3" x14ac:dyDescent="0.25">
      <c r="B27" s="11"/>
    </row>
    <row r="28" spans="1:3" x14ac:dyDescent="0.25">
      <c r="B28" s="11"/>
    </row>
    <row r="29" spans="1:3" x14ac:dyDescent="0.25">
      <c r="B29" s="11"/>
    </row>
    <row r="30" spans="1:3" x14ac:dyDescent="0.25">
      <c r="B30" s="11"/>
    </row>
    <row r="31" spans="1:3" x14ac:dyDescent="0.25">
      <c r="B31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G30"/>
  <sheetViews>
    <sheetView workbookViewId="0">
      <selection activeCell="B17" sqref="B17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22637.646243500003</v>
      </c>
      <c r="C4" s="21">
        <v>0.26148859615537579</v>
      </c>
    </row>
    <row r="5" spans="1:7" ht="16.5" x14ac:dyDescent="0.3">
      <c r="A5" s="19" t="s">
        <v>27</v>
      </c>
      <c r="B5" s="14">
        <v>13269.511540299998</v>
      </c>
      <c r="C5" s="21">
        <v>0.15327679861314658</v>
      </c>
      <c r="G5" s="11"/>
    </row>
    <row r="6" spans="1:7" ht="16.5" x14ac:dyDescent="0.3">
      <c r="A6" s="19" t="s">
        <v>32</v>
      </c>
      <c r="B6" s="14">
        <v>8234.8953913000005</v>
      </c>
      <c r="C6" s="21">
        <v>9.5121692962036708E-2</v>
      </c>
    </row>
    <row r="7" spans="1:7" ht="16.5" x14ac:dyDescent="0.3">
      <c r="A7" s="19" t="s">
        <v>30</v>
      </c>
      <c r="B7" s="14">
        <v>6901.5932196999993</v>
      </c>
      <c r="C7" s="21">
        <v>7.9720652175709159E-2</v>
      </c>
    </row>
    <row r="8" spans="1:7" ht="16.5" x14ac:dyDescent="0.3">
      <c r="A8" s="19" t="s">
        <v>26</v>
      </c>
      <c r="B8" s="14">
        <v>6649.5974130999994</v>
      </c>
      <c r="C8" s="21">
        <v>7.6809835874575558E-2</v>
      </c>
    </row>
    <row r="9" spans="1:7" ht="16.5" x14ac:dyDescent="0.3">
      <c r="A9" s="19" t="s">
        <v>31</v>
      </c>
      <c r="B9" s="14">
        <v>6182.8146948000003</v>
      </c>
      <c r="C9" s="21">
        <v>7.1418005098312587E-2</v>
      </c>
    </row>
    <row r="10" spans="1:7" ht="16.5" x14ac:dyDescent="0.3">
      <c r="A10" s="19" t="s">
        <v>34</v>
      </c>
      <c r="B10" s="14">
        <v>4235.0466514999998</v>
      </c>
      <c r="C10" s="21">
        <v>4.8919237964999772E-2</v>
      </c>
    </row>
    <row r="11" spans="1:7" ht="16.5" x14ac:dyDescent="0.3">
      <c r="A11" s="19" t="s">
        <v>40</v>
      </c>
      <c r="B11" s="14">
        <v>2212.0569999999998</v>
      </c>
      <c r="C11" s="21">
        <v>2.5551582232704834E-2</v>
      </c>
    </row>
    <row r="12" spans="1:7" ht="16.5" x14ac:dyDescent="0.3">
      <c r="A12" s="19" t="s">
        <v>41</v>
      </c>
      <c r="B12" s="14">
        <v>2105.8216548</v>
      </c>
      <c r="C12" s="21">
        <v>2.432445238980405E-2</v>
      </c>
    </row>
    <row r="13" spans="1:7" ht="16.5" x14ac:dyDescent="0.3">
      <c r="A13" s="19" t="s">
        <v>36</v>
      </c>
      <c r="B13" s="14">
        <v>1838.6696999999999</v>
      </c>
      <c r="C13" s="21">
        <v>2.1238566654626319E-2</v>
      </c>
    </row>
    <row r="14" spans="1:7" ht="16.5" x14ac:dyDescent="0.3">
      <c r="A14" s="20" t="s">
        <v>24</v>
      </c>
      <c r="B14" s="14">
        <v>1456.2458429000001</v>
      </c>
      <c r="C14" s="21">
        <v>1.6821169348662318E-2</v>
      </c>
    </row>
    <row r="15" spans="1:7" ht="16.5" x14ac:dyDescent="0.3">
      <c r="A15" s="20" t="s">
        <v>12</v>
      </c>
      <c r="B15" s="14">
        <v>1126.6990774000001</v>
      </c>
      <c r="C15" s="21">
        <v>1.3014558000855662E-2</v>
      </c>
    </row>
    <row r="16" spans="1:7" ht="16.5" x14ac:dyDescent="0.3">
      <c r="A16" s="20" t="s">
        <v>46</v>
      </c>
      <c r="B16" s="23">
        <v>1057.7453999999998</v>
      </c>
      <c r="C16" s="21">
        <v>1.221807058740587E-2</v>
      </c>
    </row>
    <row r="17" spans="1:3" ht="16.5" x14ac:dyDescent="0.3">
      <c r="A17" s="20" t="s">
        <v>38</v>
      </c>
      <c r="B17" s="23">
        <v>952.47450000000003</v>
      </c>
      <c r="C17" s="21">
        <v>1.1002081099765703E-2</v>
      </c>
    </row>
    <row r="18" spans="1:3" ht="16.5" x14ac:dyDescent="0.3">
      <c r="A18" s="20" t="s">
        <v>13</v>
      </c>
      <c r="B18" s="16">
        <v>7711.3939061000565</v>
      </c>
      <c r="C18" s="21">
        <v>8.9074700842019239E-2</v>
      </c>
    </row>
    <row r="19" spans="1:3" ht="16.5" x14ac:dyDescent="0.3">
      <c r="A19" s="3" t="s">
        <v>21</v>
      </c>
      <c r="B19" s="16">
        <f>SUM(B4:B18)</f>
        <v>86572.212235400046</v>
      </c>
      <c r="C19" s="21">
        <f>SUM(C4:C18)</f>
        <v>1.0000000000000002</v>
      </c>
    </row>
    <row r="20" spans="1:3" ht="16.5" x14ac:dyDescent="0.3">
      <c r="A20" s="3" t="s">
        <v>15</v>
      </c>
      <c r="B20" s="8">
        <v>53468.340241800004</v>
      </c>
      <c r="C20" s="30" t="s">
        <v>14</v>
      </c>
    </row>
    <row r="21" spans="1:3" ht="16.5" x14ac:dyDescent="0.3">
      <c r="A21" s="3" t="s">
        <v>20</v>
      </c>
      <c r="B21" s="8">
        <v>17868.2563544</v>
      </c>
      <c r="C21" s="30" t="s">
        <v>14</v>
      </c>
    </row>
    <row r="22" spans="1:3" ht="16.5" x14ac:dyDescent="0.3">
      <c r="A22" s="3" t="s">
        <v>18</v>
      </c>
      <c r="B22" s="9">
        <f>B19+B20+B21</f>
        <v>157908.80883160006</v>
      </c>
      <c r="C22" s="30" t="s">
        <v>14</v>
      </c>
    </row>
    <row r="23" spans="1:3" x14ac:dyDescent="0.25">
      <c r="A23" s="5" t="s">
        <v>17</v>
      </c>
      <c r="B23" s="6"/>
      <c r="C23" s="6"/>
    </row>
    <row r="24" spans="1:3" x14ac:dyDescent="0.25">
      <c r="A24" s="5"/>
    </row>
    <row r="25" spans="1:3" x14ac:dyDescent="0.25">
      <c r="B25" s="11"/>
    </row>
    <row r="26" spans="1:3" x14ac:dyDescent="0.25">
      <c r="B26" s="11"/>
    </row>
    <row r="27" spans="1:3" x14ac:dyDescent="0.25">
      <c r="B27" s="11"/>
    </row>
    <row r="28" spans="1:3" x14ac:dyDescent="0.25">
      <c r="B28" s="11"/>
    </row>
    <row r="29" spans="1:3" x14ac:dyDescent="0.25">
      <c r="B29" s="11"/>
    </row>
    <row r="30" spans="1:3" x14ac:dyDescent="0.25">
      <c r="B30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G30"/>
  <sheetViews>
    <sheetView workbookViewId="0">
      <selection activeCell="B7" sqref="B7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23394.3462435</v>
      </c>
      <c r="C4" s="21">
        <v>0.26985226574048971</v>
      </c>
    </row>
    <row r="5" spans="1:7" ht="16.5" x14ac:dyDescent="0.3">
      <c r="A5" s="19" t="s">
        <v>27</v>
      </c>
      <c r="B5" s="14">
        <v>13237.4575403</v>
      </c>
      <c r="C5" s="21">
        <v>0.15269321368131802</v>
      </c>
      <c r="G5" s="11"/>
    </row>
    <row r="6" spans="1:7" ht="16.5" x14ac:dyDescent="0.3">
      <c r="A6" s="19" t="s">
        <v>32</v>
      </c>
      <c r="B6" s="14">
        <v>8626.0523912999997</v>
      </c>
      <c r="C6" s="21">
        <v>9.9500954545170522E-2</v>
      </c>
    </row>
    <row r="7" spans="1:7" ht="16.5" x14ac:dyDescent="0.3">
      <c r="A7" s="19" t="s">
        <v>26</v>
      </c>
      <c r="B7" s="14">
        <v>6744.3007703999992</v>
      </c>
      <c r="C7" s="21">
        <v>7.7795071714536077E-2</v>
      </c>
    </row>
    <row r="8" spans="1:7" ht="16.5" x14ac:dyDescent="0.3">
      <c r="A8" s="19" t="s">
        <v>30</v>
      </c>
      <c r="B8" s="14">
        <v>6477.9270636000001</v>
      </c>
      <c r="C8" s="21">
        <v>7.4722468292944655E-2</v>
      </c>
    </row>
    <row r="9" spans="1:7" ht="16.5" x14ac:dyDescent="0.3">
      <c r="A9" s="19" t="s">
        <v>31</v>
      </c>
      <c r="B9" s="14">
        <v>6087.0562947999997</v>
      </c>
      <c r="C9" s="21">
        <v>7.0213799340431662E-2</v>
      </c>
    </row>
    <row r="10" spans="1:7" ht="16.5" x14ac:dyDescent="0.3">
      <c r="A10" s="19" t="s">
        <v>34</v>
      </c>
      <c r="B10" s="14">
        <v>4164.1007135</v>
      </c>
      <c r="C10" s="21">
        <v>4.8032631500518078E-2</v>
      </c>
    </row>
    <row r="11" spans="1:7" ht="16.5" x14ac:dyDescent="0.3">
      <c r="A11" s="19" t="s">
        <v>40</v>
      </c>
      <c r="B11" s="14">
        <v>2208.1869999999999</v>
      </c>
      <c r="C11" s="21">
        <v>2.5471293744498552E-2</v>
      </c>
    </row>
    <row r="12" spans="1:7" ht="16.5" x14ac:dyDescent="0.3">
      <c r="A12" s="19" t="s">
        <v>41</v>
      </c>
      <c r="B12" s="14">
        <v>2079.5955548000002</v>
      </c>
      <c r="C12" s="21">
        <v>2.3987999769070394E-2</v>
      </c>
    </row>
    <row r="13" spans="1:7" ht="16.5" x14ac:dyDescent="0.3">
      <c r="A13" s="19" t="s">
        <v>36</v>
      </c>
      <c r="B13" s="14">
        <v>1668.7277000000001</v>
      </c>
      <c r="C13" s="21">
        <v>1.9248665727260174E-2</v>
      </c>
    </row>
    <row r="14" spans="1:7" ht="16.5" x14ac:dyDescent="0.3">
      <c r="A14" s="20" t="s">
        <v>24</v>
      </c>
      <c r="B14" s="14">
        <v>1499.1822429000001</v>
      </c>
      <c r="C14" s="21">
        <v>1.7292969882279935E-2</v>
      </c>
    </row>
    <row r="15" spans="1:7" ht="16.5" x14ac:dyDescent="0.3">
      <c r="A15" s="20" t="s">
        <v>12</v>
      </c>
      <c r="B15" s="14">
        <v>1101.6450774</v>
      </c>
      <c r="C15" s="21">
        <v>1.2707404476448889E-2</v>
      </c>
    </row>
    <row r="16" spans="1:7" ht="16.5" x14ac:dyDescent="0.3">
      <c r="A16" s="20" t="s">
        <v>46</v>
      </c>
      <c r="B16" s="23">
        <v>1023.8745</v>
      </c>
      <c r="C16" s="21">
        <v>1.1810325913068768E-2</v>
      </c>
    </row>
    <row r="17" spans="1:3" ht="16.5" x14ac:dyDescent="0.3">
      <c r="A17" s="20" t="s">
        <v>38</v>
      </c>
      <c r="B17" s="23">
        <v>953.53449999999998</v>
      </c>
      <c r="C17" s="21">
        <v>1.0998958577789632E-2</v>
      </c>
    </row>
    <row r="18" spans="1:3" ht="16.5" x14ac:dyDescent="0.3">
      <c r="A18" s="20" t="s">
        <v>13</v>
      </c>
      <c r="B18" s="16">
        <v>7427.1746061000449</v>
      </c>
      <c r="C18" s="21">
        <v>8.5671977094174803E-2</v>
      </c>
    </row>
    <row r="19" spans="1:3" ht="16.5" x14ac:dyDescent="0.3">
      <c r="A19" s="3" t="s">
        <v>21</v>
      </c>
      <c r="B19" s="16">
        <f>SUM(B4:B18)</f>
        <v>86693.162198600054</v>
      </c>
      <c r="C19" s="21">
        <f>SUM(C4:C18)</f>
        <v>0.99999999999999978</v>
      </c>
    </row>
    <row r="20" spans="1:3" ht="16.5" x14ac:dyDescent="0.3">
      <c r="A20" s="3" t="s">
        <v>15</v>
      </c>
      <c r="B20" s="8">
        <v>53835.8692286</v>
      </c>
      <c r="C20" s="30" t="s">
        <v>14</v>
      </c>
    </row>
    <row r="21" spans="1:3" ht="16.5" x14ac:dyDescent="0.3">
      <c r="A21" s="3" t="s">
        <v>20</v>
      </c>
      <c r="B21" s="8">
        <v>18648.115354400001</v>
      </c>
      <c r="C21" s="30" t="s">
        <v>14</v>
      </c>
    </row>
    <row r="22" spans="1:3" ht="16.5" x14ac:dyDescent="0.3">
      <c r="A22" s="3" t="s">
        <v>18</v>
      </c>
      <c r="B22" s="9">
        <f>B19+B20+B21</f>
        <v>159177.14678160008</v>
      </c>
      <c r="C22" s="30" t="s">
        <v>14</v>
      </c>
    </row>
    <row r="23" spans="1:3" x14ac:dyDescent="0.25">
      <c r="A23" s="5" t="s">
        <v>17</v>
      </c>
      <c r="B23" s="6"/>
      <c r="C23" s="6"/>
    </row>
    <row r="24" spans="1:3" x14ac:dyDescent="0.25">
      <c r="A24" s="5"/>
    </row>
    <row r="25" spans="1:3" x14ac:dyDescent="0.25">
      <c r="B25" s="11"/>
    </row>
    <row r="26" spans="1:3" x14ac:dyDescent="0.25">
      <c r="B26" s="11"/>
    </row>
    <row r="27" spans="1:3" x14ac:dyDescent="0.25">
      <c r="B27" s="11"/>
    </row>
    <row r="28" spans="1:3" x14ac:dyDescent="0.25">
      <c r="B28" s="11"/>
    </row>
    <row r="29" spans="1:3" x14ac:dyDescent="0.25">
      <c r="B29" s="11"/>
    </row>
    <row r="30" spans="1:3" x14ac:dyDescent="0.25">
      <c r="B30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G31"/>
  <sheetViews>
    <sheetView workbookViewId="0">
      <selection activeCell="E18" sqref="E18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24820.911243499999</v>
      </c>
      <c r="C4" s="21">
        <v>0.27439802334931479</v>
      </c>
    </row>
    <row r="5" spans="1:7" ht="16.5" x14ac:dyDescent="0.3">
      <c r="A5" s="19" t="s">
        <v>27</v>
      </c>
      <c r="B5" s="14">
        <v>13679.6671613</v>
      </c>
      <c r="C5" s="21">
        <v>0.15123029095558485</v>
      </c>
      <c r="G5" s="11"/>
    </row>
    <row r="6" spans="1:7" ht="16.5" x14ac:dyDescent="0.3">
      <c r="A6" s="19" t="s">
        <v>32</v>
      </c>
      <c r="B6" s="14">
        <v>8373.5863912999994</v>
      </c>
      <c r="C6" s="21">
        <v>9.2570958881259977E-2</v>
      </c>
    </row>
    <row r="7" spans="1:7" ht="16.5" x14ac:dyDescent="0.3">
      <c r="A7" s="19" t="s">
        <v>26</v>
      </c>
      <c r="B7" s="14">
        <v>7009.8377743999999</v>
      </c>
      <c r="C7" s="21">
        <v>7.7494561356945935E-2</v>
      </c>
    </row>
    <row r="8" spans="1:7" ht="16.5" x14ac:dyDescent="0.3">
      <c r="A8" s="19" t="s">
        <v>30</v>
      </c>
      <c r="B8" s="14">
        <v>6639.3270636000007</v>
      </c>
      <c r="C8" s="21">
        <v>7.3398522912753297E-2</v>
      </c>
    </row>
    <row r="9" spans="1:7" ht="16.5" x14ac:dyDescent="0.3">
      <c r="A9" s="19" t="s">
        <v>31</v>
      </c>
      <c r="B9" s="14">
        <v>6075.7972948000006</v>
      </c>
      <c r="C9" s="21">
        <v>6.716863662291328E-2</v>
      </c>
    </row>
    <row r="10" spans="1:7" ht="16.5" x14ac:dyDescent="0.3">
      <c r="A10" s="19" t="s">
        <v>34</v>
      </c>
      <c r="B10" s="14">
        <v>5268.9828332999996</v>
      </c>
      <c r="C10" s="21">
        <v>5.824921012509611E-2</v>
      </c>
    </row>
    <row r="11" spans="1:7" ht="16.5" x14ac:dyDescent="0.3">
      <c r="A11" s="19" t="s">
        <v>40</v>
      </c>
      <c r="B11" s="14">
        <v>2319.9080000000004</v>
      </c>
      <c r="C11" s="21">
        <v>2.5646849275888967E-2</v>
      </c>
    </row>
    <row r="12" spans="1:7" ht="16.5" x14ac:dyDescent="0.3">
      <c r="A12" s="19" t="s">
        <v>41</v>
      </c>
      <c r="B12" s="14">
        <v>1988.0185548000002</v>
      </c>
      <c r="C12" s="21">
        <v>2.1977773356799582E-2</v>
      </c>
    </row>
    <row r="13" spans="1:7" ht="16.5" x14ac:dyDescent="0.3">
      <c r="A13" s="19" t="s">
        <v>36</v>
      </c>
      <c r="B13" s="14">
        <v>1906.6649319000001</v>
      </c>
      <c r="C13" s="21">
        <v>2.1078399715877695E-2</v>
      </c>
    </row>
    <row r="14" spans="1:7" ht="16.5" x14ac:dyDescent="0.3">
      <c r="A14" s="20" t="s">
        <v>24</v>
      </c>
      <c r="B14" s="14">
        <v>1495.2452429</v>
      </c>
      <c r="C14" s="21">
        <v>1.6530107821149064E-2</v>
      </c>
    </row>
    <row r="15" spans="1:7" ht="16.5" x14ac:dyDescent="0.3">
      <c r="A15" s="20" t="s">
        <v>12</v>
      </c>
      <c r="B15" s="14">
        <v>1137.1900773999998</v>
      </c>
      <c r="C15" s="21">
        <v>1.2571766860200619E-2</v>
      </c>
    </row>
    <row r="16" spans="1:7" ht="16.5" x14ac:dyDescent="0.3">
      <c r="A16" s="20" t="s">
        <v>46</v>
      </c>
      <c r="B16" s="23">
        <v>1109.4625000000001</v>
      </c>
      <c r="C16" s="21">
        <v>1.2265235308792831E-2</v>
      </c>
    </row>
    <row r="17" spans="1:3" ht="16.5" x14ac:dyDescent="0.3">
      <c r="A17" s="20" t="s">
        <v>38</v>
      </c>
      <c r="B17" s="23">
        <v>968.87049999999999</v>
      </c>
      <c r="C17" s="21">
        <v>1.0710974608197902E-2</v>
      </c>
    </row>
    <row r="18" spans="1:3" ht="16.5" x14ac:dyDescent="0.3">
      <c r="A18" s="20" t="s">
        <v>47</v>
      </c>
      <c r="B18" s="23">
        <v>905.28230000000008</v>
      </c>
      <c r="C18" s="21">
        <v>1.0007999756986095E-2</v>
      </c>
    </row>
    <row r="19" spans="1:3" ht="16.5" x14ac:dyDescent="0.3">
      <c r="A19" s="20" t="s">
        <v>13</v>
      </c>
      <c r="B19" s="16">
        <v>6757.1156350000092</v>
      </c>
      <c r="C19" s="21">
        <v>7.4700689092238995E-2</v>
      </c>
    </row>
    <row r="20" spans="1:3" ht="16.5" x14ac:dyDescent="0.3">
      <c r="A20" s="3" t="s">
        <v>21</v>
      </c>
      <c r="B20" s="16">
        <f>SUM(B4:B19)</f>
        <v>90455.86750420001</v>
      </c>
      <c r="C20" s="21">
        <f>SUM(C4:C19)</f>
        <v>1</v>
      </c>
    </row>
    <row r="21" spans="1:3" ht="16.5" x14ac:dyDescent="0.3">
      <c r="A21" s="3" t="s">
        <v>15</v>
      </c>
      <c r="B21" s="8">
        <v>54229.3022318</v>
      </c>
      <c r="C21" s="30" t="s">
        <v>14</v>
      </c>
    </row>
    <row r="22" spans="1:3" ht="16.5" x14ac:dyDescent="0.3">
      <c r="A22" s="3" t="s">
        <v>20</v>
      </c>
      <c r="B22" s="8">
        <v>18515.7903544</v>
      </c>
      <c r="C22" s="30" t="s">
        <v>14</v>
      </c>
    </row>
    <row r="23" spans="1:3" ht="16.5" x14ac:dyDescent="0.3">
      <c r="A23" s="3" t="s">
        <v>18</v>
      </c>
      <c r="B23" s="9">
        <f>B20+B21+B22</f>
        <v>163200.96009040001</v>
      </c>
      <c r="C23" s="30" t="s">
        <v>14</v>
      </c>
    </row>
    <row r="24" spans="1:3" x14ac:dyDescent="0.25">
      <c r="A24" s="5" t="s">
        <v>17</v>
      </c>
      <c r="B24" s="6"/>
      <c r="C24" s="6"/>
    </row>
    <row r="25" spans="1:3" x14ac:dyDescent="0.25">
      <c r="A25" s="5"/>
    </row>
    <row r="26" spans="1:3" x14ac:dyDescent="0.25">
      <c r="B26" s="11"/>
    </row>
    <row r="27" spans="1:3" x14ac:dyDescent="0.25">
      <c r="B27" s="11"/>
    </row>
    <row r="28" spans="1:3" x14ac:dyDescent="0.25">
      <c r="B28" s="11"/>
    </row>
    <row r="29" spans="1:3" x14ac:dyDescent="0.25">
      <c r="B29" s="11"/>
    </row>
    <row r="30" spans="1:3" x14ac:dyDescent="0.25">
      <c r="B30" s="11"/>
    </row>
    <row r="31" spans="1:3" x14ac:dyDescent="0.25">
      <c r="B31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G30"/>
  <sheetViews>
    <sheetView workbookViewId="0">
      <selection sqref="A1:C1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24551.487558299999</v>
      </c>
      <c r="C4" s="21">
        <v>0.26306417484397121</v>
      </c>
    </row>
    <row r="5" spans="1:7" ht="16.5" x14ac:dyDescent="0.3">
      <c r="A5" s="19" t="s">
        <v>27</v>
      </c>
      <c r="B5" s="14">
        <v>14893.157786340002</v>
      </c>
      <c r="C5" s="21">
        <v>0.15957714393399791</v>
      </c>
      <c r="G5" s="11"/>
    </row>
    <row r="6" spans="1:7" ht="16.5" x14ac:dyDescent="0.3">
      <c r="A6" s="19" t="s">
        <v>32</v>
      </c>
      <c r="B6" s="14">
        <v>7938.2761803399999</v>
      </c>
      <c r="C6" s="21">
        <v>8.5057007975825105E-2</v>
      </c>
    </row>
    <row r="7" spans="1:7" ht="16.5" x14ac:dyDescent="0.3">
      <c r="A7" s="19" t="s">
        <v>26</v>
      </c>
      <c r="B7" s="14">
        <v>7473.1545916400009</v>
      </c>
      <c r="C7" s="21">
        <v>8.0073325148341284E-2</v>
      </c>
    </row>
    <row r="8" spans="1:7" ht="16.5" x14ac:dyDescent="0.3">
      <c r="A8" s="19" t="s">
        <v>30</v>
      </c>
      <c r="B8" s="14">
        <v>6588.7357464799989</v>
      </c>
      <c r="C8" s="21">
        <v>7.0596957854261788E-2</v>
      </c>
    </row>
    <row r="9" spans="1:7" ht="16.5" x14ac:dyDescent="0.3">
      <c r="A9" s="19" t="s">
        <v>31</v>
      </c>
      <c r="B9" s="14">
        <v>5852.4000666399997</v>
      </c>
      <c r="C9" s="21">
        <v>6.2707271432397724E-2</v>
      </c>
    </row>
    <row r="10" spans="1:7" ht="16.5" x14ac:dyDescent="0.3">
      <c r="A10" s="19" t="s">
        <v>34</v>
      </c>
      <c r="B10" s="14">
        <v>5319.1903359400003</v>
      </c>
      <c r="C10" s="21">
        <v>5.6994038069560139E-2</v>
      </c>
    </row>
    <row r="11" spans="1:7" ht="16.5" x14ac:dyDescent="0.3">
      <c r="A11" s="19" t="s">
        <v>36</v>
      </c>
      <c r="B11" s="14">
        <v>3230.7532854199994</v>
      </c>
      <c r="C11" s="21">
        <v>3.4616861611146708E-2</v>
      </c>
    </row>
    <row r="12" spans="1:7" ht="16.5" x14ac:dyDescent="0.3">
      <c r="A12" s="19" t="s">
        <v>40</v>
      </c>
      <c r="B12" s="14">
        <v>2327.41</v>
      </c>
      <c r="C12" s="21">
        <v>2.4937722804768463E-2</v>
      </c>
    </row>
    <row r="13" spans="1:7" ht="16.5" x14ac:dyDescent="0.3">
      <c r="A13" s="20" t="s">
        <v>41</v>
      </c>
      <c r="B13" s="14">
        <v>2032.92905464</v>
      </c>
      <c r="C13" s="21">
        <v>2.1782419619393367E-2</v>
      </c>
    </row>
    <row r="14" spans="1:7" ht="16.5" x14ac:dyDescent="0.3">
      <c r="A14" s="20" t="s">
        <v>24</v>
      </c>
      <c r="B14" s="14">
        <v>1480.2658452199998</v>
      </c>
      <c r="C14" s="21">
        <v>1.5860746205207787E-2</v>
      </c>
    </row>
    <row r="15" spans="1:7" ht="16.5" x14ac:dyDescent="0.3">
      <c r="A15" s="20" t="s">
        <v>33</v>
      </c>
      <c r="B15" s="23">
        <v>1338.7740644000003</v>
      </c>
      <c r="C15" s="21">
        <v>1.4344690671699635E-2</v>
      </c>
    </row>
    <row r="16" spans="1:7" ht="16.5" x14ac:dyDescent="0.3">
      <c r="A16" s="20" t="s">
        <v>12</v>
      </c>
      <c r="B16" s="23">
        <v>1141.1085073199999</v>
      </c>
      <c r="C16" s="21">
        <v>1.2226744598377279E-2</v>
      </c>
    </row>
    <row r="17" spans="1:3" ht="16.5" x14ac:dyDescent="0.3">
      <c r="A17" s="20" t="s">
        <v>38</v>
      </c>
      <c r="B17" s="23">
        <v>960.83050000000003</v>
      </c>
      <c r="C17" s="21">
        <v>1.0295102569537419E-2</v>
      </c>
    </row>
    <row r="18" spans="1:3" ht="16.5" x14ac:dyDescent="0.3">
      <c r="A18" s="20" t="s">
        <v>13</v>
      </c>
      <c r="B18" s="16">
        <v>8200.416938600014</v>
      </c>
      <c r="C18" s="21">
        <v>8.7865792661514369E-2</v>
      </c>
    </row>
    <row r="19" spans="1:3" ht="16.5" x14ac:dyDescent="0.3">
      <c r="A19" s="3" t="s">
        <v>21</v>
      </c>
      <c r="B19" s="16">
        <f>SUM(B4:B18)</f>
        <v>93328.890461279996</v>
      </c>
      <c r="C19" s="21">
        <f>SUM(C4:C18)</f>
        <v>1.0000000000000004</v>
      </c>
    </row>
    <row r="20" spans="1:3" ht="16.5" x14ac:dyDescent="0.3">
      <c r="A20" s="3" t="s">
        <v>15</v>
      </c>
      <c r="B20" s="8">
        <v>54237.22896352</v>
      </c>
      <c r="C20" s="30" t="s">
        <v>14</v>
      </c>
    </row>
    <row r="21" spans="1:3" ht="16.5" x14ac:dyDescent="0.3">
      <c r="A21" s="3" t="s">
        <v>20</v>
      </c>
      <c r="B21" s="8">
        <v>18419.497285919999</v>
      </c>
      <c r="C21" s="30" t="s">
        <v>14</v>
      </c>
    </row>
    <row r="22" spans="1:3" ht="16.5" x14ac:dyDescent="0.3">
      <c r="A22" s="3" t="s">
        <v>18</v>
      </c>
      <c r="B22" s="9">
        <f>B19+B20+B21</f>
        <v>165985.61671071997</v>
      </c>
      <c r="C22" s="30" t="s">
        <v>14</v>
      </c>
    </row>
    <row r="23" spans="1:3" x14ac:dyDescent="0.25">
      <c r="A23" s="5" t="s">
        <v>17</v>
      </c>
      <c r="B23" s="6"/>
      <c r="C23" s="6"/>
    </row>
    <row r="24" spans="1:3" x14ac:dyDescent="0.25">
      <c r="A24" s="5"/>
    </row>
    <row r="25" spans="1:3" x14ac:dyDescent="0.25">
      <c r="B25" s="11"/>
    </row>
    <row r="26" spans="1:3" x14ac:dyDescent="0.25">
      <c r="B26" s="11"/>
    </row>
    <row r="27" spans="1:3" x14ac:dyDescent="0.25">
      <c r="B27" s="11"/>
    </row>
    <row r="28" spans="1:3" x14ac:dyDescent="0.25">
      <c r="B28" s="11"/>
    </row>
    <row r="29" spans="1:3" x14ac:dyDescent="0.25">
      <c r="B29" s="11"/>
    </row>
    <row r="30" spans="1:3" x14ac:dyDescent="0.25">
      <c r="B30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:G30"/>
  <sheetViews>
    <sheetView workbookViewId="0">
      <selection activeCell="O5" sqref="O5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24786.094594350001</v>
      </c>
      <c r="C4" s="21">
        <v>0.26372825571243064</v>
      </c>
    </row>
    <row r="5" spans="1:7" ht="16.5" x14ac:dyDescent="0.3">
      <c r="A5" s="19" t="s">
        <v>27</v>
      </c>
      <c r="B5" s="14">
        <v>14328.60264782</v>
      </c>
      <c r="C5" s="21">
        <v>0.15245876548730172</v>
      </c>
      <c r="G5" s="11"/>
    </row>
    <row r="6" spans="1:7" ht="16.5" x14ac:dyDescent="0.3">
      <c r="A6" s="19" t="s">
        <v>26</v>
      </c>
      <c r="B6" s="14">
        <v>8028.3414698199995</v>
      </c>
      <c r="C6" s="21">
        <v>8.5422916629311965E-2</v>
      </c>
    </row>
    <row r="7" spans="1:7" ht="16.5" x14ac:dyDescent="0.3">
      <c r="A7" s="19" t="s">
        <v>32</v>
      </c>
      <c r="B7" s="14">
        <v>7563.1100751299991</v>
      </c>
      <c r="C7" s="21">
        <v>8.0472775583202052E-2</v>
      </c>
    </row>
    <row r="8" spans="1:7" ht="16.5" x14ac:dyDescent="0.3">
      <c r="A8" s="19" t="s">
        <v>30</v>
      </c>
      <c r="B8" s="14">
        <v>6999.665968360001</v>
      </c>
      <c r="C8" s="21">
        <v>7.4477634601864365E-2</v>
      </c>
    </row>
    <row r="9" spans="1:7" ht="16.5" x14ac:dyDescent="0.3">
      <c r="A9" s="19" t="s">
        <v>34</v>
      </c>
      <c r="B9" s="14">
        <v>6330.4010417900008</v>
      </c>
      <c r="C9" s="21">
        <v>6.7356542127132657E-2</v>
      </c>
    </row>
    <row r="10" spans="1:7" ht="16.5" x14ac:dyDescent="0.3">
      <c r="A10" s="19" t="s">
        <v>31</v>
      </c>
      <c r="B10" s="14">
        <v>5776.0254154799995</v>
      </c>
      <c r="C10" s="21">
        <v>6.1457891317918428E-2</v>
      </c>
    </row>
    <row r="11" spans="1:7" ht="16.5" x14ac:dyDescent="0.3">
      <c r="A11" s="19" t="s">
        <v>40</v>
      </c>
      <c r="B11" s="14">
        <v>2445.5730000000003</v>
      </c>
      <c r="C11" s="21">
        <v>2.6021312032531201E-2</v>
      </c>
    </row>
    <row r="12" spans="1:7" ht="16.5" x14ac:dyDescent="0.3">
      <c r="A12" s="19" t="s">
        <v>41</v>
      </c>
      <c r="B12" s="14">
        <v>2101.0837814800002</v>
      </c>
      <c r="C12" s="21">
        <v>2.2355888245569312E-2</v>
      </c>
    </row>
    <row r="13" spans="1:7" ht="16.5" x14ac:dyDescent="0.3">
      <c r="A13" s="20" t="s">
        <v>33</v>
      </c>
      <c r="B13" s="14">
        <v>1807.0525158</v>
      </c>
      <c r="C13" s="21">
        <v>1.9227345645704427E-2</v>
      </c>
    </row>
    <row r="14" spans="1:7" ht="16.5" x14ac:dyDescent="0.3">
      <c r="A14" s="20" t="s">
        <v>24</v>
      </c>
      <c r="B14" s="14">
        <v>1475.01006229</v>
      </c>
      <c r="C14" s="21">
        <v>1.5694357552185671E-2</v>
      </c>
    </row>
    <row r="15" spans="1:7" ht="16.5" x14ac:dyDescent="0.3">
      <c r="A15" s="20" t="s">
        <v>45</v>
      </c>
      <c r="B15" s="23">
        <v>1320.2720000000002</v>
      </c>
      <c r="C15" s="21">
        <v>1.404791829146545E-2</v>
      </c>
    </row>
    <row r="16" spans="1:7" ht="16.5" x14ac:dyDescent="0.3">
      <c r="A16" s="20" t="s">
        <v>12</v>
      </c>
      <c r="B16" s="23">
        <v>1166.9026757400002</v>
      </c>
      <c r="C16" s="21">
        <v>1.2416042635826498E-2</v>
      </c>
    </row>
    <row r="17" spans="1:3" ht="16.5" x14ac:dyDescent="0.3">
      <c r="A17" s="20" t="s">
        <v>38</v>
      </c>
      <c r="B17" s="23">
        <v>1077.8965000000001</v>
      </c>
      <c r="C17" s="21">
        <v>1.1469001810730356E-2</v>
      </c>
    </row>
    <row r="18" spans="1:3" ht="16.5" x14ac:dyDescent="0.3">
      <c r="A18" s="20" t="s">
        <v>13</v>
      </c>
      <c r="B18" s="16">
        <v>8777.4306132000638</v>
      </c>
      <c r="C18" s="21">
        <v>9.3393352326825052E-2</v>
      </c>
    </row>
    <row r="19" spans="1:3" ht="16.5" x14ac:dyDescent="0.3">
      <c r="A19" s="3" t="s">
        <v>21</v>
      </c>
      <c r="B19" s="16">
        <f>SUM(B4:B18)</f>
        <v>93983.462361260084</v>
      </c>
      <c r="C19" s="21">
        <f>SUM(C4:C18)</f>
        <v>1</v>
      </c>
    </row>
    <row r="20" spans="1:3" ht="16.5" x14ac:dyDescent="0.3">
      <c r="A20" s="3" t="s">
        <v>15</v>
      </c>
      <c r="B20" s="8">
        <v>54894.67977943</v>
      </c>
      <c r="C20" s="30" t="s">
        <v>14</v>
      </c>
    </row>
    <row r="21" spans="1:3" ht="16.5" x14ac:dyDescent="0.3">
      <c r="A21" s="3" t="s">
        <v>20</v>
      </c>
      <c r="B21" s="8">
        <v>18856.21312344</v>
      </c>
      <c r="C21" s="30" t="s">
        <v>14</v>
      </c>
    </row>
    <row r="22" spans="1:3" ht="16.5" x14ac:dyDescent="0.3">
      <c r="A22" s="3" t="s">
        <v>18</v>
      </c>
      <c r="B22" s="9">
        <f>B19+B20+B21</f>
        <v>167734.35526413011</v>
      </c>
      <c r="C22" s="30" t="s">
        <v>14</v>
      </c>
    </row>
    <row r="23" spans="1:3" x14ac:dyDescent="0.25">
      <c r="A23" s="5" t="s">
        <v>17</v>
      </c>
      <c r="B23" s="6"/>
      <c r="C23" s="6"/>
    </row>
    <row r="24" spans="1:3" x14ac:dyDescent="0.25">
      <c r="A24" s="5"/>
    </row>
    <row r="25" spans="1:3" x14ac:dyDescent="0.25">
      <c r="B25" s="11"/>
    </row>
    <row r="26" spans="1:3" x14ac:dyDescent="0.25">
      <c r="B26" s="11"/>
    </row>
    <row r="27" spans="1:3" x14ac:dyDescent="0.25">
      <c r="B27" s="11"/>
    </row>
    <row r="28" spans="1:3" x14ac:dyDescent="0.25">
      <c r="B28" s="11"/>
    </row>
    <row r="29" spans="1:3" x14ac:dyDescent="0.25">
      <c r="B29" s="11"/>
    </row>
    <row r="30" spans="1:3" x14ac:dyDescent="0.25">
      <c r="B30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8BCB06-3A84-4876-A57A-C56E25F52F64}">
  <dimension ref="A1:G33"/>
  <sheetViews>
    <sheetView zoomScale="120" zoomScaleNormal="120" workbookViewId="0">
      <selection activeCell="K1" sqref="K1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15366.552906299999</v>
      </c>
      <c r="C4" s="21">
        <v>0.23254838002368275</v>
      </c>
      <c r="E4" s="11"/>
    </row>
    <row r="5" spans="1:7" ht="16.5" x14ac:dyDescent="0.3">
      <c r="A5" s="19" t="s">
        <v>27</v>
      </c>
      <c r="B5" s="14">
        <v>10155.184222350001</v>
      </c>
      <c r="C5" s="21">
        <v>0.15368258933214324</v>
      </c>
      <c r="E5" s="11"/>
      <c r="G5" s="11"/>
    </row>
    <row r="6" spans="1:7" ht="16.5" x14ac:dyDescent="0.3">
      <c r="A6" s="19" t="s">
        <v>53</v>
      </c>
      <c r="B6" s="14">
        <v>8865.3497057500008</v>
      </c>
      <c r="C6" s="21">
        <v>0.13416299185553635</v>
      </c>
      <c r="E6" s="11"/>
    </row>
    <row r="7" spans="1:7" ht="16.5" x14ac:dyDescent="0.3">
      <c r="A7" s="19" t="s">
        <v>55</v>
      </c>
      <c r="B7" s="14">
        <v>5977.8409557499999</v>
      </c>
      <c r="C7" s="21">
        <v>9.0465131560439657E-2</v>
      </c>
      <c r="E7" s="11"/>
    </row>
    <row r="8" spans="1:7" ht="16.5" x14ac:dyDescent="0.3">
      <c r="A8" s="19" t="s">
        <v>34</v>
      </c>
      <c r="B8" s="14">
        <v>3981.7483376499999</v>
      </c>
      <c r="C8" s="21">
        <v>6.0257439077496512E-2</v>
      </c>
      <c r="E8" s="11"/>
    </row>
    <row r="9" spans="1:7" ht="16.5" x14ac:dyDescent="0.3">
      <c r="A9" s="19" t="s">
        <v>31</v>
      </c>
      <c r="B9" s="14">
        <v>3637.5096409499997</v>
      </c>
      <c r="C9" s="21">
        <v>5.5047932967233551E-2</v>
      </c>
      <c r="E9" s="11"/>
    </row>
    <row r="10" spans="1:7" ht="16.5" x14ac:dyDescent="0.3">
      <c r="A10" s="19" t="s">
        <v>30</v>
      </c>
      <c r="B10" s="14">
        <v>2926.6518497500001</v>
      </c>
      <c r="C10" s="21">
        <v>4.4290228960435794E-2</v>
      </c>
      <c r="E10" s="11"/>
    </row>
    <row r="11" spans="1:7" ht="16.5" x14ac:dyDescent="0.3">
      <c r="A11" s="19" t="s">
        <v>36</v>
      </c>
      <c r="B11" s="14">
        <v>2648.7036180999999</v>
      </c>
      <c r="C11" s="21">
        <v>4.0083923786153337E-2</v>
      </c>
      <c r="E11" s="11"/>
    </row>
    <row r="12" spans="1:7" ht="16.5" x14ac:dyDescent="0.3">
      <c r="A12" s="19" t="s">
        <v>24</v>
      </c>
      <c r="B12" s="14">
        <v>1830.9389584</v>
      </c>
      <c r="C12" s="21">
        <v>2.770835406577141E-2</v>
      </c>
      <c r="E12" s="11"/>
    </row>
    <row r="13" spans="1:7" ht="16.5" x14ac:dyDescent="0.3">
      <c r="A13" s="19" t="s">
        <v>45</v>
      </c>
      <c r="B13" s="14">
        <v>1574.105</v>
      </c>
      <c r="C13" s="21">
        <v>2.3821579892983231E-2</v>
      </c>
      <c r="E13" s="11"/>
    </row>
    <row r="14" spans="1:7" ht="16.5" x14ac:dyDescent="0.3">
      <c r="A14" s="19" t="s">
        <v>33</v>
      </c>
      <c r="B14" s="14">
        <v>821.71010000000001</v>
      </c>
      <c r="C14" s="21">
        <v>1.2435277694957605E-2</v>
      </c>
      <c r="E14" s="11"/>
    </row>
    <row r="15" spans="1:7" ht="16.5" x14ac:dyDescent="0.3">
      <c r="A15" s="19" t="s">
        <v>51</v>
      </c>
      <c r="B15" s="23">
        <v>777.37929999999994</v>
      </c>
      <c r="C15" s="21">
        <v>1.176440142309527E-2</v>
      </c>
      <c r="E15" s="11"/>
    </row>
    <row r="16" spans="1:7" ht="16.5" x14ac:dyDescent="0.3">
      <c r="A16" s="19" t="s">
        <v>48</v>
      </c>
      <c r="B16" s="23">
        <v>766.4</v>
      </c>
      <c r="C16" s="21">
        <v>1.1598247149956546E-2</v>
      </c>
      <c r="E16" s="11"/>
    </row>
    <row r="17" spans="1:5" ht="16.5" x14ac:dyDescent="0.3">
      <c r="A17" s="19" t="s">
        <v>50</v>
      </c>
      <c r="B17" s="23">
        <v>688.24084725</v>
      </c>
      <c r="C17" s="21">
        <v>1.0415432470121335E-2</v>
      </c>
      <c r="E17" s="11"/>
    </row>
    <row r="18" spans="1:5" ht="16.5" x14ac:dyDescent="0.3">
      <c r="A18" s="19" t="s">
        <v>39</v>
      </c>
      <c r="B18" s="23">
        <v>666.40927239999996</v>
      </c>
      <c r="C18" s="21">
        <v>1.0085046247805212E-2</v>
      </c>
      <c r="E18" s="11"/>
    </row>
    <row r="19" spans="1:5" ht="16.5" x14ac:dyDescent="0.3">
      <c r="A19" s="19" t="s">
        <v>46</v>
      </c>
      <c r="B19" s="23">
        <v>663.95744999999999</v>
      </c>
      <c r="C19" s="21">
        <v>1.004794180865725E-2</v>
      </c>
      <c r="E19" s="11"/>
    </row>
    <row r="20" spans="1:5" ht="16.5" x14ac:dyDescent="0.3">
      <c r="A20" s="20" t="s">
        <v>38</v>
      </c>
      <c r="B20" s="16">
        <v>659.64329999999995</v>
      </c>
      <c r="C20" s="21">
        <v>9.9826539981901496E-3</v>
      </c>
      <c r="E20" s="11"/>
    </row>
    <row r="21" spans="1:5" ht="16.5" x14ac:dyDescent="0.3">
      <c r="A21" s="20" t="s">
        <v>13</v>
      </c>
      <c r="B21" s="16">
        <v>4070.6250949499736</v>
      </c>
      <c r="C21" s="21">
        <v>6.1602447685340719E-2</v>
      </c>
      <c r="E21" s="11"/>
    </row>
    <row r="22" spans="1:5" ht="16.5" x14ac:dyDescent="0.3">
      <c r="A22" s="3" t="s">
        <v>21</v>
      </c>
      <c r="B22" s="16">
        <f>SUM(B4:B21)</f>
        <v>66078.95055959998</v>
      </c>
      <c r="C22" s="21">
        <f>SUM(C4:C21)</f>
        <v>1</v>
      </c>
      <c r="E22" s="11"/>
    </row>
    <row r="23" spans="1:5" ht="16.5" x14ac:dyDescent="0.3">
      <c r="A23" s="3" t="s">
        <v>15</v>
      </c>
      <c r="B23" s="8">
        <v>61160.5867019</v>
      </c>
      <c r="C23" s="30" t="s">
        <v>14</v>
      </c>
    </row>
    <row r="24" spans="1:5" ht="16.5" x14ac:dyDescent="0.3">
      <c r="A24" s="3" t="s">
        <v>20</v>
      </c>
      <c r="B24" s="8">
        <v>22344.27997</v>
      </c>
      <c r="C24" s="30" t="s">
        <v>14</v>
      </c>
    </row>
    <row r="25" spans="1:5" ht="16.5" x14ac:dyDescent="0.3">
      <c r="A25" s="3" t="s">
        <v>18</v>
      </c>
      <c r="B25" s="9">
        <f>B22+B23+B24</f>
        <v>149583.81723149997</v>
      </c>
      <c r="C25" s="30" t="s">
        <v>14</v>
      </c>
    </row>
    <row r="26" spans="1:5" x14ac:dyDescent="0.25">
      <c r="A26" s="5" t="s">
        <v>17</v>
      </c>
      <c r="B26" s="6"/>
      <c r="C26" s="6"/>
    </row>
    <row r="27" spans="1:5" x14ac:dyDescent="0.25">
      <c r="A27" s="5"/>
      <c r="B27" s="11"/>
    </row>
    <row r="28" spans="1:5" ht="16.5" x14ac:dyDescent="0.3">
      <c r="B28" s="33"/>
    </row>
    <row r="29" spans="1:5" x14ac:dyDescent="0.25">
      <c r="B29" s="11"/>
    </row>
    <row r="30" spans="1:5" x14ac:dyDescent="0.25">
      <c r="B30" s="11"/>
    </row>
    <row r="31" spans="1:5" x14ac:dyDescent="0.25">
      <c r="B31" s="11"/>
    </row>
    <row r="32" spans="1:5" x14ac:dyDescent="0.25">
      <c r="B32" s="11"/>
    </row>
    <row r="33" spans="2:2" x14ac:dyDescent="0.25">
      <c r="B33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:G32"/>
  <sheetViews>
    <sheetView workbookViewId="0">
      <selection activeCell="H7" sqref="H7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25158.334116500002</v>
      </c>
      <c r="C4" s="21">
        <v>0.24810597091939882</v>
      </c>
    </row>
    <row r="5" spans="1:7" ht="16.5" x14ac:dyDescent="0.3">
      <c r="A5" s="19" t="s">
        <v>27</v>
      </c>
      <c r="B5" s="14">
        <v>14877.057018800002</v>
      </c>
      <c r="C5" s="21">
        <v>0.14671427205714091</v>
      </c>
      <c r="G5" s="11"/>
    </row>
    <row r="6" spans="1:7" ht="16.5" x14ac:dyDescent="0.3">
      <c r="A6" s="19" t="s">
        <v>29</v>
      </c>
      <c r="B6" s="14">
        <v>9719.8790819999995</v>
      </c>
      <c r="C6" s="21">
        <v>9.5855314811053083E-2</v>
      </c>
    </row>
    <row r="7" spans="1:7" ht="16.5" x14ac:dyDescent="0.3">
      <c r="A7" s="19" t="s">
        <v>26</v>
      </c>
      <c r="B7" s="14">
        <v>8638.8021337999999</v>
      </c>
      <c r="C7" s="21">
        <v>8.5193971153333339E-2</v>
      </c>
    </row>
    <row r="8" spans="1:7" ht="16.5" x14ac:dyDescent="0.3">
      <c r="A8" s="19" t="s">
        <v>32</v>
      </c>
      <c r="B8" s="14">
        <v>7380.6497367000002</v>
      </c>
      <c r="C8" s="21">
        <v>7.2786348271723755E-2</v>
      </c>
    </row>
    <row r="9" spans="1:7" ht="16.5" x14ac:dyDescent="0.3">
      <c r="A9" s="19" t="s">
        <v>30</v>
      </c>
      <c r="B9" s="14">
        <v>7144.1419523999994</v>
      </c>
      <c r="C9" s="21">
        <v>7.0453960396516108E-2</v>
      </c>
    </row>
    <row r="10" spans="1:7" ht="16.5" x14ac:dyDescent="0.3">
      <c r="A10" s="19" t="s">
        <v>31</v>
      </c>
      <c r="B10" s="14">
        <v>6071.2704931999997</v>
      </c>
      <c r="C10" s="21">
        <v>5.9873537470899942E-2</v>
      </c>
    </row>
    <row r="11" spans="1:7" ht="16.5" x14ac:dyDescent="0.3">
      <c r="A11" s="19" t="s">
        <v>40</v>
      </c>
      <c r="B11" s="14">
        <v>2854.5629999999996</v>
      </c>
      <c r="C11" s="21">
        <v>2.8151073969603535E-2</v>
      </c>
    </row>
    <row r="12" spans="1:7" ht="16.5" x14ac:dyDescent="0.3">
      <c r="A12" s="19" t="s">
        <v>33</v>
      </c>
      <c r="B12" s="14">
        <v>2299.5314720000001</v>
      </c>
      <c r="C12" s="21">
        <v>2.2677474823187757E-2</v>
      </c>
    </row>
    <row r="13" spans="1:7" ht="16.5" x14ac:dyDescent="0.3">
      <c r="A13" s="20" t="s">
        <v>23</v>
      </c>
      <c r="B13" s="14">
        <v>2021.6555332000003</v>
      </c>
      <c r="C13" s="21">
        <v>1.993712328513033E-2</v>
      </c>
    </row>
    <row r="14" spans="1:7" ht="16.5" x14ac:dyDescent="0.3">
      <c r="A14" s="20" t="s">
        <v>36</v>
      </c>
      <c r="B14" s="14">
        <v>1588.5050999999999</v>
      </c>
      <c r="C14" s="21">
        <v>1.5665488752986872E-2</v>
      </c>
    </row>
    <row r="15" spans="1:7" ht="16.5" x14ac:dyDescent="0.3">
      <c r="A15" s="20" t="s">
        <v>45</v>
      </c>
      <c r="B15" s="23">
        <v>1578.7570000000001</v>
      </c>
      <c r="C15" s="21">
        <v>1.556935512967462E-2</v>
      </c>
    </row>
    <row r="16" spans="1:7" ht="16.5" x14ac:dyDescent="0.3">
      <c r="A16" s="20" t="s">
        <v>24</v>
      </c>
      <c r="B16" s="23">
        <v>1437.0912811000001</v>
      </c>
      <c r="C16" s="21">
        <v>1.417227889358841E-2</v>
      </c>
    </row>
    <row r="17" spans="1:3" ht="16.5" x14ac:dyDescent="0.3">
      <c r="A17" s="20" t="s">
        <v>12</v>
      </c>
      <c r="B17" s="23">
        <v>1328.6756665999999</v>
      </c>
      <c r="C17" s="21">
        <v>1.3103107891494735E-2</v>
      </c>
    </row>
    <row r="18" spans="1:3" ht="16.5" x14ac:dyDescent="0.3">
      <c r="A18" s="20" t="s">
        <v>38</v>
      </c>
      <c r="B18" s="23">
        <v>1054.5745000000002</v>
      </c>
      <c r="C18" s="21">
        <v>1.0399982328628821E-2</v>
      </c>
    </row>
    <row r="19" spans="1:3" ht="16.5" x14ac:dyDescent="0.3">
      <c r="A19" s="20" t="s">
        <v>46</v>
      </c>
      <c r="B19" s="23">
        <v>1022.9189</v>
      </c>
      <c r="C19" s="21">
        <v>1.0087801747169526E-2</v>
      </c>
    </row>
    <row r="20" spans="1:3" ht="16.5" x14ac:dyDescent="0.3">
      <c r="A20" s="20" t="s">
        <v>13</v>
      </c>
      <c r="B20" s="16">
        <v>7225.1595430000598</v>
      </c>
      <c r="C20" s="21">
        <v>7.1252938098469568E-2</v>
      </c>
    </row>
    <row r="21" spans="1:3" ht="16.5" x14ac:dyDescent="0.3">
      <c r="A21" s="3" t="s">
        <v>21</v>
      </c>
      <c r="B21" s="16">
        <f>SUM(B4:B20)</f>
        <v>101401.56652930005</v>
      </c>
      <c r="C21" s="21">
        <f>SUM(C4:C20)</f>
        <v>1</v>
      </c>
    </row>
    <row r="22" spans="1:3" ht="16.5" x14ac:dyDescent="0.3">
      <c r="A22" s="3" t="s">
        <v>15</v>
      </c>
      <c r="B22" s="8">
        <v>53567.554718300002</v>
      </c>
      <c r="C22" s="30" t="s">
        <v>14</v>
      </c>
    </row>
    <row r="23" spans="1:3" ht="16.5" x14ac:dyDescent="0.3">
      <c r="A23" s="3" t="s">
        <v>20</v>
      </c>
      <c r="B23" s="8">
        <v>18768.248909599999</v>
      </c>
      <c r="C23" s="30" t="s">
        <v>14</v>
      </c>
    </row>
    <row r="24" spans="1:3" ht="16.5" x14ac:dyDescent="0.3">
      <c r="A24" s="3" t="s">
        <v>18</v>
      </c>
      <c r="B24" s="9">
        <f>B21+B22+B23</f>
        <v>173737.37015720006</v>
      </c>
      <c r="C24" s="30" t="s">
        <v>14</v>
      </c>
    </row>
    <row r="25" spans="1:3" x14ac:dyDescent="0.25">
      <c r="A25" s="5" t="s">
        <v>17</v>
      </c>
      <c r="B25" s="6"/>
      <c r="C25" s="6"/>
    </row>
    <row r="26" spans="1:3" x14ac:dyDescent="0.25">
      <c r="A26" s="5"/>
    </row>
    <row r="27" spans="1:3" x14ac:dyDescent="0.25">
      <c r="B27" s="11"/>
    </row>
    <row r="28" spans="1:3" x14ac:dyDescent="0.25">
      <c r="B28" s="11"/>
    </row>
    <row r="29" spans="1:3" x14ac:dyDescent="0.25">
      <c r="B29" s="11"/>
    </row>
    <row r="30" spans="1:3" x14ac:dyDescent="0.25">
      <c r="B30" s="11"/>
    </row>
    <row r="31" spans="1:3" x14ac:dyDescent="0.25">
      <c r="B31" s="11"/>
    </row>
    <row r="32" spans="1:3" x14ac:dyDescent="0.25">
      <c r="B32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1:G30"/>
  <sheetViews>
    <sheetView workbookViewId="0">
      <selection activeCell="B25" sqref="B25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24514.193856500002</v>
      </c>
      <c r="C4" s="21">
        <v>0.24441826848726242</v>
      </c>
    </row>
    <row r="5" spans="1:7" ht="16.5" x14ac:dyDescent="0.3">
      <c r="A5" s="19" t="s">
        <v>27</v>
      </c>
      <c r="B5" s="14">
        <v>15210.7767957</v>
      </c>
      <c r="C5" s="21">
        <v>0.15165873895402202</v>
      </c>
      <c r="G5" s="11"/>
    </row>
    <row r="6" spans="1:7" ht="16.5" x14ac:dyDescent="0.3">
      <c r="A6" s="19" t="s">
        <v>26</v>
      </c>
      <c r="B6" s="14">
        <v>8947.5551130000003</v>
      </c>
      <c r="C6" s="21">
        <v>8.9211415260711802E-2</v>
      </c>
    </row>
    <row r="7" spans="1:7" ht="16.5" x14ac:dyDescent="0.3">
      <c r="A7" s="19" t="s">
        <v>34</v>
      </c>
      <c r="B7" s="14">
        <v>8407.1318259</v>
      </c>
      <c r="C7" s="21">
        <v>8.382313592930099E-2</v>
      </c>
    </row>
    <row r="8" spans="1:7" ht="16.5" x14ac:dyDescent="0.3">
      <c r="A8" s="19" t="s">
        <v>32</v>
      </c>
      <c r="B8" s="14">
        <v>7554.0521887000004</v>
      </c>
      <c r="C8" s="21">
        <v>7.531752285359794E-2</v>
      </c>
    </row>
    <row r="9" spans="1:7" ht="16.5" x14ac:dyDescent="0.3">
      <c r="A9" s="19" t="s">
        <v>30</v>
      </c>
      <c r="B9" s="14">
        <v>6915.5836303000006</v>
      </c>
      <c r="C9" s="21">
        <v>6.8951685149891084E-2</v>
      </c>
    </row>
    <row r="10" spans="1:7" ht="16.5" x14ac:dyDescent="0.3">
      <c r="A10" s="19" t="s">
        <v>31</v>
      </c>
      <c r="B10" s="14">
        <v>6061.6066852000004</v>
      </c>
      <c r="C10" s="21">
        <v>6.0437125484122618E-2</v>
      </c>
    </row>
    <row r="11" spans="1:7" ht="16.5" x14ac:dyDescent="0.3">
      <c r="A11" s="19" t="s">
        <v>40</v>
      </c>
      <c r="B11" s="14">
        <v>3148.0149999999999</v>
      </c>
      <c r="C11" s="21">
        <v>3.1387219174980635E-2</v>
      </c>
    </row>
    <row r="12" spans="1:7" ht="16.5" x14ac:dyDescent="0.3">
      <c r="A12" s="19" t="s">
        <v>36</v>
      </c>
      <c r="B12" s="14">
        <v>2832.0720999999999</v>
      </c>
      <c r="C12" s="21">
        <v>2.8237116952126239E-2</v>
      </c>
    </row>
    <row r="13" spans="1:7" ht="16.5" x14ac:dyDescent="0.3">
      <c r="A13" s="20" t="s">
        <v>41</v>
      </c>
      <c r="B13" s="14">
        <v>2629.5383252000001</v>
      </c>
      <c r="C13" s="21">
        <v>2.6217758092659634E-2</v>
      </c>
    </row>
    <row r="14" spans="1:7" ht="16.5" x14ac:dyDescent="0.3">
      <c r="A14" s="20" t="s">
        <v>24</v>
      </c>
      <c r="B14" s="14">
        <v>1490.557757</v>
      </c>
      <c r="C14" s="21">
        <v>1.4861575631604847E-2</v>
      </c>
    </row>
    <row r="15" spans="1:7" ht="16.5" x14ac:dyDescent="0.3">
      <c r="A15" s="20" t="s">
        <v>12</v>
      </c>
      <c r="B15" s="23">
        <v>1348.4821626</v>
      </c>
      <c r="C15" s="21">
        <v>1.3445013823338859E-2</v>
      </c>
    </row>
    <row r="16" spans="1:7" ht="16.5" x14ac:dyDescent="0.3">
      <c r="A16" s="20" t="s">
        <v>46</v>
      </c>
      <c r="B16" s="23">
        <v>1099.7901999999999</v>
      </c>
      <c r="C16" s="21">
        <v>1.0965435696429587E-2</v>
      </c>
    </row>
    <row r="17" spans="1:3" ht="16.5" x14ac:dyDescent="0.3">
      <c r="A17" s="20" t="s">
        <v>38</v>
      </c>
      <c r="B17" s="23">
        <v>1068.6224999999999</v>
      </c>
      <c r="C17" s="21">
        <v>1.0654678781014622E-2</v>
      </c>
    </row>
    <row r="18" spans="1:3" ht="16.5" x14ac:dyDescent="0.3">
      <c r="A18" s="20" t="s">
        <v>13</v>
      </c>
      <c r="B18" s="16">
        <v>9068.1004149999935</v>
      </c>
      <c r="C18" s="21">
        <v>9.0413309728936381E-2</v>
      </c>
    </row>
    <row r="19" spans="1:3" ht="16.5" x14ac:dyDescent="0.3">
      <c r="A19" s="3" t="s">
        <v>21</v>
      </c>
      <c r="B19" s="16">
        <f>SUM(B4:B18)</f>
        <v>100296.07855510003</v>
      </c>
      <c r="C19" s="21">
        <f>SUM(C4:C18)</f>
        <v>0.99999999999999967</v>
      </c>
    </row>
    <row r="20" spans="1:3" ht="16.5" x14ac:dyDescent="0.3">
      <c r="A20" s="3" t="s">
        <v>15</v>
      </c>
      <c r="B20" s="8">
        <v>52845.254151400004</v>
      </c>
      <c r="C20" s="30" t="s">
        <v>14</v>
      </c>
    </row>
    <row r="21" spans="1:3" ht="16.5" x14ac:dyDescent="0.3">
      <c r="A21" s="3" t="s">
        <v>20</v>
      </c>
      <c r="B21" s="8">
        <v>19716.989485599999</v>
      </c>
      <c r="C21" s="30" t="s">
        <v>14</v>
      </c>
    </row>
    <row r="22" spans="1:3" ht="16.5" x14ac:dyDescent="0.3">
      <c r="A22" s="3" t="s">
        <v>18</v>
      </c>
      <c r="B22" s="9">
        <f>B19+B20+B21</f>
        <v>172858.32219210002</v>
      </c>
      <c r="C22" s="30" t="s">
        <v>14</v>
      </c>
    </row>
    <row r="23" spans="1:3" x14ac:dyDescent="0.25">
      <c r="A23" s="5" t="s">
        <v>17</v>
      </c>
      <c r="B23" s="6"/>
      <c r="C23" s="6"/>
    </row>
    <row r="24" spans="1:3" x14ac:dyDescent="0.25">
      <c r="A24" s="5"/>
    </row>
    <row r="25" spans="1:3" x14ac:dyDescent="0.25">
      <c r="B25" s="11"/>
    </row>
    <row r="26" spans="1:3" x14ac:dyDescent="0.25">
      <c r="B26" s="11"/>
    </row>
    <row r="27" spans="1:3" x14ac:dyDescent="0.25">
      <c r="B27" s="11"/>
    </row>
    <row r="28" spans="1:3" x14ac:dyDescent="0.25">
      <c r="B28" s="11"/>
    </row>
    <row r="29" spans="1:3" x14ac:dyDescent="0.25">
      <c r="B29" s="11"/>
    </row>
    <row r="30" spans="1:3" x14ac:dyDescent="0.25">
      <c r="B30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1:G29"/>
  <sheetViews>
    <sheetView workbookViewId="0">
      <selection activeCell="A18" sqref="A18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24411.495492850001</v>
      </c>
      <c r="C4" s="21">
        <v>0.24512451305481739</v>
      </c>
    </row>
    <row r="5" spans="1:7" ht="16.5" x14ac:dyDescent="0.3">
      <c r="A5" s="19" t="s">
        <v>27</v>
      </c>
      <c r="B5" s="14">
        <v>14486.317556729999</v>
      </c>
      <c r="C5" s="21">
        <v>0.14546226953162081</v>
      </c>
      <c r="G5" s="11"/>
    </row>
    <row r="6" spans="1:7" ht="16.5" x14ac:dyDescent="0.3">
      <c r="A6" s="19" t="s">
        <v>26</v>
      </c>
      <c r="B6" s="14">
        <v>9549.5726556999998</v>
      </c>
      <c r="C6" s="21">
        <v>9.589065724366129E-2</v>
      </c>
    </row>
    <row r="7" spans="1:7" ht="16.5" x14ac:dyDescent="0.3">
      <c r="A7" s="19" t="s">
        <v>34</v>
      </c>
      <c r="B7" s="14">
        <v>8967.6232554099988</v>
      </c>
      <c r="C7" s="21">
        <v>9.0047096229121604E-2</v>
      </c>
    </row>
    <row r="8" spans="1:7" ht="16.5" x14ac:dyDescent="0.3">
      <c r="A8" s="19" t="s">
        <v>30</v>
      </c>
      <c r="B8" s="14">
        <v>7387.1310336699999</v>
      </c>
      <c r="C8" s="21">
        <v>7.4176811413739593E-2</v>
      </c>
    </row>
    <row r="9" spans="1:7" ht="16.5" x14ac:dyDescent="0.3">
      <c r="A9" s="19" t="s">
        <v>32</v>
      </c>
      <c r="B9" s="14">
        <v>7107.4112354299996</v>
      </c>
      <c r="C9" s="21">
        <v>7.1368045381545689E-2</v>
      </c>
    </row>
    <row r="10" spans="1:7" ht="16.5" x14ac:dyDescent="0.3">
      <c r="A10" s="19" t="s">
        <v>31</v>
      </c>
      <c r="B10" s="14">
        <v>5907.3390342799994</v>
      </c>
      <c r="C10" s="21">
        <v>5.9317693365067356E-2</v>
      </c>
    </row>
    <row r="11" spans="1:7" ht="16.5" x14ac:dyDescent="0.3">
      <c r="A11" s="19" t="s">
        <v>40</v>
      </c>
      <c r="B11" s="14">
        <v>3147.415</v>
      </c>
      <c r="C11" s="21">
        <v>3.1604314020105773E-2</v>
      </c>
    </row>
    <row r="12" spans="1:7" ht="16.5" x14ac:dyDescent="0.3">
      <c r="A12" s="19" t="s">
        <v>41</v>
      </c>
      <c r="B12" s="14">
        <v>2632.42606028</v>
      </c>
      <c r="C12" s="21">
        <v>2.6433126817975706E-2</v>
      </c>
    </row>
    <row r="13" spans="1:7" ht="16.5" x14ac:dyDescent="0.3">
      <c r="A13" s="20" t="s">
        <v>36</v>
      </c>
      <c r="B13" s="14">
        <v>2246.0270999999998</v>
      </c>
      <c r="C13" s="21">
        <v>2.2553157358043825E-2</v>
      </c>
    </row>
    <row r="14" spans="1:7" ht="16.5" x14ac:dyDescent="0.3">
      <c r="A14" s="20" t="s">
        <v>24</v>
      </c>
      <c r="B14" s="14">
        <v>1474.3859473000002</v>
      </c>
      <c r="C14" s="21">
        <v>1.4804833955897245E-2</v>
      </c>
    </row>
    <row r="15" spans="1:7" ht="16.5" x14ac:dyDescent="0.3">
      <c r="A15" s="20" t="s">
        <v>12</v>
      </c>
      <c r="B15" s="23">
        <v>1443.49881514</v>
      </c>
      <c r="C15" s="21">
        <v>1.4494685270717452E-2</v>
      </c>
    </row>
    <row r="16" spans="1:7" ht="16.5" x14ac:dyDescent="0.3">
      <c r="A16" s="20" t="s">
        <v>38</v>
      </c>
      <c r="B16" s="23">
        <v>1065.8275000000001</v>
      </c>
      <c r="C16" s="21">
        <v>1.0702353201361843E-2</v>
      </c>
    </row>
    <row r="17" spans="1:3" ht="16.5" x14ac:dyDescent="0.3">
      <c r="A17" s="20" t="s">
        <v>13</v>
      </c>
      <c r="B17" s="16">
        <v>9761.6740835000091</v>
      </c>
      <c r="C17" s="21">
        <v>9.8020443156324313E-2</v>
      </c>
    </row>
    <row r="18" spans="1:3" ht="16.5" x14ac:dyDescent="0.3">
      <c r="A18" s="3" t="s">
        <v>21</v>
      </c>
      <c r="B18" s="16">
        <f>SUM(B4:B17)</f>
        <v>99588.144770290019</v>
      </c>
      <c r="C18" s="21">
        <f>SUM(C4:C17)</f>
        <v>0.99999999999999978</v>
      </c>
    </row>
    <row r="19" spans="1:3" ht="16.5" x14ac:dyDescent="0.3">
      <c r="A19" s="3" t="s">
        <v>15</v>
      </c>
      <c r="B19" s="8">
        <v>54090.089887559996</v>
      </c>
      <c r="C19" s="30" t="s">
        <v>14</v>
      </c>
    </row>
    <row r="20" spans="1:3" ht="16.5" x14ac:dyDescent="0.3">
      <c r="A20" s="3" t="s">
        <v>20</v>
      </c>
      <c r="B20" s="8">
        <v>19826.088949839999</v>
      </c>
      <c r="C20" s="30" t="s">
        <v>14</v>
      </c>
    </row>
    <row r="21" spans="1:3" ht="16.5" x14ac:dyDescent="0.3">
      <c r="A21" s="3" t="s">
        <v>18</v>
      </c>
      <c r="B21" s="9">
        <f>B18+B19+B20</f>
        <v>173504.32360768999</v>
      </c>
      <c r="C21" s="30" t="s">
        <v>14</v>
      </c>
    </row>
    <row r="22" spans="1:3" x14ac:dyDescent="0.25">
      <c r="A22" s="5" t="s">
        <v>17</v>
      </c>
      <c r="B22" s="6"/>
      <c r="C22" s="6"/>
    </row>
    <row r="23" spans="1:3" x14ac:dyDescent="0.25">
      <c r="A23" s="5"/>
    </row>
    <row r="24" spans="1:3" x14ac:dyDescent="0.25">
      <c r="B24" s="11"/>
    </row>
    <row r="25" spans="1:3" x14ac:dyDescent="0.25">
      <c r="B25" s="11"/>
    </row>
    <row r="26" spans="1:3" x14ac:dyDescent="0.25">
      <c r="B26" s="11"/>
    </row>
    <row r="27" spans="1:3" x14ac:dyDescent="0.25">
      <c r="B27" s="11"/>
    </row>
    <row r="28" spans="1:3" x14ac:dyDescent="0.25">
      <c r="B28" s="11"/>
    </row>
    <row r="29" spans="1:3" x14ac:dyDescent="0.25">
      <c r="B29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1:G30"/>
  <sheetViews>
    <sheetView workbookViewId="0">
      <selection activeCell="G19" sqref="G19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23603.42901725</v>
      </c>
      <c r="C4" s="21">
        <v>0.23164848872564275</v>
      </c>
    </row>
    <row r="5" spans="1:7" ht="16.5" x14ac:dyDescent="0.3">
      <c r="A5" s="19" t="s">
        <v>27</v>
      </c>
      <c r="B5" s="14">
        <v>15028.650347049999</v>
      </c>
      <c r="C5" s="21">
        <v>0.1474939991954545</v>
      </c>
      <c r="G5" s="11"/>
    </row>
    <row r="6" spans="1:7" ht="16.5" x14ac:dyDescent="0.3">
      <c r="A6" s="19" t="s">
        <v>26</v>
      </c>
      <c r="B6" s="14">
        <v>10134.037408100001</v>
      </c>
      <c r="C6" s="21">
        <v>9.9457347852291114E-2</v>
      </c>
    </row>
    <row r="7" spans="1:7" ht="16.5" x14ac:dyDescent="0.3">
      <c r="A7" s="19" t="s">
        <v>34</v>
      </c>
      <c r="B7" s="14">
        <v>8811.0944603499993</v>
      </c>
      <c r="C7" s="21">
        <v>8.6473737111132806E-2</v>
      </c>
    </row>
    <row r="8" spans="1:7" ht="16.5" x14ac:dyDescent="0.3">
      <c r="A8" s="19" t="s">
        <v>30</v>
      </c>
      <c r="B8" s="14">
        <v>7627.3944369499995</v>
      </c>
      <c r="C8" s="21">
        <v>7.4856682600759603E-2</v>
      </c>
    </row>
    <row r="9" spans="1:7" ht="16.5" x14ac:dyDescent="0.3">
      <c r="A9" s="19" t="s">
        <v>32</v>
      </c>
      <c r="B9" s="14">
        <v>7158.84378655</v>
      </c>
      <c r="C9" s="21">
        <v>7.0258238451934713E-2</v>
      </c>
    </row>
    <row r="10" spans="1:7" ht="16.5" x14ac:dyDescent="0.3">
      <c r="A10" s="19" t="s">
        <v>31</v>
      </c>
      <c r="B10" s="14">
        <v>6019.5384137999999</v>
      </c>
      <c r="C10" s="21">
        <v>5.9076881387176691E-2</v>
      </c>
    </row>
    <row r="11" spans="1:7" ht="16.5" x14ac:dyDescent="0.3">
      <c r="A11" s="19" t="s">
        <v>44</v>
      </c>
      <c r="B11" s="14">
        <v>3047.415</v>
      </c>
      <c r="C11" s="21">
        <v>2.9907903582735512E-2</v>
      </c>
    </row>
    <row r="12" spans="1:7" ht="16.5" x14ac:dyDescent="0.3">
      <c r="A12" s="19" t="s">
        <v>41</v>
      </c>
      <c r="B12" s="14">
        <v>3000.8159237999998</v>
      </c>
      <c r="C12" s="21">
        <v>2.9450571490442817E-2</v>
      </c>
    </row>
    <row r="13" spans="1:7" ht="16.5" x14ac:dyDescent="0.3">
      <c r="A13" s="20" t="s">
        <v>36</v>
      </c>
      <c r="B13" s="14">
        <v>2879.1361029999994</v>
      </c>
      <c r="C13" s="21">
        <v>2.8256382858946629E-2</v>
      </c>
    </row>
    <row r="14" spans="1:7" ht="16.5" x14ac:dyDescent="0.3">
      <c r="A14" s="31" t="s">
        <v>33</v>
      </c>
      <c r="B14" s="15">
        <v>2305.2028979999995</v>
      </c>
      <c r="C14" s="21">
        <v>2.2623694512242828E-2</v>
      </c>
    </row>
    <row r="15" spans="1:7" ht="16.5" x14ac:dyDescent="0.3">
      <c r="A15" s="20" t="s">
        <v>24</v>
      </c>
      <c r="B15" s="14">
        <v>1391.4835820000001</v>
      </c>
      <c r="C15" s="21">
        <v>1.3656281408149349E-2</v>
      </c>
    </row>
    <row r="16" spans="1:7" ht="16.5" x14ac:dyDescent="0.3">
      <c r="A16" s="20" t="s">
        <v>12</v>
      </c>
      <c r="B16" s="23">
        <v>1389.4689368999998</v>
      </c>
      <c r="C16" s="21">
        <v>1.363650930247807E-2</v>
      </c>
    </row>
    <row r="17" spans="1:3" ht="16.5" x14ac:dyDescent="0.3">
      <c r="A17" s="20" t="s">
        <v>38</v>
      </c>
      <c r="B17" s="23">
        <v>1242.2685000000001</v>
      </c>
      <c r="C17" s="21">
        <v>1.2191856547883854E-2</v>
      </c>
    </row>
    <row r="18" spans="1:3" ht="16.5" x14ac:dyDescent="0.3">
      <c r="A18" s="20" t="s">
        <v>13</v>
      </c>
      <c r="B18" s="16">
        <v>8254.5214495000255</v>
      </c>
      <c r="C18" s="21">
        <v>8.1011424972729007E-2</v>
      </c>
    </row>
    <row r="19" spans="1:3" ht="16.5" x14ac:dyDescent="0.3">
      <c r="A19" s="3" t="s">
        <v>21</v>
      </c>
      <c r="B19" s="16">
        <f>SUM(B4:B18)</f>
        <v>101893.30026325</v>
      </c>
      <c r="C19" s="21">
        <f>SUM(C4:C18)</f>
        <v>1.0000000000000002</v>
      </c>
    </row>
    <row r="20" spans="1:3" ht="16.5" x14ac:dyDescent="0.3">
      <c r="A20" s="3" t="s">
        <v>15</v>
      </c>
      <c r="B20" s="8">
        <v>53992.940953999998</v>
      </c>
      <c r="C20" s="30" t="s">
        <v>14</v>
      </c>
    </row>
    <row r="21" spans="1:3" ht="16.5" x14ac:dyDescent="0.3">
      <c r="A21" s="3" t="s">
        <v>20</v>
      </c>
      <c r="B21" s="8">
        <v>19940.474875299999</v>
      </c>
      <c r="C21" s="30" t="s">
        <v>14</v>
      </c>
    </row>
    <row r="22" spans="1:3" ht="16.5" x14ac:dyDescent="0.3">
      <c r="A22" s="3" t="s">
        <v>18</v>
      </c>
      <c r="B22" s="9">
        <f>B19+B20+B21</f>
        <v>175826.71609254999</v>
      </c>
      <c r="C22" s="30" t="s">
        <v>14</v>
      </c>
    </row>
    <row r="23" spans="1:3" x14ac:dyDescent="0.25">
      <c r="A23" s="5" t="s">
        <v>17</v>
      </c>
      <c r="B23" s="6"/>
      <c r="C23" s="6"/>
    </row>
    <row r="24" spans="1:3" x14ac:dyDescent="0.25">
      <c r="A24" s="5"/>
    </row>
    <row r="25" spans="1:3" x14ac:dyDescent="0.25">
      <c r="B25" s="11"/>
    </row>
    <row r="26" spans="1:3" x14ac:dyDescent="0.25">
      <c r="B26" s="11"/>
    </row>
    <row r="27" spans="1:3" x14ac:dyDescent="0.25">
      <c r="B27" s="11"/>
    </row>
    <row r="28" spans="1:3" x14ac:dyDescent="0.25">
      <c r="B28" s="11"/>
    </row>
    <row r="29" spans="1:3" x14ac:dyDescent="0.25">
      <c r="B29" s="11"/>
    </row>
    <row r="30" spans="1:3" x14ac:dyDescent="0.25">
      <c r="B30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1:G30"/>
  <sheetViews>
    <sheetView workbookViewId="0">
      <selection activeCell="B28" sqref="B28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21609.641933850002</v>
      </c>
      <c r="C4" s="21">
        <v>0.22093726177537579</v>
      </c>
    </row>
    <row r="5" spans="1:7" ht="16.5" x14ac:dyDescent="0.3">
      <c r="A5" s="19" t="s">
        <v>27</v>
      </c>
      <c r="B5" s="14">
        <v>14327.808301839999</v>
      </c>
      <c r="C5" s="21">
        <v>0.14648769947883392</v>
      </c>
      <c r="G5" s="11"/>
    </row>
    <row r="6" spans="1:7" ht="16.5" x14ac:dyDescent="0.3">
      <c r="A6" s="19" t="s">
        <v>26</v>
      </c>
      <c r="B6" s="14">
        <v>10830.26772546</v>
      </c>
      <c r="C6" s="21">
        <v>0.11072879887978106</v>
      </c>
    </row>
    <row r="7" spans="1:7" ht="16.5" x14ac:dyDescent="0.3">
      <c r="A7" s="19" t="s">
        <v>30</v>
      </c>
      <c r="B7" s="14">
        <v>7800.541647869999</v>
      </c>
      <c r="C7" s="21">
        <v>7.975283983514514E-2</v>
      </c>
    </row>
    <row r="8" spans="1:7" ht="16.5" x14ac:dyDescent="0.3">
      <c r="A8" s="19" t="s">
        <v>34</v>
      </c>
      <c r="B8" s="14">
        <v>7307.9184183100006</v>
      </c>
      <c r="C8" s="21">
        <v>7.471625349284948E-2</v>
      </c>
    </row>
    <row r="9" spans="1:7" ht="16.5" x14ac:dyDescent="0.3">
      <c r="A9" s="19" t="s">
        <v>32</v>
      </c>
      <c r="B9" s="14">
        <v>7086.0153872299998</v>
      </c>
      <c r="C9" s="21">
        <v>7.2447514000702942E-2</v>
      </c>
    </row>
    <row r="10" spans="1:7" ht="16.5" x14ac:dyDescent="0.3">
      <c r="A10" s="19" t="s">
        <v>31</v>
      </c>
      <c r="B10" s="14">
        <v>6099.8710870799996</v>
      </c>
      <c r="C10" s="21">
        <v>6.2365161777677543E-2</v>
      </c>
    </row>
    <row r="11" spans="1:7" ht="16.5" x14ac:dyDescent="0.3">
      <c r="A11" s="19" t="s">
        <v>41</v>
      </c>
      <c r="B11" s="14">
        <v>3351.6126730799997</v>
      </c>
      <c r="C11" s="21">
        <v>3.4266931807047075E-2</v>
      </c>
    </row>
    <row r="12" spans="1:7" ht="16.5" x14ac:dyDescent="0.3">
      <c r="A12" s="19" t="s">
        <v>36</v>
      </c>
      <c r="B12" s="14">
        <v>3069.5310948000001</v>
      </c>
      <c r="C12" s="21">
        <v>3.1382926061221374E-2</v>
      </c>
    </row>
    <row r="13" spans="1:7" ht="16.5" x14ac:dyDescent="0.3">
      <c r="A13" s="20" t="s">
        <v>40</v>
      </c>
      <c r="B13" s="14">
        <v>2929.35</v>
      </c>
      <c r="C13" s="21">
        <v>2.9949712714485065E-2</v>
      </c>
    </row>
    <row r="14" spans="1:7" ht="16.5" x14ac:dyDescent="0.3">
      <c r="A14" s="31" t="s">
        <v>24</v>
      </c>
      <c r="B14" s="15">
        <v>1441.1657212</v>
      </c>
      <c r="C14" s="21">
        <v>1.4734497183301306E-2</v>
      </c>
    </row>
    <row r="15" spans="1:7" ht="16.5" x14ac:dyDescent="0.3">
      <c r="A15" s="20" t="s">
        <v>12</v>
      </c>
      <c r="B15" s="14">
        <v>1415.9058715400001</v>
      </c>
      <c r="C15" s="21">
        <v>1.4476240149990818E-2</v>
      </c>
    </row>
    <row r="16" spans="1:7" ht="16.5" x14ac:dyDescent="0.3">
      <c r="A16" s="20" t="s">
        <v>38</v>
      </c>
      <c r="B16" s="23">
        <v>1226.6055000000001</v>
      </c>
      <c r="C16" s="21">
        <v>1.2540830675408305E-2</v>
      </c>
    </row>
    <row r="17" spans="1:3" ht="16.5" x14ac:dyDescent="0.3">
      <c r="A17" s="20" t="s">
        <v>37</v>
      </c>
      <c r="B17" s="23">
        <v>1001.5433</v>
      </c>
      <c r="C17" s="21">
        <v>1.0239791798903284E-2</v>
      </c>
    </row>
    <row r="18" spans="1:3" ht="16.5" x14ac:dyDescent="0.3">
      <c r="A18" s="20" t="s">
        <v>13</v>
      </c>
      <c r="B18" s="16">
        <v>8311.1728935000137</v>
      </c>
      <c r="C18" s="21">
        <v>8.4973540369276804E-2</v>
      </c>
    </row>
    <row r="19" spans="1:3" ht="16.5" x14ac:dyDescent="0.3">
      <c r="A19" s="3" t="s">
        <v>21</v>
      </c>
      <c r="B19" s="16">
        <f>SUM(B4:B18)</f>
        <v>97808.951555760024</v>
      </c>
      <c r="C19" s="21">
        <f>SUM(C4:C18)</f>
        <v>1.0000000000000002</v>
      </c>
    </row>
    <row r="20" spans="1:3" ht="16.5" x14ac:dyDescent="0.3">
      <c r="A20" s="3" t="s">
        <v>15</v>
      </c>
      <c r="B20" s="8">
        <v>53397.792371039999</v>
      </c>
      <c r="C20" s="30" t="s">
        <v>14</v>
      </c>
    </row>
    <row r="21" spans="1:3" ht="16.5" x14ac:dyDescent="0.3">
      <c r="A21" s="3" t="s">
        <v>20</v>
      </c>
      <c r="B21" s="8">
        <v>21130.19927298</v>
      </c>
      <c r="C21" s="30" t="s">
        <v>14</v>
      </c>
    </row>
    <row r="22" spans="1:3" ht="16.5" x14ac:dyDescent="0.3">
      <c r="A22" s="3" t="s">
        <v>18</v>
      </c>
      <c r="B22" s="9">
        <f>B19+B20+B21</f>
        <v>172336.94319978004</v>
      </c>
      <c r="C22" s="30" t="s">
        <v>14</v>
      </c>
    </row>
    <row r="23" spans="1:3" x14ac:dyDescent="0.25">
      <c r="A23" s="5" t="s">
        <v>17</v>
      </c>
      <c r="B23" s="6"/>
      <c r="C23" s="6"/>
    </row>
    <row r="24" spans="1:3" x14ac:dyDescent="0.25">
      <c r="A24" s="5"/>
    </row>
    <row r="25" spans="1:3" x14ac:dyDescent="0.25">
      <c r="B25" s="11"/>
    </row>
    <row r="26" spans="1:3" x14ac:dyDescent="0.25">
      <c r="B26" s="11"/>
    </row>
    <row r="27" spans="1:3" x14ac:dyDescent="0.25">
      <c r="B27" s="11"/>
    </row>
    <row r="28" spans="1:3" x14ac:dyDescent="0.25">
      <c r="B28" s="11"/>
    </row>
    <row r="29" spans="1:3" x14ac:dyDescent="0.25">
      <c r="B29" s="11"/>
    </row>
    <row r="30" spans="1:3" x14ac:dyDescent="0.25">
      <c r="B30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1:G31"/>
  <sheetViews>
    <sheetView workbookViewId="0">
      <selection activeCell="A28" sqref="A28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21609.950933849996</v>
      </c>
      <c r="C4" s="21">
        <v>0.21859544198486561</v>
      </c>
    </row>
    <row r="5" spans="1:7" ht="16.5" x14ac:dyDescent="0.3">
      <c r="A5" s="19" t="s">
        <v>27</v>
      </c>
      <c r="B5" s="14">
        <v>14516.256301840001</v>
      </c>
      <c r="C5" s="21">
        <v>0.14683917941228641</v>
      </c>
      <c r="G5" s="11"/>
    </row>
    <row r="6" spans="1:7" ht="16.5" x14ac:dyDescent="0.3">
      <c r="A6" s="19" t="s">
        <v>26</v>
      </c>
      <c r="B6" s="14">
        <v>10875.639861310001</v>
      </c>
      <c r="C6" s="21">
        <v>0.11001252661926958</v>
      </c>
    </row>
    <row r="7" spans="1:7" ht="16.5" x14ac:dyDescent="0.3">
      <c r="A7" s="19" t="s">
        <v>30</v>
      </c>
      <c r="B7" s="14">
        <v>8890.3711920600017</v>
      </c>
      <c r="C7" s="21">
        <v>8.9930542928430446E-2</v>
      </c>
    </row>
    <row r="8" spans="1:7" ht="16.5" x14ac:dyDescent="0.3">
      <c r="A8" s="19" t="s">
        <v>32</v>
      </c>
      <c r="B8" s="14">
        <v>7082.1023872300002</v>
      </c>
      <c r="C8" s="21">
        <v>7.1639001229458321E-2</v>
      </c>
    </row>
    <row r="9" spans="1:7" ht="16.5" x14ac:dyDescent="0.3">
      <c r="A9" s="19" t="s">
        <v>34</v>
      </c>
      <c r="B9" s="14">
        <v>7072.2556756699996</v>
      </c>
      <c r="C9" s="21">
        <v>7.1539396826276441E-2</v>
      </c>
    </row>
    <row r="10" spans="1:7" ht="16.5" x14ac:dyDescent="0.3">
      <c r="A10" s="19" t="s">
        <v>31</v>
      </c>
      <c r="B10" s="14">
        <v>5882.7794370800002</v>
      </c>
      <c r="C10" s="21">
        <v>5.950725085329376E-2</v>
      </c>
    </row>
    <row r="11" spans="1:7" ht="16.5" x14ac:dyDescent="0.3">
      <c r="A11" s="19" t="s">
        <v>41</v>
      </c>
      <c r="B11" s="14">
        <v>3449.8177730799998</v>
      </c>
      <c r="C11" s="21">
        <v>3.4896629019754814E-2</v>
      </c>
    </row>
    <row r="12" spans="1:7" ht="16.5" x14ac:dyDescent="0.3">
      <c r="A12" s="19" t="s">
        <v>40</v>
      </c>
      <c r="B12" s="14">
        <v>3407.85</v>
      </c>
      <c r="C12" s="21">
        <v>3.4472104043570206E-2</v>
      </c>
    </row>
    <row r="13" spans="1:7" ht="16.5" x14ac:dyDescent="0.3">
      <c r="A13" s="20" t="s">
        <v>36</v>
      </c>
      <c r="B13" s="14">
        <v>2117.1315100000002</v>
      </c>
      <c r="C13" s="21">
        <v>2.1415842154625615E-2</v>
      </c>
    </row>
    <row r="14" spans="1:7" ht="16.5" x14ac:dyDescent="0.3">
      <c r="A14" s="31" t="s">
        <v>37</v>
      </c>
      <c r="B14" s="15">
        <v>1782.1433</v>
      </c>
      <c r="C14" s="21">
        <v>1.8027269175037504E-2</v>
      </c>
    </row>
    <row r="15" spans="1:7" ht="16.5" x14ac:dyDescent="0.3">
      <c r="A15" s="20" t="s">
        <v>12</v>
      </c>
      <c r="B15" s="14">
        <v>1443.10827116</v>
      </c>
      <c r="C15" s="21">
        <v>1.4597760602598191E-2</v>
      </c>
    </row>
    <row r="16" spans="1:7" ht="16.5" x14ac:dyDescent="0.3">
      <c r="A16" s="20" t="s">
        <v>24</v>
      </c>
      <c r="B16" s="23">
        <v>1427.4954212</v>
      </c>
      <c r="C16" s="21">
        <v>1.4439828830883543E-2</v>
      </c>
    </row>
    <row r="17" spans="1:3" ht="16.5" x14ac:dyDescent="0.3">
      <c r="A17" s="20" t="s">
        <v>38</v>
      </c>
      <c r="B17" s="23">
        <v>1225.5225</v>
      </c>
      <c r="C17" s="21">
        <v>1.2396771902441796E-2</v>
      </c>
    </row>
    <row r="18" spans="1:3" ht="16.5" x14ac:dyDescent="0.3">
      <c r="A18" s="20" t="s">
        <v>43</v>
      </c>
      <c r="B18" s="23">
        <v>1088.271</v>
      </c>
      <c r="C18" s="21">
        <v>1.1008404460172892E-2</v>
      </c>
    </row>
    <row r="19" spans="1:3" ht="16.5" x14ac:dyDescent="0.3">
      <c r="A19" s="20" t="s">
        <v>13</v>
      </c>
      <c r="B19" s="16">
        <v>6987.4999112799851</v>
      </c>
      <c r="C19" s="21">
        <v>7.0682049957034865E-2</v>
      </c>
    </row>
    <row r="20" spans="1:3" ht="16.5" x14ac:dyDescent="0.3">
      <c r="A20" s="3" t="s">
        <v>21</v>
      </c>
      <c r="B20" s="16">
        <f>SUM(B4:B19)</f>
        <v>98858.195475759989</v>
      </c>
      <c r="C20" s="21">
        <f>SUM(C4:C19)</f>
        <v>1</v>
      </c>
    </row>
    <row r="21" spans="1:3" ht="16.5" x14ac:dyDescent="0.3">
      <c r="A21" s="3" t="s">
        <v>15</v>
      </c>
      <c r="B21" s="8">
        <v>54498.858714039998</v>
      </c>
      <c r="C21" s="30" t="s">
        <v>14</v>
      </c>
    </row>
    <row r="22" spans="1:3" ht="16.5" x14ac:dyDescent="0.3">
      <c r="A22" s="3" t="s">
        <v>20</v>
      </c>
      <c r="B22" s="8">
        <v>28194.168272980001</v>
      </c>
      <c r="C22" s="30" t="s">
        <v>14</v>
      </c>
    </row>
    <row r="23" spans="1:3" ht="16.5" x14ac:dyDescent="0.3">
      <c r="A23" s="3" t="s">
        <v>18</v>
      </c>
      <c r="B23" s="9">
        <f>B20+B21+B22</f>
        <v>181551.22246277999</v>
      </c>
      <c r="C23" s="30" t="s">
        <v>14</v>
      </c>
    </row>
    <row r="24" spans="1:3" x14ac:dyDescent="0.25">
      <c r="A24" s="5" t="s">
        <v>17</v>
      </c>
      <c r="B24" s="6"/>
      <c r="C24" s="6"/>
    </row>
    <row r="25" spans="1:3" x14ac:dyDescent="0.25">
      <c r="A25" s="5"/>
    </row>
    <row r="26" spans="1:3" x14ac:dyDescent="0.25">
      <c r="B26" s="11"/>
    </row>
    <row r="27" spans="1:3" x14ac:dyDescent="0.25">
      <c r="B27" s="11"/>
    </row>
    <row r="28" spans="1:3" x14ac:dyDescent="0.25">
      <c r="B28" s="11"/>
    </row>
    <row r="29" spans="1:3" x14ac:dyDescent="0.25">
      <c r="B29" s="11"/>
    </row>
    <row r="30" spans="1:3" x14ac:dyDescent="0.25">
      <c r="B30" s="11"/>
    </row>
    <row r="31" spans="1:3" x14ac:dyDescent="0.25">
      <c r="B31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1:G31"/>
  <sheetViews>
    <sheetView workbookViewId="0">
      <selection activeCell="A16" sqref="A16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23779.369505600003</v>
      </c>
      <c r="C4" s="21">
        <v>0.2336029372727724</v>
      </c>
    </row>
    <row r="5" spans="1:7" ht="16.5" x14ac:dyDescent="0.3">
      <c r="A5" s="19" t="s">
        <v>27</v>
      </c>
      <c r="B5" s="14">
        <v>14505.062367040002</v>
      </c>
      <c r="C5" s="21">
        <v>0.14249432363912459</v>
      </c>
      <c r="G5" s="11"/>
    </row>
    <row r="6" spans="1:7" ht="16.5" x14ac:dyDescent="0.3">
      <c r="A6" s="19" t="s">
        <v>26</v>
      </c>
      <c r="B6" s="14">
        <v>11910.348099359999</v>
      </c>
      <c r="C6" s="21">
        <v>0.11700446049658518</v>
      </c>
    </row>
    <row r="7" spans="1:7" ht="16.5" x14ac:dyDescent="0.3">
      <c r="A7" s="19" t="s">
        <v>30</v>
      </c>
      <c r="B7" s="14">
        <v>9283.4765726400001</v>
      </c>
      <c r="C7" s="21">
        <v>9.1198691999001949E-2</v>
      </c>
    </row>
    <row r="8" spans="1:7" ht="16.5" x14ac:dyDescent="0.3">
      <c r="A8" s="19" t="s">
        <v>32</v>
      </c>
      <c r="B8" s="14">
        <v>7209.0503028799994</v>
      </c>
      <c r="C8" s="21">
        <v>7.0820015867256073E-2</v>
      </c>
    </row>
    <row r="9" spans="1:7" ht="16.5" x14ac:dyDescent="0.3">
      <c r="A9" s="19" t="s">
        <v>34</v>
      </c>
      <c r="B9" s="14">
        <v>6153.2753195200003</v>
      </c>
      <c r="C9" s="21">
        <v>6.0448330564417119E-2</v>
      </c>
    </row>
    <row r="10" spans="1:7" ht="16.5" x14ac:dyDescent="0.3">
      <c r="A10" s="19" t="s">
        <v>31</v>
      </c>
      <c r="B10" s="14">
        <v>5876.0692444799988</v>
      </c>
      <c r="C10" s="21">
        <v>5.7725123233627676E-2</v>
      </c>
    </row>
    <row r="11" spans="1:7" ht="16.5" x14ac:dyDescent="0.3">
      <c r="A11" s="19" t="s">
        <v>40</v>
      </c>
      <c r="B11" s="14">
        <v>3608.8119999999999</v>
      </c>
      <c r="C11" s="21">
        <v>3.5452120926364183E-2</v>
      </c>
    </row>
    <row r="12" spans="1:7" ht="16.5" x14ac:dyDescent="0.3">
      <c r="A12" s="19" t="s">
        <v>41</v>
      </c>
      <c r="B12" s="14">
        <v>3046.3024604800003</v>
      </c>
      <c r="C12" s="21">
        <v>2.9926159414017058E-2</v>
      </c>
    </row>
    <row r="13" spans="1:7" ht="16.5" x14ac:dyDescent="0.3">
      <c r="A13" s="20" t="s">
        <v>37</v>
      </c>
      <c r="B13" s="14">
        <v>2530.0102999999999</v>
      </c>
      <c r="C13" s="21">
        <v>2.4854226571111748E-2</v>
      </c>
    </row>
    <row r="14" spans="1:7" ht="16.5" x14ac:dyDescent="0.3">
      <c r="A14" s="31" t="s">
        <v>12</v>
      </c>
      <c r="B14" s="15">
        <v>1699.7315209600001</v>
      </c>
      <c r="C14" s="21">
        <v>1.6697762982229844E-2</v>
      </c>
    </row>
    <row r="15" spans="1:7" ht="16.5" x14ac:dyDescent="0.3">
      <c r="A15" s="20" t="s">
        <v>38</v>
      </c>
      <c r="B15" s="14">
        <v>1380.5200000000002</v>
      </c>
      <c r="C15" s="21">
        <v>1.3561904023059193E-2</v>
      </c>
    </row>
    <row r="16" spans="1:7" ht="16.5" x14ac:dyDescent="0.3">
      <c r="A16" s="20" t="s">
        <v>24</v>
      </c>
      <c r="B16" s="23">
        <v>1379.9958071999999</v>
      </c>
      <c r="C16" s="21">
        <v>1.3556754476190491E-2</v>
      </c>
    </row>
    <row r="17" spans="1:3" ht="16.5" x14ac:dyDescent="0.3">
      <c r="A17" s="20" t="s">
        <v>45</v>
      </c>
      <c r="B17" s="23">
        <v>1112.5930000000001</v>
      </c>
      <c r="C17" s="21">
        <v>1.092985214464658E-2</v>
      </c>
    </row>
    <row r="18" spans="1:3" ht="16.5" x14ac:dyDescent="0.3">
      <c r="A18" s="20" t="s">
        <v>43</v>
      </c>
      <c r="B18" s="23">
        <v>1062.9590000000001</v>
      </c>
      <c r="C18" s="21">
        <v>1.0442259393885619E-2</v>
      </c>
    </row>
    <row r="19" spans="1:3" ht="16.5" x14ac:dyDescent="0.3">
      <c r="A19" s="20" t="s">
        <v>13</v>
      </c>
      <c r="B19" s="16">
        <v>7256.3907196800283</v>
      </c>
      <c r="C19" s="21">
        <v>7.1285076995710281E-2</v>
      </c>
    </row>
    <row r="20" spans="1:3" ht="16.5" x14ac:dyDescent="0.3">
      <c r="A20" s="3" t="s">
        <v>21</v>
      </c>
      <c r="B20" s="16">
        <f>SUM(B4:B19)</f>
        <v>101793.96621984003</v>
      </c>
      <c r="C20" s="21">
        <f>SUM(C4:C19)</f>
        <v>1</v>
      </c>
    </row>
    <row r="21" spans="1:3" ht="16.5" x14ac:dyDescent="0.3">
      <c r="A21" s="3" t="s">
        <v>15</v>
      </c>
      <c r="B21" s="8">
        <v>51469.563090240001</v>
      </c>
      <c r="C21" s="30" t="s">
        <v>14</v>
      </c>
    </row>
    <row r="22" spans="1:3" ht="16.5" x14ac:dyDescent="0.3">
      <c r="A22" s="3" t="s">
        <v>20</v>
      </c>
      <c r="B22" s="8">
        <v>38195.482994879996</v>
      </c>
      <c r="C22" s="30" t="s">
        <v>14</v>
      </c>
    </row>
    <row r="23" spans="1:3" ht="16.5" x14ac:dyDescent="0.3">
      <c r="A23" s="3" t="s">
        <v>18</v>
      </c>
      <c r="B23" s="9">
        <f>B20+B21+B22</f>
        <v>191459.01230496005</v>
      </c>
      <c r="C23" s="30" t="s">
        <v>14</v>
      </c>
    </row>
    <row r="24" spans="1:3" x14ac:dyDescent="0.25">
      <c r="A24" s="5" t="s">
        <v>17</v>
      </c>
      <c r="B24" s="6"/>
      <c r="C24" s="6"/>
    </row>
    <row r="25" spans="1:3" x14ac:dyDescent="0.25">
      <c r="A25" s="5"/>
    </row>
    <row r="26" spans="1:3" x14ac:dyDescent="0.25">
      <c r="B26" s="11"/>
    </row>
    <row r="27" spans="1:3" x14ac:dyDescent="0.25">
      <c r="B27" s="11"/>
    </row>
    <row r="28" spans="1:3" x14ac:dyDescent="0.25">
      <c r="B28" s="11"/>
    </row>
    <row r="29" spans="1:3" x14ac:dyDescent="0.25">
      <c r="B29" s="11"/>
    </row>
    <row r="30" spans="1:3" x14ac:dyDescent="0.25">
      <c r="B30" s="11"/>
    </row>
    <row r="31" spans="1:3" x14ac:dyDescent="0.25">
      <c r="B31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1:G32"/>
  <sheetViews>
    <sheetView workbookViewId="0">
      <selection activeCell="I5" sqref="I5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23339.540172749999</v>
      </c>
      <c r="C4" s="21">
        <v>0.2261127473849564</v>
      </c>
    </row>
    <row r="5" spans="1:7" ht="16.5" x14ac:dyDescent="0.3">
      <c r="A5" s="19" t="s">
        <v>27</v>
      </c>
      <c r="B5" s="14">
        <v>14443.328463599999</v>
      </c>
      <c r="C5" s="21">
        <v>0.13992652195011687</v>
      </c>
      <c r="G5" s="11"/>
    </row>
    <row r="6" spans="1:7" ht="16.5" x14ac:dyDescent="0.3">
      <c r="A6" s="19" t="s">
        <v>26</v>
      </c>
      <c r="B6" s="14">
        <v>11776.949748149998</v>
      </c>
      <c r="C6" s="21">
        <v>0.1140947269594389</v>
      </c>
    </row>
    <row r="7" spans="1:7" ht="16.5" x14ac:dyDescent="0.3">
      <c r="A7" s="19" t="s">
        <v>30</v>
      </c>
      <c r="B7" s="14">
        <v>8639.0339619000006</v>
      </c>
      <c r="C7" s="21">
        <v>8.369469532899515E-2</v>
      </c>
    </row>
    <row r="8" spans="1:7" ht="16.5" x14ac:dyDescent="0.3">
      <c r="A8" s="19" t="s">
        <v>32</v>
      </c>
      <c r="B8" s="14">
        <v>7314.5398754500002</v>
      </c>
      <c r="C8" s="21">
        <v>7.086303735434489E-2</v>
      </c>
    </row>
    <row r="9" spans="1:7" ht="16.5" x14ac:dyDescent="0.3">
      <c r="A9" s="19" t="s">
        <v>34</v>
      </c>
      <c r="B9" s="14">
        <v>6800.3921919999993</v>
      </c>
      <c r="C9" s="21">
        <v>6.5881990409717248E-2</v>
      </c>
    </row>
    <row r="10" spans="1:7" ht="16.5" x14ac:dyDescent="0.3">
      <c r="A10" s="19" t="s">
        <v>31</v>
      </c>
      <c r="B10" s="14">
        <v>5883.9163071999992</v>
      </c>
      <c r="C10" s="21">
        <v>5.7003200224033386E-2</v>
      </c>
    </row>
    <row r="11" spans="1:7" ht="16.5" x14ac:dyDescent="0.3">
      <c r="A11" s="19" t="s">
        <v>40</v>
      </c>
      <c r="B11" s="14">
        <v>3523.4119999999998</v>
      </c>
      <c r="C11" s="21">
        <v>3.4134707093299757E-2</v>
      </c>
    </row>
    <row r="12" spans="1:7" ht="16.5" x14ac:dyDescent="0.3">
      <c r="A12" s="19" t="s">
        <v>37</v>
      </c>
      <c r="B12" s="14">
        <v>3343.4222999999997</v>
      </c>
      <c r="C12" s="21">
        <v>3.2390972415291368E-2</v>
      </c>
    </row>
    <row r="13" spans="1:7" ht="16.5" x14ac:dyDescent="0.3">
      <c r="A13" s="20" t="s">
        <v>41</v>
      </c>
      <c r="B13" s="14">
        <v>2556.8677282000003</v>
      </c>
      <c r="C13" s="21">
        <v>2.4770855914215479E-2</v>
      </c>
    </row>
    <row r="14" spans="1:7" ht="16.5" x14ac:dyDescent="0.3">
      <c r="A14" s="31" t="s">
        <v>36</v>
      </c>
      <c r="B14" s="15">
        <v>2000.2170999999998</v>
      </c>
      <c r="C14" s="21">
        <v>1.9378041748029883E-2</v>
      </c>
    </row>
    <row r="15" spans="1:7" ht="16.5" x14ac:dyDescent="0.3">
      <c r="A15" s="20" t="s">
        <v>12</v>
      </c>
      <c r="B15" s="14">
        <v>1686.5930314</v>
      </c>
      <c r="C15" s="21">
        <v>1.6339661416955926E-2</v>
      </c>
    </row>
    <row r="16" spans="1:7" ht="16.5" x14ac:dyDescent="0.3">
      <c r="A16" s="20" t="s">
        <v>24</v>
      </c>
      <c r="B16" s="23">
        <v>1381.1998979999998</v>
      </c>
      <c r="C16" s="21">
        <v>1.3381022132956775E-2</v>
      </c>
    </row>
    <row r="17" spans="1:3" ht="16.5" x14ac:dyDescent="0.3">
      <c r="A17" s="20" t="s">
        <v>38</v>
      </c>
      <c r="B17" s="23">
        <v>1295.3340000000001</v>
      </c>
      <c r="C17" s="21">
        <v>1.2549155953942471E-2</v>
      </c>
    </row>
    <row r="18" spans="1:3" ht="16.5" x14ac:dyDescent="0.3">
      <c r="A18" s="20" t="s">
        <v>43</v>
      </c>
      <c r="B18" s="23">
        <v>1063.972</v>
      </c>
      <c r="C18" s="21">
        <v>1.0307728013491561E-2</v>
      </c>
    </row>
    <row r="19" spans="1:3" ht="16.5" x14ac:dyDescent="0.3">
      <c r="A19" s="20" t="s">
        <v>45</v>
      </c>
      <c r="B19" s="23">
        <v>1035.5930000000001</v>
      </c>
      <c r="C19" s="21">
        <v>1.0032793134289029E-2</v>
      </c>
    </row>
    <row r="20" spans="1:3" ht="16.5" x14ac:dyDescent="0.3">
      <c r="A20" s="20" t="s">
        <v>13</v>
      </c>
      <c r="B20" s="16">
        <v>7136.4948440500157</v>
      </c>
      <c r="C20" s="21">
        <v>6.9138142565925084E-2</v>
      </c>
    </row>
    <row r="21" spans="1:3" ht="16.5" x14ac:dyDescent="0.3">
      <c r="A21" s="3" t="s">
        <v>21</v>
      </c>
      <c r="B21" s="16">
        <f>SUM(B4:B20)</f>
        <v>103220.80662269999</v>
      </c>
      <c r="C21" s="21">
        <f>SUM(C4:C20)</f>
        <v>1.0000000000000002</v>
      </c>
    </row>
    <row r="22" spans="1:3" ht="16.5" x14ac:dyDescent="0.3">
      <c r="A22" s="3" t="s">
        <v>15</v>
      </c>
      <c r="B22" s="8">
        <v>50339.459533900001</v>
      </c>
      <c r="C22" s="30" t="s">
        <v>14</v>
      </c>
    </row>
    <row r="23" spans="1:3" ht="16.5" x14ac:dyDescent="0.3">
      <c r="A23" s="3" t="s">
        <v>20</v>
      </c>
      <c r="B23" s="8">
        <v>38636.039936699999</v>
      </c>
      <c r="C23" s="30" t="s">
        <v>14</v>
      </c>
    </row>
    <row r="24" spans="1:3" ht="16.5" x14ac:dyDescent="0.3">
      <c r="A24" s="3" t="s">
        <v>18</v>
      </c>
      <c r="B24" s="9">
        <f>B21+B22+B23</f>
        <v>192196.30609329999</v>
      </c>
      <c r="C24" s="30" t="s">
        <v>14</v>
      </c>
    </row>
    <row r="25" spans="1:3" x14ac:dyDescent="0.25">
      <c r="A25" s="5" t="s">
        <v>17</v>
      </c>
      <c r="B25" s="6"/>
      <c r="C25" s="6"/>
    </row>
    <row r="26" spans="1:3" x14ac:dyDescent="0.25">
      <c r="A26" s="5"/>
    </row>
    <row r="27" spans="1:3" x14ac:dyDescent="0.25">
      <c r="B27" s="11"/>
    </row>
    <row r="28" spans="1:3" x14ac:dyDescent="0.25">
      <c r="B28" s="11"/>
    </row>
    <row r="29" spans="1:3" x14ac:dyDescent="0.25">
      <c r="B29" s="11"/>
    </row>
    <row r="30" spans="1:3" x14ac:dyDescent="0.25">
      <c r="B30" s="11"/>
    </row>
    <row r="31" spans="1:3" x14ac:dyDescent="0.25">
      <c r="B31" s="11"/>
    </row>
    <row r="32" spans="1:3" x14ac:dyDescent="0.25">
      <c r="B32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1:G30"/>
  <sheetViews>
    <sheetView workbookViewId="0">
      <selection activeCell="I5" sqref="I5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23409.7566348</v>
      </c>
      <c r="C4" s="21">
        <v>0.23270958575678338</v>
      </c>
    </row>
    <row r="5" spans="1:7" ht="16.5" x14ac:dyDescent="0.3">
      <c r="A5" s="19" t="s">
        <v>27</v>
      </c>
      <c r="B5" s="14">
        <v>14692.54459232</v>
      </c>
      <c r="C5" s="21">
        <v>0.14605431483679607</v>
      </c>
      <c r="G5" s="11"/>
    </row>
    <row r="6" spans="1:7" ht="16.5" x14ac:dyDescent="0.3">
      <c r="A6" s="19" t="s">
        <v>26</v>
      </c>
      <c r="B6" s="14">
        <v>11819.298348079999</v>
      </c>
      <c r="C6" s="21">
        <v>0.11749220914278116</v>
      </c>
    </row>
    <row r="7" spans="1:7" ht="16.5" x14ac:dyDescent="0.3">
      <c r="A7" s="19" t="s">
        <v>30</v>
      </c>
      <c r="B7" s="14">
        <v>8580.547410879999</v>
      </c>
      <c r="C7" s="21">
        <v>8.5296727544104348E-2</v>
      </c>
    </row>
    <row r="8" spans="1:7" ht="16.5" x14ac:dyDescent="0.3">
      <c r="A8" s="19" t="s">
        <v>32</v>
      </c>
      <c r="B8" s="14">
        <v>7646.9928050400003</v>
      </c>
      <c r="C8" s="21">
        <v>7.6016532581145504E-2</v>
      </c>
    </row>
    <row r="9" spans="1:7" ht="16.5" x14ac:dyDescent="0.3">
      <c r="A9" s="19" t="s">
        <v>34</v>
      </c>
      <c r="B9" s="14">
        <v>6741.8131143999999</v>
      </c>
      <c r="C9" s="21">
        <v>6.7018404401925011E-2</v>
      </c>
    </row>
    <row r="10" spans="1:7" ht="16.5" x14ac:dyDescent="0.3">
      <c r="A10" s="19" t="s">
        <v>31</v>
      </c>
      <c r="B10" s="14">
        <v>5537.4035806400007</v>
      </c>
      <c r="C10" s="21">
        <v>5.5045719334957652E-2</v>
      </c>
    </row>
    <row r="11" spans="1:7" ht="16.5" x14ac:dyDescent="0.3">
      <c r="A11" s="19" t="s">
        <v>40</v>
      </c>
      <c r="B11" s="14">
        <v>3473.752</v>
      </c>
      <c r="C11" s="21">
        <v>3.4531558851837847E-2</v>
      </c>
    </row>
    <row r="12" spans="1:7" ht="16.5" x14ac:dyDescent="0.3">
      <c r="A12" s="19" t="s">
        <v>37</v>
      </c>
      <c r="B12" s="14">
        <v>2194.6142999999997</v>
      </c>
      <c r="C12" s="21">
        <v>2.181602280690588E-2</v>
      </c>
    </row>
    <row r="13" spans="1:7" ht="16.5" x14ac:dyDescent="0.3">
      <c r="A13" s="20" t="s">
        <v>41</v>
      </c>
      <c r="B13" s="14">
        <v>2075.8629558400003</v>
      </c>
      <c r="C13" s="21">
        <v>2.0635550214275239E-2</v>
      </c>
    </row>
    <row r="14" spans="1:7" ht="16.5" x14ac:dyDescent="0.3">
      <c r="A14" s="31" t="s">
        <v>12</v>
      </c>
      <c r="B14" s="15">
        <v>1693.8397262399999</v>
      </c>
      <c r="C14" s="21">
        <v>1.6837968338625633E-2</v>
      </c>
    </row>
    <row r="15" spans="1:7" ht="16.5" x14ac:dyDescent="0.3">
      <c r="A15" s="20" t="s">
        <v>38</v>
      </c>
      <c r="B15" s="14">
        <v>1581.8520000000001</v>
      </c>
      <c r="C15" s="21">
        <v>1.5724730905630976E-2</v>
      </c>
    </row>
    <row r="16" spans="1:7" ht="16.5" x14ac:dyDescent="0.3">
      <c r="A16" s="20" t="s">
        <v>24</v>
      </c>
      <c r="B16" s="23">
        <v>1372.9748375999998</v>
      </c>
      <c r="C16" s="21">
        <v>1.3648343752425881E-2</v>
      </c>
    </row>
    <row r="17" spans="1:3" ht="16.5" x14ac:dyDescent="0.3">
      <c r="A17" s="20" t="s">
        <v>43</v>
      </c>
      <c r="B17" s="23">
        <v>1032.2689999999998</v>
      </c>
      <c r="C17" s="21">
        <v>1.0261486060152767E-2</v>
      </c>
    </row>
    <row r="18" spans="1:3" ht="16.5" x14ac:dyDescent="0.3">
      <c r="A18" s="20" t="s">
        <v>13</v>
      </c>
      <c r="B18" s="16">
        <v>8742.9219333599758</v>
      </c>
      <c r="C18" s="21">
        <v>8.6910845471652537E-2</v>
      </c>
    </row>
    <row r="19" spans="1:3" ht="16.5" x14ac:dyDescent="0.3">
      <c r="A19" s="3" t="s">
        <v>21</v>
      </c>
      <c r="B19" s="16">
        <f>SUM(B4:B18)</f>
        <v>100596.44323919999</v>
      </c>
      <c r="C19" s="21">
        <f>SUM(C4:C18)</f>
        <v>0.99999999999999967</v>
      </c>
    </row>
    <row r="20" spans="1:3" ht="16.5" x14ac:dyDescent="0.3">
      <c r="A20" s="3" t="s">
        <v>15</v>
      </c>
      <c r="B20" s="8">
        <v>53042.901447120006</v>
      </c>
      <c r="C20" s="30" t="s">
        <v>14</v>
      </c>
    </row>
    <row r="21" spans="1:3" ht="16.5" x14ac:dyDescent="0.3">
      <c r="A21" s="3" t="s">
        <v>20</v>
      </c>
      <c r="B21" s="8">
        <v>38627.486891040004</v>
      </c>
      <c r="C21" s="30" t="s">
        <v>14</v>
      </c>
    </row>
    <row r="22" spans="1:3" ht="16.5" x14ac:dyDescent="0.3">
      <c r="A22" s="3" t="s">
        <v>18</v>
      </c>
      <c r="B22" s="9">
        <f>B19+B20+B21</f>
        <v>192266.83157735999</v>
      </c>
      <c r="C22" s="30" t="s">
        <v>14</v>
      </c>
    </row>
    <row r="23" spans="1:3" x14ac:dyDescent="0.25">
      <c r="A23" s="5" t="s">
        <v>17</v>
      </c>
      <c r="B23" s="6"/>
      <c r="C23" s="6"/>
    </row>
    <row r="24" spans="1:3" x14ac:dyDescent="0.25">
      <c r="A24" s="5"/>
    </row>
    <row r="25" spans="1:3" x14ac:dyDescent="0.25">
      <c r="B25" s="11"/>
    </row>
    <row r="26" spans="1:3" x14ac:dyDescent="0.25">
      <c r="B26" s="11"/>
    </row>
    <row r="27" spans="1:3" x14ac:dyDescent="0.25">
      <c r="B27" s="11"/>
    </row>
    <row r="28" spans="1:3" x14ac:dyDescent="0.25">
      <c r="B28" s="11"/>
    </row>
    <row r="29" spans="1:3" x14ac:dyDescent="0.25">
      <c r="B29" s="11"/>
    </row>
    <row r="30" spans="1:3" x14ac:dyDescent="0.25">
      <c r="B30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A1:G30"/>
  <sheetViews>
    <sheetView workbookViewId="0">
      <selection activeCell="B31" sqref="B31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23458.410291449996</v>
      </c>
      <c r="C4" s="21">
        <v>0.23216574057368511</v>
      </c>
    </row>
    <row r="5" spans="1:7" ht="16.5" x14ac:dyDescent="0.3">
      <c r="A5" s="19" t="s">
        <v>27</v>
      </c>
      <c r="B5" s="14">
        <v>15205.771175679998</v>
      </c>
      <c r="C5" s="21">
        <v>0.15049012623342309</v>
      </c>
      <c r="G5" s="11"/>
    </row>
    <row r="6" spans="1:7" ht="16.5" x14ac:dyDescent="0.3">
      <c r="A6" s="19" t="s">
        <v>26</v>
      </c>
      <c r="B6" s="14">
        <v>12105.70372997</v>
      </c>
      <c r="C6" s="21">
        <v>0.11980904233133287</v>
      </c>
    </row>
    <row r="7" spans="1:7" ht="16.5" x14ac:dyDescent="0.3">
      <c r="A7" s="19" t="s">
        <v>30</v>
      </c>
      <c r="B7" s="14">
        <v>8571.1856616200002</v>
      </c>
      <c r="C7" s="21">
        <v>8.4828240362469928E-2</v>
      </c>
    </row>
    <row r="8" spans="1:7" ht="16.5" x14ac:dyDescent="0.3">
      <c r="A8" s="19" t="s">
        <v>32</v>
      </c>
      <c r="B8" s="14">
        <v>7534.7526597100004</v>
      </c>
      <c r="C8" s="21">
        <v>7.4570757760115403E-2</v>
      </c>
    </row>
    <row r="9" spans="1:7" ht="16.5" x14ac:dyDescent="0.3">
      <c r="A9" s="19" t="s">
        <v>34</v>
      </c>
      <c r="B9" s="14">
        <v>6870.6714219800006</v>
      </c>
      <c r="C9" s="21">
        <v>6.7998406503437608E-2</v>
      </c>
    </row>
    <row r="10" spans="1:7" ht="16.5" x14ac:dyDescent="0.3">
      <c r="A10" s="19" t="s">
        <v>31</v>
      </c>
      <c r="B10" s="14">
        <v>5800.9240053599997</v>
      </c>
      <c r="C10" s="21">
        <v>5.7411214186450565E-2</v>
      </c>
    </row>
    <row r="11" spans="1:7" ht="16.5" x14ac:dyDescent="0.3">
      <c r="A11" s="19" t="s">
        <v>40</v>
      </c>
      <c r="B11" s="14">
        <v>3576.4919999999997</v>
      </c>
      <c r="C11" s="21">
        <v>3.5396214130439092E-2</v>
      </c>
    </row>
    <row r="12" spans="1:7" ht="16.5" x14ac:dyDescent="0.3">
      <c r="A12" s="19" t="s">
        <v>41</v>
      </c>
      <c r="B12" s="14">
        <v>2324.2206301599999</v>
      </c>
      <c r="C12" s="21">
        <v>2.300259894654523E-2</v>
      </c>
    </row>
    <row r="13" spans="1:7" ht="16.5" x14ac:dyDescent="0.3">
      <c r="A13" s="20" t="s">
        <v>12</v>
      </c>
      <c r="B13" s="14">
        <v>1643.6328372600001</v>
      </c>
      <c r="C13" s="21">
        <v>1.6266883823443785E-2</v>
      </c>
    </row>
    <row r="14" spans="1:7" ht="16.5" x14ac:dyDescent="0.3">
      <c r="A14" s="31" t="s">
        <v>38</v>
      </c>
      <c r="B14" s="15">
        <v>1595.1930000000002</v>
      </c>
      <c r="C14" s="21">
        <v>1.5787479185575569E-2</v>
      </c>
    </row>
    <row r="15" spans="1:7" ht="16.5" x14ac:dyDescent="0.3">
      <c r="A15" s="20" t="s">
        <v>24</v>
      </c>
      <c r="B15" s="14">
        <v>1376.8360524</v>
      </c>
      <c r="C15" s="21">
        <v>1.3626420451453227E-2</v>
      </c>
    </row>
    <row r="16" spans="1:7" ht="16.5" x14ac:dyDescent="0.3">
      <c r="A16" s="20" t="s">
        <v>43</v>
      </c>
      <c r="B16" s="23">
        <v>1101.6009999999999</v>
      </c>
      <c r="C16" s="21">
        <v>1.0902444317589927E-2</v>
      </c>
    </row>
    <row r="17" spans="1:3" ht="16.5" x14ac:dyDescent="0.3">
      <c r="A17" s="20" t="s">
        <v>45</v>
      </c>
      <c r="B17" s="23">
        <v>1101.547</v>
      </c>
      <c r="C17" s="21">
        <v>1.0901909884530091E-2</v>
      </c>
    </row>
    <row r="18" spans="1:3" ht="16.5" x14ac:dyDescent="0.3">
      <c r="A18" s="20" t="s">
        <v>13</v>
      </c>
      <c r="B18" s="16">
        <v>8774.711938930006</v>
      </c>
      <c r="C18" s="21">
        <v>8.6842521309508564E-2</v>
      </c>
    </row>
    <row r="19" spans="1:3" ht="16.5" x14ac:dyDescent="0.3">
      <c r="A19" s="3" t="s">
        <v>21</v>
      </c>
      <c r="B19" s="16">
        <f>SUM(B4:B18)</f>
        <v>101041.65340452</v>
      </c>
      <c r="C19" s="21">
        <f>SUM(C4:C18)</f>
        <v>1</v>
      </c>
    </row>
    <row r="20" spans="1:3" ht="16.5" x14ac:dyDescent="0.3">
      <c r="A20" s="3" t="s">
        <v>15</v>
      </c>
      <c r="B20" s="8">
        <v>49640.662526650005</v>
      </c>
      <c r="C20" s="30" t="s">
        <v>14</v>
      </c>
    </row>
    <row r="21" spans="1:3" ht="16.5" x14ac:dyDescent="0.3">
      <c r="A21" s="3" t="s">
        <v>20</v>
      </c>
      <c r="B21" s="8">
        <v>39276.412917460002</v>
      </c>
      <c r="C21" s="30" t="s">
        <v>14</v>
      </c>
    </row>
    <row r="22" spans="1:3" ht="16.5" x14ac:dyDescent="0.3">
      <c r="A22" s="3" t="s">
        <v>18</v>
      </c>
      <c r="B22" s="9">
        <f>B19+B20+B21</f>
        <v>189958.72884863001</v>
      </c>
      <c r="C22" s="30" t="s">
        <v>14</v>
      </c>
    </row>
    <row r="23" spans="1:3" x14ac:dyDescent="0.25">
      <c r="A23" s="5" t="s">
        <v>17</v>
      </c>
      <c r="B23" s="6"/>
      <c r="C23" s="6"/>
    </row>
    <row r="24" spans="1:3" x14ac:dyDescent="0.25">
      <c r="A24" s="5"/>
    </row>
    <row r="25" spans="1:3" x14ac:dyDescent="0.25">
      <c r="B25" s="11"/>
    </row>
    <row r="26" spans="1:3" x14ac:dyDescent="0.25">
      <c r="B26" s="11"/>
    </row>
    <row r="27" spans="1:3" x14ac:dyDescent="0.25">
      <c r="B27" s="11"/>
    </row>
    <row r="28" spans="1:3" x14ac:dyDescent="0.25">
      <c r="B28" s="11"/>
    </row>
    <row r="29" spans="1:3" x14ac:dyDescent="0.25">
      <c r="B29" s="11"/>
    </row>
    <row r="30" spans="1:3" x14ac:dyDescent="0.25">
      <c r="B30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BE8A59-1BEB-46AF-9978-1710C88F8AA2}">
  <dimension ref="A1:G30"/>
  <sheetViews>
    <sheetView topLeftCell="A3" zoomScale="120" zoomScaleNormal="120" workbookViewId="0">
      <selection activeCell="C18" sqref="C18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14834.40034516</v>
      </c>
      <c r="C4" s="21">
        <v>0.23206316423158246</v>
      </c>
      <c r="E4" s="11"/>
    </row>
    <row r="5" spans="1:7" ht="16.5" x14ac:dyDescent="0.3">
      <c r="A5" s="19" t="s">
        <v>27</v>
      </c>
      <c r="B5" s="14">
        <v>10684.277004179999</v>
      </c>
      <c r="C5" s="21">
        <v>0.16714036775512145</v>
      </c>
      <c r="E5" s="11"/>
      <c r="G5" s="11"/>
    </row>
    <row r="6" spans="1:7" ht="16.5" x14ac:dyDescent="0.3">
      <c r="A6" s="19" t="s">
        <v>53</v>
      </c>
      <c r="B6" s="14">
        <v>8962.1373999999996</v>
      </c>
      <c r="C6" s="21">
        <v>0.14019993494383309</v>
      </c>
      <c r="E6" s="11"/>
    </row>
    <row r="7" spans="1:7" ht="16.5" x14ac:dyDescent="0.3">
      <c r="A7" s="19" t="s">
        <v>55</v>
      </c>
      <c r="B7" s="14">
        <v>5321.78465762</v>
      </c>
      <c r="C7" s="21">
        <v>8.3251776834331187E-2</v>
      </c>
      <c r="E7" s="11"/>
    </row>
    <row r="8" spans="1:7" ht="16.5" x14ac:dyDescent="0.3">
      <c r="A8" s="19" t="s">
        <v>31</v>
      </c>
      <c r="B8" s="14">
        <v>3858.7836665</v>
      </c>
      <c r="C8" s="21">
        <v>6.0365200270822206E-2</v>
      </c>
      <c r="E8" s="11"/>
    </row>
    <row r="9" spans="1:7" ht="16.5" x14ac:dyDescent="0.3">
      <c r="A9" s="19" t="s">
        <v>34</v>
      </c>
      <c r="B9" s="14">
        <v>3803.1236871799997</v>
      </c>
      <c r="C9" s="21">
        <v>5.9494478797656757E-2</v>
      </c>
      <c r="E9" s="11"/>
    </row>
    <row r="10" spans="1:7" ht="16.5" x14ac:dyDescent="0.3">
      <c r="A10" s="19" t="s">
        <v>30</v>
      </c>
      <c r="B10" s="14">
        <v>2972.1996579000001</v>
      </c>
      <c r="C10" s="21">
        <v>4.6495850273134964E-2</v>
      </c>
      <c r="E10" s="11"/>
    </row>
    <row r="11" spans="1:7" ht="16.5" x14ac:dyDescent="0.3">
      <c r="A11" s="19" t="s">
        <v>36</v>
      </c>
      <c r="B11" s="14">
        <v>2531.95025962</v>
      </c>
      <c r="C11" s="21">
        <v>3.9608772532291836E-2</v>
      </c>
      <c r="E11" s="11"/>
    </row>
    <row r="12" spans="1:7" ht="16.5" x14ac:dyDescent="0.3">
      <c r="A12" s="19" t="s">
        <v>24</v>
      </c>
      <c r="B12" s="14">
        <v>1832.1611348800002</v>
      </c>
      <c r="C12" s="21">
        <v>2.8661563693142607E-2</v>
      </c>
      <c r="E12" s="11"/>
    </row>
    <row r="13" spans="1:7" ht="16.5" x14ac:dyDescent="0.3">
      <c r="A13" s="19" t="s">
        <v>45</v>
      </c>
      <c r="B13" s="14">
        <v>1615.1030000000001</v>
      </c>
      <c r="C13" s="21">
        <v>2.5265996873423263E-2</v>
      </c>
      <c r="E13" s="11"/>
    </row>
    <row r="14" spans="1:7" ht="16.5" x14ac:dyDescent="0.3">
      <c r="A14" s="19" t="s">
        <v>51</v>
      </c>
      <c r="B14" s="14">
        <v>774.32429999999999</v>
      </c>
      <c r="C14" s="21">
        <v>1.2113205995416798E-2</v>
      </c>
      <c r="E14" s="11"/>
    </row>
    <row r="15" spans="1:7" ht="16.5" x14ac:dyDescent="0.3">
      <c r="A15" s="19" t="s">
        <v>48</v>
      </c>
      <c r="B15" s="23">
        <v>769.4</v>
      </c>
      <c r="C15" s="21">
        <v>1.2036172302578757E-2</v>
      </c>
      <c r="E15" s="11"/>
    </row>
    <row r="16" spans="1:7" ht="16.5" x14ac:dyDescent="0.3">
      <c r="A16" s="19" t="s">
        <v>38</v>
      </c>
      <c r="B16" s="23">
        <v>662.02380000000005</v>
      </c>
      <c r="C16" s="21">
        <v>1.0356423869519026E-2</v>
      </c>
      <c r="E16" s="11"/>
    </row>
    <row r="17" spans="1:5" ht="16.5" x14ac:dyDescent="0.3">
      <c r="A17" s="19" t="s">
        <v>39</v>
      </c>
      <c r="B17" s="23">
        <v>646.26800968000009</v>
      </c>
      <c r="C17" s="21">
        <v>1.010994686528869E-2</v>
      </c>
      <c r="E17" s="11"/>
    </row>
    <row r="18" spans="1:5" ht="16.5" x14ac:dyDescent="0.3">
      <c r="A18" s="20" t="s">
        <v>13</v>
      </c>
      <c r="B18" s="16">
        <v>4656.0399578000215</v>
      </c>
      <c r="C18" s="21">
        <v>7.2837144761856751E-2</v>
      </c>
      <c r="E18" s="11"/>
    </row>
    <row r="19" spans="1:5" ht="16.5" x14ac:dyDescent="0.3">
      <c r="A19" s="3" t="s">
        <v>21</v>
      </c>
      <c r="B19" s="16">
        <f>SUM(B4:B18)</f>
        <v>63923.976880520029</v>
      </c>
      <c r="C19" s="21">
        <f>SUM(C4:C18)</f>
        <v>0.99999999999999989</v>
      </c>
      <c r="E19" s="11"/>
    </row>
    <row r="20" spans="1:5" ht="16.5" x14ac:dyDescent="0.3">
      <c r="A20" s="3" t="s">
        <v>15</v>
      </c>
      <c r="B20" s="8">
        <v>57573.786782119998</v>
      </c>
      <c r="C20" s="30" t="s">
        <v>14</v>
      </c>
    </row>
    <row r="21" spans="1:5" ht="16.5" x14ac:dyDescent="0.3">
      <c r="A21" s="3" t="s">
        <v>20</v>
      </c>
      <c r="B21" s="8">
        <v>22306.355</v>
      </c>
      <c r="C21" s="30" t="s">
        <v>14</v>
      </c>
    </row>
    <row r="22" spans="1:5" ht="16.5" x14ac:dyDescent="0.3">
      <c r="A22" s="3" t="s">
        <v>18</v>
      </c>
      <c r="B22" s="9">
        <f>B19+B20+B21</f>
        <v>143804.11866264004</v>
      </c>
      <c r="C22" s="30" t="s">
        <v>14</v>
      </c>
    </row>
    <row r="23" spans="1:5" x14ac:dyDescent="0.25">
      <c r="A23" s="5" t="s">
        <v>17</v>
      </c>
      <c r="B23" s="6"/>
      <c r="C23" s="6"/>
    </row>
    <row r="24" spans="1:5" x14ac:dyDescent="0.25">
      <c r="A24" s="5"/>
      <c r="B24" s="11"/>
    </row>
    <row r="25" spans="1:5" ht="16.5" x14ac:dyDescent="0.3">
      <c r="B25" s="33"/>
    </row>
    <row r="26" spans="1:5" x14ac:dyDescent="0.25">
      <c r="B26" s="11"/>
    </row>
    <row r="27" spans="1:5" x14ac:dyDescent="0.25">
      <c r="B27" s="11"/>
    </row>
    <row r="28" spans="1:5" x14ac:dyDescent="0.25">
      <c r="B28" s="11"/>
    </row>
    <row r="29" spans="1:5" x14ac:dyDescent="0.25">
      <c r="B29" s="11"/>
    </row>
    <row r="30" spans="1:5" x14ac:dyDescent="0.25">
      <c r="B30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A1:G30"/>
  <sheetViews>
    <sheetView workbookViewId="0">
      <selection activeCell="A12" sqref="A12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23865.154286950001</v>
      </c>
      <c r="C4" s="21">
        <v>0.23785538231139475</v>
      </c>
    </row>
    <row r="5" spans="1:7" ht="16.5" x14ac:dyDescent="0.3">
      <c r="A5" s="19" t="s">
        <v>27</v>
      </c>
      <c r="B5" s="14">
        <v>14992.151839550001</v>
      </c>
      <c r="C5" s="21">
        <v>0.14942136826731492</v>
      </c>
      <c r="E5" s="11"/>
      <c r="G5" s="11"/>
    </row>
    <row r="6" spans="1:7" ht="16.5" x14ac:dyDescent="0.3">
      <c r="A6" s="19" t="s">
        <v>26</v>
      </c>
      <c r="B6" s="14">
        <v>12779.7036553</v>
      </c>
      <c r="C6" s="21">
        <v>0.12737069545868798</v>
      </c>
      <c r="E6" s="11"/>
    </row>
    <row r="7" spans="1:7" ht="16.5" x14ac:dyDescent="0.3">
      <c r="A7" s="19" t="s">
        <v>30</v>
      </c>
      <c r="B7" s="14">
        <v>8553.0166030200016</v>
      </c>
      <c r="C7" s="21">
        <v>8.524483058295057E-2</v>
      </c>
      <c r="E7" s="11"/>
    </row>
    <row r="8" spans="1:7" ht="16.5" x14ac:dyDescent="0.3">
      <c r="A8" s="19" t="s">
        <v>32</v>
      </c>
      <c r="B8" s="14">
        <v>7317.5566806100005</v>
      </c>
      <c r="C8" s="21">
        <v>7.2931447286035261E-2</v>
      </c>
      <c r="E8" s="11"/>
    </row>
    <row r="9" spans="1:7" ht="16.5" x14ac:dyDescent="0.3">
      <c r="A9" s="19" t="s">
        <v>34</v>
      </c>
      <c r="B9" s="14">
        <v>6260.1928402499998</v>
      </c>
      <c r="C9" s="21">
        <v>6.2393083382450601E-2</v>
      </c>
      <c r="E9" s="11"/>
    </row>
    <row r="10" spans="1:7" ht="16.5" x14ac:dyDescent="0.3">
      <c r="A10" s="19" t="s">
        <v>31</v>
      </c>
      <c r="B10" s="14">
        <v>6044.9964397600006</v>
      </c>
      <c r="C10" s="21">
        <v>6.0248298500897406E-2</v>
      </c>
    </row>
    <row r="11" spans="1:7" ht="16.5" x14ac:dyDescent="0.3">
      <c r="A11" s="19" t="s">
        <v>40</v>
      </c>
      <c r="B11" s="14">
        <v>3176.4919999999997</v>
      </c>
      <c r="C11" s="21">
        <v>3.1658949696471733E-2</v>
      </c>
    </row>
    <row r="12" spans="1:7" ht="16.5" x14ac:dyDescent="0.3">
      <c r="A12" s="19" t="s">
        <v>41</v>
      </c>
      <c r="B12" s="14">
        <v>2798.5188115600004</v>
      </c>
      <c r="C12" s="21">
        <v>2.7891827298733296E-2</v>
      </c>
    </row>
    <row r="13" spans="1:7" ht="16.5" x14ac:dyDescent="0.3">
      <c r="A13" s="20" t="s">
        <v>12</v>
      </c>
      <c r="B13" s="14">
        <v>1598.8423726600001</v>
      </c>
      <c r="C13" s="21">
        <v>1.5935085071402812E-2</v>
      </c>
    </row>
    <row r="14" spans="1:7" ht="16.5" x14ac:dyDescent="0.3">
      <c r="A14" s="31" t="s">
        <v>38</v>
      </c>
      <c r="B14" s="15">
        <v>1588.1930000000002</v>
      </c>
      <c r="C14" s="21">
        <v>1.582894661635809E-2</v>
      </c>
    </row>
    <row r="15" spans="1:7" ht="16.5" x14ac:dyDescent="0.3">
      <c r="A15" s="20" t="s">
        <v>24</v>
      </c>
      <c r="B15" s="14">
        <v>1358.3404483999998</v>
      </c>
      <c r="C15" s="21">
        <v>1.3538089164581072E-2</v>
      </c>
    </row>
    <row r="16" spans="1:7" ht="16.5" x14ac:dyDescent="0.3">
      <c r="A16" s="20" t="s">
        <v>43</v>
      </c>
      <c r="B16" s="23">
        <v>1116.2079999999999</v>
      </c>
      <c r="C16" s="21">
        <v>1.1124842411943527E-2</v>
      </c>
    </row>
    <row r="17" spans="1:3" ht="16.5" x14ac:dyDescent="0.3">
      <c r="A17" s="20" t="s">
        <v>45</v>
      </c>
      <c r="B17" s="23">
        <v>1100.991</v>
      </c>
      <c r="C17" s="21">
        <v>1.0973180063185463E-2</v>
      </c>
    </row>
    <row r="18" spans="1:3" ht="16.5" x14ac:dyDescent="0.3">
      <c r="A18" s="20" t="s">
        <v>13</v>
      </c>
      <c r="B18" s="16">
        <v>7784.3666560300335</v>
      </c>
      <c r="C18" s="21">
        <v>7.7583973887592583E-2</v>
      </c>
    </row>
    <row r="19" spans="1:3" ht="16.5" x14ac:dyDescent="0.3">
      <c r="A19" s="3" t="s">
        <v>21</v>
      </c>
      <c r="B19" s="16">
        <f>SUM(B4:B18)</f>
        <v>100334.72463409003</v>
      </c>
      <c r="C19" s="21">
        <f>SUM(C4:C18)</f>
        <v>1.0000000000000004</v>
      </c>
    </row>
    <row r="20" spans="1:3" ht="16.5" x14ac:dyDescent="0.3">
      <c r="A20" s="3" t="s">
        <v>15</v>
      </c>
      <c r="B20" s="8">
        <v>48314.201613780002</v>
      </c>
      <c r="C20" s="30" t="s">
        <v>14</v>
      </c>
    </row>
    <row r="21" spans="1:3" ht="16.5" x14ac:dyDescent="0.3">
      <c r="A21" s="3" t="s">
        <v>20</v>
      </c>
      <c r="B21" s="8">
        <v>39215.839810860001</v>
      </c>
      <c r="C21" s="30" t="s">
        <v>14</v>
      </c>
    </row>
    <row r="22" spans="1:3" ht="16.5" x14ac:dyDescent="0.3">
      <c r="A22" s="3" t="s">
        <v>18</v>
      </c>
      <c r="B22" s="9">
        <f>B19+B20+B21</f>
        <v>187864.76605873002</v>
      </c>
      <c r="C22" s="30" t="s">
        <v>14</v>
      </c>
    </row>
    <row r="23" spans="1:3" x14ac:dyDescent="0.25">
      <c r="A23" s="5" t="s">
        <v>17</v>
      </c>
      <c r="B23" s="6"/>
      <c r="C23" s="6"/>
    </row>
    <row r="24" spans="1:3" x14ac:dyDescent="0.25">
      <c r="A24" s="5"/>
    </row>
    <row r="25" spans="1:3" x14ac:dyDescent="0.25">
      <c r="B25" s="11"/>
    </row>
    <row r="26" spans="1:3" x14ac:dyDescent="0.25">
      <c r="B26" s="11"/>
    </row>
    <row r="27" spans="1:3" x14ac:dyDescent="0.25">
      <c r="B27" s="11"/>
    </row>
    <row r="28" spans="1:3" x14ac:dyDescent="0.25">
      <c r="B28" s="11"/>
    </row>
    <row r="29" spans="1:3" x14ac:dyDescent="0.25">
      <c r="B29" s="11"/>
    </row>
    <row r="30" spans="1:3" x14ac:dyDescent="0.25">
      <c r="B30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dimension ref="A1:G29"/>
  <sheetViews>
    <sheetView workbookViewId="0">
      <selection activeCell="B4" sqref="B4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24914.747803850001</v>
      </c>
      <c r="C4" s="21">
        <v>0.24136446278067755</v>
      </c>
    </row>
    <row r="5" spans="1:7" ht="16.5" x14ac:dyDescent="0.3">
      <c r="A5" s="19" t="s">
        <v>27</v>
      </c>
      <c r="B5" s="14">
        <v>15431.641097650001</v>
      </c>
      <c r="C5" s="21">
        <v>0.14949578429138097</v>
      </c>
      <c r="E5" s="11"/>
      <c r="G5" s="11"/>
    </row>
    <row r="6" spans="1:7" ht="16.5" x14ac:dyDescent="0.3">
      <c r="A6" s="19" t="s">
        <v>26</v>
      </c>
      <c r="B6" s="14">
        <v>13220.357777900002</v>
      </c>
      <c r="C6" s="21">
        <v>0.12807372476546208</v>
      </c>
      <c r="E6" s="11"/>
    </row>
    <row r="7" spans="1:7" ht="16.5" x14ac:dyDescent="0.3">
      <c r="A7" s="19" t="s">
        <v>30</v>
      </c>
      <c r="B7" s="14">
        <v>8306.3007526599995</v>
      </c>
      <c r="C7" s="21">
        <v>8.0468236509731617E-2</v>
      </c>
      <c r="E7" s="11"/>
    </row>
    <row r="8" spans="1:7" ht="16.5" x14ac:dyDescent="0.3">
      <c r="A8" s="19" t="s">
        <v>32</v>
      </c>
      <c r="B8" s="14">
        <v>7207.0145183599998</v>
      </c>
      <c r="C8" s="21">
        <v>6.9818775657351922E-2</v>
      </c>
      <c r="E8" s="11"/>
    </row>
    <row r="9" spans="1:7" ht="16.5" x14ac:dyDescent="0.3">
      <c r="A9" s="19" t="s">
        <v>34</v>
      </c>
      <c r="B9" s="14">
        <v>6841.2310901999999</v>
      </c>
      <c r="C9" s="21">
        <v>6.6275206951500118E-2</v>
      </c>
      <c r="E9" s="11"/>
    </row>
    <row r="10" spans="1:7" ht="16.5" x14ac:dyDescent="0.3">
      <c r="A10" s="19" t="s">
        <v>31</v>
      </c>
      <c r="B10" s="14">
        <v>6244.9986216799998</v>
      </c>
      <c r="C10" s="21">
        <v>6.0499136866837687E-2</v>
      </c>
    </row>
    <row r="11" spans="1:7" ht="16.5" x14ac:dyDescent="0.3">
      <c r="A11" s="19" t="s">
        <v>40</v>
      </c>
      <c r="B11" s="14">
        <v>3176.4919999999997</v>
      </c>
      <c r="C11" s="21">
        <v>3.0772628771648464E-2</v>
      </c>
    </row>
    <row r="12" spans="1:7" ht="16.5" x14ac:dyDescent="0.3">
      <c r="A12" s="19" t="s">
        <v>41</v>
      </c>
      <c r="B12" s="14">
        <v>2641.0162690800003</v>
      </c>
      <c r="C12" s="21">
        <v>2.5585146516434766E-2</v>
      </c>
    </row>
    <row r="13" spans="1:7" ht="16.5" x14ac:dyDescent="0.3">
      <c r="A13" s="20" t="s">
        <v>12</v>
      </c>
      <c r="B13" s="14">
        <v>1632.3415663800001</v>
      </c>
      <c r="C13" s="21">
        <v>1.5813495217599453E-2</v>
      </c>
    </row>
    <row r="14" spans="1:7" ht="16.5" x14ac:dyDescent="0.3">
      <c r="A14" s="31" t="s">
        <v>38</v>
      </c>
      <c r="B14" s="15">
        <v>1599.7850000000001</v>
      </c>
      <c r="C14" s="21">
        <v>1.5498099765228953E-2</v>
      </c>
    </row>
    <row r="15" spans="1:7" ht="16.5" x14ac:dyDescent="0.3">
      <c r="A15" s="20" t="s">
        <v>24</v>
      </c>
      <c r="B15" s="14">
        <v>1369.6169611999999</v>
      </c>
      <c r="C15" s="21">
        <v>1.3268320621100527E-2</v>
      </c>
    </row>
    <row r="16" spans="1:7" ht="16.5" x14ac:dyDescent="0.3">
      <c r="A16" s="20" t="s">
        <v>45</v>
      </c>
      <c r="B16" s="23">
        <v>1041.7060000000001</v>
      </c>
      <c r="C16" s="21">
        <v>1.0091645761172652E-2</v>
      </c>
    </row>
    <row r="17" spans="1:3" ht="16.5" x14ac:dyDescent="0.3">
      <c r="A17" s="20" t="s">
        <v>13</v>
      </c>
      <c r="B17" s="16">
        <v>9597.3409252900165</v>
      </c>
      <c r="C17" s="21">
        <v>9.2975335523873145E-2</v>
      </c>
    </row>
    <row r="18" spans="1:3" ht="16.5" x14ac:dyDescent="0.3">
      <c r="A18" s="3" t="s">
        <v>21</v>
      </c>
      <c r="B18" s="16">
        <f>SUM(B4:B17)</f>
        <v>103224.59038425003</v>
      </c>
      <c r="C18" s="21">
        <f>SUM(C4:C17)</f>
        <v>0.99999999999999978</v>
      </c>
    </row>
    <row r="19" spans="1:3" ht="16.5" x14ac:dyDescent="0.3">
      <c r="A19" s="3" t="s">
        <v>15</v>
      </c>
      <c r="B19" s="8">
        <v>48596.67452706</v>
      </c>
      <c r="C19" s="30" t="s">
        <v>14</v>
      </c>
    </row>
    <row r="20" spans="1:3" ht="16.5" x14ac:dyDescent="0.3">
      <c r="A20" s="3" t="s">
        <v>20</v>
      </c>
      <c r="B20" s="8">
        <v>38808.817148980001</v>
      </c>
      <c r="C20" s="30" t="s">
        <v>14</v>
      </c>
    </row>
    <row r="21" spans="1:3" ht="16.5" x14ac:dyDescent="0.3">
      <c r="A21" s="3" t="s">
        <v>18</v>
      </c>
      <c r="B21" s="9">
        <f>B18+B19+B20</f>
        <v>190630.08206029003</v>
      </c>
      <c r="C21" s="30" t="s">
        <v>14</v>
      </c>
    </row>
    <row r="22" spans="1:3" x14ac:dyDescent="0.25">
      <c r="A22" s="5" t="s">
        <v>17</v>
      </c>
      <c r="B22" s="6"/>
      <c r="C22" s="6"/>
    </row>
    <row r="23" spans="1:3" x14ac:dyDescent="0.25">
      <c r="A23" s="5"/>
    </row>
    <row r="24" spans="1:3" x14ac:dyDescent="0.25">
      <c r="B24" s="11"/>
    </row>
    <row r="25" spans="1:3" x14ac:dyDescent="0.25">
      <c r="B25" s="11"/>
    </row>
    <row r="26" spans="1:3" x14ac:dyDescent="0.25">
      <c r="B26" s="11"/>
    </row>
    <row r="27" spans="1:3" x14ac:dyDescent="0.25">
      <c r="B27" s="11"/>
    </row>
    <row r="28" spans="1:3" x14ac:dyDescent="0.25">
      <c r="B28" s="11"/>
    </row>
    <row r="29" spans="1:3" x14ac:dyDescent="0.25">
      <c r="B29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dimension ref="A1:G30"/>
  <sheetViews>
    <sheetView workbookViewId="0">
      <selection activeCell="B17" sqref="B17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24047.723152449998</v>
      </c>
      <c r="C4" s="21">
        <v>0.23233576136317571</v>
      </c>
    </row>
    <row r="5" spans="1:7" ht="16.5" x14ac:dyDescent="0.3">
      <c r="A5" s="19" t="s">
        <v>27</v>
      </c>
      <c r="B5" s="14">
        <v>15097.62910305</v>
      </c>
      <c r="C5" s="21">
        <v>0.14586491744764588</v>
      </c>
      <c r="E5" s="11"/>
      <c r="G5" s="11"/>
    </row>
    <row r="6" spans="1:7" ht="16.5" x14ac:dyDescent="0.3">
      <c r="A6" s="19" t="s">
        <v>26</v>
      </c>
      <c r="B6" s="14">
        <v>13332.677722300001</v>
      </c>
      <c r="C6" s="21">
        <v>0.1288129362594076</v>
      </c>
      <c r="E6" s="11"/>
    </row>
    <row r="7" spans="1:7" ht="16.5" x14ac:dyDescent="0.3">
      <c r="A7" s="19" t="s">
        <v>30</v>
      </c>
      <c r="B7" s="14">
        <v>8829.2363044199992</v>
      </c>
      <c r="C7" s="21">
        <v>8.5303183425654988E-2</v>
      </c>
      <c r="E7" s="11"/>
    </row>
    <row r="8" spans="1:7" ht="16.5" x14ac:dyDescent="0.3">
      <c r="A8" s="19" t="s">
        <v>32</v>
      </c>
      <c r="B8" s="14">
        <v>7665.7848630000008</v>
      </c>
      <c r="C8" s="21">
        <v>7.4062560987606829E-2</v>
      </c>
      <c r="E8" s="11"/>
    </row>
    <row r="9" spans="1:7" ht="16.5" x14ac:dyDescent="0.3">
      <c r="A9" s="19" t="s">
        <v>34</v>
      </c>
      <c r="B9" s="14">
        <v>6577.2220210699998</v>
      </c>
      <c r="C9" s="21">
        <v>6.3545470655680655E-2</v>
      </c>
      <c r="E9" s="11"/>
    </row>
    <row r="10" spans="1:7" ht="16.5" x14ac:dyDescent="0.3">
      <c r="A10" s="19" t="s">
        <v>31</v>
      </c>
      <c r="B10" s="14">
        <v>6221.7460271600003</v>
      </c>
      <c r="C10" s="21">
        <v>6.0111058791911469E-2</v>
      </c>
    </row>
    <row r="11" spans="1:7" ht="16.5" x14ac:dyDescent="0.3">
      <c r="A11" s="19" t="s">
        <v>41</v>
      </c>
      <c r="B11" s="14">
        <v>3218.4158072199998</v>
      </c>
      <c r="C11" s="21">
        <v>3.1094548212043802E-2</v>
      </c>
    </row>
    <row r="12" spans="1:7" ht="16.5" x14ac:dyDescent="0.3">
      <c r="A12" s="19" t="s">
        <v>40</v>
      </c>
      <c r="B12" s="14">
        <v>2977.3420000000001</v>
      </c>
      <c r="C12" s="21">
        <v>2.8765426814974168E-2</v>
      </c>
    </row>
    <row r="13" spans="1:7" ht="16.5" x14ac:dyDescent="0.3">
      <c r="A13" s="20" t="s">
        <v>12</v>
      </c>
      <c r="B13" s="14">
        <v>1594.02966406</v>
      </c>
      <c r="C13" s="21">
        <v>1.5400630375151993E-2</v>
      </c>
    </row>
    <row r="14" spans="1:7" ht="16.5" x14ac:dyDescent="0.3">
      <c r="A14" s="31" t="s">
        <v>33</v>
      </c>
      <c r="B14" s="15">
        <v>1550.6687566000001</v>
      </c>
      <c r="C14" s="21">
        <v>1.4981701340405064E-2</v>
      </c>
    </row>
    <row r="15" spans="1:7" ht="16.5" x14ac:dyDescent="0.3">
      <c r="A15" s="20" t="s">
        <v>38</v>
      </c>
      <c r="B15" s="14">
        <v>1526.82</v>
      </c>
      <c r="C15" s="21">
        <v>1.4751287883501074E-2</v>
      </c>
    </row>
    <row r="16" spans="1:7" ht="16.5" x14ac:dyDescent="0.3">
      <c r="A16" s="20" t="s">
        <v>24</v>
      </c>
      <c r="B16" s="23">
        <v>1410.4836844000001</v>
      </c>
      <c r="C16" s="21">
        <v>1.3627310936171701E-2</v>
      </c>
    </row>
    <row r="17" spans="1:3" ht="16.5" x14ac:dyDescent="0.3">
      <c r="A17" s="20" t="s">
        <v>43</v>
      </c>
      <c r="B17" s="23">
        <v>1121.7849999999999</v>
      </c>
      <c r="C17" s="21">
        <v>1.0838064394226727E-2</v>
      </c>
    </row>
    <row r="18" spans="1:3" ht="16.5" x14ac:dyDescent="0.3">
      <c r="A18" s="20" t="s">
        <v>13</v>
      </c>
      <c r="B18" s="16">
        <v>8332.618854979999</v>
      </c>
      <c r="C18" s="21">
        <v>8.0505141112442238E-2</v>
      </c>
    </row>
    <row r="19" spans="1:3" ht="16.5" x14ac:dyDescent="0.3">
      <c r="A19" s="3" t="s">
        <v>21</v>
      </c>
      <c r="B19" s="16">
        <f>SUM(B4:B18)</f>
        <v>103504.18296071001</v>
      </c>
      <c r="C19" s="21">
        <f>SUM(C4:C18)</f>
        <v>1.0000000000000002</v>
      </c>
    </row>
    <row r="20" spans="1:3" ht="16.5" x14ac:dyDescent="0.3">
      <c r="A20" s="3" t="s">
        <v>15</v>
      </c>
      <c r="B20" s="8">
        <v>53233.776883350001</v>
      </c>
      <c r="C20" s="30" t="s">
        <v>14</v>
      </c>
    </row>
    <row r="21" spans="1:3" ht="16.5" x14ac:dyDescent="0.3">
      <c r="A21" s="3" t="s">
        <v>20</v>
      </c>
      <c r="B21" s="8">
        <v>35402.180862469999</v>
      </c>
      <c r="C21" s="30" t="s">
        <v>14</v>
      </c>
    </row>
    <row r="22" spans="1:3" ht="16.5" x14ac:dyDescent="0.3">
      <c r="A22" s="3" t="s">
        <v>18</v>
      </c>
      <c r="B22" s="9">
        <f>B19+B20+B21</f>
        <v>192140.14070653002</v>
      </c>
      <c r="C22" s="30" t="s">
        <v>14</v>
      </c>
    </row>
    <row r="23" spans="1:3" x14ac:dyDescent="0.25">
      <c r="A23" s="5" t="s">
        <v>17</v>
      </c>
      <c r="B23" s="6"/>
      <c r="C23" s="6"/>
    </row>
    <row r="24" spans="1:3" x14ac:dyDescent="0.25">
      <c r="A24" s="5"/>
    </row>
    <row r="25" spans="1:3" x14ac:dyDescent="0.25">
      <c r="B25" s="11"/>
    </row>
    <row r="26" spans="1:3" x14ac:dyDescent="0.25">
      <c r="B26" s="11"/>
    </row>
    <row r="27" spans="1:3" x14ac:dyDescent="0.25">
      <c r="B27" s="11"/>
    </row>
    <row r="28" spans="1:3" x14ac:dyDescent="0.25">
      <c r="B28" s="11"/>
    </row>
    <row r="29" spans="1:3" x14ac:dyDescent="0.25">
      <c r="B29" s="11"/>
    </row>
    <row r="30" spans="1:3" x14ac:dyDescent="0.25">
      <c r="B30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dimension ref="A1:G30"/>
  <sheetViews>
    <sheetView workbookViewId="0">
      <selection activeCell="C31" sqref="C31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22131.069564150002</v>
      </c>
      <c r="C4" s="21">
        <v>0.20607907728870439</v>
      </c>
    </row>
    <row r="5" spans="1:7" ht="16.5" x14ac:dyDescent="0.3">
      <c r="A5" s="19" t="s">
        <v>27</v>
      </c>
      <c r="B5" s="14">
        <v>15905.51282202</v>
      </c>
      <c r="C5" s="21">
        <v>0.14810822390053927</v>
      </c>
      <c r="E5" s="11"/>
      <c r="G5" s="11"/>
    </row>
    <row r="6" spans="1:7" ht="16.5" x14ac:dyDescent="0.3">
      <c r="A6" s="19" t="s">
        <v>26</v>
      </c>
      <c r="B6" s="14">
        <v>14428.634094100002</v>
      </c>
      <c r="C6" s="21">
        <v>0.13435589238150189</v>
      </c>
      <c r="E6" s="11"/>
    </row>
    <row r="7" spans="1:7" ht="16.5" x14ac:dyDescent="0.3">
      <c r="A7" s="19" t="s">
        <v>34</v>
      </c>
      <c r="B7" s="14">
        <v>9660.3996216900014</v>
      </c>
      <c r="C7" s="21">
        <v>8.9955265582957661E-2</v>
      </c>
      <c r="E7" s="11"/>
    </row>
    <row r="8" spans="1:7" ht="16.5" x14ac:dyDescent="0.3">
      <c r="A8" s="19" t="s">
        <v>30</v>
      </c>
      <c r="B8" s="14">
        <v>8506.7638561399981</v>
      </c>
      <c r="C8" s="21">
        <v>7.9212893037307774E-2</v>
      </c>
      <c r="E8" s="11"/>
    </row>
    <row r="9" spans="1:7" ht="16.5" x14ac:dyDescent="0.3">
      <c r="A9" s="19" t="s">
        <v>32</v>
      </c>
      <c r="B9" s="14">
        <v>7461.9854209999994</v>
      </c>
      <c r="C9" s="21">
        <v>6.9484173182142617E-2</v>
      </c>
      <c r="E9" s="11"/>
    </row>
    <row r="10" spans="1:7" ht="16.5" x14ac:dyDescent="0.3">
      <c r="A10" s="19" t="s">
        <v>31</v>
      </c>
      <c r="B10" s="14">
        <v>6360.4275997200002</v>
      </c>
      <c r="C10" s="21">
        <v>5.9226737646479809E-2</v>
      </c>
    </row>
    <row r="11" spans="1:7" ht="16.5" x14ac:dyDescent="0.3">
      <c r="A11" s="19" t="s">
        <v>40</v>
      </c>
      <c r="B11" s="14">
        <v>3381.5520000000001</v>
      </c>
      <c r="C11" s="21">
        <v>3.1488180629671153E-2</v>
      </c>
    </row>
    <row r="12" spans="1:7" ht="16.5" x14ac:dyDescent="0.3">
      <c r="A12" s="19" t="s">
        <v>41</v>
      </c>
      <c r="B12" s="14">
        <v>2794.9819437400001</v>
      </c>
      <c r="C12" s="21">
        <v>2.6026184515617237E-2</v>
      </c>
    </row>
    <row r="13" spans="1:7" ht="16.5" x14ac:dyDescent="0.3">
      <c r="A13" s="20" t="s">
        <v>36</v>
      </c>
      <c r="B13" s="14">
        <v>2199.6954000000001</v>
      </c>
      <c r="C13" s="21">
        <v>2.048302261371605E-2</v>
      </c>
    </row>
    <row r="14" spans="1:7" ht="16.5" x14ac:dyDescent="0.3">
      <c r="A14" s="31" t="s">
        <v>12</v>
      </c>
      <c r="B14" s="15">
        <v>1767.7963611</v>
      </c>
      <c r="C14" s="21">
        <v>1.6461284976481857E-2</v>
      </c>
    </row>
    <row r="15" spans="1:7" ht="16.5" x14ac:dyDescent="0.3">
      <c r="A15" s="20" t="s">
        <v>38</v>
      </c>
      <c r="B15" s="14">
        <v>1505.5060000000001</v>
      </c>
      <c r="C15" s="21">
        <v>1.4018901636601685E-2</v>
      </c>
    </row>
    <row r="16" spans="1:7" ht="16.5" x14ac:dyDescent="0.3">
      <c r="A16" s="20" t="s">
        <v>24</v>
      </c>
      <c r="B16" s="23">
        <v>1378.6948548</v>
      </c>
      <c r="C16" s="21">
        <v>1.2838067438010903E-2</v>
      </c>
    </row>
    <row r="17" spans="1:3" ht="16.5" x14ac:dyDescent="0.3">
      <c r="A17" s="20" t="s">
        <v>43</v>
      </c>
      <c r="B17" s="23">
        <v>1124.5169999999998</v>
      </c>
      <c r="C17" s="21">
        <v>1.0471225761761438E-2</v>
      </c>
    </row>
    <row r="18" spans="1:3" ht="16.5" x14ac:dyDescent="0.3">
      <c r="A18" s="20" t="s">
        <v>13</v>
      </c>
      <c r="B18" s="16">
        <v>8783.6157091100176</v>
      </c>
      <c r="C18" s="21">
        <v>8.17908694085063E-2</v>
      </c>
    </row>
    <row r="19" spans="1:3" ht="16.5" x14ac:dyDescent="0.3">
      <c r="A19" s="3" t="s">
        <v>21</v>
      </c>
      <c r="B19" s="16">
        <f>SUM(B4:B18)</f>
        <v>107391.15224757002</v>
      </c>
      <c r="C19" s="21">
        <f>SUM(C4:C18)</f>
        <v>0.99999999999999989</v>
      </c>
    </row>
    <row r="20" spans="1:3" ht="16.5" x14ac:dyDescent="0.3">
      <c r="A20" s="3" t="s">
        <v>15</v>
      </c>
      <c r="B20" s="8">
        <v>53951.109884449994</v>
      </c>
      <c r="C20" s="30" t="s">
        <v>14</v>
      </c>
    </row>
    <row r="21" spans="1:3" ht="16.5" x14ac:dyDescent="0.3">
      <c r="A21" s="3" t="s">
        <v>20</v>
      </c>
      <c r="B21" s="8">
        <v>35355.067395490005</v>
      </c>
      <c r="C21" s="30" t="s">
        <v>14</v>
      </c>
    </row>
    <row r="22" spans="1:3" ht="16.5" x14ac:dyDescent="0.3">
      <c r="A22" s="3" t="s">
        <v>18</v>
      </c>
      <c r="B22" s="9">
        <f>B19+B20+B21</f>
        <v>196697.32952751004</v>
      </c>
      <c r="C22" s="30" t="s">
        <v>14</v>
      </c>
    </row>
    <row r="23" spans="1:3" x14ac:dyDescent="0.25">
      <c r="A23" s="5" t="s">
        <v>17</v>
      </c>
      <c r="B23" s="6"/>
      <c r="C23" s="6"/>
    </row>
    <row r="24" spans="1:3" x14ac:dyDescent="0.25">
      <c r="A24" s="5"/>
    </row>
    <row r="25" spans="1:3" x14ac:dyDescent="0.25">
      <c r="B25" s="11"/>
    </row>
    <row r="26" spans="1:3" x14ac:dyDescent="0.25">
      <c r="B26" s="11"/>
    </row>
    <row r="27" spans="1:3" x14ac:dyDescent="0.25">
      <c r="B27" s="11"/>
    </row>
    <row r="28" spans="1:3" x14ac:dyDescent="0.25">
      <c r="B28" s="11"/>
    </row>
    <row r="29" spans="1:3" x14ac:dyDescent="0.25">
      <c r="B29" s="11"/>
    </row>
    <row r="30" spans="1:3" x14ac:dyDescent="0.25">
      <c r="B30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dimension ref="A1:G30"/>
  <sheetViews>
    <sheetView workbookViewId="0">
      <selection activeCell="H14" sqref="H14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22553.561047249998</v>
      </c>
      <c r="C4" s="21">
        <v>0.20911117963665501</v>
      </c>
    </row>
    <row r="5" spans="1:7" ht="16.5" x14ac:dyDescent="0.3">
      <c r="A5" s="19" t="s">
        <v>27</v>
      </c>
      <c r="B5" s="14">
        <v>16648.5089033</v>
      </c>
      <c r="C5" s="21">
        <v>0.15436096005712188</v>
      </c>
      <c r="E5" s="11"/>
      <c r="G5" s="11"/>
    </row>
    <row r="6" spans="1:7" ht="16.5" x14ac:dyDescent="0.3">
      <c r="A6" s="19" t="s">
        <v>26</v>
      </c>
      <c r="B6" s="14">
        <v>15333.388601499999</v>
      </c>
      <c r="C6" s="21">
        <v>0.14216748173689697</v>
      </c>
      <c r="E6" s="11"/>
    </row>
    <row r="7" spans="1:7" ht="16.5" x14ac:dyDescent="0.3">
      <c r="A7" s="19" t="s">
        <v>30</v>
      </c>
      <c r="B7" s="14">
        <v>8852.9233140000033</v>
      </c>
      <c r="C7" s="21">
        <v>8.2082170241098679E-2</v>
      </c>
      <c r="E7" s="11"/>
    </row>
    <row r="8" spans="1:7" ht="16.5" x14ac:dyDescent="0.3">
      <c r="A8" s="19" t="s">
        <v>34</v>
      </c>
      <c r="B8" s="14">
        <v>8121.1707516000006</v>
      </c>
      <c r="C8" s="21">
        <v>7.529753693174962E-2</v>
      </c>
      <c r="E8" s="11"/>
    </row>
    <row r="9" spans="1:7" ht="16.5" x14ac:dyDescent="0.3">
      <c r="A9" s="19" t="s">
        <v>32</v>
      </c>
      <c r="B9" s="14">
        <v>7302.3786149999996</v>
      </c>
      <c r="C9" s="21">
        <v>6.7705893678476306E-2</v>
      </c>
      <c r="E9" s="11"/>
    </row>
    <row r="10" spans="1:7" ht="16.5" x14ac:dyDescent="0.3">
      <c r="A10" s="19" t="s">
        <v>31</v>
      </c>
      <c r="B10" s="14">
        <v>6389.2762237999996</v>
      </c>
      <c r="C10" s="21">
        <v>5.9239828485806251E-2</v>
      </c>
    </row>
    <row r="11" spans="1:7" ht="16.5" x14ac:dyDescent="0.3">
      <c r="A11" s="19" t="s">
        <v>41</v>
      </c>
      <c r="B11" s="14">
        <v>3394.0363821000001</v>
      </c>
      <c r="C11" s="21">
        <v>3.1468686922821655E-2</v>
      </c>
    </row>
    <row r="12" spans="1:7" ht="16.5" x14ac:dyDescent="0.3">
      <c r="A12" s="19" t="s">
        <v>40</v>
      </c>
      <c r="B12" s="14">
        <v>3378.268</v>
      </c>
      <c r="C12" s="21">
        <v>3.1322486286257674E-2</v>
      </c>
    </row>
    <row r="13" spans="1:7" ht="16.5" x14ac:dyDescent="0.3">
      <c r="A13" s="20" t="s">
        <v>12</v>
      </c>
      <c r="B13" s="14">
        <v>1804.4455065000002</v>
      </c>
      <c r="C13" s="21">
        <v>1.6730383626060909E-2</v>
      </c>
    </row>
    <row r="14" spans="1:7" ht="16.5" x14ac:dyDescent="0.3">
      <c r="A14" s="31" t="s">
        <v>38</v>
      </c>
      <c r="B14" s="15">
        <v>1532.4140000000002</v>
      </c>
      <c r="C14" s="21">
        <v>1.4208173093392612E-2</v>
      </c>
    </row>
    <row r="15" spans="1:7" ht="16.5" x14ac:dyDescent="0.3">
      <c r="A15" s="20" t="s">
        <v>24</v>
      </c>
      <c r="B15" s="14">
        <v>1372.243242</v>
      </c>
      <c r="C15" s="21">
        <v>1.2723108447569811E-2</v>
      </c>
    </row>
    <row r="16" spans="1:7" ht="16.5" x14ac:dyDescent="0.3">
      <c r="A16" s="20" t="s">
        <v>36</v>
      </c>
      <c r="B16" s="23">
        <v>1359.6120324999999</v>
      </c>
      <c r="C16" s="21">
        <v>1.2605994918879192E-2</v>
      </c>
    </row>
    <row r="17" spans="1:3" ht="16.5" x14ac:dyDescent="0.3">
      <c r="A17" s="20" t="s">
        <v>43</v>
      </c>
      <c r="B17" s="23">
        <v>1148.1449999999998</v>
      </c>
      <c r="C17" s="21">
        <v>1.0645323585084224E-2</v>
      </c>
    </row>
    <row r="18" spans="1:3" ht="16.5" x14ac:dyDescent="0.3">
      <c r="A18" s="20" t="s">
        <v>13</v>
      </c>
      <c r="B18" s="16">
        <v>8664.0295006500382</v>
      </c>
      <c r="C18" s="21">
        <v>8.0330792352129185E-2</v>
      </c>
    </row>
    <row r="19" spans="1:3" ht="16.5" x14ac:dyDescent="0.3">
      <c r="A19" s="3" t="s">
        <v>21</v>
      </c>
      <c r="B19" s="16">
        <f>SUM(B4:B18)</f>
        <v>107854.40112020004</v>
      </c>
      <c r="C19" s="21">
        <f>SUM(C4:C18)</f>
        <v>1</v>
      </c>
    </row>
    <row r="20" spans="1:3" ht="16.5" x14ac:dyDescent="0.3">
      <c r="A20" s="3" t="s">
        <v>15</v>
      </c>
      <c r="B20" s="8">
        <v>54261.770323900004</v>
      </c>
      <c r="C20" s="30" t="s">
        <v>14</v>
      </c>
    </row>
    <row r="21" spans="1:3" ht="16.5" x14ac:dyDescent="0.3">
      <c r="A21" s="3" t="s">
        <v>20</v>
      </c>
      <c r="B21" s="8">
        <v>35570.500990050001</v>
      </c>
      <c r="C21" s="30" t="s">
        <v>14</v>
      </c>
    </row>
    <row r="22" spans="1:3" ht="16.5" x14ac:dyDescent="0.3">
      <c r="A22" s="3" t="s">
        <v>18</v>
      </c>
      <c r="B22" s="9">
        <f>B19+B20+B21</f>
        <v>197686.67243415004</v>
      </c>
      <c r="C22" s="30" t="s">
        <v>14</v>
      </c>
    </row>
    <row r="23" spans="1:3" x14ac:dyDescent="0.25">
      <c r="A23" s="5" t="s">
        <v>17</v>
      </c>
      <c r="B23" s="6"/>
      <c r="C23" s="6"/>
    </row>
    <row r="24" spans="1:3" x14ac:dyDescent="0.25">
      <c r="A24" s="5"/>
    </row>
    <row r="25" spans="1:3" x14ac:dyDescent="0.25">
      <c r="B25" s="11"/>
    </row>
    <row r="26" spans="1:3" x14ac:dyDescent="0.25">
      <c r="B26" s="11"/>
    </row>
    <row r="27" spans="1:3" x14ac:dyDescent="0.25">
      <c r="B27" s="11"/>
    </row>
    <row r="28" spans="1:3" x14ac:dyDescent="0.25">
      <c r="B28" s="11"/>
    </row>
    <row r="29" spans="1:3" x14ac:dyDescent="0.25">
      <c r="B29" s="11"/>
    </row>
    <row r="30" spans="1:3" x14ac:dyDescent="0.25">
      <c r="B30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dimension ref="A1:G30"/>
  <sheetViews>
    <sheetView workbookViewId="0">
      <selection activeCell="B22" sqref="B22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21631.52992855</v>
      </c>
      <c r="C4" s="21">
        <v>0.19301094125991519</v>
      </c>
    </row>
    <row r="5" spans="1:7" ht="16.5" x14ac:dyDescent="0.3">
      <c r="A5" s="19" t="s">
        <v>27</v>
      </c>
      <c r="B5" s="14">
        <v>17917.581818800001</v>
      </c>
      <c r="C5" s="21">
        <v>0.15987261850507245</v>
      </c>
      <c r="E5" s="11"/>
      <c r="G5" s="11"/>
    </row>
    <row r="6" spans="1:7" ht="16.5" x14ac:dyDescent="0.3">
      <c r="A6" s="19" t="s">
        <v>26</v>
      </c>
      <c r="B6" s="14">
        <v>16850.5196517</v>
      </c>
      <c r="C6" s="21">
        <v>0.15035157797141191</v>
      </c>
      <c r="E6" s="11"/>
    </row>
    <row r="7" spans="1:7" ht="16.5" x14ac:dyDescent="0.3">
      <c r="A7" s="19" t="s">
        <v>30</v>
      </c>
      <c r="B7" s="14">
        <v>9418.7720535899989</v>
      </c>
      <c r="C7" s="21">
        <v>8.4040567892363083E-2</v>
      </c>
      <c r="E7" s="11"/>
    </row>
    <row r="8" spans="1:7" ht="16.5" x14ac:dyDescent="0.3">
      <c r="A8" s="19" t="s">
        <v>34</v>
      </c>
      <c r="B8" s="14">
        <v>8836.9956717399982</v>
      </c>
      <c r="C8" s="21">
        <v>7.8849570887779802E-2</v>
      </c>
      <c r="E8" s="11"/>
    </row>
    <row r="9" spans="1:7" ht="16.5" x14ac:dyDescent="0.3">
      <c r="A9" s="19" t="s">
        <v>32</v>
      </c>
      <c r="B9" s="14">
        <v>7207.8913769999999</v>
      </c>
      <c r="C9" s="21">
        <v>6.4313615531088372E-2</v>
      </c>
      <c r="E9" s="11"/>
    </row>
    <row r="10" spans="1:7" ht="16.5" x14ac:dyDescent="0.3">
      <c r="A10" s="19" t="s">
        <v>31</v>
      </c>
      <c r="B10" s="14">
        <v>6017.5551136399999</v>
      </c>
      <c r="C10" s="21">
        <v>5.3692641269637957E-2</v>
      </c>
    </row>
    <row r="11" spans="1:7" ht="16.5" x14ac:dyDescent="0.3">
      <c r="A11" s="19" t="s">
        <v>41</v>
      </c>
      <c r="B11" s="14">
        <v>3390.6338763800004</v>
      </c>
      <c r="C11" s="21">
        <v>3.0253497469179075E-2</v>
      </c>
    </row>
    <row r="12" spans="1:7" ht="16.5" x14ac:dyDescent="0.3">
      <c r="A12" s="19" t="s">
        <v>40</v>
      </c>
      <c r="B12" s="14">
        <v>3379.2579999999998</v>
      </c>
      <c r="C12" s="21">
        <v>3.0151994310825839E-2</v>
      </c>
    </row>
    <row r="13" spans="1:7" ht="16.5" x14ac:dyDescent="0.3">
      <c r="A13" s="20" t="s">
        <v>36</v>
      </c>
      <c r="B13" s="14">
        <v>2116.6838284999999</v>
      </c>
      <c r="C13" s="21">
        <v>1.8886465240224054E-2</v>
      </c>
    </row>
    <row r="14" spans="1:7" ht="16.5" x14ac:dyDescent="0.3">
      <c r="A14" s="31" t="s">
        <v>12</v>
      </c>
      <c r="B14" s="15">
        <v>1774.4983307000002</v>
      </c>
      <c r="C14" s="21">
        <v>1.5833257943559314E-2</v>
      </c>
    </row>
    <row r="15" spans="1:7" ht="16.5" x14ac:dyDescent="0.3">
      <c r="A15" s="20" t="s">
        <v>38</v>
      </c>
      <c r="B15" s="14">
        <v>1548.7090000000001</v>
      </c>
      <c r="C15" s="21">
        <v>1.3818614902184083E-2</v>
      </c>
    </row>
    <row r="16" spans="1:7" ht="16.5" x14ac:dyDescent="0.3">
      <c r="A16" s="20" t="s">
        <v>24</v>
      </c>
      <c r="B16" s="23">
        <v>1406.1072876000001</v>
      </c>
      <c r="C16" s="21">
        <v>1.2546227288986505E-2</v>
      </c>
    </row>
    <row r="17" spans="1:3" ht="16.5" x14ac:dyDescent="0.3">
      <c r="A17" s="20" t="s">
        <v>43</v>
      </c>
      <c r="B17" s="23">
        <v>1159.8739999999998</v>
      </c>
      <c r="C17" s="21">
        <v>1.0349169625188372E-2</v>
      </c>
    </row>
    <row r="18" spans="1:3" ht="16.5" x14ac:dyDescent="0.3">
      <c r="A18" s="20" t="s">
        <v>13</v>
      </c>
      <c r="B18" s="16">
        <v>9417.502479190036</v>
      </c>
      <c r="C18" s="21">
        <v>8.4029239902583999E-2</v>
      </c>
    </row>
    <row r="19" spans="1:3" ht="16.5" x14ac:dyDescent="0.3">
      <c r="A19" s="3" t="s">
        <v>21</v>
      </c>
      <c r="B19" s="16">
        <f>SUM(B4:B18)</f>
        <v>112074.11241739003</v>
      </c>
      <c r="C19" s="21">
        <f>SUM(C4:C18)</f>
        <v>0.99999999999999978</v>
      </c>
    </row>
    <row r="20" spans="1:3" ht="16.5" x14ac:dyDescent="0.3">
      <c r="A20" s="3" t="s">
        <v>15</v>
      </c>
      <c r="B20" s="8">
        <v>54869.486351190004</v>
      </c>
      <c r="C20" s="30" t="s">
        <v>14</v>
      </c>
    </row>
    <row r="21" spans="1:3" ht="16.5" x14ac:dyDescent="0.3">
      <c r="A21" s="3" t="s">
        <v>20</v>
      </c>
      <c r="B21" s="8">
        <v>35872.82121039</v>
      </c>
      <c r="C21" s="30" t="s">
        <v>14</v>
      </c>
    </row>
    <row r="22" spans="1:3" ht="16.5" x14ac:dyDescent="0.3">
      <c r="A22" s="3" t="s">
        <v>18</v>
      </c>
      <c r="B22" s="9">
        <f>B19+B20+B21</f>
        <v>202816.41997897002</v>
      </c>
      <c r="C22" s="30" t="s">
        <v>14</v>
      </c>
    </row>
    <row r="23" spans="1:3" x14ac:dyDescent="0.25">
      <c r="A23" s="5" t="s">
        <v>17</v>
      </c>
      <c r="B23" s="6"/>
      <c r="C23" s="6"/>
    </row>
    <row r="24" spans="1:3" x14ac:dyDescent="0.25">
      <c r="A24" s="5"/>
    </row>
    <row r="25" spans="1:3" x14ac:dyDescent="0.25">
      <c r="B25" s="11"/>
    </row>
    <row r="26" spans="1:3" x14ac:dyDescent="0.25">
      <c r="B26" s="11"/>
    </row>
    <row r="27" spans="1:3" x14ac:dyDescent="0.25">
      <c r="B27" s="11"/>
    </row>
    <row r="28" spans="1:3" x14ac:dyDescent="0.25">
      <c r="B28" s="11"/>
    </row>
    <row r="29" spans="1:3" x14ac:dyDescent="0.25">
      <c r="B29" s="11"/>
    </row>
    <row r="30" spans="1:3" x14ac:dyDescent="0.25">
      <c r="B30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dimension ref="A1:G31"/>
  <sheetViews>
    <sheetView workbookViewId="0">
      <selection activeCell="B35" sqref="B35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20269.461250100001</v>
      </c>
      <c r="C4" s="21">
        <v>0.17799620473777494</v>
      </c>
    </row>
    <row r="5" spans="1:7" ht="16.5" x14ac:dyDescent="0.3">
      <c r="A5" s="19" t="s">
        <v>27</v>
      </c>
      <c r="B5" s="14">
        <v>18628.6798456</v>
      </c>
      <c r="C5" s="21">
        <v>0.16358768843821739</v>
      </c>
      <c r="E5" s="11"/>
      <c r="G5" s="11"/>
    </row>
    <row r="6" spans="1:7" ht="16.5" x14ac:dyDescent="0.3">
      <c r="A6" s="19" t="s">
        <v>26</v>
      </c>
      <c r="B6" s="14">
        <v>17887.441525399998</v>
      </c>
      <c r="C6" s="21">
        <v>0.15707850666106715</v>
      </c>
      <c r="E6" s="11"/>
    </row>
    <row r="7" spans="1:7" ht="16.5" x14ac:dyDescent="0.3">
      <c r="A7" s="19" t="s">
        <v>30</v>
      </c>
      <c r="B7" s="14">
        <v>9142.73306658</v>
      </c>
      <c r="C7" s="21">
        <v>8.0286879197332878E-2</v>
      </c>
      <c r="E7" s="11"/>
    </row>
    <row r="8" spans="1:7" ht="16.5" x14ac:dyDescent="0.3">
      <c r="A8" s="19" t="s">
        <v>34</v>
      </c>
      <c r="B8" s="14">
        <v>8624.9375318799994</v>
      </c>
      <c r="C8" s="21">
        <v>7.5739859477886098E-2</v>
      </c>
      <c r="E8" s="11"/>
    </row>
    <row r="9" spans="1:7" ht="16.5" x14ac:dyDescent="0.3">
      <c r="A9" s="19" t="s">
        <v>31</v>
      </c>
      <c r="B9" s="14">
        <v>6956.1617696800004</v>
      </c>
      <c r="C9" s="21">
        <v>6.1085510821800242E-2</v>
      </c>
      <c r="E9" s="11"/>
    </row>
    <row r="10" spans="1:7" ht="16.5" x14ac:dyDescent="0.3">
      <c r="A10" s="19" t="s">
        <v>32</v>
      </c>
      <c r="B10" s="14">
        <v>6385.6466740000005</v>
      </c>
      <c r="C10" s="21">
        <v>5.6075534457670308E-2</v>
      </c>
    </row>
    <row r="11" spans="1:7" ht="16.5" x14ac:dyDescent="0.3">
      <c r="A11" s="19" t="s">
        <v>40</v>
      </c>
      <c r="B11" s="14">
        <v>3505.1530000000002</v>
      </c>
      <c r="C11" s="21">
        <v>3.0780489097713342E-2</v>
      </c>
    </row>
    <row r="12" spans="1:7" ht="16.5" x14ac:dyDescent="0.3">
      <c r="A12" s="19" t="s">
        <v>41</v>
      </c>
      <c r="B12" s="14">
        <v>3499.7169435599999</v>
      </c>
      <c r="C12" s="21">
        <v>3.073275238665223E-2</v>
      </c>
    </row>
    <row r="13" spans="1:7" ht="16.5" x14ac:dyDescent="0.3">
      <c r="A13" s="20" t="s">
        <v>37</v>
      </c>
      <c r="B13" s="14">
        <v>2202.4769999999999</v>
      </c>
      <c r="C13" s="21">
        <v>1.9341044252979649E-2</v>
      </c>
    </row>
    <row r="14" spans="1:7" ht="16.5" x14ac:dyDescent="0.3">
      <c r="A14" s="31" t="s">
        <v>36</v>
      </c>
      <c r="B14" s="15">
        <v>2047.0808</v>
      </c>
      <c r="C14" s="21">
        <v>1.797643305343256E-2</v>
      </c>
    </row>
    <row r="15" spans="1:7" ht="16.5" x14ac:dyDescent="0.3">
      <c r="A15" s="20" t="s">
        <v>12</v>
      </c>
      <c r="B15" s="14">
        <v>1768.4631233999999</v>
      </c>
      <c r="C15" s="21">
        <v>1.5529752877983293E-2</v>
      </c>
    </row>
    <row r="16" spans="1:7" ht="16.5" x14ac:dyDescent="0.3">
      <c r="A16" s="20" t="s">
        <v>38</v>
      </c>
      <c r="B16" s="23">
        <v>1630.6289999999999</v>
      </c>
      <c r="C16" s="21">
        <v>1.4319362994116149E-2</v>
      </c>
    </row>
    <row r="17" spans="1:3" ht="16.5" x14ac:dyDescent="0.3">
      <c r="A17" s="20" t="s">
        <v>24</v>
      </c>
      <c r="B17" s="23">
        <v>1438.5965912000001</v>
      </c>
      <c r="C17" s="21">
        <v>1.2633031052122169E-2</v>
      </c>
    </row>
    <row r="18" spans="1:3" ht="16.5" x14ac:dyDescent="0.3">
      <c r="A18" s="20" t="s">
        <v>43</v>
      </c>
      <c r="B18" s="23">
        <v>1155.7579999999998</v>
      </c>
      <c r="C18" s="21">
        <v>1.0149284929529458E-2</v>
      </c>
    </row>
    <row r="19" spans="1:3" ht="16.5" x14ac:dyDescent="0.3">
      <c r="A19" s="20" t="s">
        <v>13</v>
      </c>
      <c r="B19" s="16">
        <v>8732.8697136799747</v>
      </c>
      <c r="C19" s="21">
        <v>7.6687665563722168E-2</v>
      </c>
    </row>
    <row r="20" spans="1:3" ht="16.5" x14ac:dyDescent="0.3">
      <c r="A20" s="3" t="s">
        <v>21</v>
      </c>
      <c r="B20" s="16">
        <f>SUM(B4:B19)</f>
        <v>113875.80583507997</v>
      </c>
      <c r="C20" s="21">
        <f>SUM(C4:C19)</f>
        <v>1.0000000000000002</v>
      </c>
    </row>
    <row r="21" spans="1:3" ht="16.5" x14ac:dyDescent="0.3">
      <c r="A21" s="3" t="s">
        <v>15</v>
      </c>
      <c r="B21" s="8">
        <v>53318.943760779999</v>
      </c>
      <c r="C21" s="30" t="s">
        <v>14</v>
      </c>
    </row>
    <row r="22" spans="1:3" ht="16.5" x14ac:dyDescent="0.3">
      <c r="A22" s="3" t="s">
        <v>20</v>
      </c>
      <c r="B22" s="8">
        <v>33270.723668179999</v>
      </c>
      <c r="C22" s="30" t="s">
        <v>14</v>
      </c>
    </row>
    <row r="23" spans="1:3" ht="16.5" x14ac:dyDescent="0.3">
      <c r="A23" s="3" t="s">
        <v>18</v>
      </c>
      <c r="B23" s="9">
        <f>B20+B21+B22</f>
        <v>200465.47326403996</v>
      </c>
      <c r="C23" s="30" t="s">
        <v>14</v>
      </c>
    </row>
    <row r="24" spans="1:3" x14ac:dyDescent="0.25">
      <c r="A24" s="5" t="s">
        <v>17</v>
      </c>
      <c r="B24" s="6"/>
      <c r="C24" s="6"/>
    </row>
    <row r="25" spans="1:3" x14ac:dyDescent="0.25">
      <c r="A25" s="5"/>
    </row>
    <row r="26" spans="1:3" x14ac:dyDescent="0.25">
      <c r="B26" s="11"/>
    </row>
    <row r="27" spans="1:3" x14ac:dyDescent="0.25">
      <c r="B27" s="11"/>
    </row>
    <row r="28" spans="1:3" x14ac:dyDescent="0.25">
      <c r="B28" s="11"/>
    </row>
    <row r="29" spans="1:3" x14ac:dyDescent="0.25">
      <c r="B29" s="11"/>
    </row>
    <row r="30" spans="1:3" x14ac:dyDescent="0.25">
      <c r="B30" s="11"/>
    </row>
    <row r="31" spans="1:3" x14ac:dyDescent="0.25">
      <c r="B31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dimension ref="A1:G31"/>
  <sheetViews>
    <sheetView workbookViewId="0">
      <selection activeCell="B20" sqref="B20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20040.807435950002</v>
      </c>
      <c r="C4" s="21">
        <v>0.17861158734953275</v>
      </c>
    </row>
    <row r="5" spans="1:7" ht="16.5" x14ac:dyDescent="0.3">
      <c r="A5" s="19" t="s">
        <v>27</v>
      </c>
      <c r="B5" s="14">
        <v>19444.0135596</v>
      </c>
      <c r="C5" s="21">
        <v>0.17329272472805266</v>
      </c>
      <c r="E5" s="11"/>
      <c r="G5" s="11"/>
    </row>
    <row r="6" spans="1:7" ht="16.5" x14ac:dyDescent="0.3">
      <c r="A6" s="19" t="s">
        <v>26</v>
      </c>
      <c r="B6" s="14">
        <v>17803.241858899997</v>
      </c>
      <c r="C6" s="21">
        <v>0.15866951960636103</v>
      </c>
      <c r="E6" s="11"/>
    </row>
    <row r="7" spans="1:7" ht="16.5" x14ac:dyDescent="0.3">
      <c r="A7" s="19" t="s">
        <v>30</v>
      </c>
      <c r="B7" s="14">
        <v>8836.8677230000012</v>
      </c>
      <c r="C7" s="21">
        <v>7.8757653664769181E-2</v>
      </c>
      <c r="E7" s="11"/>
    </row>
    <row r="8" spans="1:7" ht="16.5" x14ac:dyDescent="0.3">
      <c r="A8" s="19" t="s">
        <v>34</v>
      </c>
      <c r="B8" s="14">
        <v>7015.6583955799997</v>
      </c>
      <c r="C8" s="21">
        <v>6.2526317182649963E-2</v>
      </c>
      <c r="E8" s="11"/>
    </row>
    <row r="9" spans="1:7" ht="16.5" x14ac:dyDescent="0.3">
      <c r="A9" s="19" t="s">
        <v>31</v>
      </c>
      <c r="B9" s="14">
        <v>6779.6623278799998</v>
      </c>
      <c r="C9" s="21">
        <v>6.0423027063483833E-2</v>
      </c>
      <c r="E9" s="11"/>
    </row>
    <row r="10" spans="1:7" ht="16.5" x14ac:dyDescent="0.3">
      <c r="A10" s="19" t="s">
        <v>32</v>
      </c>
      <c r="B10" s="14">
        <v>6676.7258089999996</v>
      </c>
      <c r="C10" s="21">
        <v>5.9505616171125722E-2</v>
      </c>
    </row>
    <row r="11" spans="1:7" ht="16.5" x14ac:dyDescent="0.3">
      <c r="A11" s="19" t="s">
        <v>37</v>
      </c>
      <c r="B11" s="14">
        <v>4029.6579999999999</v>
      </c>
      <c r="C11" s="21">
        <v>3.5913902878216303E-2</v>
      </c>
    </row>
    <row r="12" spans="1:7" ht="16.5" x14ac:dyDescent="0.3">
      <c r="A12" s="19" t="s">
        <v>40</v>
      </c>
      <c r="B12" s="14">
        <v>2603.4830000000002</v>
      </c>
      <c r="C12" s="21">
        <v>2.3203268269189895E-2</v>
      </c>
    </row>
    <row r="13" spans="1:7" ht="16.5" x14ac:dyDescent="0.3">
      <c r="A13" s="20" t="s">
        <v>41</v>
      </c>
      <c r="B13" s="14">
        <v>2596.8966304599999</v>
      </c>
      <c r="C13" s="21">
        <v>2.3144567943757906E-2</v>
      </c>
    </row>
    <row r="14" spans="1:7" ht="16.5" x14ac:dyDescent="0.3">
      <c r="A14" s="31" t="s">
        <v>36</v>
      </c>
      <c r="B14" s="15">
        <v>1819.2128</v>
      </c>
      <c r="C14" s="21">
        <v>1.6213542641585945E-2</v>
      </c>
    </row>
    <row r="15" spans="1:7" ht="16.5" x14ac:dyDescent="0.3">
      <c r="A15" s="20" t="s">
        <v>12</v>
      </c>
      <c r="B15" s="14">
        <v>1754.2156018999999</v>
      </c>
      <c r="C15" s="21">
        <v>1.5634261953269571E-2</v>
      </c>
    </row>
    <row r="16" spans="1:7" ht="16.5" x14ac:dyDescent="0.3">
      <c r="A16" s="20" t="s">
        <v>38</v>
      </c>
      <c r="B16" s="23">
        <v>1500.6589999999999</v>
      </c>
      <c r="C16" s="21">
        <v>1.3374465420966541E-2</v>
      </c>
    </row>
    <row r="17" spans="1:3" ht="16.5" x14ac:dyDescent="0.3">
      <c r="A17" s="20" t="s">
        <v>24</v>
      </c>
      <c r="B17" s="23">
        <v>1398.8451292</v>
      </c>
      <c r="C17" s="21">
        <v>1.2467060011483538E-2</v>
      </c>
    </row>
    <row r="18" spans="1:3" ht="16.5" x14ac:dyDescent="0.3">
      <c r="A18" s="20" t="s">
        <v>43</v>
      </c>
      <c r="B18" s="23">
        <v>1165.8319999999999</v>
      </c>
      <c r="C18" s="21">
        <v>1.0390355017799689E-2</v>
      </c>
    </row>
    <row r="19" spans="1:3" ht="16.5" x14ac:dyDescent="0.3">
      <c r="A19" s="20" t="s">
        <v>13</v>
      </c>
      <c r="B19" s="16">
        <v>8737.5090668799821</v>
      </c>
      <c r="C19" s="21">
        <v>7.787213009775569E-2</v>
      </c>
    </row>
    <row r="20" spans="1:3" ht="16.5" x14ac:dyDescent="0.3">
      <c r="A20" s="3" t="s">
        <v>21</v>
      </c>
      <c r="B20" s="16">
        <f>SUM(B4:B19)</f>
        <v>112203.28833834996</v>
      </c>
      <c r="C20" s="21">
        <f>SUM(C4:C19)</f>
        <v>1.0000000000000002</v>
      </c>
    </row>
    <row r="21" spans="1:3" ht="16.5" x14ac:dyDescent="0.3">
      <c r="A21" s="3" t="s">
        <v>15</v>
      </c>
      <c r="B21" s="8">
        <v>53367.099826230005</v>
      </c>
      <c r="C21" s="30" t="s">
        <v>14</v>
      </c>
    </row>
    <row r="22" spans="1:3" ht="16.5" x14ac:dyDescent="0.3">
      <c r="A22" s="3" t="s">
        <v>20</v>
      </c>
      <c r="B22" s="8">
        <v>34001.422022630002</v>
      </c>
      <c r="C22" s="30" t="s">
        <v>14</v>
      </c>
    </row>
    <row r="23" spans="1:3" ht="16.5" x14ac:dyDescent="0.3">
      <c r="A23" s="3" t="s">
        <v>18</v>
      </c>
      <c r="B23" s="9">
        <f>B20+B21+B22</f>
        <v>199571.81018720995</v>
      </c>
      <c r="C23" s="30" t="s">
        <v>14</v>
      </c>
    </row>
    <row r="24" spans="1:3" x14ac:dyDescent="0.25">
      <c r="A24" s="5" t="s">
        <v>17</v>
      </c>
      <c r="B24" s="6"/>
      <c r="C24" s="6"/>
    </row>
    <row r="25" spans="1:3" x14ac:dyDescent="0.25">
      <c r="A25" s="5"/>
    </row>
    <row r="26" spans="1:3" x14ac:dyDescent="0.25">
      <c r="B26" s="11"/>
    </row>
    <row r="27" spans="1:3" x14ac:dyDescent="0.25">
      <c r="B27" s="11"/>
    </row>
    <row r="28" spans="1:3" x14ac:dyDescent="0.25">
      <c r="B28" s="11"/>
    </row>
    <row r="29" spans="1:3" x14ac:dyDescent="0.25">
      <c r="B29" s="11"/>
    </row>
    <row r="30" spans="1:3" x14ac:dyDescent="0.25">
      <c r="B30" s="11"/>
    </row>
    <row r="31" spans="1:3" x14ac:dyDescent="0.25">
      <c r="B31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dimension ref="A1:G31"/>
  <sheetViews>
    <sheetView workbookViewId="0">
      <selection activeCell="B18" sqref="B18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20592.780778249999</v>
      </c>
      <c r="C4" s="21">
        <v>0.18307595266340018</v>
      </c>
    </row>
    <row r="5" spans="1:7" ht="16.5" x14ac:dyDescent="0.3">
      <c r="A5" s="19" t="s">
        <v>27</v>
      </c>
      <c r="B5" s="14">
        <v>19135.496128499999</v>
      </c>
      <c r="C5" s="21">
        <v>0.17012025821748461</v>
      </c>
      <c r="E5" s="11"/>
      <c r="G5" s="11"/>
    </row>
    <row r="6" spans="1:7" ht="16.5" x14ac:dyDescent="0.3">
      <c r="A6" s="19" t="s">
        <v>26</v>
      </c>
      <c r="B6" s="14">
        <v>18171.028901499998</v>
      </c>
      <c r="C6" s="21">
        <v>0.16154585739726385</v>
      </c>
      <c r="E6" s="11"/>
    </row>
    <row r="7" spans="1:7" ht="16.5" x14ac:dyDescent="0.3">
      <c r="A7" s="19" t="s">
        <v>30</v>
      </c>
      <c r="B7" s="14">
        <v>8896.2401050000008</v>
      </c>
      <c r="C7" s="21">
        <v>7.9090223408070995E-2</v>
      </c>
      <c r="E7" s="11"/>
    </row>
    <row r="8" spans="1:7" ht="16.5" x14ac:dyDescent="0.3">
      <c r="A8" s="19" t="s">
        <v>32</v>
      </c>
      <c r="B8" s="14">
        <v>6671.3071150000005</v>
      </c>
      <c r="C8" s="21">
        <v>5.9309906648388908E-2</v>
      </c>
      <c r="E8" s="11"/>
    </row>
    <row r="9" spans="1:7" ht="16.5" x14ac:dyDescent="0.3">
      <c r="A9" s="19" t="s">
        <v>31</v>
      </c>
      <c r="B9" s="14">
        <v>6411.4242860000013</v>
      </c>
      <c r="C9" s="21">
        <v>5.6999470917907753E-2</v>
      </c>
      <c r="E9" s="11"/>
    </row>
    <row r="10" spans="1:7" ht="16.5" x14ac:dyDescent="0.3">
      <c r="A10" s="19" t="s">
        <v>34</v>
      </c>
      <c r="B10" s="14">
        <v>5966.56081705</v>
      </c>
      <c r="C10" s="21">
        <v>5.3044502219887761E-2</v>
      </c>
    </row>
    <row r="11" spans="1:7" ht="16.5" x14ac:dyDescent="0.3">
      <c r="A11" s="19" t="s">
        <v>37</v>
      </c>
      <c r="B11" s="14">
        <v>4993.6639999999998</v>
      </c>
      <c r="C11" s="21">
        <v>4.4395159834193947E-2</v>
      </c>
    </row>
    <row r="12" spans="1:7" ht="16.5" x14ac:dyDescent="0.3">
      <c r="A12" s="19" t="s">
        <v>41</v>
      </c>
      <c r="B12" s="14">
        <v>2457.4420021000001</v>
      </c>
      <c r="C12" s="21">
        <v>2.1847391107309402E-2</v>
      </c>
    </row>
    <row r="13" spans="1:7" ht="16.5" x14ac:dyDescent="0.3">
      <c r="A13" s="20" t="s">
        <v>44</v>
      </c>
      <c r="B13" s="14">
        <v>2294.3399999999997</v>
      </c>
      <c r="C13" s="21">
        <v>2.039736574466855E-2</v>
      </c>
    </row>
    <row r="14" spans="1:7" ht="16.5" x14ac:dyDescent="0.3">
      <c r="A14" s="31" t="s">
        <v>12</v>
      </c>
      <c r="B14" s="15">
        <v>1769.0944064999999</v>
      </c>
      <c r="C14" s="21">
        <v>1.5727776025448646E-2</v>
      </c>
    </row>
    <row r="15" spans="1:7" ht="16.5" x14ac:dyDescent="0.3">
      <c r="A15" s="20" t="s">
        <v>36</v>
      </c>
      <c r="B15" s="14">
        <v>1569.3425500000001</v>
      </c>
      <c r="C15" s="21">
        <v>1.3951922544618843E-2</v>
      </c>
    </row>
    <row r="16" spans="1:7" ht="16.5" x14ac:dyDescent="0.3">
      <c r="A16" s="20" t="s">
        <v>24</v>
      </c>
      <c r="B16" s="23">
        <v>1497.8286419999999</v>
      </c>
      <c r="C16" s="21">
        <v>1.3316142609078959E-2</v>
      </c>
    </row>
    <row r="17" spans="1:3" ht="16.5" x14ac:dyDescent="0.3">
      <c r="A17" s="20" t="s">
        <v>38</v>
      </c>
      <c r="B17" s="23">
        <v>1466.2729999999999</v>
      </c>
      <c r="C17" s="21">
        <v>1.3035603555938698E-2</v>
      </c>
    </row>
    <row r="18" spans="1:3" ht="16.5" x14ac:dyDescent="0.3">
      <c r="A18" s="20" t="s">
        <v>43</v>
      </c>
      <c r="B18" s="23">
        <v>1233.9910000000002</v>
      </c>
      <c r="C18" s="21">
        <v>1.0970547413473721E-2</v>
      </c>
    </row>
    <row r="19" spans="1:3" ht="16.5" x14ac:dyDescent="0.3">
      <c r="A19" s="20" t="s">
        <v>13</v>
      </c>
      <c r="B19" s="16">
        <v>9355.3581681500218</v>
      </c>
      <c r="C19" s="21">
        <v>8.3171919692865234E-2</v>
      </c>
    </row>
    <row r="20" spans="1:3" ht="16.5" x14ac:dyDescent="0.3">
      <c r="A20" s="3" t="s">
        <v>21</v>
      </c>
      <c r="B20" s="16">
        <f>SUM(B4:B19)</f>
        <v>112482.17190005002</v>
      </c>
      <c r="C20" s="21">
        <f>SUM(C4:C19)</f>
        <v>1.0000000000000002</v>
      </c>
    </row>
    <row r="21" spans="1:3" ht="16.5" x14ac:dyDescent="0.3">
      <c r="A21" s="3" t="s">
        <v>15</v>
      </c>
      <c r="B21" s="8">
        <v>54571.888236250001</v>
      </c>
      <c r="C21" s="30" t="s">
        <v>14</v>
      </c>
    </row>
    <row r="22" spans="1:3" ht="16.5" x14ac:dyDescent="0.3">
      <c r="A22" s="3" t="s">
        <v>20</v>
      </c>
      <c r="B22" s="8">
        <v>35660.412600050004</v>
      </c>
      <c r="C22" s="30" t="s">
        <v>14</v>
      </c>
    </row>
    <row r="23" spans="1:3" ht="16.5" x14ac:dyDescent="0.3">
      <c r="A23" s="3" t="s">
        <v>18</v>
      </c>
      <c r="B23" s="9">
        <f>B20+B21+B22</f>
        <v>202714.47273635003</v>
      </c>
      <c r="C23" s="30" t="s">
        <v>14</v>
      </c>
    </row>
    <row r="24" spans="1:3" x14ac:dyDescent="0.25">
      <c r="A24" s="5" t="s">
        <v>17</v>
      </c>
      <c r="B24" s="6"/>
      <c r="C24" s="6"/>
    </row>
    <row r="25" spans="1:3" x14ac:dyDescent="0.25">
      <c r="A25" s="5"/>
    </row>
    <row r="26" spans="1:3" x14ac:dyDescent="0.25">
      <c r="B26" s="11"/>
    </row>
    <row r="27" spans="1:3" x14ac:dyDescent="0.25">
      <c r="B27" s="11"/>
    </row>
    <row r="28" spans="1:3" x14ac:dyDescent="0.25">
      <c r="B28" s="11"/>
    </row>
    <row r="29" spans="1:3" x14ac:dyDescent="0.25">
      <c r="B29" s="11"/>
    </row>
    <row r="30" spans="1:3" x14ac:dyDescent="0.25">
      <c r="B30" s="11"/>
    </row>
    <row r="31" spans="1:3" x14ac:dyDescent="0.25">
      <c r="B31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400-000000000000}">
  <dimension ref="A1:G31"/>
  <sheetViews>
    <sheetView zoomScaleNormal="100" workbookViewId="0">
      <selection activeCell="A8" sqref="A8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19728.800789250003</v>
      </c>
      <c r="C4" s="21">
        <v>0.17689046529619912</v>
      </c>
    </row>
    <row r="5" spans="1:7" ht="16.5" x14ac:dyDescent="0.3">
      <c r="A5" s="19" t="s">
        <v>26</v>
      </c>
      <c r="B5" s="14">
        <v>18819.9199835</v>
      </c>
      <c r="C5" s="21">
        <v>0.16874134613050173</v>
      </c>
      <c r="G5" s="11"/>
    </row>
    <row r="6" spans="1:7" ht="16.5" x14ac:dyDescent="0.3">
      <c r="A6" s="19" t="s">
        <v>27</v>
      </c>
      <c r="B6" s="14">
        <v>18770.833802999998</v>
      </c>
      <c r="C6" s="21">
        <v>0.16830123436694286</v>
      </c>
    </row>
    <row r="7" spans="1:7" ht="16.5" x14ac:dyDescent="0.3">
      <c r="A7" s="19" t="s">
        <v>30</v>
      </c>
      <c r="B7" s="14">
        <v>7975.9728450000002</v>
      </c>
      <c r="C7" s="21">
        <v>7.151339621770969E-2</v>
      </c>
    </row>
    <row r="8" spans="1:7" ht="16.5" x14ac:dyDescent="0.3">
      <c r="A8" s="19" t="s">
        <v>34</v>
      </c>
      <c r="B8" s="14">
        <v>6713.5920624499995</v>
      </c>
      <c r="C8" s="21">
        <v>6.0194759753605651E-2</v>
      </c>
    </row>
    <row r="9" spans="1:7" ht="16.5" x14ac:dyDescent="0.3">
      <c r="A9" s="19" t="s">
        <v>32</v>
      </c>
      <c r="B9" s="14">
        <v>6611.4540350000007</v>
      </c>
      <c r="C9" s="21">
        <v>5.9278979651557533E-2</v>
      </c>
    </row>
    <row r="10" spans="1:7" ht="16.5" x14ac:dyDescent="0.3">
      <c r="A10" s="19" t="s">
        <v>31</v>
      </c>
      <c r="B10" s="14">
        <v>5847.7825539999994</v>
      </c>
      <c r="C10" s="21">
        <v>5.2431822287530898E-2</v>
      </c>
    </row>
    <row r="11" spans="1:7" ht="16.5" x14ac:dyDescent="0.3">
      <c r="A11" s="19" t="s">
        <v>37</v>
      </c>
      <c r="B11" s="14">
        <v>5798.8339999999998</v>
      </c>
      <c r="C11" s="21">
        <v>5.1992944497383918E-2</v>
      </c>
    </row>
    <row r="12" spans="1:7" ht="16.5" x14ac:dyDescent="0.3">
      <c r="A12" s="19" t="s">
        <v>40</v>
      </c>
      <c r="B12" s="14">
        <v>2192.4279999999999</v>
      </c>
      <c r="C12" s="21">
        <v>1.9657535862987355E-2</v>
      </c>
    </row>
    <row r="13" spans="1:7" ht="16.5" x14ac:dyDescent="0.3">
      <c r="A13" s="20" t="s">
        <v>41</v>
      </c>
      <c r="B13" s="14">
        <v>2000.5223569</v>
      </c>
      <c r="C13" s="21">
        <v>1.7936890048598969E-2</v>
      </c>
    </row>
    <row r="14" spans="1:7" ht="16.5" x14ac:dyDescent="0.3">
      <c r="A14" s="31" t="s">
        <v>36</v>
      </c>
      <c r="B14" s="15">
        <v>1855.3907999999999</v>
      </c>
      <c r="C14" s="21">
        <v>1.6635625521502554E-2</v>
      </c>
    </row>
    <row r="15" spans="1:7" ht="16.5" x14ac:dyDescent="0.3">
      <c r="A15" s="20" t="s">
        <v>12</v>
      </c>
      <c r="B15" s="14">
        <v>1786.2355284999999</v>
      </c>
      <c r="C15" s="21">
        <v>1.6015572215475685E-2</v>
      </c>
    </row>
    <row r="16" spans="1:7" ht="16.5" x14ac:dyDescent="0.3">
      <c r="A16" s="20" t="s">
        <v>24</v>
      </c>
      <c r="B16" s="23">
        <v>1500.9693379999999</v>
      </c>
      <c r="C16" s="21">
        <v>1.345784609162964E-2</v>
      </c>
    </row>
    <row r="17" spans="1:3" ht="16.5" x14ac:dyDescent="0.3">
      <c r="A17" s="20" t="s">
        <v>38</v>
      </c>
      <c r="B17" s="23">
        <v>1488.5429999999999</v>
      </c>
      <c r="C17" s="21">
        <v>1.3346430261837008E-2</v>
      </c>
    </row>
    <row r="18" spans="1:3" ht="16.5" x14ac:dyDescent="0.3">
      <c r="A18" s="20" t="s">
        <v>43</v>
      </c>
      <c r="B18" s="23">
        <v>1225.8110000000001</v>
      </c>
      <c r="C18" s="21">
        <v>1.0990748017150118E-2</v>
      </c>
    </row>
    <row r="19" spans="1:3" ht="16.5" x14ac:dyDescent="0.3">
      <c r="A19" s="20" t="s">
        <v>13</v>
      </c>
      <c r="B19" s="16">
        <v>9214.0812211500015</v>
      </c>
      <c r="C19" s="21">
        <v>8.261440377938728E-2</v>
      </c>
    </row>
    <row r="20" spans="1:3" ht="16.5" x14ac:dyDescent="0.3">
      <c r="A20" s="3" t="s">
        <v>21</v>
      </c>
      <c r="B20" s="16">
        <f>SUM(B4:B19)</f>
        <v>111531.17131675</v>
      </c>
      <c r="C20" s="21">
        <f>SUM(C4:C19)</f>
        <v>1</v>
      </c>
    </row>
    <row r="21" spans="1:3" ht="16.5" x14ac:dyDescent="0.3">
      <c r="A21" s="3" t="s">
        <v>15</v>
      </c>
      <c r="B21" s="8">
        <v>53582.290389850001</v>
      </c>
      <c r="C21" s="30" t="s">
        <v>14</v>
      </c>
    </row>
    <row r="22" spans="1:3" ht="16.5" x14ac:dyDescent="0.3">
      <c r="A22" s="3" t="s">
        <v>20</v>
      </c>
      <c r="B22" s="8">
        <v>34910.615789449999</v>
      </c>
      <c r="C22" s="30" t="s">
        <v>14</v>
      </c>
    </row>
    <row r="23" spans="1:3" ht="16.5" x14ac:dyDescent="0.3">
      <c r="A23" s="3" t="s">
        <v>18</v>
      </c>
      <c r="B23" s="9">
        <f>B20+B21+B22</f>
        <v>200024.07749605001</v>
      </c>
      <c r="C23" s="30" t="s">
        <v>14</v>
      </c>
    </row>
    <row r="24" spans="1:3" x14ac:dyDescent="0.25">
      <c r="A24" s="5" t="s">
        <v>17</v>
      </c>
      <c r="B24" s="6"/>
      <c r="C24" s="6"/>
    </row>
    <row r="25" spans="1:3" x14ac:dyDescent="0.25">
      <c r="A25" s="5"/>
    </row>
    <row r="26" spans="1:3" x14ac:dyDescent="0.25">
      <c r="B26" s="11"/>
    </row>
    <row r="27" spans="1:3" x14ac:dyDescent="0.25">
      <c r="B27" s="11"/>
    </row>
    <row r="28" spans="1:3" x14ac:dyDescent="0.25">
      <c r="B28" s="11"/>
    </row>
    <row r="29" spans="1:3" x14ac:dyDescent="0.25">
      <c r="B29" s="11"/>
    </row>
    <row r="30" spans="1:3" x14ac:dyDescent="0.25">
      <c r="B30" s="11"/>
    </row>
    <row r="31" spans="1:3" x14ac:dyDescent="0.25">
      <c r="B31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483EFF-7D00-46A1-BBD8-84CC484319FE}">
  <dimension ref="A1:G31"/>
  <sheetViews>
    <sheetView topLeftCell="A2" zoomScale="120" zoomScaleNormal="120" workbookViewId="0">
      <selection activeCell="B25" sqref="B25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15050.014128029999</v>
      </c>
      <c r="C4" s="21">
        <v>0.22595686691767011</v>
      </c>
      <c r="E4" s="11"/>
    </row>
    <row r="5" spans="1:7" ht="16.5" x14ac:dyDescent="0.3">
      <c r="A5" s="19" t="s">
        <v>27</v>
      </c>
      <c r="B5" s="14">
        <v>11237.49596776</v>
      </c>
      <c r="C5" s="21">
        <v>0.16871674400264319</v>
      </c>
      <c r="E5" s="11"/>
      <c r="G5" s="11"/>
    </row>
    <row r="6" spans="1:7" ht="16.5" x14ac:dyDescent="0.3">
      <c r="A6" s="19" t="s">
        <v>53</v>
      </c>
      <c r="B6" s="14">
        <v>9206.8068999999996</v>
      </c>
      <c r="C6" s="21">
        <v>0.13822852415569772</v>
      </c>
      <c r="E6" s="11"/>
    </row>
    <row r="7" spans="1:7" ht="16.5" x14ac:dyDescent="0.3">
      <c r="A7" s="19" t="s">
        <v>55</v>
      </c>
      <c r="B7" s="14">
        <v>7156.3516166600002</v>
      </c>
      <c r="C7" s="21">
        <v>0.10744353966087346</v>
      </c>
      <c r="E7" s="11"/>
    </row>
    <row r="8" spans="1:7" ht="16.5" x14ac:dyDescent="0.3">
      <c r="A8" s="19" t="s">
        <v>31</v>
      </c>
      <c r="B8" s="14">
        <v>3926.5805700000001</v>
      </c>
      <c r="C8" s="21">
        <v>5.8952625276580788E-2</v>
      </c>
      <c r="E8" s="11"/>
    </row>
    <row r="9" spans="1:7" ht="16.5" x14ac:dyDescent="0.3">
      <c r="A9" s="19" t="s">
        <v>34</v>
      </c>
      <c r="B9" s="14">
        <v>3847.5054859400002</v>
      </c>
      <c r="C9" s="21">
        <v>5.7765413218608598E-2</v>
      </c>
      <c r="E9" s="11"/>
    </row>
    <row r="10" spans="1:7" ht="16.5" x14ac:dyDescent="0.3">
      <c r="A10" s="19" t="s">
        <v>30</v>
      </c>
      <c r="B10" s="14">
        <v>3079.4947896999997</v>
      </c>
      <c r="C10" s="21">
        <v>4.6234707054124455E-2</v>
      </c>
      <c r="E10" s="11"/>
    </row>
    <row r="11" spans="1:7" ht="16.5" x14ac:dyDescent="0.3">
      <c r="A11" s="19" t="s">
        <v>24</v>
      </c>
      <c r="B11" s="14">
        <v>1891.9593190399999</v>
      </c>
      <c r="C11" s="21">
        <v>2.840536868797781E-2</v>
      </c>
      <c r="E11" s="11"/>
    </row>
    <row r="12" spans="1:7" ht="16.5" x14ac:dyDescent="0.3">
      <c r="A12" s="19" t="s">
        <v>36</v>
      </c>
      <c r="B12" s="14">
        <v>1649.6413688499999</v>
      </c>
      <c r="C12" s="21">
        <v>2.476727211497403E-2</v>
      </c>
      <c r="E12" s="11"/>
    </row>
    <row r="13" spans="1:7" ht="16.5" x14ac:dyDescent="0.3">
      <c r="A13" s="19" t="s">
        <v>45</v>
      </c>
      <c r="B13" s="14">
        <v>1373.473</v>
      </c>
      <c r="C13" s="21">
        <v>2.0620954454654481E-2</v>
      </c>
      <c r="E13" s="11"/>
    </row>
    <row r="14" spans="1:7" ht="16.5" x14ac:dyDescent="0.3">
      <c r="A14" s="19" t="s">
        <v>33</v>
      </c>
      <c r="B14" s="14">
        <v>1170.633</v>
      </c>
      <c r="C14" s="21">
        <v>1.7575569214768359E-2</v>
      </c>
      <c r="E14" s="11"/>
    </row>
    <row r="15" spans="1:7" ht="16.5" x14ac:dyDescent="0.3">
      <c r="A15" s="19" t="s">
        <v>51</v>
      </c>
      <c r="B15" s="23">
        <v>769.14300000000003</v>
      </c>
      <c r="C15" s="21">
        <v>1.1547706268791825E-2</v>
      </c>
      <c r="E15" s="11"/>
    </row>
    <row r="16" spans="1:7" ht="16.5" x14ac:dyDescent="0.3">
      <c r="A16" s="19" t="s">
        <v>38</v>
      </c>
      <c r="B16" s="23">
        <v>736.05989999999997</v>
      </c>
      <c r="C16" s="21">
        <v>1.1051005497594444E-2</v>
      </c>
      <c r="E16" s="11"/>
    </row>
    <row r="17" spans="1:5" ht="16.5" x14ac:dyDescent="0.3">
      <c r="A17" s="19" t="s">
        <v>48</v>
      </c>
      <c r="B17" s="23">
        <v>732.4</v>
      </c>
      <c r="C17" s="21">
        <v>1.0996056742716415E-2</v>
      </c>
      <c r="E17" s="11"/>
    </row>
    <row r="18" spans="1:5" ht="16.5" x14ac:dyDescent="0.3">
      <c r="A18" s="19" t="s">
        <v>39</v>
      </c>
      <c r="B18" s="23">
        <v>643.84428890999993</v>
      </c>
      <c r="C18" s="21">
        <v>9.6665050987551349E-3</v>
      </c>
      <c r="E18" s="11"/>
    </row>
    <row r="19" spans="1:5" ht="16.5" x14ac:dyDescent="0.3">
      <c r="A19" s="20" t="s">
        <v>13</v>
      </c>
      <c r="B19" s="16">
        <v>4134.2915188700281</v>
      </c>
      <c r="C19" s="21">
        <v>6.2071141633569173E-2</v>
      </c>
      <c r="E19" s="11"/>
    </row>
    <row r="20" spans="1:5" ht="16.5" x14ac:dyDescent="0.3">
      <c r="A20" s="3" t="s">
        <v>21</v>
      </c>
      <c r="B20" s="16">
        <f>SUM(B4:B19)</f>
        <v>66605.694853760026</v>
      </c>
      <c r="C20" s="21">
        <f>SUM(C4:C19)</f>
        <v>1</v>
      </c>
      <c r="E20" s="11"/>
    </row>
    <row r="21" spans="1:5" ht="16.5" x14ac:dyDescent="0.3">
      <c r="A21" s="3" t="s">
        <v>15</v>
      </c>
      <c r="B21" s="8">
        <v>57619.629506810001</v>
      </c>
      <c r="C21" s="30" t="s">
        <v>14</v>
      </c>
    </row>
    <row r="22" spans="1:5" ht="16.5" x14ac:dyDescent="0.3">
      <c r="A22" s="3" t="s">
        <v>20</v>
      </c>
      <c r="B22" s="8">
        <v>21573.572</v>
      </c>
      <c r="C22" s="30" t="s">
        <v>14</v>
      </c>
    </row>
    <row r="23" spans="1:5" ht="16.5" x14ac:dyDescent="0.3">
      <c r="A23" s="3" t="s">
        <v>18</v>
      </c>
      <c r="B23" s="9">
        <f>B20+B21+B22</f>
        <v>145798.89636057004</v>
      </c>
      <c r="C23" s="30" t="s">
        <v>14</v>
      </c>
    </row>
    <row r="24" spans="1:5" x14ac:dyDescent="0.25">
      <c r="A24" s="5" t="s">
        <v>17</v>
      </c>
      <c r="B24" s="6"/>
      <c r="C24" s="6"/>
    </row>
    <row r="25" spans="1:5" x14ac:dyDescent="0.25">
      <c r="A25" s="5"/>
      <c r="B25" s="11"/>
    </row>
    <row r="26" spans="1:5" ht="16.5" x14ac:dyDescent="0.3">
      <c r="B26" s="33"/>
    </row>
    <row r="27" spans="1:5" x14ac:dyDescent="0.25">
      <c r="B27" s="11"/>
    </row>
    <row r="28" spans="1:5" x14ac:dyDescent="0.25">
      <c r="B28" s="11"/>
    </row>
    <row r="29" spans="1:5" x14ac:dyDescent="0.25">
      <c r="B29" s="11"/>
    </row>
    <row r="30" spans="1:5" x14ac:dyDescent="0.25">
      <c r="B30" s="11"/>
    </row>
    <row r="31" spans="1:5" x14ac:dyDescent="0.25">
      <c r="B31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500-000000000000}">
  <dimension ref="A1:G30"/>
  <sheetViews>
    <sheetView workbookViewId="0">
      <selection activeCell="A9" sqref="A9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19327.060878799999</v>
      </c>
      <c r="C4" s="21">
        <v>0.16794504458501885</v>
      </c>
    </row>
    <row r="5" spans="1:7" ht="16.5" x14ac:dyDescent="0.3">
      <c r="A5" s="19" t="s">
        <v>26</v>
      </c>
      <c r="B5" s="14">
        <v>19191.592977</v>
      </c>
      <c r="C5" s="21">
        <v>0.16676787838523752</v>
      </c>
      <c r="G5" s="11"/>
    </row>
    <row r="6" spans="1:7" ht="16.5" x14ac:dyDescent="0.3">
      <c r="A6" s="19" t="s">
        <v>27</v>
      </c>
      <c r="B6" s="14">
        <v>18325.624119299999</v>
      </c>
      <c r="C6" s="21">
        <v>0.15924292778215882</v>
      </c>
    </row>
    <row r="7" spans="1:7" ht="16.5" x14ac:dyDescent="0.3">
      <c r="A7" s="19" t="s">
        <v>37</v>
      </c>
      <c r="B7" s="14">
        <v>9403.6790000000001</v>
      </c>
      <c r="C7" s="21">
        <v>8.1714508937598115E-2</v>
      </c>
    </row>
    <row r="8" spans="1:7" ht="16.5" x14ac:dyDescent="0.3">
      <c r="A8" s="19" t="s">
        <v>30</v>
      </c>
      <c r="B8" s="14">
        <v>8217.6633899999997</v>
      </c>
      <c r="C8" s="21">
        <v>7.1408469868902147E-2</v>
      </c>
    </row>
    <row r="9" spans="1:7" ht="16.5" x14ac:dyDescent="0.3">
      <c r="A9" s="19" t="s">
        <v>34</v>
      </c>
      <c r="B9" s="14">
        <v>7317.3889966999996</v>
      </c>
      <c r="C9" s="21">
        <v>6.358541678961227E-2</v>
      </c>
    </row>
    <row r="10" spans="1:7" ht="16.5" x14ac:dyDescent="0.3">
      <c r="A10" s="19" t="s">
        <v>31</v>
      </c>
      <c r="B10" s="14">
        <v>6703.3745480000007</v>
      </c>
      <c r="C10" s="21">
        <v>5.8249857254231437E-2</v>
      </c>
    </row>
    <row r="11" spans="1:7" ht="16.5" x14ac:dyDescent="0.3">
      <c r="A11" s="19" t="s">
        <v>32</v>
      </c>
      <c r="B11" s="14">
        <v>5882.8467700000001</v>
      </c>
      <c r="C11" s="21">
        <v>5.1119772906506621E-2</v>
      </c>
    </row>
    <row r="12" spans="1:7" ht="16.5" x14ac:dyDescent="0.3">
      <c r="A12" s="19" t="s">
        <v>40</v>
      </c>
      <c r="B12" s="14">
        <v>2457.788</v>
      </c>
      <c r="C12" s="21">
        <v>2.1357272987808432E-2</v>
      </c>
    </row>
    <row r="13" spans="1:7" ht="16.5" x14ac:dyDescent="0.3">
      <c r="A13" s="20" t="s">
        <v>23</v>
      </c>
      <c r="B13" s="14">
        <v>2133.3291678000001</v>
      </c>
      <c r="C13" s="21">
        <v>1.8537845171983418E-2</v>
      </c>
    </row>
    <row r="14" spans="1:7" ht="16.5" x14ac:dyDescent="0.3">
      <c r="A14" s="31" t="s">
        <v>12</v>
      </c>
      <c r="B14" s="15">
        <v>1839.416367</v>
      </c>
      <c r="C14" s="21">
        <v>1.5983851124776353E-2</v>
      </c>
    </row>
    <row r="15" spans="1:7" ht="16.5" x14ac:dyDescent="0.3">
      <c r="A15" s="20" t="s">
        <v>24</v>
      </c>
      <c r="B15" s="14">
        <v>1517.1263560000002</v>
      </c>
      <c r="C15" s="21">
        <v>1.318326956681823E-2</v>
      </c>
    </row>
    <row r="16" spans="1:7" ht="16.5" x14ac:dyDescent="0.3">
      <c r="A16" s="20" t="s">
        <v>38</v>
      </c>
      <c r="B16" s="23">
        <v>1456.423</v>
      </c>
      <c r="C16" s="21">
        <v>1.265577974858813E-2</v>
      </c>
    </row>
    <row r="17" spans="1:3" ht="16.5" x14ac:dyDescent="0.3">
      <c r="A17" s="20" t="s">
        <v>36</v>
      </c>
      <c r="B17" s="23">
        <v>1271.6557999999998</v>
      </c>
      <c r="C17" s="21">
        <v>1.1050220794930204E-2</v>
      </c>
    </row>
    <row r="18" spans="1:3" ht="16.5" x14ac:dyDescent="0.3">
      <c r="A18" s="20" t="s">
        <v>13</v>
      </c>
      <c r="B18" s="16">
        <v>10034.704022300008</v>
      </c>
      <c r="C18" s="21">
        <v>8.7197884095829487E-2</v>
      </c>
    </row>
    <row r="19" spans="1:3" ht="16.5" x14ac:dyDescent="0.3">
      <c r="A19" s="3" t="s">
        <v>21</v>
      </c>
      <c r="B19" s="16">
        <f>SUM(B4:B18)</f>
        <v>115079.6733929</v>
      </c>
      <c r="C19" s="21">
        <f>SUM(C4:C18)</f>
        <v>1</v>
      </c>
    </row>
    <row r="20" spans="1:3" ht="16.5" x14ac:dyDescent="0.3">
      <c r="A20" s="3" t="s">
        <v>15</v>
      </c>
      <c r="B20" s="8">
        <v>52484.063590400001</v>
      </c>
      <c r="C20" s="30" t="s">
        <v>14</v>
      </c>
    </row>
    <row r="21" spans="1:3" ht="16.5" x14ac:dyDescent="0.3">
      <c r="A21" s="3" t="s">
        <v>20</v>
      </c>
      <c r="B21" s="8">
        <v>34347.618820099997</v>
      </c>
      <c r="C21" s="30" t="s">
        <v>14</v>
      </c>
    </row>
    <row r="22" spans="1:3" ht="16.5" x14ac:dyDescent="0.3">
      <c r="A22" s="3" t="s">
        <v>18</v>
      </c>
      <c r="B22" s="9">
        <f>B19+B20+B21</f>
        <v>201911.35580340002</v>
      </c>
      <c r="C22" s="30" t="s">
        <v>14</v>
      </c>
    </row>
    <row r="23" spans="1:3" x14ac:dyDescent="0.25">
      <c r="A23" s="5" t="s">
        <v>17</v>
      </c>
      <c r="B23" s="6"/>
      <c r="C23" s="6"/>
    </row>
    <row r="24" spans="1:3" x14ac:dyDescent="0.25">
      <c r="A24" s="5"/>
    </row>
    <row r="25" spans="1:3" x14ac:dyDescent="0.25">
      <c r="B25" s="11"/>
    </row>
    <row r="26" spans="1:3" x14ac:dyDescent="0.25">
      <c r="B26" s="11"/>
    </row>
    <row r="27" spans="1:3" x14ac:dyDescent="0.25">
      <c r="B27" s="11"/>
    </row>
    <row r="28" spans="1:3" x14ac:dyDescent="0.25">
      <c r="B28" s="11"/>
    </row>
    <row r="29" spans="1:3" x14ac:dyDescent="0.25">
      <c r="B29" s="11"/>
    </row>
    <row r="30" spans="1:3" x14ac:dyDescent="0.25">
      <c r="B30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600-000000000000}">
  <dimension ref="A1:G30"/>
  <sheetViews>
    <sheetView workbookViewId="0">
      <selection activeCell="A8" sqref="A8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20636.023092240001</v>
      </c>
      <c r="C4" s="21">
        <v>0.16546301387162829</v>
      </c>
    </row>
    <row r="5" spans="1:7" ht="16.5" x14ac:dyDescent="0.3">
      <c r="A5" s="19" t="s">
        <v>26</v>
      </c>
      <c r="B5" s="14">
        <v>19506.585736560002</v>
      </c>
      <c r="C5" s="21">
        <v>0.15640700012253098</v>
      </c>
      <c r="G5" s="11"/>
    </row>
    <row r="6" spans="1:7" ht="16.5" x14ac:dyDescent="0.3">
      <c r="A6" s="19" t="s">
        <v>27</v>
      </c>
      <c r="B6" s="14">
        <v>18710.888149660001</v>
      </c>
      <c r="C6" s="21">
        <v>0.15002696651477809</v>
      </c>
    </row>
    <row r="7" spans="1:7" ht="16.5" x14ac:dyDescent="0.3">
      <c r="A7" s="19" t="s">
        <v>37</v>
      </c>
      <c r="B7" s="14">
        <v>10107.134</v>
      </c>
      <c r="C7" s="21">
        <v>8.1040656223789614E-2</v>
      </c>
    </row>
    <row r="8" spans="1:7" ht="16.5" x14ac:dyDescent="0.3">
      <c r="A8" s="19" t="s">
        <v>30</v>
      </c>
      <c r="B8" s="14">
        <v>8495.0848219999989</v>
      </c>
      <c r="C8" s="21">
        <v>6.8114981818944417E-2</v>
      </c>
    </row>
    <row r="9" spans="1:7" ht="16.5" x14ac:dyDescent="0.3">
      <c r="A9" s="19" t="s">
        <v>35</v>
      </c>
      <c r="B9" s="14">
        <v>7045.37</v>
      </c>
      <c r="C9" s="21">
        <v>5.6490930875102735E-2</v>
      </c>
    </row>
    <row r="10" spans="1:7" ht="16.5" x14ac:dyDescent="0.3">
      <c r="A10" s="19" t="s">
        <v>31</v>
      </c>
      <c r="B10" s="14">
        <v>6746.4457704000006</v>
      </c>
      <c r="C10" s="21">
        <v>5.4094107430595652E-2</v>
      </c>
    </row>
    <row r="11" spans="1:7" ht="16.5" x14ac:dyDescent="0.3">
      <c r="A11" s="19" t="s">
        <v>29</v>
      </c>
      <c r="B11" s="14">
        <v>6484.70505572</v>
      </c>
      <c r="C11" s="21">
        <v>5.1995427500345304E-2</v>
      </c>
    </row>
    <row r="12" spans="1:7" ht="16.5" x14ac:dyDescent="0.3">
      <c r="A12" s="19" t="s">
        <v>32</v>
      </c>
      <c r="B12" s="14">
        <v>6149.3713259999995</v>
      </c>
      <c r="C12" s="21">
        <v>4.9306666719051637E-2</v>
      </c>
    </row>
    <row r="13" spans="1:7" ht="16.5" x14ac:dyDescent="0.3">
      <c r="A13" s="20" t="s">
        <v>40</v>
      </c>
      <c r="B13" s="14">
        <v>2464.9279999999999</v>
      </c>
      <c r="C13" s="21">
        <v>1.9764196523405476E-2</v>
      </c>
    </row>
    <row r="14" spans="1:7" ht="16.5" x14ac:dyDescent="0.3">
      <c r="A14" s="31" t="s">
        <v>41</v>
      </c>
      <c r="B14" s="15">
        <v>2371.8412457200002</v>
      </c>
      <c r="C14" s="21">
        <v>1.9017811677553641E-2</v>
      </c>
    </row>
    <row r="15" spans="1:7" ht="16.5" x14ac:dyDescent="0.3">
      <c r="A15" s="20" t="s">
        <v>12</v>
      </c>
      <c r="B15" s="14">
        <v>1680.5418966</v>
      </c>
      <c r="C15" s="21">
        <v>1.3474860243471195E-2</v>
      </c>
    </row>
    <row r="16" spans="1:7" ht="16.5" x14ac:dyDescent="0.3">
      <c r="A16" s="20" t="s">
        <v>38</v>
      </c>
      <c r="B16" s="23">
        <v>1579.6190000000001</v>
      </c>
      <c r="C16" s="21">
        <v>1.2665643924733395E-2</v>
      </c>
    </row>
    <row r="17" spans="1:3" ht="16.5" x14ac:dyDescent="0.3">
      <c r="A17" s="20" t="s">
        <v>24</v>
      </c>
      <c r="B17" s="23">
        <v>1472.9645688000001</v>
      </c>
      <c r="C17" s="21">
        <v>1.1810471222598148E-2</v>
      </c>
    </row>
    <row r="18" spans="1:3" ht="16.5" x14ac:dyDescent="0.3">
      <c r="A18" s="20" t="s">
        <v>13</v>
      </c>
      <c r="B18" s="16">
        <v>11265.330478539967</v>
      </c>
      <c r="C18" s="21">
        <v>9.0327265331471493E-2</v>
      </c>
    </row>
    <row r="19" spans="1:3" ht="16.5" x14ac:dyDescent="0.3">
      <c r="A19" s="3" t="s">
        <v>21</v>
      </c>
      <c r="B19" s="16">
        <f>SUM(B4:B18)</f>
        <v>124716.83314223996</v>
      </c>
      <c r="C19" s="21">
        <f>SUM(C4:C18)</f>
        <v>1</v>
      </c>
    </row>
    <row r="20" spans="1:3" ht="16.5" x14ac:dyDescent="0.3">
      <c r="A20" s="3" t="s">
        <v>15</v>
      </c>
      <c r="B20" s="8">
        <v>53543.8043321</v>
      </c>
      <c r="C20" s="30" t="s">
        <v>14</v>
      </c>
    </row>
    <row r="21" spans="1:3" ht="16.5" x14ac:dyDescent="0.3">
      <c r="A21" s="3" t="s">
        <v>20</v>
      </c>
      <c r="B21" s="8">
        <v>26841.312046979998</v>
      </c>
      <c r="C21" s="30" t="s">
        <v>14</v>
      </c>
    </row>
    <row r="22" spans="1:3" ht="16.5" x14ac:dyDescent="0.3">
      <c r="A22" s="3" t="s">
        <v>18</v>
      </c>
      <c r="B22" s="9">
        <f>B19+B20+B21</f>
        <v>205101.94952131997</v>
      </c>
      <c r="C22" s="30" t="s">
        <v>14</v>
      </c>
    </row>
    <row r="23" spans="1:3" x14ac:dyDescent="0.25">
      <c r="A23" s="5" t="s">
        <v>17</v>
      </c>
      <c r="B23" s="6"/>
      <c r="C23" s="6"/>
    </row>
    <row r="24" spans="1:3" x14ac:dyDescent="0.25">
      <c r="A24" s="5"/>
    </row>
    <row r="25" spans="1:3" x14ac:dyDescent="0.25">
      <c r="B25" s="11"/>
    </row>
    <row r="26" spans="1:3" x14ac:dyDescent="0.25">
      <c r="B26" s="11"/>
    </row>
    <row r="27" spans="1:3" x14ac:dyDescent="0.25">
      <c r="B27" s="11"/>
    </row>
    <row r="28" spans="1:3" x14ac:dyDescent="0.25">
      <c r="B28" s="11"/>
    </row>
    <row r="29" spans="1:3" x14ac:dyDescent="0.25">
      <c r="B29" s="11"/>
    </row>
    <row r="30" spans="1:3" x14ac:dyDescent="0.25">
      <c r="B30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700-000000000000}">
  <dimension ref="A1:G31"/>
  <sheetViews>
    <sheetView workbookViewId="0">
      <selection activeCell="A11" sqref="A11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21302.41221576</v>
      </c>
      <c r="C4" s="21">
        <v>0.1717349023939255</v>
      </c>
    </row>
    <row r="5" spans="1:7" ht="16.5" x14ac:dyDescent="0.3">
      <c r="A5" s="19" t="s">
        <v>26</v>
      </c>
      <c r="B5" s="14">
        <v>19975.328115439999</v>
      </c>
      <c r="C5" s="21">
        <v>0.1610362708901949</v>
      </c>
      <c r="G5" s="11"/>
    </row>
    <row r="6" spans="1:7" ht="16.5" x14ac:dyDescent="0.3">
      <c r="A6" s="19" t="s">
        <v>27</v>
      </c>
      <c r="B6" s="14">
        <v>19066.152497339997</v>
      </c>
      <c r="C6" s="21">
        <v>0.15370671663822022</v>
      </c>
    </row>
    <row r="7" spans="1:7" ht="16.5" x14ac:dyDescent="0.3">
      <c r="A7" s="19" t="s">
        <v>37</v>
      </c>
      <c r="B7" s="14">
        <v>10821.37</v>
      </c>
      <c r="C7" s="21">
        <v>8.7239271397802673E-2</v>
      </c>
    </row>
    <row r="8" spans="1:7" ht="16.5" x14ac:dyDescent="0.3">
      <c r="A8" s="19" t="s">
        <v>42</v>
      </c>
      <c r="B8" s="14">
        <v>7866.9430779999993</v>
      </c>
      <c r="C8" s="21">
        <v>6.3421395096250013E-2</v>
      </c>
    </row>
    <row r="9" spans="1:7" ht="16.5" x14ac:dyDescent="0.3">
      <c r="A9" s="19" t="s">
        <v>29</v>
      </c>
      <c r="B9" s="14">
        <v>6714.0522982800003</v>
      </c>
      <c r="C9" s="21">
        <v>5.4127068072590601E-2</v>
      </c>
    </row>
    <row r="10" spans="1:7" ht="16.5" x14ac:dyDescent="0.3">
      <c r="A10" s="19" t="s">
        <v>31</v>
      </c>
      <c r="B10" s="14">
        <v>6560.2371296000001</v>
      </c>
      <c r="C10" s="21">
        <v>5.2887047331633276E-2</v>
      </c>
    </row>
    <row r="11" spans="1:7" ht="16.5" x14ac:dyDescent="0.3">
      <c r="A11" s="19" t="s">
        <v>32</v>
      </c>
      <c r="B11" s="14">
        <v>6086.2191740000007</v>
      </c>
      <c r="C11" s="21">
        <v>4.9065629056865859E-2</v>
      </c>
    </row>
    <row r="12" spans="1:7" ht="16.5" x14ac:dyDescent="0.3">
      <c r="A12" s="19" t="s">
        <v>33</v>
      </c>
      <c r="B12" s="14">
        <v>3600.6343068000001</v>
      </c>
      <c r="C12" s="21">
        <v>2.9027444167897806E-2</v>
      </c>
    </row>
    <row r="13" spans="1:7" ht="16.5" x14ac:dyDescent="0.3">
      <c r="A13" s="20" t="s">
        <v>36</v>
      </c>
      <c r="B13" s="14">
        <v>2569.7418000000002</v>
      </c>
      <c r="C13" s="21">
        <v>2.0716637755892088E-2</v>
      </c>
    </row>
    <row r="14" spans="1:7" ht="16.5" x14ac:dyDescent="0.3">
      <c r="A14" s="31" t="s">
        <v>40</v>
      </c>
      <c r="B14" s="15">
        <v>2466.7279999999996</v>
      </c>
      <c r="C14" s="21">
        <v>1.9886165379851068E-2</v>
      </c>
    </row>
    <row r="15" spans="1:7" ht="16.5" x14ac:dyDescent="0.3">
      <c r="A15" s="20" t="s">
        <v>23</v>
      </c>
      <c r="B15" s="14">
        <v>2356.0077282800003</v>
      </c>
      <c r="C15" s="21">
        <v>1.8993565290045481E-2</v>
      </c>
    </row>
    <row r="16" spans="1:7" ht="16.5" x14ac:dyDescent="0.3">
      <c r="A16" s="20" t="s">
        <v>38</v>
      </c>
      <c r="B16" s="23">
        <v>1968.0300000000002</v>
      </c>
      <c r="C16" s="21">
        <v>1.5865782547775154E-2</v>
      </c>
    </row>
    <row r="17" spans="1:3" ht="16.5" x14ac:dyDescent="0.3">
      <c r="A17" s="20" t="s">
        <v>12</v>
      </c>
      <c r="B17" s="23">
        <v>1669.8695734</v>
      </c>
      <c r="C17" s="21">
        <v>1.3462085199265488E-2</v>
      </c>
    </row>
    <row r="18" spans="1:3" ht="16.5" x14ac:dyDescent="0.3">
      <c r="A18" s="20" t="s">
        <v>24</v>
      </c>
      <c r="B18" s="23">
        <v>1545.0523911999999</v>
      </c>
      <c r="C18" s="21">
        <v>1.2455839221810249E-2</v>
      </c>
    </row>
    <row r="19" spans="1:3" ht="16.5" x14ac:dyDescent="0.3">
      <c r="A19" s="20" t="s">
        <v>13</v>
      </c>
      <c r="B19" s="16">
        <v>9473.6377576600498</v>
      </c>
      <c r="C19" s="21">
        <v>7.6374179559979535E-2</v>
      </c>
    </row>
    <row r="20" spans="1:3" ht="16.5" x14ac:dyDescent="0.3">
      <c r="A20" s="3" t="s">
        <v>21</v>
      </c>
      <c r="B20" s="16">
        <f>SUM(B4:B19)</f>
        <v>124042.41606576006</v>
      </c>
      <c r="C20" s="21">
        <f>SUM(C4:C19)</f>
        <v>0.99999999999999989</v>
      </c>
    </row>
    <row r="21" spans="1:3" ht="16.5" x14ac:dyDescent="0.3">
      <c r="A21" s="3" t="s">
        <v>15</v>
      </c>
      <c r="B21" s="8">
        <v>56879.353112900004</v>
      </c>
      <c r="C21" s="30" t="s">
        <v>14</v>
      </c>
    </row>
    <row r="22" spans="1:3" ht="16.5" x14ac:dyDescent="0.3">
      <c r="A22" s="3" t="s">
        <v>20</v>
      </c>
      <c r="B22" s="8">
        <v>27630.565694019999</v>
      </c>
      <c r="C22" s="30" t="s">
        <v>14</v>
      </c>
    </row>
    <row r="23" spans="1:3" ht="16.5" x14ac:dyDescent="0.3">
      <c r="A23" s="3" t="s">
        <v>18</v>
      </c>
      <c r="B23" s="9">
        <f>B20+B21+B22</f>
        <v>208552.33487268008</v>
      </c>
      <c r="C23" s="30" t="s">
        <v>14</v>
      </c>
    </row>
    <row r="24" spans="1:3" x14ac:dyDescent="0.25">
      <c r="A24" s="5" t="s">
        <v>17</v>
      </c>
      <c r="B24" s="6"/>
      <c r="C24" s="6"/>
    </row>
    <row r="25" spans="1:3" x14ac:dyDescent="0.25">
      <c r="A25" s="5"/>
    </row>
    <row r="26" spans="1:3" x14ac:dyDescent="0.25">
      <c r="B26" s="11"/>
    </row>
    <row r="27" spans="1:3" x14ac:dyDescent="0.25">
      <c r="B27" s="11"/>
    </row>
    <row r="28" spans="1:3" x14ac:dyDescent="0.25">
      <c r="B28" s="11"/>
    </row>
    <row r="29" spans="1:3" x14ac:dyDescent="0.25">
      <c r="B29" s="11"/>
    </row>
    <row r="30" spans="1:3" x14ac:dyDescent="0.25">
      <c r="B30" s="11"/>
    </row>
    <row r="31" spans="1:3" x14ac:dyDescent="0.25">
      <c r="B31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800-000000000000}">
  <dimension ref="A1:G31"/>
  <sheetViews>
    <sheetView workbookViewId="0">
      <selection activeCell="K14" sqref="K14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21238.533358239998</v>
      </c>
      <c r="C4" s="21">
        <v>0.1729467664238217</v>
      </c>
    </row>
    <row r="5" spans="1:7" ht="16.5" x14ac:dyDescent="0.3">
      <c r="A5" s="19" t="s">
        <v>26</v>
      </c>
      <c r="B5" s="14">
        <v>20306.284390560002</v>
      </c>
      <c r="C5" s="21">
        <v>0.16535540209829738</v>
      </c>
      <c r="G5" s="11"/>
    </row>
    <row r="6" spans="1:7" ht="16.5" x14ac:dyDescent="0.3">
      <c r="A6" s="19" t="s">
        <v>27</v>
      </c>
      <c r="B6" s="14">
        <v>19009.446431160002</v>
      </c>
      <c r="C6" s="21">
        <v>0.15479516576414012</v>
      </c>
    </row>
    <row r="7" spans="1:7" ht="16.5" x14ac:dyDescent="0.3">
      <c r="A7" s="19" t="s">
        <v>37</v>
      </c>
      <c r="B7" s="14">
        <v>11125.701000000001</v>
      </c>
      <c r="C7" s="21">
        <v>9.0597311014498944E-2</v>
      </c>
    </row>
    <row r="8" spans="1:7" ht="16.5" x14ac:dyDescent="0.3">
      <c r="A8" s="19" t="s">
        <v>42</v>
      </c>
      <c r="B8" s="14">
        <v>8092.8183720000006</v>
      </c>
      <c r="C8" s="21">
        <v>6.5900349383102685E-2</v>
      </c>
    </row>
    <row r="9" spans="1:7" ht="16.5" x14ac:dyDescent="0.3">
      <c r="A9" s="19" t="s">
        <v>29</v>
      </c>
      <c r="B9" s="14">
        <v>7103.0516635199992</v>
      </c>
      <c r="C9" s="21">
        <v>5.7840614331804832E-2</v>
      </c>
    </row>
    <row r="10" spans="1:7" ht="16.5" x14ac:dyDescent="0.3">
      <c r="A10" s="19" t="s">
        <v>31</v>
      </c>
      <c r="B10" s="14">
        <v>6427.2837104</v>
      </c>
      <c r="C10" s="21">
        <v>5.2337791685173947E-2</v>
      </c>
    </row>
    <row r="11" spans="1:7" ht="16.5" x14ac:dyDescent="0.3">
      <c r="A11" s="19" t="s">
        <v>32</v>
      </c>
      <c r="B11" s="14">
        <v>6058.3339759999999</v>
      </c>
      <c r="C11" s="21">
        <v>4.9333409863646156E-2</v>
      </c>
    </row>
    <row r="12" spans="1:7" ht="16.5" x14ac:dyDescent="0.3">
      <c r="A12" s="19" t="s">
        <v>36</v>
      </c>
      <c r="B12" s="14">
        <v>2982.0817999999999</v>
      </c>
      <c r="C12" s="21">
        <v>2.4283287165930201E-2</v>
      </c>
    </row>
    <row r="13" spans="1:7" ht="16.5" x14ac:dyDescent="0.3">
      <c r="A13" s="20" t="s">
        <v>23</v>
      </c>
      <c r="B13" s="14">
        <v>2374.3642687199999</v>
      </c>
      <c r="C13" s="21">
        <v>1.9334603555761488E-2</v>
      </c>
    </row>
    <row r="14" spans="1:7" ht="16.5" x14ac:dyDescent="0.3">
      <c r="A14" s="31" t="s">
        <v>40</v>
      </c>
      <c r="B14" s="15">
        <v>2365.7330000000002</v>
      </c>
      <c r="C14" s="21">
        <v>1.9264318569972679E-2</v>
      </c>
    </row>
    <row r="15" spans="1:7" ht="16.5" x14ac:dyDescent="0.3">
      <c r="A15" s="20" t="s">
        <v>38</v>
      </c>
      <c r="B15" s="14">
        <v>1933.7249999999999</v>
      </c>
      <c r="C15" s="21">
        <v>1.5746449166799643E-2</v>
      </c>
    </row>
    <row r="16" spans="1:7" ht="16.5" x14ac:dyDescent="0.3">
      <c r="A16" s="20" t="s">
        <v>12</v>
      </c>
      <c r="B16" s="23">
        <v>1735.4567116000001</v>
      </c>
      <c r="C16" s="21">
        <v>1.4131937524927623E-2</v>
      </c>
    </row>
    <row r="17" spans="1:3" ht="16.5" x14ac:dyDescent="0.3">
      <c r="A17" s="20" t="s">
        <v>24</v>
      </c>
      <c r="B17" s="23">
        <v>1575.9811887999999</v>
      </c>
      <c r="C17" s="21">
        <v>1.2833317910908568E-2</v>
      </c>
    </row>
    <row r="18" spans="1:3" ht="16.5" x14ac:dyDescent="0.3">
      <c r="A18" s="20" t="s">
        <v>33</v>
      </c>
      <c r="B18" s="23">
        <v>1500.8168631999999</v>
      </c>
      <c r="C18" s="21">
        <v>1.2221249890783071E-2</v>
      </c>
    </row>
    <row r="19" spans="1:3" ht="16.5" x14ac:dyDescent="0.3">
      <c r="A19" s="20" t="s">
        <v>13</v>
      </c>
      <c r="B19" s="16">
        <v>8974.2648424400395</v>
      </c>
      <c r="C19" s="21">
        <v>7.3078025650430797E-2</v>
      </c>
    </row>
    <row r="20" spans="1:3" ht="16.5" x14ac:dyDescent="0.3">
      <c r="A20" s="3" t="s">
        <v>21</v>
      </c>
      <c r="B20" s="8">
        <f>SUM(B4:B19)</f>
        <v>122803.87657664006</v>
      </c>
      <c r="C20" s="21">
        <f>SUM(C4:C19)</f>
        <v>0.99999999999999989</v>
      </c>
    </row>
    <row r="21" spans="1:3" ht="16.5" x14ac:dyDescent="0.3">
      <c r="A21" s="3" t="s">
        <v>15</v>
      </c>
      <c r="B21" s="8">
        <v>58595.351416199999</v>
      </c>
      <c r="C21" s="30" t="s">
        <v>14</v>
      </c>
    </row>
    <row r="22" spans="1:3" ht="16.5" x14ac:dyDescent="0.3">
      <c r="A22" s="3" t="s">
        <v>20</v>
      </c>
      <c r="B22" s="8">
        <v>27806.754641479998</v>
      </c>
      <c r="C22" s="30" t="s">
        <v>14</v>
      </c>
    </row>
    <row r="23" spans="1:3" ht="16.5" x14ac:dyDescent="0.3">
      <c r="A23" s="3" t="s">
        <v>18</v>
      </c>
      <c r="B23" s="9">
        <f>B20+B21+B22</f>
        <v>209205.98263432004</v>
      </c>
      <c r="C23" s="30" t="s">
        <v>14</v>
      </c>
    </row>
    <row r="24" spans="1:3" x14ac:dyDescent="0.25">
      <c r="A24" s="5" t="s">
        <v>17</v>
      </c>
      <c r="B24" s="6"/>
      <c r="C24" s="6"/>
    </row>
    <row r="25" spans="1:3" x14ac:dyDescent="0.25">
      <c r="A25" s="5"/>
    </row>
    <row r="26" spans="1:3" x14ac:dyDescent="0.25">
      <c r="B26" s="11"/>
    </row>
    <row r="27" spans="1:3" x14ac:dyDescent="0.25">
      <c r="B27" s="11"/>
    </row>
    <row r="28" spans="1:3" x14ac:dyDescent="0.25">
      <c r="B28" s="11"/>
    </row>
    <row r="29" spans="1:3" x14ac:dyDescent="0.25">
      <c r="B29" s="11"/>
    </row>
    <row r="30" spans="1:3" x14ac:dyDescent="0.25">
      <c r="B30" s="11"/>
    </row>
    <row r="31" spans="1:3" x14ac:dyDescent="0.25">
      <c r="B31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900-000000000000}">
  <dimension ref="A1:G31"/>
  <sheetViews>
    <sheetView workbookViewId="0">
      <selection activeCell="B28" sqref="B28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21924.429244480001</v>
      </c>
      <c r="C4" s="21">
        <f>B4/$B$20</f>
        <v>0.17692509496123646</v>
      </c>
    </row>
    <row r="5" spans="1:7" ht="16.5" x14ac:dyDescent="0.3">
      <c r="A5" s="19" t="s">
        <v>26</v>
      </c>
      <c r="B5" s="14">
        <v>19994.667724319999</v>
      </c>
      <c r="C5" s="21">
        <f t="shared" ref="C5:C19" si="0">B5/$B$20</f>
        <v>0.1613523639040387</v>
      </c>
      <c r="G5" s="11"/>
    </row>
    <row r="6" spans="1:7" ht="16.5" x14ac:dyDescent="0.3">
      <c r="A6" s="19" t="s">
        <v>27</v>
      </c>
      <c r="B6" s="14">
        <v>18269.031514319999</v>
      </c>
      <c r="C6" s="21">
        <f t="shared" si="0"/>
        <v>0.14742687709121019</v>
      </c>
    </row>
    <row r="7" spans="1:7" ht="16.5" x14ac:dyDescent="0.3">
      <c r="A7" s="19" t="s">
        <v>37</v>
      </c>
      <c r="B7" s="14">
        <v>11092.991</v>
      </c>
      <c r="C7" s="21">
        <f t="shared" si="0"/>
        <v>8.951788273226223E-2</v>
      </c>
    </row>
    <row r="8" spans="1:7" ht="16.5" x14ac:dyDescent="0.3">
      <c r="A8" s="19" t="s">
        <v>29</v>
      </c>
      <c r="B8" s="14">
        <v>9091.7617710400009</v>
      </c>
      <c r="C8" s="21">
        <f t="shared" si="0"/>
        <v>7.3368423723558743E-2</v>
      </c>
    </row>
    <row r="9" spans="1:7" ht="16.5" x14ac:dyDescent="0.3">
      <c r="A9" s="19" t="s">
        <v>30</v>
      </c>
      <c r="B9" s="14">
        <v>8386.4376647999998</v>
      </c>
      <c r="C9" s="21">
        <f t="shared" si="0"/>
        <v>6.7676620617378433E-2</v>
      </c>
    </row>
    <row r="10" spans="1:7" ht="16.5" x14ac:dyDescent="0.3">
      <c r="A10" s="19" t="s">
        <v>31</v>
      </c>
      <c r="B10" s="14">
        <v>6568.1571807999999</v>
      </c>
      <c r="C10" s="21">
        <f t="shared" si="0"/>
        <v>5.3003515848694054E-2</v>
      </c>
    </row>
    <row r="11" spans="1:7" ht="16.5" x14ac:dyDescent="0.3">
      <c r="A11" s="19" t="s">
        <v>32</v>
      </c>
      <c r="B11" s="14">
        <v>5918.1312520000001</v>
      </c>
      <c r="C11" s="21">
        <f t="shared" si="0"/>
        <v>4.7757956299673575E-2</v>
      </c>
    </row>
    <row r="12" spans="1:7" ht="16.5" x14ac:dyDescent="0.3">
      <c r="A12" s="19" t="s">
        <v>23</v>
      </c>
      <c r="B12" s="14">
        <v>2415.9009214400003</v>
      </c>
      <c r="C12" s="21">
        <f t="shared" si="0"/>
        <v>1.9495764071045422E-2</v>
      </c>
    </row>
    <row r="13" spans="1:7" ht="16.5" x14ac:dyDescent="0.3">
      <c r="A13" s="20" t="s">
        <v>33</v>
      </c>
      <c r="B13" s="14">
        <v>2312.2171664000002</v>
      </c>
      <c r="C13" s="21">
        <f t="shared" si="0"/>
        <v>1.865906004551152E-2</v>
      </c>
    </row>
    <row r="14" spans="1:7" ht="16.5" x14ac:dyDescent="0.3">
      <c r="A14" s="31" t="s">
        <v>40</v>
      </c>
      <c r="B14" s="15">
        <v>2214.5329999999999</v>
      </c>
      <c r="C14" s="21">
        <f t="shared" si="0"/>
        <v>1.7870771318639386E-2</v>
      </c>
    </row>
    <row r="15" spans="1:7" ht="16.5" x14ac:dyDescent="0.3">
      <c r="A15" s="20" t="s">
        <v>38</v>
      </c>
      <c r="B15" s="14">
        <v>1917.9570000000001</v>
      </c>
      <c r="C15" s="21">
        <f t="shared" si="0"/>
        <v>1.5477471298004431E-2</v>
      </c>
    </row>
    <row r="16" spans="1:7" ht="16.5" x14ac:dyDescent="0.3">
      <c r="A16" s="20" t="s">
        <v>12</v>
      </c>
      <c r="B16" s="23">
        <v>1743.9789432</v>
      </c>
      <c r="C16" s="21">
        <f t="shared" si="0"/>
        <v>1.4073508445550187E-2</v>
      </c>
    </row>
    <row r="17" spans="1:3" ht="16.5" x14ac:dyDescent="0.3">
      <c r="A17" s="20" t="s">
        <v>36</v>
      </c>
      <c r="B17" s="23">
        <v>1703.9228000000001</v>
      </c>
      <c r="C17" s="21">
        <f t="shared" si="0"/>
        <v>1.3750264594573989E-2</v>
      </c>
    </row>
    <row r="18" spans="1:3" ht="16.5" x14ac:dyDescent="0.3">
      <c r="A18" s="20" t="s">
        <v>24</v>
      </c>
      <c r="B18" s="23">
        <v>1567.8656375999999</v>
      </c>
      <c r="C18" s="21">
        <f t="shared" si="0"/>
        <v>1.2652314627012709E-2</v>
      </c>
    </row>
    <row r="19" spans="1:3" ht="16.5" x14ac:dyDescent="0.3">
      <c r="A19" s="20" t="s">
        <v>13</v>
      </c>
      <c r="B19" s="16">
        <f>8718.29075288+79</f>
        <v>8797.2907528800006</v>
      </c>
      <c r="C19" s="21">
        <f t="shared" si="0"/>
        <v>7.0992110421610077E-2</v>
      </c>
    </row>
    <row r="20" spans="1:3" ht="16.5" x14ac:dyDescent="0.3">
      <c r="A20" s="3" t="s">
        <v>21</v>
      </c>
      <c r="B20" s="8">
        <f>SUM(B4:B19)</f>
        <v>123919.27357327999</v>
      </c>
      <c r="C20" s="21">
        <f>SUM(C4:C19)</f>
        <v>1.0000000000000002</v>
      </c>
    </row>
    <row r="21" spans="1:3" ht="16.5" x14ac:dyDescent="0.3">
      <c r="A21" s="3" t="s">
        <v>15</v>
      </c>
      <c r="B21" s="8">
        <v>59910.907861199994</v>
      </c>
      <c r="C21" s="30" t="s">
        <v>14</v>
      </c>
    </row>
    <row r="22" spans="1:3" ht="16.5" x14ac:dyDescent="0.3">
      <c r="A22" s="3" t="s">
        <v>20</v>
      </c>
      <c r="B22" s="8">
        <v>27986.983838960001</v>
      </c>
      <c r="C22" s="30" t="s">
        <v>14</v>
      </c>
    </row>
    <row r="23" spans="1:3" ht="16.5" x14ac:dyDescent="0.3">
      <c r="A23" s="3" t="s">
        <v>18</v>
      </c>
      <c r="B23" s="9">
        <f>B20+B21+B22</f>
        <v>211817.16527343998</v>
      </c>
      <c r="C23" s="30" t="s">
        <v>14</v>
      </c>
    </row>
    <row r="24" spans="1:3" x14ac:dyDescent="0.25">
      <c r="A24" s="5" t="s">
        <v>17</v>
      </c>
      <c r="B24" s="6"/>
      <c r="C24" s="6"/>
    </row>
    <row r="25" spans="1:3" x14ac:dyDescent="0.25">
      <c r="A25" s="5"/>
    </row>
    <row r="26" spans="1:3" x14ac:dyDescent="0.25">
      <c r="B26" s="11"/>
    </row>
    <row r="27" spans="1:3" x14ac:dyDescent="0.25">
      <c r="B27" s="11"/>
    </row>
    <row r="28" spans="1:3" x14ac:dyDescent="0.25">
      <c r="B28" s="11"/>
    </row>
    <row r="29" spans="1:3" x14ac:dyDescent="0.25">
      <c r="B29" s="11"/>
    </row>
    <row r="30" spans="1:3" x14ac:dyDescent="0.25">
      <c r="B30" s="11"/>
    </row>
    <row r="31" spans="1:3" x14ac:dyDescent="0.25">
      <c r="B31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A00-000000000000}">
  <dimension ref="A1:G29"/>
  <sheetViews>
    <sheetView workbookViewId="0">
      <selection activeCell="C7" sqref="C7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21255.152087639999</v>
      </c>
      <c r="C4" s="21">
        <v>0.17828860466801447</v>
      </c>
    </row>
    <row r="5" spans="1:7" ht="16.5" x14ac:dyDescent="0.3">
      <c r="A5" s="19" t="s">
        <v>26</v>
      </c>
      <c r="B5" s="14">
        <v>20185.84415696</v>
      </c>
      <c r="C5" s="21">
        <v>0.16931923017775896</v>
      </c>
      <c r="G5" s="11"/>
    </row>
    <row r="6" spans="1:7" ht="16.5" x14ac:dyDescent="0.3">
      <c r="A6" s="19" t="s">
        <v>27</v>
      </c>
      <c r="B6" s="14">
        <v>17705.452372009997</v>
      </c>
      <c r="C6" s="21">
        <v>0.14851365849587489</v>
      </c>
    </row>
    <row r="7" spans="1:7" ht="16.5" x14ac:dyDescent="0.3">
      <c r="A7" s="19" t="s">
        <v>37</v>
      </c>
      <c r="B7" s="14">
        <v>11400.449000000001</v>
      </c>
      <c r="C7" s="21">
        <v>9.5627174833569542E-2</v>
      </c>
    </row>
    <row r="8" spans="1:7" ht="16.5" x14ac:dyDescent="0.3">
      <c r="A8" s="19" t="s">
        <v>29</v>
      </c>
      <c r="B8" s="14">
        <v>8559.7103785199997</v>
      </c>
      <c r="C8" s="21">
        <v>7.1799007292734848E-2</v>
      </c>
    </row>
    <row r="9" spans="1:7" ht="16.5" x14ac:dyDescent="0.3">
      <c r="A9" s="19" t="s">
        <v>30</v>
      </c>
      <c r="B9" s="14">
        <v>7837.3769345999999</v>
      </c>
      <c r="C9" s="21">
        <v>6.5740061146853032E-2</v>
      </c>
    </row>
    <row r="10" spans="1:7" ht="16.5" x14ac:dyDescent="0.3">
      <c r="A10" s="19" t="s">
        <v>31</v>
      </c>
      <c r="B10" s="14">
        <v>6479.1326293999991</v>
      </c>
      <c r="C10" s="21">
        <v>5.4347083059756579E-2</v>
      </c>
    </row>
    <row r="11" spans="1:7" ht="16.5" x14ac:dyDescent="0.3">
      <c r="A11" s="19" t="s">
        <v>32</v>
      </c>
      <c r="B11" s="14">
        <v>5307.335411</v>
      </c>
      <c r="C11" s="21">
        <v>4.451802654861152E-2</v>
      </c>
    </row>
    <row r="12" spans="1:7" ht="16.5" x14ac:dyDescent="0.3">
      <c r="A12" s="19" t="s">
        <v>40</v>
      </c>
      <c r="B12" s="14">
        <v>2528.9360000000001</v>
      </c>
      <c r="C12" s="21">
        <v>2.1212761446054277E-2</v>
      </c>
    </row>
    <row r="13" spans="1:7" ht="16.5" x14ac:dyDescent="0.3">
      <c r="A13" s="19" t="s">
        <v>23</v>
      </c>
      <c r="B13" s="14">
        <v>2422.41628442</v>
      </c>
      <c r="C13" s="21">
        <v>2.0319272122520549E-2</v>
      </c>
    </row>
    <row r="14" spans="1:7" ht="16.5" x14ac:dyDescent="0.3">
      <c r="A14" s="20" t="s">
        <v>38</v>
      </c>
      <c r="B14" s="15">
        <v>1882.0619999999999</v>
      </c>
      <c r="C14" s="21">
        <v>1.578677049663724E-2</v>
      </c>
    </row>
    <row r="15" spans="1:7" ht="16.5" x14ac:dyDescent="0.3">
      <c r="A15" s="20" t="s">
        <v>12</v>
      </c>
      <c r="B15" s="14">
        <v>1820.8611201000003</v>
      </c>
      <c r="C15" s="21">
        <v>1.5273416396095627E-2</v>
      </c>
    </row>
    <row r="16" spans="1:7" ht="16.5" x14ac:dyDescent="0.3">
      <c r="A16" s="20" t="s">
        <v>24</v>
      </c>
      <c r="B16" s="23">
        <v>1602.9494668</v>
      </c>
      <c r="C16" s="21">
        <v>1.3445569460559024E-2</v>
      </c>
    </row>
    <row r="17" spans="1:3" ht="16.5" x14ac:dyDescent="0.3">
      <c r="A17" s="20" t="s">
        <v>13</v>
      </c>
      <c r="B17" s="16">
        <v>10229.992447789977</v>
      </c>
      <c r="C17" s="21">
        <v>8.5809363854959408E-2</v>
      </c>
    </row>
    <row r="18" spans="1:3" ht="16.5" x14ac:dyDescent="0.3">
      <c r="A18" s="3" t="s">
        <v>21</v>
      </c>
      <c r="B18" s="8">
        <f>SUM(B4:B17)</f>
        <v>119217.67028923998</v>
      </c>
      <c r="C18" s="21">
        <f>SUM(C4:C17)</f>
        <v>0.99999999999999989</v>
      </c>
    </row>
    <row r="19" spans="1:3" ht="16.5" x14ac:dyDescent="0.3">
      <c r="A19" s="3" t="s">
        <v>15</v>
      </c>
      <c r="B19" s="8">
        <v>59948.239157660006</v>
      </c>
      <c r="C19" s="30" t="s">
        <v>14</v>
      </c>
    </row>
    <row r="20" spans="1:3" ht="16.5" x14ac:dyDescent="0.3">
      <c r="A20" s="3" t="s">
        <v>20</v>
      </c>
      <c r="B20" s="8">
        <v>30434.989819029997</v>
      </c>
      <c r="C20" s="30" t="s">
        <v>14</v>
      </c>
    </row>
    <row r="21" spans="1:3" ht="16.5" x14ac:dyDescent="0.3">
      <c r="A21" s="3" t="s">
        <v>18</v>
      </c>
      <c r="B21" s="9">
        <f>B18+B19+B20</f>
        <v>209600.89926592997</v>
      </c>
      <c r="C21" s="30" t="s">
        <v>14</v>
      </c>
    </row>
    <row r="22" spans="1:3" x14ac:dyDescent="0.25">
      <c r="A22" s="5" t="s">
        <v>17</v>
      </c>
      <c r="B22" s="6"/>
      <c r="C22" s="6"/>
    </row>
    <row r="23" spans="1:3" x14ac:dyDescent="0.25">
      <c r="A23" s="5"/>
    </row>
    <row r="24" spans="1:3" x14ac:dyDescent="0.25">
      <c r="B24" s="11"/>
    </row>
    <row r="25" spans="1:3" x14ac:dyDescent="0.25">
      <c r="B25" s="11"/>
    </row>
    <row r="26" spans="1:3" x14ac:dyDescent="0.25">
      <c r="B26" s="11"/>
    </row>
    <row r="27" spans="1:3" x14ac:dyDescent="0.25">
      <c r="B27" s="11"/>
    </row>
    <row r="28" spans="1:3" x14ac:dyDescent="0.25">
      <c r="B28" s="11"/>
    </row>
    <row r="29" spans="1:3" x14ac:dyDescent="0.25">
      <c r="B29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B00-000000000000}">
  <dimension ref="A1:G31"/>
  <sheetViews>
    <sheetView workbookViewId="0">
      <selection activeCell="A10" sqref="A10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20450.836827079998</v>
      </c>
      <c r="C4" s="21">
        <v>0.16992706619526482</v>
      </c>
      <c r="E4" s="28"/>
    </row>
    <row r="5" spans="1:7" ht="16.5" x14ac:dyDescent="0.3">
      <c r="A5" s="19" t="s">
        <v>26</v>
      </c>
      <c r="B5" s="14">
        <v>20158.84750072</v>
      </c>
      <c r="C5" s="21">
        <v>0.1675009117054404</v>
      </c>
      <c r="E5" s="28"/>
      <c r="G5" s="11"/>
    </row>
    <row r="6" spans="1:7" ht="16.5" x14ac:dyDescent="0.3">
      <c r="A6" s="19" t="s">
        <v>27</v>
      </c>
      <c r="B6" s="14">
        <v>17244.564131470001</v>
      </c>
      <c r="C6" s="21">
        <v>0.14328597971094306</v>
      </c>
      <c r="E6" s="28"/>
    </row>
    <row r="7" spans="1:7" ht="16.5" x14ac:dyDescent="0.3">
      <c r="A7" s="19" t="s">
        <v>37</v>
      </c>
      <c r="B7" s="14">
        <v>10053.040000000001</v>
      </c>
      <c r="C7" s="21">
        <v>8.3531231899597352E-2</v>
      </c>
      <c r="E7" s="28"/>
    </row>
    <row r="8" spans="1:7" ht="16.5" x14ac:dyDescent="0.3">
      <c r="A8" s="19" t="s">
        <v>29</v>
      </c>
      <c r="B8" s="14">
        <v>9035.7496567399994</v>
      </c>
      <c r="C8" s="21">
        <v>7.5078513560460913E-2</v>
      </c>
      <c r="E8" s="28"/>
    </row>
    <row r="9" spans="1:7" ht="16.5" x14ac:dyDescent="0.3">
      <c r="A9" s="19" t="s">
        <v>30</v>
      </c>
      <c r="B9" s="14">
        <v>8637.8695567000013</v>
      </c>
      <c r="C9" s="21">
        <v>7.1772507128110494E-2</v>
      </c>
      <c r="E9" s="28"/>
    </row>
    <row r="10" spans="1:7" ht="16.5" x14ac:dyDescent="0.3">
      <c r="A10" s="19" t="s">
        <v>31</v>
      </c>
      <c r="B10" s="14">
        <v>6720.8350867999998</v>
      </c>
      <c r="C10" s="21">
        <v>5.5843768073581851E-2</v>
      </c>
      <c r="E10" s="28"/>
    </row>
    <row r="11" spans="1:7" ht="16.5" x14ac:dyDescent="0.3">
      <c r="A11" s="19" t="s">
        <v>32</v>
      </c>
      <c r="B11" s="14">
        <v>5515.390617</v>
      </c>
      <c r="C11" s="21">
        <v>4.5827667317099134E-2</v>
      </c>
      <c r="E11" s="28"/>
    </row>
    <row r="12" spans="1:7" ht="16.5" x14ac:dyDescent="0.3">
      <c r="A12" s="19" t="s">
        <v>38</v>
      </c>
      <c r="B12" s="14">
        <v>2849.078</v>
      </c>
      <c r="C12" s="21">
        <v>2.3673137192137008E-2</v>
      </c>
      <c r="E12" s="28"/>
    </row>
    <row r="13" spans="1:7" ht="16.5" x14ac:dyDescent="0.3">
      <c r="A13" s="19" t="s">
        <v>23</v>
      </c>
      <c r="B13" s="14">
        <v>2603.5815417399999</v>
      </c>
      <c r="C13" s="21">
        <v>2.1633294359974211E-2</v>
      </c>
      <c r="E13" s="28"/>
    </row>
    <row r="14" spans="1:7" ht="16.5" x14ac:dyDescent="0.3">
      <c r="A14" s="20" t="s">
        <v>40</v>
      </c>
      <c r="B14" s="15">
        <v>2527.6860000000001</v>
      </c>
      <c r="C14" s="21">
        <v>2.100267435873782E-2</v>
      </c>
      <c r="E14" s="28"/>
    </row>
    <row r="15" spans="1:7" ht="16.5" x14ac:dyDescent="0.3">
      <c r="A15" s="20" t="s">
        <v>12</v>
      </c>
      <c r="B15" s="14">
        <v>1755.5798147</v>
      </c>
      <c r="C15" s="21">
        <v>1.4587203932338661E-2</v>
      </c>
      <c r="E15" s="28"/>
    </row>
    <row r="16" spans="1:7" ht="16.5" x14ac:dyDescent="0.3">
      <c r="A16" s="20" t="s">
        <v>24</v>
      </c>
      <c r="B16" s="23">
        <v>1545.7762996000001</v>
      </c>
      <c r="C16" s="21">
        <v>1.2843935620149634E-2</v>
      </c>
      <c r="E16" s="28"/>
    </row>
    <row r="17" spans="1:5" ht="16.5" x14ac:dyDescent="0.3">
      <c r="A17" s="20" t="s">
        <v>36</v>
      </c>
      <c r="B17" s="23">
        <v>1465.6777999999999</v>
      </c>
      <c r="C17" s="21">
        <v>1.2178393023592034E-2</v>
      </c>
      <c r="E17" s="28"/>
    </row>
    <row r="18" spans="1:5" ht="16.5" x14ac:dyDescent="0.3">
      <c r="A18" s="20" t="s">
        <v>33</v>
      </c>
      <c r="B18" s="23">
        <v>1206.9446094</v>
      </c>
      <c r="C18" s="21">
        <v>1.002856549439377E-2</v>
      </c>
      <c r="E18" s="28"/>
    </row>
    <row r="19" spans="1:5" ht="16.5" x14ac:dyDescent="0.3">
      <c r="A19" s="20" t="s">
        <v>13</v>
      </c>
      <c r="B19" s="16">
        <v>8579.2158497300261</v>
      </c>
      <c r="C19" s="21">
        <v>7.1285150428178928E-2</v>
      </c>
    </row>
    <row r="20" spans="1:5" ht="16.5" x14ac:dyDescent="0.3">
      <c r="A20" s="3" t="s">
        <v>21</v>
      </c>
      <c r="B20" s="8">
        <f>SUM(B4:B19)</f>
        <v>120350.67329168001</v>
      </c>
      <c r="C20" s="21">
        <f>SUM(C4:C19)</f>
        <v>1</v>
      </c>
      <c r="E20" s="11"/>
    </row>
    <row r="21" spans="1:5" ht="16.5" x14ac:dyDescent="0.3">
      <c r="A21" s="3" t="s">
        <v>15</v>
      </c>
      <c r="B21" s="8">
        <v>58716.325768620001</v>
      </c>
      <c r="C21" s="30" t="s">
        <v>14</v>
      </c>
    </row>
    <row r="22" spans="1:5" ht="16.5" x14ac:dyDescent="0.3">
      <c r="A22" s="3" t="s">
        <v>20</v>
      </c>
      <c r="B22" s="8">
        <v>31153.745535409998</v>
      </c>
      <c r="C22" s="30" t="s">
        <v>14</v>
      </c>
    </row>
    <row r="23" spans="1:5" ht="16.5" x14ac:dyDescent="0.3">
      <c r="A23" s="3" t="s">
        <v>18</v>
      </c>
      <c r="B23" s="9">
        <f>B20+B21+B22</f>
        <v>210220.74459571001</v>
      </c>
      <c r="C23" s="30" t="s">
        <v>14</v>
      </c>
    </row>
    <row r="24" spans="1:5" x14ac:dyDescent="0.25">
      <c r="A24" s="5" t="s">
        <v>17</v>
      </c>
      <c r="B24" s="6"/>
      <c r="C24" s="6"/>
    </row>
    <row r="25" spans="1:5" x14ac:dyDescent="0.25">
      <c r="A25" s="5"/>
    </row>
    <row r="26" spans="1:5" x14ac:dyDescent="0.25">
      <c r="B26" s="11"/>
    </row>
    <row r="27" spans="1:5" x14ac:dyDescent="0.25">
      <c r="B27" s="11"/>
    </row>
    <row r="28" spans="1:5" x14ac:dyDescent="0.25">
      <c r="B28" s="11"/>
    </row>
    <row r="29" spans="1:5" x14ac:dyDescent="0.25">
      <c r="B29" s="11"/>
    </row>
    <row r="30" spans="1:5" x14ac:dyDescent="0.25">
      <c r="B30" s="11"/>
    </row>
    <row r="31" spans="1:5" x14ac:dyDescent="0.25">
      <c r="B31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C00-000000000000}">
  <dimension ref="A1:G31"/>
  <sheetViews>
    <sheetView workbookViewId="0">
      <selection activeCell="A14" sqref="A14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19760.516717639999</v>
      </c>
      <c r="C4" s="21">
        <v>0.16950313521347479</v>
      </c>
      <c r="E4" s="28"/>
    </row>
    <row r="5" spans="1:7" ht="16.5" x14ac:dyDescent="0.3">
      <c r="A5" s="19" t="s">
        <v>26</v>
      </c>
      <c r="B5" s="14">
        <v>19375.712778559999</v>
      </c>
      <c r="C5" s="21">
        <v>0.16620233721064076</v>
      </c>
      <c r="E5" s="28"/>
      <c r="G5" s="11"/>
    </row>
    <row r="6" spans="1:7" ht="16.5" x14ac:dyDescent="0.3">
      <c r="A6" s="19" t="s">
        <v>27</v>
      </c>
      <c r="B6" s="14">
        <v>17520.478496989999</v>
      </c>
      <c r="C6" s="21">
        <v>0.15028837950522755</v>
      </c>
      <c r="E6" s="28"/>
    </row>
    <row r="7" spans="1:7" ht="16.5" x14ac:dyDescent="0.3">
      <c r="A7" s="19" t="s">
        <v>37</v>
      </c>
      <c r="B7" s="14">
        <v>9955.1945000000014</v>
      </c>
      <c r="C7" s="21">
        <v>8.5394360052517479E-2</v>
      </c>
      <c r="E7" s="28"/>
    </row>
    <row r="8" spans="1:7" ht="16.5" x14ac:dyDescent="0.3">
      <c r="A8" s="19" t="s">
        <v>30</v>
      </c>
      <c r="B8" s="14">
        <v>7994.3596311000001</v>
      </c>
      <c r="C8" s="21">
        <v>6.8574574281543579E-2</v>
      </c>
      <c r="E8" s="28"/>
    </row>
    <row r="9" spans="1:7" ht="16.5" x14ac:dyDescent="0.3">
      <c r="A9" s="19" t="s">
        <v>29</v>
      </c>
      <c r="B9" s="14">
        <v>7469.6856131399991</v>
      </c>
      <c r="C9" s="21">
        <v>6.4073988984101396E-2</v>
      </c>
      <c r="E9" s="28"/>
    </row>
    <row r="10" spans="1:7" ht="16.5" x14ac:dyDescent="0.3">
      <c r="A10" s="19" t="s">
        <v>31</v>
      </c>
      <c r="B10" s="14">
        <v>6698.1635043999995</v>
      </c>
      <c r="C10" s="21">
        <v>5.7455972958174319E-2</v>
      </c>
      <c r="E10" s="28"/>
    </row>
    <row r="11" spans="1:7" ht="16.5" x14ac:dyDescent="0.3">
      <c r="A11" s="19" t="s">
        <v>32</v>
      </c>
      <c r="B11" s="14">
        <v>5448.2181609999998</v>
      </c>
      <c r="C11" s="21">
        <v>4.6734104821869481E-2</v>
      </c>
      <c r="E11" s="28"/>
    </row>
    <row r="12" spans="1:7" ht="16.5" x14ac:dyDescent="0.3">
      <c r="A12" s="19" t="s">
        <v>38</v>
      </c>
      <c r="B12" s="14">
        <v>2972.4880000000003</v>
      </c>
      <c r="C12" s="21">
        <v>2.5497614388527271E-2</v>
      </c>
      <c r="E12" s="28"/>
    </row>
    <row r="13" spans="1:7" ht="16.5" x14ac:dyDescent="0.3">
      <c r="A13" s="19" t="s">
        <v>23</v>
      </c>
      <c r="B13" s="14">
        <v>2562.7520494199998</v>
      </c>
      <c r="C13" s="21">
        <v>2.198295284270925E-2</v>
      </c>
      <c r="E13" s="28"/>
    </row>
    <row r="14" spans="1:7" ht="16.5" x14ac:dyDescent="0.3">
      <c r="A14" s="20" t="s">
        <v>40</v>
      </c>
      <c r="B14" s="15">
        <v>2041.846</v>
      </c>
      <c r="C14" s="21">
        <v>1.7514688687980187E-2</v>
      </c>
      <c r="E14" s="28"/>
    </row>
    <row r="15" spans="1:7" ht="16.5" x14ac:dyDescent="0.3">
      <c r="A15" s="20" t="s">
        <v>33</v>
      </c>
      <c r="B15" s="14">
        <v>1908.1080302</v>
      </c>
      <c r="C15" s="21">
        <v>1.6367501825303228E-2</v>
      </c>
      <c r="E15" s="28"/>
    </row>
    <row r="16" spans="1:7" ht="16.5" x14ac:dyDescent="0.3">
      <c r="A16" s="20" t="s">
        <v>24</v>
      </c>
      <c r="B16" s="23">
        <v>1601.3605668</v>
      </c>
      <c r="C16" s="21">
        <v>1.3736262090632449E-2</v>
      </c>
      <c r="E16" s="28"/>
    </row>
    <row r="17" spans="1:5" ht="16.5" x14ac:dyDescent="0.3">
      <c r="A17" s="20" t="s">
        <v>12</v>
      </c>
      <c r="B17" s="23">
        <v>1573.9871450999999</v>
      </c>
      <c r="C17" s="21">
        <v>1.3501456449364544E-2</v>
      </c>
      <c r="E17" s="28"/>
    </row>
    <row r="18" spans="1:5" ht="16.5" x14ac:dyDescent="0.3">
      <c r="A18" s="20" t="s">
        <v>36</v>
      </c>
      <c r="B18" s="23">
        <v>1226.0528000000002</v>
      </c>
      <c r="C18" s="21">
        <v>1.0516921015113988E-2</v>
      </c>
      <c r="E18" s="28"/>
    </row>
    <row r="19" spans="1:5" ht="16.5" x14ac:dyDescent="0.3">
      <c r="A19" s="20" t="s">
        <v>13</v>
      </c>
      <c r="B19" s="16">
        <v>8470.1392350899987</v>
      </c>
      <c r="C19" s="21">
        <v>7.265574967281957E-2</v>
      </c>
    </row>
    <row r="20" spans="1:5" ht="16.5" x14ac:dyDescent="0.3">
      <c r="A20" s="3" t="s">
        <v>21</v>
      </c>
      <c r="B20" s="8">
        <f>SUM(B4:B19)</f>
        <v>116579.06322944001</v>
      </c>
      <c r="C20" s="21">
        <f>SUM(C4:C19)</f>
        <v>0.99999999999999978</v>
      </c>
    </row>
    <row r="21" spans="1:5" ht="16.5" x14ac:dyDescent="0.3">
      <c r="A21" s="3" t="s">
        <v>15</v>
      </c>
      <c r="B21" s="8">
        <v>56689.005536789999</v>
      </c>
      <c r="C21" s="30" t="s">
        <v>14</v>
      </c>
    </row>
    <row r="22" spans="1:5" ht="16.5" x14ac:dyDescent="0.3">
      <c r="A22" s="3" t="s">
        <v>20</v>
      </c>
      <c r="B22" s="8">
        <v>31761.051266529998</v>
      </c>
      <c r="C22" s="30" t="s">
        <v>14</v>
      </c>
    </row>
    <row r="23" spans="1:5" ht="16.5" x14ac:dyDescent="0.3">
      <c r="A23" s="3" t="s">
        <v>18</v>
      </c>
      <c r="B23" s="9">
        <f>B20+B21+B22</f>
        <v>205029.12003276002</v>
      </c>
      <c r="C23" s="30" t="s">
        <v>14</v>
      </c>
    </row>
    <row r="24" spans="1:5" x14ac:dyDescent="0.25">
      <c r="A24" s="5" t="s">
        <v>17</v>
      </c>
      <c r="B24" s="6"/>
      <c r="C24" s="6"/>
    </row>
    <row r="25" spans="1:5" x14ac:dyDescent="0.25">
      <c r="A25" s="5"/>
    </row>
    <row r="26" spans="1:5" x14ac:dyDescent="0.25">
      <c r="B26" s="11"/>
    </row>
    <row r="27" spans="1:5" x14ac:dyDescent="0.25">
      <c r="B27" s="11"/>
    </row>
    <row r="28" spans="1:5" x14ac:dyDescent="0.25">
      <c r="B28" s="11"/>
    </row>
    <row r="29" spans="1:5" x14ac:dyDescent="0.25">
      <c r="B29" s="11"/>
    </row>
    <row r="30" spans="1:5" x14ac:dyDescent="0.25">
      <c r="B30" s="11"/>
    </row>
    <row r="31" spans="1:5" x14ac:dyDescent="0.25">
      <c r="B31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D00-000000000000}">
  <dimension ref="A1:G31"/>
  <sheetViews>
    <sheetView workbookViewId="0">
      <selection activeCell="A13" sqref="A13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26</v>
      </c>
      <c r="B4" s="14">
        <v>19386.46066656</v>
      </c>
      <c r="C4" s="21">
        <v>0.17091991959659683</v>
      </c>
      <c r="E4" s="28"/>
    </row>
    <row r="5" spans="1:7" ht="16.5" x14ac:dyDescent="0.3">
      <c r="A5" s="19" t="s">
        <v>28</v>
      </c>
      <c r="B5" s="14">
        <v>19293.93021464</v>
      </c>
      <c r="C5" s="21">
        <v>0.17010412873748024</v>
      </c>
      <c r="E5" s="28"/>
      <c r="G5" s="11"/>
    </row>
    <row r="6" spans="1:7" ht="16.5" x14ac:dyDescent="0.3">
      <c r="A6" s="19" t="s">
        <v>27</v>
      </c>
      <c r="B6" s="14">
        <v>16378.243438539999</v>
      </c>
      <c r="C6" s="21">
        <v>0.14439809822931829</v>
      </c>
      <c r="E6" s="28"/>
    </row>
    <row r="7" spans="1:7" ht="16.5" x14ac:dyDescent="0.3">
      <c r="A7" s="19" t="s">
        <v>37</v>
      </c>
      <c r="B7" s="14">
        <v>9929.571100000001</v>
      </c>
      <c r="C7" s="21">
        <v>8.7543648282749784E-2</v>
      </c>
      <c r="E7" s="28"/>
    </row>
    <row r="8" spans="1:7" ht="16.5" x14ac:dyDescent="0.3">
      <c r="A8" s="19" t="s">
        <v>29</v>
      </c>
      <c r="B8" s="14">
        <v>7827.022554000001</v>
      </c>
      <c r="C8" s="21">
        <v>6.9006616969440507E-2</v>
      </c>
      <c r="E8" s="28"/>
    </row>
    <row r="9" spans="1:7" ht="16.5" x14ac:dyDescent="0.3">
      <c r="A9" s="19" t="s">
        <v>30</v>
      </c>
      <c r="B9" s="14">
        <v>6935.9588794000001</v>
      </c>
      <c r="C9" s="21">
        <v>6.115059135251158E-2</v>
      </c>
      <c r="E9" s="28"/>
    </row>
    <row r="10" spans="1:7" ht="16.5" x14ac:dyDescent="0.3">
      <c r="A10" s="19" t="s">
        <v>31</v>
      </c>
      <c r="B10" s="14">
        <v>6482.4903196000005</v>
      </c>
      <c r="C10" s="21">
        <v>5.7152604762092156E-2</v>
      </c>
      <c r="E10" s="28"/>
    </row>
    <row r="11" spans="1:7" ht="16.5" x14ac:dyDescent="0.3">
      <c r="A11" s="19" t="s">
        <v>32</v>
      </c>
      <c r="B11" s="14">
        <v>4603.8065860000006</v>
      </c>
      <c r="C11" s="21">
        <v>4.0589268203798962E-2</v>
      </c>
      <c r="E11" s="28"/>
    </row>
    <row r="12" spans="1:7" ht="16.5" x14ac:dyDescent="0.3">
      <c r="A12" s="19" t="s">
        <v>38</v>
      </c>
      <c r="B12" s="14">
        <v>3062.8789999999999</v>
      </c>
      <c r="C12" s="21">
        <v>2.7003744593623018E-2</v>
      </c>
      <c r="E12" s="28"/>
    </row>
    <row r="13" spans="1:7" ht="16.5" x14ac:dyDescent="0.3">
      <c r="A13" s="19" t="s">
        <v>33</v>
      </c>
      <c r="B13" s="14">
        <v>3011.7794652000002</v>
      </c>
      <c r="C13" s="21">
        <v>2.6553227682379662E-2</v>
      </c>
      <c r="E13" s="28"/>
    </row>
    <row r="14" spans="1:7" ht="16.5" x14ac:dyDescent="0.3">
      <c r="A14" s="20" t="s">
        <v>41</v>
      </c>
      <c r="B14" s="15">
        <v>2159.2453029200001</v>
      </c>
      <c r="C14" s="21">
        <v>1.9036895899260744E-2</v>
      </c>
      <c r="E14" s="28"/>
    </row>
    <row r="15" spans="1:7" ht="16.5" x14ac:dyDescent="0.3">
      <c r="A15" s="20" t="s">
        <v>40</v>
      </c>
      <c r="B15" s="14">
        <v>1953.7909999999999</v>
      </c>
      <c r="C15" s="21">
        <v>1.7225516631025683E-2</v>
      </c>
      <c r="E15" s="28"/>
    </row>
    <row r="16" spans="1:7" ht="16.5" x14ac:dyDescent="0.3">
      <c r="A16" s="20" t="s">
        <v>36</v>
      </c>
      <c r="B16" s="23">
        <v>1641.2847999999999</v>
      </c>
      <c r="C16" s="21">
        <v>1.4470318789803852E-2</v>
      </c>
      <c r="E16" s="28"/>
    </row>
    <row r="17" spans="1:5" ht="16.5" x14ac:dyDescent="0.3">
      <c r="A17" s="20" t="s">
        <v>24</v>
      </c>
      <c r="B17" s="23">
        <v>1598.4819568</v>
      </c>
      <c r="C17" s="21">
        <v>1.4092949313029325E-2</v>
      </c>
      <c r="E17" s="28"/>
    </row>
    <row r="18" spans="1:5" ht="16.5" x14ac:dyDescent="0.3">
      <c r="A18" s="20" t="s">
        <v>12</v>
      </c>
      <c r="B18" s="23">
        <v>1263.0065626000001</v>
      </c>
      <c r="C18" s="21">
        <v>1.1135244531866961E-2</v>
      </c>
      <c r="E18" s="28"/>
    </row>
    <row r="19" spans="1:5" ht="16.5" x14ac:dyDescent="0.3">
      <c r="A19" s="20" t="s">
        <v>13</v>
      </c>
      <c r="B19" s="16">
        <v>7896.2804627400183</v>
      </c>
      <c r="C19" s="21">
        <v>6.9617226425022619E-2</v>
      </c>
    </row>
    <row r="20" spans="1:5" ht="16.5" x14ac:dyDescent="0.3">
      <c r="A20" s="3" t="s">
        <v>21</v>
      </c>
      <c r="B20" s="8">
        <f>SUM(B4:B19)</f>
        <v>113424.232309</v>
      </c>
      <c r="C20" s="21">
        <f>SUM(C4:C19)</f>
        <v>1</v>
      </c>
    </row>
    <row r="21" spans="1:5" ht="16.5" x14ac:dyDescent="0.3">
      <c r="A21" s="3" t="s">
        <v>15</v>
      </c>
      <c r="B21" s="8">
        <v>54379.242628779997</v>
      </c>
      <c r="C21" s="30" t="s">
        <v>14</v>
      </c>
    </row>
    <row r="22" spans="1:5" ht="16.5" x14ac:dyDescent="0.3">
      <c r="A22" s="3" t="s">
        <v>20</v>
      </c>
      <c r="B22" s="8">
        <v>27315.138916779997</v>
      </c>
      <c r="C22" s="30" t="s">
        <v>14</v>
      </c>
    </row>
    <row r="23" spans="1:5" ht="16.5" x14ac:dyDescent="0.3">
      <c r="A23" s="3" t="s">
        <v>18</v>
      </c>
      <c r="B23" s="9">
        <f>B20+B21+B22</f>
        <v>195118.61385456001</v>
      </c>
      <c r="C23" s="30" t="s">
        <v>14</v>
      </c>
    </row>
    <row r="24" spans="1:5" x14ac:dyDescent="0.25">
      <c r="A24" s="5" t="s">
        <v>17</v>
      </c>
      <c r="B24" s="6"/>
      <c r="C24" s="6"/>
    </row>
    <row r="25" spans="1:5" x14ac:dyDescent="0.25">
      <c r="A25" s="5"/>
    </row>
    <row r="26" spans="1:5" x14ac:dyDescent="0.25">
      <c r="B26" s="11"/>
    </row>
    <row r="27" spans="1:5" x14ac:dyDescent="0.25">
      <c r="B27" s="11"/>
    </row>
    <row r="28" spans="1:5" x14ac:dyDescent="0.25">
      <c r="B28" s="11"/>
    </row>
    <row r="29" spans="1:5" x14ac:dyDescent="0.25">
      <c r="B29" s="11"/>
    </row>
    <row r="30" spans="1:5" x14ac:dyDescent="0.25">
      <c r="B30" s="11"/>
    </row>
    <row r="31" spans="1:5" x14ac:dyDescent="0.25">
      <c r="B31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E00-000000000000}">
  <dimension ref="A1:E30"/>
  <sheetViews>
    <sheetView topLeftCell="A3" workbookViewId="0">
      <selection activeCell="C7" sqref="C7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5" ht="64.5" customHeight="1" x14ac:dyDescent="0.25">
      <c r="A1" s="34" t="s">
        <v>19</v>
      </c>
      <c r="B1" s="34"/>
      <c r="C1" s="34"/>
    </row>
    <row r="2" spans="1:5" x14ac:dyDescent="0.25">
      <c r="A2" s="35" t="s">
        <v>0</v>
      </c>
      <c r="B2" s="35" t="s">
        <v>1</v>
      </c>
      <c r="C2" s="35" t="s">
        <v>16</v>
      </c>
    </row>
    <row r="3" spans="1:5" ht="45" customHeight="1" x14ac:dyDescent="0.25">
      <c r="A3" s="36"/>
      <c r="B3" s="36"/>
      <c r="C3" s="36"/>
    </row>
    <row r="4" spans="1:5" ht="16.5" x14ac:dyDescent="0.3">
      <c r="A4" s="19" t="s">
        <v>28</v>
      </c>
      <c r="B4" s="14">
        <v>18952.83984868</v>
      </c>
      <c r="C4" s="21">
        <v>0.17366036599022364</v>
      </c>
      <c r="E4" s="28"/>
    </row>
    <row r="5" spans="1:5" ht="16.5" x14ac:dyDescent="0.3">
      <c r="A5" s="19" t="s">
        <v>26</v>
      </c>
      <c r="B5" s="14">
        <v>18332.75517122</v>
      </c>
      <c r="C5" s="21">
        <v>0.1679786774996129</v>
      </c>
      <c r="E5" s="28"/>
    </row>
    <row r="6" spans="1:5" ht="16.5" x14ac:dyDescent="0.3">
      <c r="A6" s="19" t="s">
        <v>27</v>
      </c>
      <c r="B6" s="14">
        <v>15671.879181329999</v>
      </c>
      <c r="C6" s="21">
        <v>0.14359770335810035</v>
      </c>
      <c r="E6" s="28"/>
    </row>
    <row r="7" spans="1:5" ht="16.5" x14ac:dyDescent="0.3">
      <c r="A7" s="19" t="s">
        <v>37</v>
      </c>
      <c r="B7" s="14">
        <v>9703.6891407200019</v>
      </c>
      <c r="C7" s="21">
        <v>8.8912596797474597E-2</v>
      </c>
      <c r="E7" s="28"/>
    </row>
    <row r="8" spans="1:5" ht="16.5" x14ac:dyDescent="0.3">
      <c r="A8" s="19" t="s">
        <v>29</v>
      </c>
      <c r="B8" s="14">
        <v>7187.7055813799989</v>
      </c>
      <c r="C8" s="21">
        <v>6.5859237552696251E-2</v>
      </c>
      <c r="E8" s="28"/>
    </row>
    <row r="9" spans="1:5" ht="16.5" x14ac:dyDescent="0.3">
      <c r="A9" s="19" t="s">
        <v>30</v>
      </c>
      <c r="B9" s="14">
        <v>6725.7721902999983</v>
      </c>
      <c r="C9" s="21">
        <v>6.162665170284299E-2</v>
      </c>
      <c r="E9" s="28"/>
    </row>
    <row r="10" spans="1:5" ht="16.5" x14ac:dyDescent="0.3">
      <c r="A10" s="19" t="s">
        <v>31</v>
      </c>
      <c r="B10" s="14">
        <v>6230.0732190000008</v>
      </c>
      <c r="C10" s="21">
        <v>5.7084679868319714E-2</v>
      </c>
      <c r="E10" s="28"/>
    </row>
    <row r="11" spans="1:5" ht="16.5" x14ac:dyDescent="0.3">
      <c r="A11" s="19" t="s">
        <v>32</v>
      </c>
      <c r="B11" s="14">
        <v>4678.5799569999999</v>
      </c>
      <c r="C11" s="21">
        <v>4.2868715935661293E-2</v>
      </c>
      <c r="E11" s="28"/>
    </row>
    <row r="12" spans="1:5" ht="16.5" x14ac:dyDescent="0.3">
      <c r="A12" s="19" t="s">
        <v>33</v>
      </c>
      <c r="B12" s="14">
        <v>3838.5813974000002</v>
      </c>
      <c r="C12" s="21">
        <v>3.5172008821790113E-2</v>
      </c>
      <c r="E12" s="28"/>
    </row>
    <row r="13" spans="1:5" ht="16.5" x14ac:dyDescent="0.3">
      <c r="A13" s="19" t="s">
        <v>38</v>
      </c>
      <c r="B13" s="14">
        <v>3754.2690000000002</v>
      </c>
      <c r="C13" s="21">
        <v>3.4399474367486846E-2</v>
      </c>
      <c r="E13" s="28"/>
    </row>
    <row r="14" spans="1:5" ht="16.5" x14ac:dyDescent="0.3">
      <c r="A14" s="20" t="s">
        <v>23</v>
      </c>
      <c r="B14" s="15">
        <v>2295.1808165399998</v>
      </c>
      <c r="C14" s="21">
        <v>2.10301962025937E-2</v>
      </c>
      <c r="E14" s="28"/>
    </row>
    <row r="15" spans="1:5" ht="16.5" x14ac:dyDescent="0.3">
      <c r="A15" s="20" t="s">
        <v>24</v>
      </c>
      <c r="B15" s="14">
        <v>1585.3618916</v>
      </c>
      <c r="C15" s="21">
        <v>1.4526294134300087E-2</v>
      </c>
      <c r="E15" s="28"/>
    </row>
    <row r="16" spans="1:5" ht="16.5" x14ac:dyDescent="0.3">
      <c r="A16" s="20" t="s">
        <v>40</v>
      </c>
      <c r="B16" s="23">
        <v>1350.9110000000001</v>
      </c>
      <c r="C16" s="21">
        <v>1.2378076349152398E-2</v>
      </c>
      <c r="E16" s="28"/>
    </row>
    <row r="17" spans="1:5" ht="16.5" x14ac:dyDescent="0.3">
      <c r="A17" s="20" t="s">
        <v>12</v>
      </c>
      <c r="B17" s="23">
        <v>1181.2773737</v>
      </c>
      <c r="C17" s="21">
        <v>1.0823763757334737E-2</v>
      </c>
      <c r="E17" s="28"/>
    </row>
    <row r="18" spans="1:5" ht="16.5" x14ac:dyDescent="0.3">
      <c r="A18" s="20" t="s">
        <v>13</v>
      </c>
      <c r="B18" s="16">
        <v>7648.5185963299882</v>
      </c>
      <c r="C18" s="21">
        <v>7.0081557662410407E-2</v>
      </c>
    </row>
    <row r="19" spans="1:5" ht="16.5" x14ac:dyDescent="0.3">
      <c r="A19" s="3" t="s">
        <v>21</v>
      </c>
      <c r="B19" s="8">
        <f>SUM(B4:B18)</f>
        <v>109137.39436519999</v>
      </c>
      <c r="C19" s="21">
        <f>SUM(C4:C18)</f>
        <v>1</v>
      </c>
    </row>
    <row r="20" spans="1:5" ht="16.5" x14ac:dyDescent="0.3">
      <c r="A20" s="3" t="s">
        <v>15</v>
      </c>
      <c r="B20" s="8">
        <v>56453.559245330005</v>
      </c>
      <c r="C20" s="30" t="s">
        <v>14</v>
      </c>
    </row>
    <row r="21" spans="1:5" ht="16.5" x14ac:dyDescent="0.3">
      <c r="A21" s="3" t="s">
        <v>20</v>
      </c>
      <c r="B21" s="8">
        <v>28212.536519789999</v>
      </c>
      <c r="C21" s="30" t="s">
        <v>14</v>
      </c>
    </row>
    <row r="22" spans="1:5" ht="16.5" x14ac:dyDescent="0.3">
      <c r="A22" s="3" t="s">
        <v>18</v>
      </c>
      <c r="B22" s="9">
        <f>B19+B20+B21</f>
        <v>193803.49013032002</v>
      </c>
      <c r="C22" s="30" t="s">
        <v>14</v>
      </c>
    </row>
    <row r="23" spans="1:5" x14ac:dyDescent="0.25">
      <c r="A23" s="5" t="s">
        <v>17</v>
      </c>
      <c r="B23" s="6"/>
      <c r="C23" s="6"/>
    </row>
    <row r="24" spans="1:5" x14ac:dyDescent="0.25">
      <c r="A24" s="5"/>
    </row>
    <row r="25" spans="1:5" x14ac:dyDescent="0.25">
      <c r="B25" s="11"/>
    </row>
    <row r="26" spans="1:5" x14ac:dyDescent="0.25">
      <c r="B26" s="11"/>
    </row>
    <row r="27" spans="1:5" x14ac:dyDescent="0.25">
      <c r="B27" s="11"/>
    </row>
    <row r="28" spans="1:5" x14ac:dyDescent="0.25">
      <c r="B28" s="11"/>
    </row>
    <row r="29" spans="1:5" x14ac:dyDescent="0.25">
      <c r="B29" s="11"/>
    </row>
    <row r="30" spans="1:5" x14ac:dyDescent="0.25">
      <c r="B30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132</vt:i4>
      </vt:variant>
    </vt:vector>
  </HeadingPairs>
  <TitlesOfParts>
    <vt:vector size="132" baseType="lpstr">
      <vt:lpstr>Marzec2025(March2025)</vt:lpstr>
      <vt:lpstr>Luty2025(February2025)</vt:lpstr>
      <vt:lpstr>Styczeń 2025(January2025)</vt:lpstr>
      <vt:lpstr>Grudzień2024(December2024)</vt:lpstr>
      <vt:lpstr>Listopad2024(November2024)</vt:lpstr>
      <vt:lpstr>Padziernik2024(October2024)</vt:lpstr>
      <vt:lpstr>Wrzesień2024(September2024)</vt:lpstr>
      <vt:lpstr>Sierpień2024(August2024)</vt:lpstr>
      <vt:lpstr>Lipiec2024(July2024)</vt:lpstr>
      <vt:lpstr>Czerwiec2024(June2024)</vt:lpstr>
      <vt:lpstr>Maj2024(May2024)</vt:lpstr>
      <vt:lpstr>Kwiecień2024(April2024)</vt:lpstr>
      <vt:lpstr>Marzec2024(March2024)</vt:lpstr>
      <vt:lpstr>Luty2024(February2024)</vt:lpstr>
      <vt:lpstr>Styczeń2024(January2024)</vt:lpstr>
      <vt:lpstr>Grudzień2023(December2023)</vt:lpstr>
      <vt:lpstr>Listopad2023(November2023)</vt:lpstr>
      <vt:lpstr>Październik2023(October2023)</vt:lpstr>
      <vt:lpstr>Wrzesień2023(September2023)</vt:lpstr>
      <vt:lpstr>Sierpień2023(August2023)</vt:lpstr>
      <vt:lpstr>Lipiec2023(July2023)</vt:lpstr>
      <vt:lpstr>Czerwiec2023(June2023)</vt:lpstr>
      <vt:lpstr>Maj2023(May2023)</vt:lpstr>
      <vt:lpstr>Kwiecień2023(April2023)</vt:lpstr>
      <vt:lpstr>Marzec2023(March2023)</vt:lpstr>
      <vt:lpstr>Luty2023(February2023)</vt:lpstr>
      <vt:lpstr>Styczeń2023(January2023)</vt:lpstr>
      <vt:lpstr>Grudzień2022(December2022)</vt:lpstr>
      <vt:lpstr>Listopad2022(November2022)</vt:lpstr>
      <vt:lpstr>Październik2022(October2022)</vt:lpstr>
      <vt:lpstr>Wrzesień2022(September2022)</vt:lpstr>
      <vt:lpstr>Sierpień 2022(August 2022)</vt:lpstr>
      <vt:lpstr>Lipiec2022(July2022)</vt:lpstr>
      <vt:lpstr>Czerwiec2022(June2022)</vt:lpstr>
      <vt:lpstr>Maj2022(May2022)</vt:lpstr>
      <vt:lpstr>Kwiecień2022(April2022)</vt:lpstr>
      <vt:lpstr>Marzec2022(March2022)</vt:lpstr>
      <vt:lpstr>Luty2022(February2022)</vt:lpstr>
      <vt:lpstr>Styczeń2022(January2022)</vt:lpstr>
      <vt:lpstr>Grudzień2021(December2021)</vt:lpstr>
      <vt:lpstr>Listopad2021(November2021)</vt:lpstr>
      <vt:lpstr>Pażdziernik2021(October2021)</vt:lpstr>
      <vt:lpstr>Wrzesień2021(September2021)</vt:lpstr>
      <vt:lpstr>Sierpień2021(August2021)</vt:lpstr>
      <vt:lpstr>Lipiec2021(July2021)</vt:lpstr>
      <vt:lpstr>Czerwiec2021(June2021)</vt:lpstr>
      <vt:lpstr>Maj2021(May2021)</vt:lpstr>
      <vt:lpstr>Kwiecień2021(April2021)</vt:lpstr>
      <vt:lpstr>Marzec2021(March2021)</vt:lpstr>
      <vt:lpstr>Luty2021(February2021)</vt:lpstr>
      <vt:lpstr>Styczeń2021(January2021)</vt:lpstr>
      <vt:lpstr>Grudzień2020(December2020)</vt:lpstr>
      <vt:lpstr>Listopad2020(November2020)</vt:lpstr>
      <vt:lpstr>Październik2020(October2020)</vt:lpstr>
      <vt:lpstr>Wrzesień2020(September2020)</vt:lpstr>
      <vt:lpstr>Sierpień2020(August2020)</vt:lpstr>
      <vt:lpstr>Lipiec2020(July2020)</vt:lpstr>
      <vt:lpstr>Czerwiec2020(June2020)</vt:lpstr>
      <vt:lpstr>Maj2020(May2020)</vt:lpstr>
      <vt:lpstr>Kwiecień2020(April2020)</vt:lpstr>
      <vt:lpstr>Marzec2020(March2020)</vt:lpstr>
      <vt:lpstr>Luty2020(February2020)</vt:lpstr>
      <vt:lpstr>Styczeń2020(January2020)</vt:lpstr>
      <vt:lpstr>Grudzień2019(December2019)</vt:lpstr>
      <vt:lpstr>Listopad2019(November2019)</vt:lpstr>
      <vt:lpstr>Październik2019(October2019)</vt:lpstr>
      <vt:lpstr>Wrzesień2019(September2019)</vt:lpstr>
      <vt:lpstr>Sierpień2019(August2019)</vt:lpstr>
      <vt:lpstr>Lipiec2019(July2019)</vt:lpstr>
      <vt:lpstr>Czerwiec2019(June2019)</vt:lpstr>
      <vt:lpstr>Maj2019(May2019)</vt:lpstr>
      <vt:lpstr>Kwiecień2019(April2019)</vt:lpstr>
      <vt:lpstr>Marzec2019(March2019)</vt:lpstr>
      <vt:lpstr>Luty2019(February2019)</vt:lpstr>
      <vt:lpstr>Syczeń2019(January2019)</vt:lpstr>
      <vt:lpstr>Grudzień2018(December2018)</vt:lpstr>
      <vt:lpstr>Listopad2018(November2018)</vt:lpstr>
      <vt:lpstr>Październik2018(October2018)</vt:lpstr>
      <vt:lpstr>Wrzesień2018(September2018)</vt:lpstr>
      <vt:lpstr>Sierpień2018(August2018)</vt:lpstr>
      <vt:lpstr>Lipiec2018(July2018)</vt:lpstr>
      <vt:lpstr>Czerwiec2018(June2018)</vt:lpstr>
      <vt:lpstr>Maj2018(May2018)</vt:lpstr>
      <vt:lpstr>Kwiecień2018(April2018)</vt:lpstr>
      <vt:lpstr>Marzec2018(March2018)</vt:lpstr>
      <vt:lpstr>Luty2018(February2018)</vt:lpstr>
      <vt:lpstr>Styczeń2018(January2018)</vt:lpstr>
      <vt:lpstr>Grudzień2017(December2017)</vt:lpstr>
      <vt:lpstr>Listopad2017(November2017)</vt:lpstr>
      <vt:lpstr>Październik2017(October2017)</vt:lpstr>
      <vt:lpstr>Wrzesień2017(September2017)</vt:lpstr>
      <vt:lpstr>Sierpień2017(August2017)</vt:lpstr>
      <vt:lpstr>Lipiec2017(July2017)</vt:lpstr>
      <vt:lpstr>Czerwiec2017(June2017)</vt:lpstr>
      <vt:lpstr>Maj2017(May2017)</vt:lpstr>
      <vt:lpstr>Kwiecień2017(April2017)</vt:lpstr>
      <vt:lpstr>Marzec2017(March2017)</vt:lpstr>
      <vt:lpstr>Luty2017(February2017)</vt:lpstr>
      <vt:lpstr>Styczeń2017(January2017)</vt:lpstr>
      <vt:lpstr>Grudzień2016(December2016)</vt:lpstr>
      <vt:lpstr>Listopad2016(November2016)</vt:lpstr>
      <vt:lpstr>Październik2016(October2016)</vt:lpstr>
      <vt:lpstr>Wrzesień2016(September2016)</vt:lpstr>
      <vt:lpstr>Sierpień2016(August2016)</vt:lpstr>
      <vt:lpstr>Lipiec2016(July2016)</vt:lpstr>
      <vt:lpstr>Czerwiec2016(June2016)</vt:lpstr>
      <vt:lpstr>Maj2016(May2016)</vt:lpstr>
      <vt:lpstr>Kwiecień2016(April 2016)</vt:lpstr>
      <vt:lpstr>Marzec2016(March 2016)</vt:lpstr>
      <vt:lpstr>Luty2016(February2016)</vt:lpstr>
      <vt:lpstr>Styczeń2016(January2016)</vt:lpstr>
      <vt:lpstr>Grudzień2015(December2015)</vt:lpstr>
      <vt:lpstr>Listopad2015(November2015)</vt:lpstr>
      <vt:lpstr>Październik2015(October2015)</vt:lpstr>
      <vt:lpstr>Wrzesień2015(September2015)</vt:lpstr>
      <vt:lpstr>Sierpień2015(August2015)</vt:lpstr>
      <vt:lpstr>Lipiec2015(July2015)</vt:lpstr>
      <vt:lpstr>Czerwiec2015(June2015)</vt:lpstr>
      <vt:lpstr>Maj2015(May2015)</vt:lpstr>
      <vt:lpstr>Kwiecień2015(April2015)</vt:lpstr>
      <vt:lpstr>Marzec2015(March2015)</vt:lpstr>
      <vt:lpstr>Luty2015(February2015)</vt:lpstr>
      <vt:lpstr>Styczeń2015(January2015)</vt:lpstr>
      <vt:lpstr>Grudzień2014(December2014)</vt:lpstr>
      <vt:lpstr>Listopad2014(November2014)</vt:lpstr>
      <vt:lpstr>Październik2014(October2014)</vt:lpstr>
      <vt:lpstr>Wrzesień2014(September2014)</vt:lpstr>
      <vt:lpstr>Sierpień2014(August2014)</vt:lpstr>
      <vt:lpstr>Lipiec2014(July2014)</vt:lpstr>
      <vt:lpstr>Czerwiec2014(June2014)</vt:lpstr>
      <vt:lpstr>Maj2014(May2014)</vt:lpstr>
      <vt:lpstr>Kwiecień2014(April2014)</vt:lpstr>
    </vt:vector>
  </TitlesOfParts>
  <Company>Ministerstwo Finansów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2014-06-12T10:07:46Z</dcterms:created>
  <dcterms:modified xsi:type="dcterms:W3CDTF">2025-04-25T10:33:03Z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InformacjePubliczneInformacjeSektoraPublicznego</vt:lpwstr>
  </property>
  <property fmtid="{D5CDD505-2E9C-101B-9397-08002B2CF9AE}" pid="3" name="MFClassifiedBy">
    <vt:lpwstr>UxC4dwLulzfINJ8nQH+xvX5LNGipWa4BRSZhPgxsCvneqkqwNeAQNdjiS5CHKDrKzSeXBLSvR/WzWFwzbP5fKQ==</vt:lpwstr>
  </property>
  <property fmtid="{D5CDD505-2E9C-101B-9397-08002B2CF9AE}" pid="4" name="MFClassificationDate">
    <vt:lpwstr>2021-12-21T16:03:51.5664103+01:00</vt:lpwstr>
  </property>
  <property fmtid="{D5CDD505-2E9C-101B-9397-08002B2CF9AE}" pid="5" name="MFClassifiedBySID">
    <vt:lpwstr>UxC4dwLulzfINJ8nQH+xvX5LNGipWa4BRSZhPgxsCvm42mrIC/DSDv0ggS+FjUN/2v1BBotkLlY5aAiEhoi6ubmJoC37xfjfHi7k08uOvS9xJWaSD1ahNV/xEDRT7Si4</vt:lpwstr>
  </property>
  <property fmtid="{D5CDD505-2E9C-101B-9397-08002B2CF9AE}" pid="6" name="MFGRNItemId">
    <vt:lpwstr>GRN-bbb3e158-3832-4c0f-9cdc-2b3a30a7ea87</vt:lpwstr>
  </property>
  <property fmtid="{D5CDD505-2E9C-101B-9397-08002B2CF9AE}" pid="7" name="MFHash">
    <vt:lpwstr>DR8S8YEqRl0GMZCBOZfHP/MuAiCZ8GiunlJb3oki4CM=</vt:lpwstr>
  </property>
  <property fmtid="{D5CDD505-2E9C-101B-9397-08002B2CF9AE}" pid="8" name="MFVisualMarkingsSettings">
    <vt:lpwstr>HeaderAlignment=1;FooterAlignment=1</vt:lpwstr>
  </property>
  <property fmtid="{D5CDD505-2E9C-101B-9397-08002B2CF9AE}" pid="9" name="DLPManualFileClassification">
    <vt:lpwstr>{2755b7d9-e53d-4779-a40c-03797dcf43b3}</vt:lpwstr>
  </property>
  <property fmtid="{D5CDD505-2E9C-101B-9397-08002B2CF9AE}" pid="10" name="MFRefresh">
    <vt:lpwstr>False</vt:lpwstr>
  </property>
</Properties>
</file>