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3995"/>
  </bookViews>
  <sheets>
    <sheet name="Kosztorys inwestorski" sheetId="1" r:id="rId1"/>
  </sheets>
  <calcPr calcId="145621"/>
</workbook>
</file>

<file path=xl/calcChain.xml><?xml version="1.0" encoding="utf-8"?>
<calcChain xmlns="http://schemas.openxmlformats.org/spreadsheetml/2006/main">
  <c r="J103" i="1" l="1"/>
  <c r="K103" i="1" s="1"/>
  <c r="J102" i="1"/>
  <c r="K102" i="1" s="1"/>
  <c r="J101" i="1"/>
  <c r="K101" i="1" s="1"/>
  <c r="J100" i="1"/>
  <c r="K100" i="1" s="1"/>
  <c r="J99" i="1"/>
  <c r="K99" i="1" s="1"/>
  <c r="K94" i="1"/>
  <c r="J94" i="1"/>
  <c r="K93" i="1"/>
  <c r="J93" i="1"/>
  <c r="K92" i="1"/>
  <c r="J92" i="1"/>
  <c r="K91" i="1"/>
  <c r="J91" i="1"/>
  <c r="K90" i="1"/>
  <c r="J90" i="1"/>
  <c r="K89" i="1"/>
  <c r="J89" i="1"/>
  <c r="K88" i="1"/>
  <c r="J88" i="1"/>
  <c r="K87" i="1"/>
  <c r="J87" i="1"/>
  <c r="K86" i="1"/>
  <c r="J86" i="1"/>
  <c r="K85" i="1"/>
  <c r="J85" i="1"/>
  <c r="K84" i="1"/>
  <c r="J84" i="1"/>
  <c r="K83" i="1"/>
  <c r="J83" i="1"/>
  <c r="K82" i="1"/>
  <c r="J82" i="1"/>
  <c r="K81" i="1"/>
  <c r="J81" i="1"/>
  <c r="K80" i="1"/>
  <c r="J80" i="1"/>
  <c r="K79" i="1"/>
  <c r="J79" i="1"/>
  <c r="K78" i="1"/>
  <c r="J78" i="1"/>
  <c r="K77" i="1"/>
  <c r="J77" i="1"/>
  <c r="K76" i="1"/>
  <c r="J76" i="1"/>
  <c r="K75" i="1"/>
  <c r="J75" i="1"/>
  <c r="K74" i="1"/>
  <c r="J74" i="1"/>
  <c r="K73" i="1"/>
  <c r="J73" i="1"/>
  <c r="K72" i="1"/>
  <c r="J72" i="1"/>
  <c r="K71" i="1"/>
  <c r="J71" i="1"/>
  <c r="K70" i="1"/>
  <c r="J70" i="1"/>
  <c r="K69" i="1"/>
  <c r="J69" i="1"/>
  <c r="K68" i="1"/>
  <c r="J68" i="1"/>
  <c r="K67" i="1"/>
  <c r="J67" i="1"/>
  <c r="K66" i="1"/>
  <c r="J66" i="1"/>
  <c r="K65" i="1"/>
  <c r="J65" i="1"/>
  <c r="K64" i="1"/>
  <c r="J64" i="1"/>
  <c r="K63" i="1"/>
  <c r="J63" i="1"/>
  <c r="K62" i="1"/>
  <c r="J62" i="1"/>
  <c r="K61" i="1"/>
  <c r="J61" i="1"/>
  <c r="K60" i="1"/>
  <c r="J60" i="1"/>
  <c r="J56" i="1"/>
  <c r="K56" i="1" s="1"/>
  <c r="J55" i="1"/>
  <c r="K55" i="1" s="1"/>
  <c r="J49" i="1"/>
  <c r="K49" i="1" s="1"/>
  <c r="J43" i="1"/>
  <c r="K43" i="1" s="1"/>
  <c r="J42" i="1"/>
  <c r="K42" i="1" s="1"/>
  <c r="J36" i="1"/>
  <c r="K36" i="1" s="1"/>
  <c r="K35" i="1"/>
  <c r="J35" i="1"/>
  <c r="H103" i="1"/>
  <c r="H102" i="1"/>
  <c r="H101" i="1"/>
  <c r="H100" i="1"/>
  <c r="H99" i="1"/>
  <c r="H98" i="1"/>
  <c r="J98" i="1" s="1"/>
  <c r="K98" i="1" s="1"/>
  <c r="E106" i="1" s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6" i="1"/>
  <c r="H55" i="1"/>
  <c r="H49" i="1"/>
  <c r="H43" i="1"/>
  <c r="H42" i="1"/>
  <c r="H36" i="1"/>
  <c r="H35" i="1"/>
  <c r="K29" i="1"/>
  <c r="J29" i="1"/>
  <c r="H29" i="1"/>
  <c r="E105" i="1" l="1"/>
  <c r="F103" i="1"/>
  <c r="F102" i="1"/>
  <c r="F100" i="1"/>
  <c r="F98" i="1"/>
</calcChain>
</file>

<file path=xl/sharedStrings.xml><?xml version="1.0" encoding="utf-8"?>
<sst xmlns="http://schemas.openxmlformats.org/spreadsheetml/2006/main" count="283" uniqueCount="163">
  <si>
    <t>Nr poz.
w STWPL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</si>
  <si>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</si>
  <si>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</si>
  <si>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</si>
  <si>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</si>
  <si>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</si>
  <si>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</si>
  <si>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</si>
  <si>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</si>
  <si>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</si>
  <si>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 xml:space="preserve">  2</t>
  </si>
  <si>
    <t>CWD-D</t>
  </si>
  <si>
    <t>Całkowity wyrób drewna technologią dowolną</t>
  </si>
  <si>
    <t>M3</t>
  </si>
  <si>
    <t>2.03</t>
  </si>
  <si>
    <t>ZRYW BP</t>
  </si>
  <si>
    <t>Zrywka ZUL bez pozyskania</t>
  </si>
  <si>
    <t xml:space="preserve">  3</t>
  </si>
  <si>
    <t>ZRYW-WYD1</t>
  </si>
  <si>
    <t>Dopłata do pozyskania drewna z tytułu wydłużonej zrywki do 500 m</t>
  </si>
  <si>
    <t xml:space="preserve">  4</t>
  </si>
  <si>
    <t>ZRYW-WYD2</t>
  </si>
  <si>
    <t>Dopłata do pozyskania drewna z tytułu wydłużonej zrywki od 501 do 1000 m</t>
  </si>
  <si>
    <t xml:space="preserve">  5</t>
  </si>
  <si>
    <t>ZRYW-WYD3</t>
  </si>
  <si>
    <t>Dopłata do pozyskania drewna z tytułu wydłużonej zrywki powyżej 1000 m</t>
  </si>
  <si>
    <t xml:space="preserve"> 17</t>
  </si>
  <si>
    <t>ROZDR-PP</t>
  </si>
  <si>
    <t>Rozdrabnianie pozostałości drzewnych na całej powierzchni bez mieszania z glebą</t>
  </si>
  <si>
    <t>HA</t>
  </si>
  <si>
    <t xml:space="preserve"> 22</t>
  </si>
  <si>
    <t>WPOD-N</t>
  </si>
  <si>
    <t>Wycinanie podszytów i podrostów (teren równy lub falisty)</t>
  </si>
  <si>
    <t xml:space="preserve"> 65</t>
  </si>
  <si>
    <t>KOP-ROW</t>
  </si>
  <si>
    <t>Wykopy ziemne o różnych przekrojach</t>
  </si>
  <si>
    <t xml:space="preserve"> 66</t>
  </si>
  <si>
    <t>WYK-PASCZ</t>
  </si>
  <si>
    <t>Wyorywanie bruzd pługiem leśnym na powierzchni pow. 0,50 ha</t>
  </si>
  <si>
    <t>KMTR</t>
  </si>
  <si>
    <t xml:space="preserve"> 67</t>
  </si>
  <si>
    <t>WYK-PA5CZ</t>
  </si>
  <si>
    <t>Wyorywanie bruzd pługiem leśnym na pow. do 0,50 ha (np. gniazda)</t>
  </si>
  <si>
    <t xml:space="preserve"> 68</t>
  </si>
  <si>
    <t>WYK-PASCP</t>
  </si>
  <si>
    <t>Wyorywanie bruzd pługiem leśnym pod okapem</t>
  </si>
  <si>
    <t xml:space="preserve"> 69</t>
  </si>
  <si>
    <t>WYK-POGCZ</t>
  </si>
  <si>
    <t>Wyorywanie bruzd pługiem leśnym z pogłębiaczem na powierzchni pow. 0,50 ha</t>
  </si>
  <si>
    <t xml:space="preserve"> 92</t>
  </si>
  <si>
    <t>SADZ-1M</t>
  </si>
  <si>
    <t>Sadzenie 1-latek w jamkę</t>
  </si>
  <si>
    <t>TSZT</t>
  </si>
  <si>
    <t xml:space="preserve"> 93</t>
  </si>
  <si>
    <t>SADZ-JAMK</t>
  </si>
  <si>
    <t>Sadzenie wielolatek w jamkę</t>
  </si>
  <si>
    <t xml:space="preserve"> 95</t>
  </si>
  <si>
    <t>SADZ SADZ</t>
  </si>
  <si>
    <t>Sadzenie jednolatek i wielolatek sadzarką</t>
  </si>
  <si>
    <t xml:space="preserve"> 96</t>
  </si>
  <si>
    <t>SADZ-BRYŁ</t>
  </si>
  <si>
    <t>Sadzenie sadzonek z zakrytym systemem korzeniowym</t>
  </si>
  <si>
    <t>103</t>
  </si>
  <si>
    <t>DOW-SADZ</t>
  </si>
  <si>
    <t>Dowóz sadzonek</t>
  </si>
  <si>
    <t>107</t>
  </si>
  <si>
    <t>KOSZ-CHN</t>
  </si>
  <si>
    <t>Wykaszanie chwastów w uprawach oraz usuwanie nalotów w uprawach pochodnych</t>
  </si>
  <si>
    <t>113</t>
  </si>
  <si>
    <t>CW-W</t>
  </si>
  <si>
    <t>Czyszczenia wczesne</t>
  </si>
  <si>
    <t>116</t>
  </si>
  <si>
    <t>CP-W</t>
  </si>
  <si>
    <t>Czyszczenia póżne</t>
  </si>
  <si>
    <t>120</t>
  </si>
  <si>
    <t>ZAB-REPEL</t>
  </si>
  <si>
    <t>Zabezpieczenie upraw przed zwierzyną przy użyciu repelentów</t>
  </si>
  <si>
    <t>130</t>
  </si>
  <si>
    <t>PUŁ-WT</t>
  </si>
  <si>
    <t>Wykładanie pułapek na szkodniki wtórne</t>
  </si>
  <si>
    <t>SZT</t>
  </si>
  <si>
    <t>134</t>
  </si>
  <si>
    <t>PUŁ-RYJ</t>
  </si>
  <si>
    <t>Wykładanie pułapek na ryjkowce - dołki chwytne, wałki itp.</t>
  </si>
  <si>
    <t>138</t>
  </si>
  <si>
    <t>SZUK-10G</t>
  </si>
  <si>
    <t>Próbne poszukiwanie owadów w ściole metodą 10 powierzchni</t>
  </si>
  <si>
    <t>142</t>
  </si>
  <si>
    <t>GRODZ-SN</t>
  </si>
  <si>
    <t>Grodzenie upraw przed zwierzyną siatką</t>
  </si>
  <si>
    <t>HM</t>
  </si>
  <si>
    <t>145</t>
  </si>
  <si>
    <t>WYK-SLUPL</t>
  </si>
  <si>
    <t>Przygotowanie słupków liściastych</t>
  </si>
  <si>
    <t>147</t>
  </si>
  <si>
    <t>GRODZ-DEM</t>
  </si>
  <si>
    <t>Demontaż (likwidacja) ogrodzeń</t>
  </si>
  <si>
    <t>148</t>
  </si>
  <si>
    <t>K GRODZEŃ</t>
  </si>
  <si>
    <t>Naprawa (konserwacja) ogrodzeń upraw leśnych</t>
  </si>
  <si>
    <t>H</t>
  </si>
  <si>
    <t>154</t>
  </si>
  <si>
    <t>ZAW-BUD</t>
  </si>
  <si>
    <t>Wywieszanie nowych budek lęgowych i schronów dla nietoperzy</t>
  </si>
  <si>
    <t>156</t>
  </si>
  <si>
    <t>CZYSZ-BUD</t>
  </si>
  <si>
    <t>Czyszczenie budek lęgowych i schronów dla nietoperzy</t>
  </si>
  <si>
    <t>178</t>
  </si>
  <si>
    <t>PPOŻ-PORZ</t>
  </si>
  <si>
    <t>Porządkowanie terenów na pasach przeciwpożarowych</t>
  </si>
  <si>
    <t>182</t>
  </si>
  <si>
    <t>DOZ DOG</t>
  </si>
  <si>
    <t>Prace wykonywane ręcznie przy dogaszaniu i dozorowaniu pożarzysk</t>
  </si>
  <si>
    <t xml:space="preserve"> 11, 117, 157, 161, 163, 165, 167, 169, 171, 180, 183, 209, 307, 336, 340, 343</t>
  </si>
  <si>
    <t>GODZ RH8</t>
  </si>
  <si>
    <t>Prace godzinowe ręczne (8% VAT)</t>
  </si>
  <si>
    <t>174, 184, 222</t>
  </si>
  <si>
    <t>GODZ RH23</t>
  </si>
  <si>
    <t>Prace godzinowe ręczne (23% VAT)</t>
  </si>
  <si>
    <t>119, 173, 187, 308, 338, 341, 344</t>
  </si>
  <si>
    <t>GODZ RU8</t>
  </si>
  <si>
    <t>Prace godzinowe ręczne z urządzeniem (8% VAT)</t>
  </si>
  <si>
    <t>118, 13, 158, 164, 166, 168, 170, 172, 181, 185, 210, 306, 337, 342</t>
  </si>
  <si>
    <t>GODZ MH8</t>
  </si>
  <si>
    <t>Prace godzinowe ciągnikowe (8% VAT)</t>
  </si>
  <si>
    <t>175, 186, 223, 345</t>
  </si>
  <si>
    <t>GODZ MH23</t>
  </si>
  <si>
    <t>Prace godzinowe ciągnikowe (23% VAT)</t>
  </si>
  <si>
    <t>Cena łączna netto w PLN</t>
  </si>
  <si>
    <t>Cena łączna brutto w PLN</t>
  </si>
  <si>
    <t>____________________________, dnia ______________</t>
  </si>
  <si>
    <t>(Nazwa i adres wykonawcy)</t>
  </si>
  <si>
    <t>Skarb Państwa</t>
  </si>
  <si>
    <t>Państwowe Gospodarstwo Leśne Lasy Państwowe</t>
  </si>
  <si>
    <t xml:space="preserve">56-400 Oleśnica; Spacerowa;6                   </t>
  </si>
  <si>
    <t>Odpowiadając na ogłoszenie o przetargu nieograniczonym na „Wykonywanie usług z zakresu gospodarki leśnej na terenie Nadleśnictwa Olesnica slaska w roku 2022''  składamy niniejszym ofertę na pakiet 10 tego zamówienia i oferujemy następujące ceny jednostkowe za usługi wchodzące w skład tej części zamówienia:</t>
  </si>
  <si>
    <t>1. Cięcia zupełne - rębne (rębnie I)</t>
  </si>
  <si>
    <t>2. Pozostałe cięcia rębne</t>
  </si>
  <si>
    <t>3. Trzebieże późne i cięcia sanitarno–selekcyjne</t>
  </si>
  <si>
    <t>4. Trzebieże wczesne i czyszczenia późne z pozyskaniem masy</t>
  </si>
  <si>
    <t>5. Cięcia przygodne i pozostałe</t>
  </si>
  <si>
    <t>(podpis)</t>
  </si>
  <si>
    <t>Dokument musi być złożony pod rygorem nieważności 
w formie elektronicznej, o której mowa w art. 78(1) KC
(tj. podpisany kwalifikowanym podpisem elektronicznym)</t>
  </si>
  <si>
    <t xml:space="preserve">  6</t>
  </si>
  <si>
    <t>PODWOZ-D1</t>
  </si>
  <si>
    <t>Podwóz drewna do 500 m</t>
  </si>
  <si>
    <t xml:space="preserve">  7</t>
  </si>
  <si>
    <t>PODWOZ-D2</t>
  </si>
  <si>
    <t>Podwóz drewna od 501m do 1000 m</t>
  </si>
  <si>
    <t xml:space="preserve">  8</t>
  </si>
  <si>
    <t>PODWOZ-D3</t>
  </si>
  <si>
    <t>Podwóz drewna pow. 1000 m</t>
  </si>
  <si>
    <t xml:space="preserve"> 51</t>
  </si>
  <si>
    <t>WYK-TAL40</t>
  </si>
  <si>
    <t>Zdarcie pokrywy na talerzach 40 cm x 40 cm</t>
  </si>
  <si>
    <t>12</t>
  </si>
  <si>
    <t>GODZ PILA</t>
  </si>
  <si>
    <t>Prace wykonywane ręcznie z użyciem pilarki</t>
  </si>
  <si>
    <t>179</t>
  </si>
  <si>
    <t>ODN-PASC</t>
  </si>
  <si>
    <t>Odchwaszczanie, odnawianie pasów przeciwpożarowych</t>
  </si>
  <si>
    <t>KOSZTORYS OFERTOWY</t>
  </si>
  <si>
    <t>Nadleśnictwo Oleśnica Śląska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</si>
</sst>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;\-#,##0.00"/>
    <numFmt numFmtId="165" formatCode="###,\ ###,##0.00"/>
  </numFmts>
  <fonts count="14" x14ac:knownFonts="1">
    <font>
      <sz val="10"/>
      <color rgb="FF000000"/>
      <name val="Arial"/>
    </font>
    <font>
      <sz val="9"/>
      <color rgb="FF333333"/>
      <name val="Arial"/>
    </font>
    <font>
      <b/>
      <sz val="8"/>
      <color rgb="FF333333"/>
      <name val="Arial"/>
    </font>
    <font>
      <sz val="8"/>
      <color rgb="FF333333"/>
      <name val="Arial"/>
    </font>
    <font>
      <b/>
      <sz val="10"/>
      <color rgb="FF333333"/>
      <name val="Arial"/>
    </font>
    <font>
      <sz val="12"/>
      <color rgb="FF333333"/>
      <name val="Arial"/>
    </font>
    <font>
      <b/>
      <sz val="14"/>
      <color rgb="FF333333"/>
      <name val="Arial"/>
    </font>
    <font>
      <b/>
      <sz val="14"/>
      <color rgb="FFFF0000"/>
      <name val="Arial"/>
    </font>
    <font>
      <b/>
      <sz val="12"/>
      <color rgb="FF333333"/>
      <name val="Arial"/>
    </font>
    <font>
      <i/>
      <sz val="10"/>
      <color rgb="FF333333"/>
      <name val="Arial"/>
    </font>
    <font>
      <sz val="10"/>
      <color rgb="FF000000"/>
      <name val="Arial"/>
      <family val="2"/>
      <charset val="238"/>
    </font>
    <font>
      <sz val="9"/>
      <color rgb="FF333333"/>
      <name val="Arial"/>
      <family val="2"/>
      <charset val="238"/>
    </font>
    <font>
      <sz val="8"/>
      <color rgb="FF333333"/>
      <name val="Arial"/>
      <family val="2"/>
      <charset val="238"/>
    </font>
    <font>
      <b/>
      <sz val="9"/>
      <color rgb="FF333333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  <fill>
      <patternFill patternType="solid">
        <fgColor rgb="FFFFFFFF"/>
        <bgColor rgb="FFF7F7F7"/>
      </patternFill>
    </fill>
    <fill>
      <patternFill patternType="solid">
        <fgColor theme="0"/>
        <bgColor rgb="FFFFFFFF"/>
      </patternFill>
    </fill>
  </fills>
  <borders count="7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DDDDDD"/>
      </left>
      <right/>
      <top style="thin">
        <color rgb="FFDDDDDD"/>
      </top>
      <bottom style="thin">
        <color rgb="FFDDDDDD"/>
      </bottom>
      <diagonal/>
    </border>
    <border>
      <left/>
      <right/>
      <top style="thin">
        <color rgb="FFDDDDDD"/>
      </top>
      <bottom style="thin">
        <color rgb="FFDDDDDD"/>
      </bottom>
      <diagonal/>
    </border>
    <border>
      <left/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2">
    <xf numFmtId="0" fontId="0" fillId="0" borderId="0"/>
    <xf numFmtId="0" fontId="10" fillId="0" borderId="0"/>
  </cellStyleXfs>
  <cellXfs count="50">
    <xf numFmtId="0" fontId="0" fillId="0" borderId="0" xfId="0"/>
    <xf numFmtId="0" fontId="1" fillId="2" borderId="0" xfId="0" applyFont="1" applyFill="1" applyAlignment="1">
      <alignment horizontal="left"/>
    </xf>
    <xf numFmtId="0" fontId="2" fillId="3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left" vertical="center" wrapText="1"/>
    </xf>
    <xf numFmtId="49" fontId="2" fillId="3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left" vertical="center"/>
    </xf>
    <xf numFmtId="165" fontId="1" fillId="2" borderId="1" xfId="0" applyNumberFormat="1" applyFont="1" applyFill="1" applyBorder="1" applyAlignment="1">
      <alignment horizontal="center" vertical="center"/>
    </xf>
    <xf numFmtId="49" fontId="8" fillId="2" borderId="0" xfId="0" applyNumberFormat="1" applyFont="1" applyFill="1" applyAlignment="1">
      <alignment horizontal="left" vertical="center"/>
    </xf>
    <xf numFmtId="0" fontId="1" fillId="2" borderId="0" xfId="0" applyFont="1" applyFill="1" applyAlignment="1">
      <alignment horizontal="left"/>
    </xf>
    <xf numFmtId="165" fontId="11" fillId="2" borderId="1" xfId="0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left"/>
    </xf>
    <xf numFmtId="49" fontId="11" fillId="5" borderId="1" xfId="1" applyNumberFormat="1" applyFont="1" applyFill="1" applyBorder="1" applyAlignment="1">
      <alignment horizontal="center" vertical="center"/>
    </xf>
    <xf numFmtId="49" fontId="12" fillId="5" borderId="1" xfId="1" applyNumberFormat="1" applyFont="1" applyFill="1" applyBorder="1" applyAlignment="1">
      <alignment horizontal="left" vertical="center" wrapText="1"/>
    </xf>
    <xf numFmtId="49" fontId="11" fillId="2" borderId="1" xfId="1" applyNumberFormat="1" applyFont="1" applyFill="1" applyBorder="1" applyAlignment="1">
      <alignment horizontal="center" vertical="center"/>
    </xf>
    <xf numFmtId="49" fontId="12" fillId="2" borderId="1" xfId="1" applyNumberFormat="1" applyFont="1" applyFill="1" applyBorder="1" applyAlignment="1">
      <alignment horizontal="left" vertical="center" wrapText="1"/>
    </xf>
    <xf numFmtId="2" fontId="11" fillId="4" borderId="1" xfId="1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left" vertical="center" wrapText="1"/>
    </xf>
    <xf numFmtId="4" fontId="2" fillId="3" borderId="1" xfId="0" applyNumberFormat="1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/>
    </xf>
    <xf numFmtId="9" fontId="2" fillId="3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/>
    </xf>
    <xf numFmtId="164" fontId="11" fillId="5" borderId="1" xfId="1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4" fontId="1" fillId="2" borderId="0" xfId="0" applyNumberFormat="1" applyFont="1" applyFill="1" applyAlignment="1">
      <alignment horizontal="center" vertical="center"/>
    </xf>
    <xf numFmtId="9" fontId="1" fillId="2" borderId="0" xfId="0" applyNumberFormat="1" applyFont="1" applyFill="1" applyAlignment="1">
      <alignment horizontal="center" vertical="center"/>
    </xf>
    <xf numFmtId="9" fontId="1" fillId="2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164" fontId="4" fillId="2" borderId="1" xfId="0" applyNumberFormat="1" applyFont="1" applyFill="1" applyBorder="1" applyAlignment="1">
      <alignment horizontal="right" vertical="center"/>
    </xf>
    <xf numFmtId="49" fontId="5" fillId="2" borderId="0" xfId="0" applyNumberFormat="1" applyFont="1" applyFill="1" applyAlignment="1">
      <alignment horizontal="center" vertical="center"/>
    </xf>
    <xf numFmtId="49" fontId="9" fillId="2" borderId="3" xfId="0" applyNumberFormat="1" applyFont="1" applyFill="1" applyBorder="1" applyAlignment="1">
      <alignment horizontal="center" vertical="center"/>
    </xf>
    <xf numFmtId="49" fontId="4" fillId="3" borderId="1" xfId="0" applyNumberFormat="1" applyFont="1" applyFill="1" applyBorder="1" applyAlignment="1">
      <alignment horizontal="right" vertical="center"/>
    </xf>
    <xf numFmtId="0" fontId="1" fillId="2" borderId="0" xfId="0" applyFont="1" applyFill="1" applyAlignment="1">
      <alignment horizontal="left" vertical="center" wrapText="1"/>
    </xf>
    <xf numFmtId="49" fontId="5" fillId="2" borderId="0" xfId="0" applyNumberFormat="1" applyFont="1" applyFill="1" applyAlignment="1">
      <alignment horizontal="left" vertical="center"/>
    </xf>
    <xf numFmtId="4" fontId="13" fillId="2" borderId="4" xfId="0" applyNumberFormat="1" applyFont="1" applyFill="1" applyBorder="1" applyAlignment="1">
      <alignment horizontal="right"/>
    </xf>
    <xf numFmtId="0" fontId="13" fillId="2" borderId="5" xfId="0" applyFont="1" applyFill="1" applyBorder="1" applyAlignment="1">
      <alignment horizontal="right"/>
    </xf>
    <xf numFmtId="0" fontId="13" fillId="2" borderId="6" xfId="0" applyFont="1" applyFill="1" applyBorder="1" applyAlignment="1">
      <alignment horizontal="right"/>
    </xf>
    <xf numFmtId="0" fontId="5" fillId="2" borderId="2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left" vertical="center" wrapText="1"/>
    </xf>
    <xf numFmtId="49" fontId="3" fillId="2" borderId="0" xfId="0" applyNumberFormat="1" applyFont="1" applyFill="1" applyAlignment="1">
      <alignment horizontal="center" vertical="top"/>
    </xf>
    <xf numFmtId="49" fontId="6" fillId="2" borderId="0" xfId="0" applyNumberFormat="1" applyFont="1" applyFill="1" applyAlignment="1">
      <alignment horizontal="center" vertical="center"/>
    </xf>
    <xf numFmtId="49" fontId="7" fillId="2" borderId="0" xfId="0" applyNumberFormat="1" applyFont="1" applyFill="1" applyAlignment="1">
      <alignment horizontal="center" vertical="center"/>
    </xf>
    <xf numFmtId="4" fontId="1" fillId="2" borderId="1" xfId="0" applyNumberFormat="1" applyFont="1" applyFill="1" applyBorder="1" applyAlignment="1" applyProtection="1">
      <alignment horizontal="center" vertical="center"/>
      <protection locked="0"/>
    </xf>
    <xf numFmtId="4" fontId="11" fillId="5" borderId="1" xfId="1" applyNumberFormat="1" applyFont="1" applyFill="1" applyBorder="1" applyAlignment="1" applyProtection="1">
      <alignment horizontal="center" vertical="center"/>
      <protection locked="0"/>
    </xf>
    <xf numFmtId="4" fontId="11" fillId="4" borderId="1" xfId="1" applyNumberFormat="1" applyFont="1" applyFill="1" applyBorder="1" applyAlignment="1" applyProtection="1">
      <alignment horizontal="center" vertical="center"/>
      <protection locked="0"/>
    </xf>
  </cellXfs>
  <cellStyles count="2">
    <cellStyle name="Normalny" xfId="0" builtinId="0"/>
    <cellStyle name="Normalny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11"/>
  <sheetViews>
    <sheetView tabSelected="1" topLeftCell="A90" workbookViewId="0">
      <selection activeCell="Q100" sqref="Q100"/>
    </sheetView>
  </sheetViews>
  <sheetFormatPr defaultRowHeight="12.75" x14ac:dyDescent="0.2"/>
  <cols>
    <col min="1" max="1" width="0.140625" customWidth="1"/>
    <col min="2" max="2" width="8.5703125" customWidth="1"/>
    <col min="3" max="3" width="11.140625" customWidth="1"/>
    <col min="4" max="4" width="51.85546875" customWidth="1"/>
    <col min="5" max="5" width="5.85546875" customWidth="1"/>
    <col min="6" max="6" width="10.7109375" style="30" customWidth="1"/>
    <col min="7" max="7" width="10.7109375" style="31" customWidth="1"/>
    <col min="8" max="8" width="11.7109375" style="31" customWidth="1"/>
    <col min="9" max="9" width="7.85546875" style="32" customWidth="1"/>
    <col min="10" max="11" width="10.7109375" style="31" customWidth="1"/>
    <col min="12" max="12" width="0.85546875" customWidth="1"/>
    <col min="13" max="13" width="4.7109375" customWidth="1"/>
  </cols>
  <sheetData>
    <row r="1" spans="2:11" s="1" customFormat="1" ht="26.65" customHeight="1" x14ac:dyDescent="0.2">
      <c r="F1" s="26"/>
      <c r="G1" s="27"/>
      <c r="H1" s="27"/>
      <c r="I1" s="28"/>
      <c r="J1" s="27"/>
      <c r="K1" s="27"/>
    </row>
    <row r="2" spans="2:11" s="1" customFormat="1" ht="2.65" customHeight="1" x14ac:dyDescent="0.2">
      <c r="B2" s="42"/>
      <c r="C2" s="42"/>
      <c r="F2" s="26"/>
      <c r="G2" s="27"/>
      <c r="H2" s="27"/>
      <c r="I2" s="28"/>
      <c r="J2" s="27"/>
      <c r="K2" s="27"/>
    </row>
    <row r="3" spans="2:11" s="1" customFormat="1" ht="29.85" customHeight="1" x14ac:dyDescent="0.2">
      <c r="F3" s="26"/>
      <c r="G3" s="27"/>
      <c r="H3" s="27"/>
      <c r="I3" s="28"/>
      <c r="J3" s="27"/>
      <c r="K3" s="27"/>
    </row>
    <row r="4" spans="2:11" s="1" customFormat="1" ht="2.65" customHeight="1" x14ac:dyDescent="0.2">
      <c r="B4" s="42"/>
      <c r="C4" s="42"/>
      <c r="F4" s="26"/>
      <c r="G4" s="27"/>
      <c r="H4" s="27"/>
      <c r="I4" s="28"/>
      <c r="J4" s="27"/>
      <c r="K4" s="27"/>
    </row>
    <row r="5" spans="2:11" s="1" customFormat="1" ht="19.7" customHeight="1" x14ac:dyDescent="0.2">
      <c r="F5" s="26"/>
      <c r="G5" s="27"/>
      <c r="H5" s="27"/>
      <c r="I5" s="28"/>
      <c r="J5" s="27"/>
      <c r="K5" s="27"/>
    </row>
    <row r="6" spans="2:11" s="1" customFormat="1" ht="10.7" customHeight="1" x14ac:dyDescent="0.2">
      <c r="F6" s="34" t="s">
        <v>130</v>
      </c>
      <c r="G6" s="34"/>
      <c r="H6" s="34"/>
      <c r="I6" s="34"/>
      <c r="J6" s="34"/>
      <c r="K6" s="34"/>
    </row>
    <row r="7" spans="2:11" s="1" customFormat="1" ht="2.65" customHeight="1" x14ac:dyDescent="0.2">
      <c r="B7" s="42"/>
      <c r="C7" s="42"/>
      <c r="F7" s="34"/>
      <c r="G7" s="34"/>
      <c r="H7" s="34"/>
      <c r="I7" s="34"/>
      <c r="J7" s="34"/>
      <c r="K7" s="34"/>
    </row>
    <row r="8" spans="2:11" s="1" customFormat="1" ht="3.2" customHeight="1" x14ac:dyDescent="0.2">
      <c r="F8" s="34"/>
      <c r="G8" s="34"/>
      <c r="H8" s="34"/>
      <c r="I8" s="34"/>
      <c r="J8" s="34"/>
      <c r="K8" s="34"/>
    </row>
    <row r="9" spans="2:11" s="1" customFormat="1" ht="3.75" customHeight="1" x14ac:dyDescent="0.2">
      <c r="B9" s="44" t="s">
        <v>131</v>
      </c>
      <c r="C9" s="44"/>
      <c r="F9" s="34"/>
      <c r="G9" s="34"/>
      <c r="H9" s="34"/>
      <c r="I9" s="34"/>
      <c r="J9" s="34"/>
      <c r="K9" s="34"/>
    </row>
    <row r="10" spans="2:11" s="1" customFormat="1" ht="15.95" customHeight="1" x14ac:dyDescent="0.2">
      <c r="B10" s="44"/>
      <c r="C10" s="44"/>
      <c r="F10" s="26"/>
      <c r="G10" s="27"/>
      <c r="H10" s="27"/>
      <c r="I10" s="28"/>
      <c r="J10" s="27"/>
      <c r="K10" s="27"/>
    </row>
    <row r="11" spans="2:11" s="1" customFormat="1" ht="48.6" customHeight="1" x14ac:dyDescent="0.2">
      <c r="F11" s="26"/>
      <c r="G11" s="27"/>
      <c r="H11" s="27"/>
      <c r="I11" s="28"/>
      <c r="J11" s="27"/>
      <c r="K11" s="27"/>
    </row>
    <row r="12" spans="2:11" s="1" customFormat="1" ht="24" customHeight="1" x14ac:dyDescent="0.2">
      <c r="D12" s="45" t="s">
        <v>161</v>
      </c>
      <c r="E12" s="45"/>
      <c r="F12" s="26"/>
      <c r="G12" s="27"/>
      <c r="H12" s="27"/>
      <c r="I12" s="28"/>
      <c r="J12" s="27"/>
      <c r="K12" s="27"/>
    </row>
    <row r="13" spans="2:11" s="1" customFormat="1" ht="24" customHeight="1" x14ac:dyDescent="0.2">
      <c r="D13" s="46"/>
      <c r="E13" s="46"/>
      <c r="F13" s="26"/>
      <c r="G13" s="27"/>
      <c r="H13" s="27"/>
      <c r="I13" s="28"/>
      <c r="J13" s="27"/>
      <c r="K13" s="27"/>
    </row>
    <row r="14" spans="2:11" s="1" customFormat="1" ht="33" customHeight="1" x14ac:dyDescent="0.2">
      <c r="F14" s="26"/>
      <c r="G14" s="27"/>
      <c r="H14" s="27"/>
      <c r="I14" s="28"/>
      <c r="J14" s="27"/>
      <c r="K14" s="27"/>
    </row>
    <row r="15" spans="2:11" s="1" customFormat="1" ht="20.85" customHeight="1" x14ac:dyDescent="0.2">
      <c r="B15" s="10" t="s">
        <v>132</v>
      </c>
      <c r="F15" s="26"/>
      <c r="G15" s="27"/>
      <c r="H15" s="27"/>
      <c r="I15" s="28"/>
      <c r="J15" s="27"/>
      <c r="K15" s="27"/>
    </row>
    <row r="16" spans="2:11" s="1" customFormat="1" ht="3.2" customHeight="1" x14ac:dyDescent="0.2">
      <c r="F16" s="26"/>
      <c r="G16" s="27"/>
      <c r="H16" s="27"/>
      <c r="I16" s="28"/>
      <c r="J16" s="27"/>
      <c r="K16" s="27"/>
    </row>
    <row r="17" spans="2:11" s="1" customFormat="1" ht="20.85" customHeight="1" x14ac:dyDescent="0.2">
      <c r="B17" s="10" t="s">
        <v>133</v>
      </c>
      <c r="F17" s="26"/>
      <c r="G17" s="27"/>
      <c r="H17" s="27"/>
      <c r="I17" s="28"/>
      <c r="J17" s="27"/>
      <c r="K17" s="27"/>
    </row>
    <row r="18" spans="2:11" s="1" customFormat="1" ht="3.75" customHeight="1" x14ac:dyDescent="0.2">
      <c r="F18" s="26"/>
      <c r="G18" s="27"/>
      <c r="H18" s="27"/>
      <c r="I18" s="28"/>
      <c r="J18" s="27"/>
      <c r="K18" s="27"/>
    </row>
    <row r="19" spans="2:11" s="1" customFormat="1" ht="20.85" customHeight="1" x14ac:dyDescent="0.2">
      <c r="B19" s="10" t="s">
        <v>162</v>
      </c>
      <c r="F19" s="26"/>
      <c r="G19" s="27"/>
      <c r="H19" s="27"/>
      <c r="I19" s="28"/>
      <c r="J19" s="27"/>
      <c r="K19" s="27"/>
    </row>
    <row r="20" spans="2:11" s="1" customFormat="1" ht="2.65" customHeight="1" x14ac:dyDescent="0.2">
      <c r="F20" s="26"/>
      <c r="G20" s="27"/>
      <c r="H20" s="27"/>
      <c r="I20" s="28"/>
      <c r="J20" s="27"/>
      <c r="K20" s="27"/>
    </row>
    <row r="21" spans="2:11" s="1" customFormat="1" ht="20.85" customHeight="1" x14ac:dyDescent="0.2">
      <c r="B21" s="10" t="s">
        <v>134</v>
      </c>
      <c r="F21" s="26"/>
      <c r="G21" s="27"/>
      <c r="H21" s="27"/>
      <c r="I21" s="28"/>
      <c r="J21" s="27"/>
      <c r="K21" s="27"/>
    </row>
    <row r="22" spans="2:11" s="1" customFormat="1" ht="59.65" customHeight="1" x14ac:dyDescent="0.2">
      <c r="F22" s="26"/>
      <c r="G22" s="27"/>
      <c r="H22" s="27"/>
      <c r="I22" s="28"/>
      <c r="J22" s="27"/>
      <c r="K22" s="27"/>
    </row>
    <row r="23" spans="2:11" s="1" customFormat="1" ht="50.1" customHeight="1" x14ac:dyDescent="0.2">
      <c r="B23" s="43" t="s">
        <v>135</v>
      </c>
      <c r="C23" s="43"/>
      <c r="D23" s="43"/>
      <c r="E23" s="43"/>
      <c r="F23" s="43"/>
      <c r="G23" s="43"/>
      <c r="H23" s="43"/>
      <c r="I23" s="43"/>
      <c r="J23" s="43"/>
      <c r="K23" s="27"/>
    </row>
    <row r="24" spans="2:11" s="1" customFormat="1" ht="52.35" customHeight="1" x14ac:dyDescent="0.2">
      <c r="F24" s="26"/>
      <c r="G24" s="27"/>
      <c r="H24" s="27"/>
      <c r="I24" s="28"/>
      <c r="J24" s="27"/>
      <c r="K24" s="27"/>
    </row>
    <row r="25" spans="2:11" s="1" customFormat="1" ht="3.2" customHeight="1" x14ac:dyDescent="0.2">
      <c r="F25" s="26"/>
      <c r="G25" s="27"/>
      <c r="H25" s="27"/>
      <c r="I25" s="28"/>
      <c r="J25" s="27"/>
      <c r="K25" s="27"/>
    </row>
    <row r="26" spans="2:11" s="1" customFormat="1" ht="20.85" customHeight="1" x14ac:dyDescent="0.2">
      <c r="B26" s="38" t="s">
        <v>136</v>
      </c>
      <c r="C26" s="38"/>
      <c r="D26" s="38"/>
      <c r="F26" s="26"/>
      <c r="G26" s="27"/>
      <c r="H26" s="27"/>
      <c r="I26" s="28"/>
      <c r="J26" s="27"/>
      <c r="K26" s="27"/>
    </row>
    <row r="27" spans="2:11" s="1" customFormat="1" ht="10.15" customHeight="1" x14ac:dyDescent="0.2">
      <c r="F27" s="26"/>
      <c r="G27" s="27"/>
      <c r="H27" s="27"/>
      <c r="I27" s="28"/>
      <c r="J27" s="27"/>
      <c r="K27" s="27"/>
    </row>
    <row r="28" spans="2:11" s="1" customFormat="1" ht="45.4" customHeight="1" x14ac:dyDescent="0.2">
      <c r="B28" s="2" t="s">
        <v>0</v>
      </c>
      <c r="C28" s="3" t="s">
        <v>1</v>
      </c>
      <c r="D28" s="3" t="s">
        <v>2</v>
      </c>
      <c r="E28" s="3" t="s">
        <v>3</v>
      </c>
      <c r="F28" s="3" t="s">
        <v>4</v>
      </c>
      <c r="G28" s="21" t="s">
        <v>5</v>
      </c>
      <c r="H28" s="21" t="s">
        <v>6</v>
      </c>
      <c r="I28" s="23" t="s">
        <v>7</v>
      </c>
      <c r="J28" s="21" t="s">
        <v>8</v>
      </c>
      <c r="K28" s="21" t="s">
        <v>9</v>
      </c>
    </row>
    <row r="29" spans="2:11" s="1" customFormat="1" ht="19.7" customHeight="1" x14ac:dyDescent="0.2">
      <c r="B29" s="4" t="s">
        <v>10</v>
      </c>
      <c r="C29" s="4" t="s">
        <v>11</v>
      </c>
      <c r="D29" s="5" t="s">
        <v>12</v>
      </c>
      <c r="E29" s="4" t="s">
        <v>13</v>
      </c>
      <c r="F29" s="24">
        <v>786</v>
      </c>
      <c r="G29" s="47"/>
      <c r="H29" s="22">
        <f>F29*G29</f>
        <v>0</v>
      </c>
      <c r="I29" s="29">
        <v>0.08</v>
      </c>
      <c r="J29" s="22">
        <f>H29*I29</f>
        <v>0</v>
      </c>
      <c r="K29" s="22">
        <f>H29+J29</f>
        <v>0</v>
      </c>
    </row>
    <row r="30" spans="2:11" s="1" customFormat="1" ht="1.1499999999999999" customHeight="1" x14ac:dyDescent="0.2">
      <c r="F30" s="26"/>
      <c r="G30" s="27"/>
      <c r="H30" s="27"/>
      <c r="I30" s="28"/>
      <c r="J30" s="27"/>
      <c r="K30" s="27"/>
    </row>
    <row r="31" spans="2:11" s="1" customFormat="1" ht="3.2" customHeight="1" x14ac:dyDescent="0.2">
      <c r="F31" s="26"/>
      <c r="G31" s="27"/>
      <c r="H31" s="27"/>
      <c r="I31" s="28"/>
      <c r="J31" s="27"/>
      <c r="K31" s="27"/>
    </row>
    <row r="32" spans="2:11" s="1" customFormat="1" ht="20.85" customHeight="1" x14ac:dyDescent="0.2">
      <c r="B32" s="38" t="s">
        <v>137</v>
      </c>
      <c r="C32" s="38"/>
      <c r="D32" s="38"/>
      <c r="F32" s="26"/>
      <c r="G32" s="27"/>
      <c r="H32" s="27"/>
      <c r="I32" s="28"/>
      <c r="J32" s="27"/>
      <c r="K32" s="27"/>
    </row>
    <row r="33" spans="2:11" s="1" customFormat="1" ht="10.15" customHeight="1" x14ac:dyDescent="0.2">
      <c r="F33" s="26"/>
      <c r="G33" s="27"/>
      <c r="H33" s="27"/>
      <c r="I33" s="28"/>
      <c r="J33" s="27"/>
      <c r="K33" s="27"/>
    </row>
    <row r="34" spans="2:11" s="1" customFormat="1" ht="45.4" customHeight="1" x14ac:dyDescent="0.2">
      <c r="B34" s="2" t="s">
        <v>0</v>
      </c>
      <c r="C34" s="3" t="s">
        <v>1</v>
      </c>
      <c r="D34" s="3" t="s">
        <v>2</v>
      </c>
      <c r="E34" s="3" t="s">
        <v>3</v>
      </c>
      <c r="F34" s="3" t="s">
        <v>4</v>
      </c>
      <c r="G34" s="21" t="s">
        <v>5</v>
      </c>
      <c r="H34" s="21" t="s">
        <v>6</v>
      </c>
      <c r="I34" s="23" t="s">
        <v>7</v>
      </c>
      <c r="J34" s="21" t="s">
        <v>8</v>
      </c>
      <c r="K34" s="21" t="s">
        <v>9</v>
      </c>
    </row>
    <row r="35" spans="2:11" s="1" customFormat="1" ht="19.7" customHeight="1" x14ac:dyDescent="0.2">
      <c r="B35" s="4" t="s">
        <v>10</v>
      </c>
      <c r="C35" s="4" t="s">
        <v>11</v>
      </c>
      <c r="D35" s="5" t="s">
        <v>12</v>
      </c>
      <c r="E35" s="4" t="s">
        <v>13</v>
      </c>
      <c r="F35" s="24">
        <v>1376</v>
      </c>
      <c r="G35" s="47"/>
      <c r="H35" s="22">
        <f t="shared" ref="H35:H36" si="0">F35*G35</f>
        <v>0</v>
      </c>
      <c r="I35" s="29">
        <v>0.08</v>
      </c>
      <c r="J35" s="22">
        <f t="shared" ref="J35:J36" si="1">H35*I35</f>
        <v>0</v>
      </c>
      <c r="K35" s="22">
        <f t="shared" ref="K35:K36" si="2">H35+J35</f>
        <v>0</v>
      </c>
    </row>
    <row r="36" spans="2:11" s="1" customFormat="1" ht="19.7" customHeight="1" x14ac:dyDescent="0.2">
      <c r="B36" s="4" t="s">
        <v>14</v>
      </c>
      <c r="C36" s="4" t="s">
        <v>15</v>
      </c>
      <c r="D36" s="5" t="s">
        <v>16</v>
      </c>
      <c r="E36" s="4" t="s">
        <v>13</v>
      </c>
      <c r="F36" s="24">
        <v>4557</v>
      </c>
      <c r="G36" s="47"/>
      <c r="H36" s="22">
        <f t="shared" si="0"/>
        <v>0</v>
      </c>
      <c r="I36" s="29">
        <v>0.08</v>
      </c>
      <c r="J36" s="22">
        <f t="shared" si="1"/>
        <v>0</v>
      </c>
      <c r="K36" s="22">
        <f t="shared" si="2"/>
        <v>0</v>
      </c>
    </row>
    <row r="37" spans="2:11" s="1" customFormat="1" ht="1.1499999999999999" customHeight="1" x14ac:dyDescent="0.2">
      <c r="F37" s="26"/>
      <c r="G37" s="27"/>
      <c r="H37" s="27"/>
      <c r="I37" s="28"/>
      <c r="J37" s="27"/>
      <c r="K37" s="27"/>
    </row>
    <row r="38" spans="2:11" s="1" customFormat="1" ht="3.2" customHeight="1" x14ac:dyDescent="0.2">
      <c r="F38" s="26"/>
      <c r="G38" s="27"/>
      <c r="H38" s="27"/>
      <c r="I38" s="28"/>
      <c r="J38" s="27"/>
      <c r="K38" s="27"/>
    </row>
    <row r="39" spans="2:11" s="1" customFormat="1" ht="20.85" customHeight="1" x14ac:dyDescent="0.2">
      <c r="B39" s="38" t="s">
        <v>138</v>
      </c>
      <c r="C39" s="38"/>
      <c r="D39" s="38"/>
      <c r="F39" s="26"/>
      <c r="G39" s="27"/>
      <c r="H39" s="27"/>
      <c r="I39" s="28"/>
      <c r="J39" s="27"/>
      <c r="K39" s="27"/>
    </row>
    <row r="40" spans="2:11" s="1" customFormat="1" ht="10.15" customHeight="1" x14ac:dyDescent="0.2">
      <c r="F40" s="26"/>
      <c r="G40" s="27"/>
      <c r="H40" s="27"/>
      <c r="I40" s="28"/>
      <c r="J40" s="27"/>
      <c r="K40" s="27"/>
    </row>
    <row r="41" spans="2:11" s="1" customFormat="1" ht="45.4" customHeight="1" x14ac:dyDescent="0.2">
      <c r="B41" s="2" t="s">
        <v>0</v>
      </c>
      <c r="C41" s="3" t="s">
        <v>1</v>
      </c>
      <c r="D41" s="3" t="s">
        <v>2</v>
      </c>
      <c r="E41" s="3" t="s">
        <v>3</v>
      </c>
      <c r="F41" s="3" t="s">
        <v>4</v>
      </c>
      <c r="G41" s="21" t="s">
        <v>5</v>
      </c>
      <c r="H41" s="21" t="s">
        <v>6</v>
      </c>
      <c r="I41" s="23" t="s">
        <v>7</v>
      </c>
      <c r="J41" s="21" t="s">
        <v>8</v>
      </c>
      <c r="K41" s="21" t="s">
        <v>9</v>
      </c>
    </row>
    <row r="42" spans="2:11" s="1" customFormat="1" ht="19.7" customHeight="1" x14ac:dyDescent="0.2">
      <c r="B42" s="4" t="s">
        <v>10</v>
      </c>
      <c r="C42" s="4" t="s">
        <v>11</v>
      </c>
      <c r="D42" s="5" t="s">
        <v>12</v>
      </c>
      <c r="E42" s="4" t="s">
        <v>13</v>
      </c>
      <c r="F42" s="24">
        <v>2293</v>
      </c>
      <c r="G42" s="47"/>
      <c r="H42" s="22">
        <f t="shared" ref="H42:H43" si="3">F42*G42</f>
        <v>0</v>
      </c>
      <c r="I42" s="29">
        <v>0.08</v>
      </c>
      <c r="J42" s="22">
        <f t="shared" ref="J42:J43" si="4">H42*I42</f>
        <v>0</v>
      </c>
      <c r="K42" s="22">
        <f t="shared" ref="K42:K43" si="5">H42+J42</f>
        <v>0</v>
      </c>
    </row>
    <row r="43" spans="2:11" s="1" customFormat="1" ht="19.7" customHeight="1" x14ac:dyDescent="0.2">
      <c r="B43" s="4" t="s">
        <v>14</v>
      </c>
      <c r="C43" s="4" t="s">
        <v>15</v>
      </c>
      <c r="D43" s="5" t="s">
        <v>16</v>
      </c>
      <c r="E43" s="4" t="s">
        <v>13</v>
      </c>
      <c r="F43" s="24">
        <v>849</v>
      </c>
      <c r="G43" s="47"/>
      <c r="H43" s="22">
        <f t="shared" si="3"/>
        <v>0</v>
      </c>
      <c r="I43" s="29">
        <v>0.08</v>
      </c>
      <c r="J43" s="22">
        <f t="shared" si="4"/>
        <v>0</v>
      </c>
      <c r="K43" s="22">
        <f t="shared" si="5"/>
        <v>0</v>
      </c>
    </row>
    <row r="44" spans="2:11" s="1" customFormat="1" ht="1.1499999999999999" customHeight="1" x14ac:dyDescent="0.2">
      <c r="F44" s="26"/>
      <c r="G44" s="27"/>
      <c r="H44" s="27"/>
      <c r="I44" s="28"/>
      <c r="J44" s="27"/>
      <c r="K44" s="27"/>
    </row>
    <row r="45" spans="2:11" s="1" customFormat="1" ht="3.2" customHeight="1" x14ac:dyDescent="0.2">
      <c r="F45" s="26"/>
      <c r="G45" s="27"/>
      <c r="H45" s="27"/>
      <c r="I45" s="28"/>
      <c r="J45" s="27"/>
      <c r="K45" s="27"/>
    </row>
    <row r="46" spans="2:11" s="1" customFormat="1" ht="20.85" customHeight="1" x14ac:dyDescent="0.2">
      <c r="B46" s="38" t="s">
        <v>139</v>
      </c>
      <c r="C46" s="38"/>
      <c r="D46" s="38"/>
      <c r="F46" s="26"/>
      <c r="G46" s="27"/>
      <c r="H46" s="27"/>
      <c r="I46" s="28"/>
      <c r="J46" s="27"/>
      <c r="K46" s="27"/>
    </row>
    <row r="47" spans="2:11" s="1" customFormat="1" ht="10.15" customHeight="1" x14ac:dyDescent="0.2">
      <c r="F47" s="26"/>
      <c r="G47" s="27"/>
      <c r="H47" s="27"/>
      <c r="I47" s="28"/>
      <c r="J47" s="27"/>
      <c r="K47" s="27"/>
    </row>
    <row r="48" spans="2:11" s="1" customFormat="1" ht="45.4" customHeight="1" x14ac:dyDescent="0.2">
      <c r="B48" s="2" t="s">
        <v>0</v>
      </c>
      <c r="C48" s="3" t="s">
        <v>1</v>
      </c>
      <c r="D48" s="3" t="s">
        <v>2</v>
      </c>
      <c r="E48" s="3" t="s">
        <v>3</v>
      </c>
      <c r="F48" s="3" t="s">
        <v>4</v>
      </c>
      <c r="G48" s="21" t="s">
        <v>5</v>
      </c>
      <c r="H48" s="21" t="s">
        <v>6</v>
      </c>
      <c r="I48" s="23" t="s">
        <v>7</v>
      </c>
      <c r="J48" s="21" t="s">
        <v>8</v>
      </c>
      <c r="K48" s="21" t="s">
        <v>9</v>
      </c>
    </row>
    <row r="49" spans="2:11" s="1" customFormat="1" ht="19.7" customHeight="1" x14ac:dyDescent="0.2">
      <c r="B49" s="4" t="s">
        <v>10</v>
      </c>
      <c r="C49" s="4" t="s">
        <v>11</v>
      </c>
      <c r="D49" s="5" t="s">
        <v>12</v>
      </c>
      <c r="E49" s="4" t="s">
        <v>13</v>
      </c>
      <c r="F49" s="24">
        <v>2213</v>
      </c>
      <c r="G49" s="47"/>
      <c r="H49" s="22">
        <f>F49*G49</f>
        <v>0</v>
      </c>
      <c r="I49" s="29">
        <v>0.08</v>
      </c>
      <c r="J49" s="22">
        <f>H49*I49</f>
        <v>0</v>
      </c>
      <c r="K49" s="22">
        <f>H49+J49</f>
        <v>0</v>
      </c>
    </row>
    <row r="50" spans="2:11" s="1" customFormat="1" ht="1.1499999999999999" customHeight="1" x14ac:dyDescent="0.2">
      <c r="F50" s="26"/>
      <c r="G50" s="27"/>
      <c r="H50" s="27"/>
      <c r="I50" s="28"/>
      <c r="J50" s="27"/>
      <c r="K50" s="27"/>
    </row>
    <row r="51" spans="2:11" s="1" customFormat="1" ht="3.2" customHeight="1" x14ac:dyDescent="0.2">
      <c r="F51" s="26"/>
      <c r="G51" s="27"/>
      <c r="H51" s="27"/>
      <c r="I51" s="28"/>
      <c r="J51" s="27"/>
      <c r="K51" s="27"/>
    </row>
    <row r="52" spans="2:11" s="1" customFormat="1" ht="20.85" customHeight="1" x14ac:dyDescent="0.2">
      <c r="B52" s="38" t="s">
        <v>140</v>
      </c>
      <c r="C52" s="38"/>
      <c r="D52" s="38"/>
      <c r="F52" s="26"/>
      <c r="G52" s="27"/>
      <c r="H52" s="27"/>
      <c r="I52" s="28"/>
      <c r="J52" s="27"/>
      <c r="K52" s="27"/>
    </row>
    <row r="53" spans="2:11" s="1" customFormat="1" ht="10.15" customHeight="1" x14ac:dyDescent="0.2">
      <c r="F53" s="26"/>
      <c r="G53" s="27"/>
      <c r="H53" s="27"/>
      <c r="I53" s="28"/>
      <c r="J53" s="27"/>
      <c r="K53" s="27"/>
    </row>
    <row r="54" spans="2:11" s="1" customFormat="1" ht="45.4" customHeight="1" x14ac:dyDescent="0.2">
      <c r="B54" s="2" t="s">
        <v>0</v>
      </c>
      <c r="C54" s="3" t="s">
        <v>1</v>
      </c>
      <c r="D54" s="3" t="s">
        <v>2</v>
      </c>
      <c r="E54" s="3" t="s">
        <v>3</v>
      </c>
      <c r="F54" s="3" t="s">
        <v>4</v>
      </c>
      <c r="G54" s="21" t="s">
        <v>5</v>
      </c>
      <c r="H54" s="21" t="s">
        <v>6</v>
      </c>
      <c r="I54" s="23" t="s">
        <v>7</v>
      </c>
      <c r="J54" s="21" t="s">
        <v>8</v>
      </c>
      <c r="K54" s="21" t="s">
        <v>9</v>
      </c>
    </row>
    <row r="55" spans="2:11" s="1" customFormat="1" ht="19.7" customHeight="1" x14ac:dyDescent="0.2">
      <c r="B55" s="4" t="s">
        <v>10</v>
      </c>
      <c r="C55" s="4" t="s">
        <v>11</v>
      </c>
      <c r="D55" s="5" t="s">
        <v>12</v>
      </c>
      <c r="E55" s="4" t="s">
        <v>13</v>
      </c>
      <c r="F55" s="24">
        <v>1408</v>
      </c>
      <c r="G55" s="47"/>
      <c r="H55" s="22">
        <f t="shared" ref="H55:H56" si="6">F55*G55</f>
        <v>0</v>
      </c>
      <c r="I55" s="29">
        <v>0.08</v>
      </c>
      <c r="J55" s="22">
        <f t="shared" ref="J55:J56" si="7">H55*I55</f>
        <v>0</v>
      </c>
      <c r="K55" s="22">
        <f t="shared" ref="K55:K56" si="8">H55+J55</f>
        <v>0</v>
      </c>
    </row>
    <row r="56" spans="2:11" s="1" customFormat="1" ht="19.7" customHeight="1" x14ac:dyDescent="0.2">
      <c r="B56" s="4" t="s">
        <v>14</v>
      </c>
      <c r="C56" s="4" t="s">
        <v>15</v>
      </c>
      <c r="D56" s="5" t="s">
        <v>16</v>
      </c>
      <c r="E56" s="4" t="s">
        <v>13</v>
      </c>
      <c r="F56" s="24">
        <v>507</v>
      </c>
      <c r="G56" s="47"/>
      <c r="H56" s="22">
        <f t="shared" si="6"/>
        <v>0</v>
      </c>
      <c r="I56" s="29">
        <v>0.08</v>
      </c>
      <c r="J56" s="22">
        <f t="shared" si="7"/>
        <v>0</v>
      </c>
      <c r="K56" s="22">
        <f t="shared" si="8"/>
        <v>0</v>
      </c>
    </row>
    <row r="57" spans="2:11" s="1" customFormat="1" ht="1.1499999999999999" customHeight="1" x14ac:dyDescent="0.2">
      <c r="F57" s="26"/>
      <c r="G57" s="27"/>
      <c r="H57" s="27"/>
      <c r="I57" s="28"/>
      <c r="J57" s="27"/>
      <c r="K57" s="27"/>
    </row>
    <row r="58" spans="2:11" s="1" customFormat="1" ht="13.35" customHeight="1" x14ac:dyDescent="0.2">
      <c r="F58" s="26"/>
      <c r="G58" s="27"/>
      <c r="H58" s="27"/>
      <c r="I58" s="28"/>
      <c r="J58" s="27"/>
      <c r="K58" s="27"/>
    </row>
    <row r="59" spans="2:11" s="1" customFormat="1" ht="45.4" customHeight="1" x14ac:dyDescent="0.2">
      <c r="B59" s="2" t="s">
        <v>0</v>
      </c>
      <c r="C59" s="3" t="s">
        <v>1</v>
      </c>
      <c r="D59" s="3" t="s">
        <v>2</v>
      </c>
      <c r="E59" s="3" t="s">
        <v>3</v>
      </c>
      <c r="F59" s="3" t="s">
        <v>4</v>
      </c>
      <c r="G59" s="21" t="s">
        <v>5</v>
      </c>
      <c r="H59" s="21" t="s">
        <v>6</v>
      </c>
      <c r="I59" s="23" t="s">
        <v>7</v>
      </c>
      <c r="J59" s="21" t="s">
        <v>8</v>
      </c>
      <c r="K59" s="21" t="s">
        <v>9</v>
      </c>
    </row>
    <row r="60" spans="2:11" s="1" customFormat="1" ht="19.7" customHeight="1" x14ac:dyDescent="0.2">
      <c r="B60" s="4" t="s">
        <v>17</v>
      </c>
      <c r="C60" s="4" t="s">
        <v>18</v>
      </c>
      <c r="D60" s="5" t="s">
        <v>19</v>
      </c>
      <c r="E60" s="4" t="s">
        <v>13</v>
      </c>
      <c r="F60" s="24">
        <v>450</v>
      </c>
      <c r="G60" s="47"/>
      <c r="H60" s="22">
        <f t="shared" ref="H60:H94" si="9">F60*G60</f>
        <v>0</v>
      </c>
      <c r="I60" s="29">
        <v>0.08</v>
      </c>
      <c r="J60" s="22">
        <f t="shared" ref="J60:J94" si="10">H60*I60</f>
        <v>0</v>
      </c>
      <c r="K60" s="22">
        <f t="shared" ref="K60:K94" si="11">H60+J60</f>
        <v>0</v>
      </c>
    </row>
    <row r="61" spans="2:11" s="1" customFormat="1" ht="28.7" customHeight="1" x14ac:dyDescent="0.2">
      <c r="B61" s="4" t="s">
        <v>20</v>
      </c>
      <c r="C61" s="4" t="s">
        <v>21</v>
      </c>
      <c r="D61" s="5" t="s">
        <v>22</v>
      </c>
      <c r="E61" s="4" t="s">
        <v>13</v>
      </c>
      <c r="F61" s="24">
        <v>300</v>
      </c>
      <c r="G61" s="47"/>
      <c r="H61" s="22">
        <f t="shared" si="9"/>
        <v>0</v>
      </c>
      <c r="I61" s="29">
        <v>0.08</v>
      </c>
      <c r="J61" s="22">
        <f t="shared" si="10"/>
        <v>0</v>
      </c>
      <c r="K61" s="22">
        <f t="shared" si="11"/>
        <v>0</v>
      </c>
    </row>
    <row r="62" spans="2:11" s="1" customFormat="1" ht="28.7" customHeight="1" x14ac:dyDescent="0.2">
      <c r="B62" s="4" t="s">
        <v>23</v>
      </c>
      <c r="C62" s="4" t="s">
        <v>24</v>
      </c>
      <c r="D62" s="5" t="s">
        <v>25</v>
      </c>
      <c r="E62" s="4" t="s">
        <v>13</v>
      </c>
      <c r="F62" s="24">
        <v>150</v>
      </c>
      <c r="G62" s="47"/>
      <c r="H62" s="22">
        <f t="shared" si="9"/>
        <v>0</v>
      </c>
      <c r="I62" s="29">
        <v>0.08</v>
      </c>
      <c r="J62" s="22">
        <f t="shared" si="10"/>
        <v>0</v>
      </c>
      <c r="K62" s="22">
        <f t="shared" si="11"/>
        <v>0</v>
      </c>
    </row>
    <row r="63" spans="2:11" s="1" customFormat="1" ht="28.7" customHeight="1" x14ac:dyDescent="0.2">
      <c r="B63" s="4" t="s">
        <v>143</v>
      </c>
      <c r="C63" s="4" t="s">
        <v>144</v>
      </c>
      <c r="D63" s="5" t="s">
        <v>145</v>
      </c>
      <c r="E63" s="4" t="s">
        <v>13</v>
      </c>
      <c r="F63" s="24">
        <v>339</v>
      </c>
      <c r="G63" s="47"/>
      <c r="H63" s="22">
        <f t="shared" si="9"/>
        <v>0</v>
      </c>
      <c r="I63" s="29">
        <v>0.08</v>
      </c>
      <c r="J63" s="22">
        <f t="shared" si="10"/>
        <v>0</v>
      </c>
      <c r="K63" s="22">
        <f t="shared" si="11"/>
        <v>0</v>
      </c>
    </row>
    <row r="64" spans="2:11" s="1" customFormat="1" ht="28.7" customHeight="1" x14ac:dyDescent="0.2">
      <c r="B64" s="4" t="s">
        <v>146</v>
      </c>
      <c r="C64" s="4" t="s">
        <v>147</v>
      </c>
      <c r="D64" s="5" t="s">
        <v>148</v>
      </c>
      <c r="E64" s="4" t="s">
        <v>13</v>
      </c>
      <c r="F64" s="24">
        <v>54</v>
      </c>
      <c r="G64" s="47"/>
      <c r="H64" s="22">
        <f t="shared" si="9"/>
        <v>0</v>
      </c>
      <c r="I64" s="29">
        <v>0.08</v>
      </c>
      <c r="J64" s="22">
        <f t="shared" si="10"/>
        <v>0</v>
      </c>
      <c r="K64" s="22">
        <f t="shared" si="11"/>
        <v>0</v>
      </c>
    </row>
    <row r="65" spans="2:12" s="1" customFormat="1" ht="28.7" customHeight="1" x14ac:dyDescent="0.2">
      <c r="B65" s="4" t="s">
        <v>149</v>
      </c>
      <c r="C65" s="4" t="s">
        <v>150</v>
      </c>
      <c r="D65" s="5" t="s">
        <v>151</v>
      </c>
      <c r="E65" s="4" t="s">
        <v>13</v>
      </c>
      <c r="F65" s="24">
        <v>36</v>
      </c>
      <c r="G65" s="47"/>
      <c r="H65" s="22">
        <f t="shared" si="9"/>
        <v>0</v>
      </c>
      <c r="I65" s="29">
        <v>0.08</v>
      </c>
      <c r="J65" s="22">
        <f t="shared" si="10"/>
        <v>0</v>
      </c>
      <c r="K65" s="22">
        <f t="shared" si="11"/>
        <v>0</v>
      </c>
    </row>
    <row r="66" spans="2:12" s="1" customFormat="1" ht="28.7" customHeight="1" x14ac:dyDescent="0.2">
      <c r="B66" s="4" t="s">
        <v>26</v>
      </c>
      <c r="C66" s="4" t="s">
        <v>27</v>
      </c>
      <c r="D66" s="5" t="s">
        <v>28</v>
      </c>
      <c r="E66" s="4" t="s">
        <v>29</v>
      </c>
      <c r="F66" s="24">
        <v>4.05</v>
      </c>
      <c r="G66" s="47"/>
      <c r="H66" s="22">
        <f t="shared" si="9"/>
        <v>0</v>
      </c>
      <c r="I66" s="29">
        <v>0.08</v>
      </c>
      <c r="J66" s="22">
        <f t="shared" si="10"/>
        <v>0</v>
      </c>
      <c r="K66" s="22">
        <f t="shared" si="11"/>
        <v>0</v>
      </c>
    </row>
    <row r="67" spans="2:12" s="1" customFormat="1" ht="19.7" customHeight="1" x14ac:dyDescent="0.2">
      <c r="B67" s="4" t="s">
        <v>30</v>
      </c>
      <c r="C67" s="4" t="s">
        <v>31</v>
      </c>
      <c r="D67" s="5" t="s">
        <v>32</v>
      </c>
      <c r="E67" s="4" t="s">
        <v>29</v>
      </c>
      <c r="F67" s="24">
        <v>5.47</v>
      </c>
      <c r="G67" s="47"/>
      <c r="H67" s="22">
        <f t="shared" si="9"/>
        <v>0</v>
      </c>
      <c r="I67" s="29">
        <v>0.08</v>
      </c>
      <c r="J67" s="22">
        <f t="shared" si="10"/>
        <v>0</v>
      </c>
      <c r="K67" s="22">
        <f t="shared" si="11"/>
        <v>0</v>
      </c>
    </row>
    <row r="68" spans="2:12" s="11" customFormat="1" ht="19.7" customHeight="1" x14ac:dyDescent="0.2">
      <c r="B68" s="14" t="s">
        <v>152</v>
      </c>
      <c r="C68" s="14" t="s">
        <v>153</v>
      </c>
      <c r="D68" s="15" t="s">
        <v>154</v>
      </c>
      <c r="E68" s="14" t="s">
        <v>52</v>
      </c>
      <c r="F68" s="25">
        <v>6</v>
      </c>
      <c r="G68" s="48"/>
      <c r="H68" s="22">
        <f t="shared" si="9"/>
        <v>0</v>
      </c>
      <c r="I68" s="29">
        <v>0.08</v>
      </c>
      <c r="J68" s="22">
        <f t="shared" si="10"/>
        <v>0</v>
      </c>
      <c r="K68" s="22">
        <f t="shared" si="11"/>
        <v>0</v>
      </c>
      <c r="L68" s="13"/>
    </row>
    <row r="69" spans="2:12" s="1" customFormat="1" ht="19.7" customHeight="1" x14ac:dyDescent="0.2">
      <c r="B69" s="4" t="s">
        <v>33</v>
      </c>
      <c r="C69" s="4" t="s">
        <v>34</v>
      </c>
      <c r="D69" s="5" t="s">
        <v>35</v>
      </c>
      <c r="E69" s="4" t="s">
        <v>13</v>
      </c>
      <c r="F69" s="24">
        <v>32</v>
      </c>
      <c r="G69" s="47"/>
      <c r="H69" s="22">
        <f t="shared" si="9"/>
        <v>0</v>
      </c>
      <c r="I69" s="29">
        <v>0.08</v>
      </c>
      <c r="J69" s="22">
        <f t="shared" si="10"/>
        <v>0</v>
      </c>
      <c r="K69" s="22">
        <f t="shared" si="11"/>
        <v>0</v>
      </c>
    </row>
    <row r="70" spans="2:12" s="1" customFormat="1" ht="19.7" customHeight="1" x14ac:dyDescent="0.2">
      <c r="B70" s="4" t="s">
        <v>36</v>
      </c>
      <c r="C70" s="4" t="s">
        <v>37</v>
      </c>
      <c r="D70" s="5" t="s">
        <v>38</v>
      </c>
      <c r="E70" s="4" t="s">
        <v>39</v>
      </c>
      <c r="F70" s="24">
        <v>14</v>
      </c>
      <c r="G70" s="47"/>
      <c r="H70" s="22">
        <f t="shared" si="9"/>
        <v>0</v>
      </c>
      <c r="I70" s="29">
        <v>0.08</v>
      </c>
      <c r="J70" s="22">
        <f t="shared" si="10"/>
        <v>0</v>
      </c>
      <c r="K70" s="22">
        <f t="shared" si="11"/>
        <v>0</v>
      </c>
    </row>
    <row r="71" spans="2:12" s="1" customFormat="1" ht="19.7" customHeight="1" x14ac:dyDescent="0.2">
      <c r="B71" s="4" t="s">
        <v>40</v>
      </c>
      <c r="C71" s="4" t="s">
        <v>41</v>
      </c>
      <c r="D71" s="5" t="s">
        <v>42</v>
      </c>
      <c r="E71" s="4" t="s">
        <v>39</v>
      </c>
      <c r="F71" s="24">
        <v>4.2699999999999996</v>
      </c>
      <c r="G71" s="47"/>
      <c r="H71" s="22">
        <f t="shared" si="9"/>
        <v>0</v>
      </c>
      <c r="I71" s="29">
        <v>0.08</v>
      </c>
      <c r="J71" s="22">
        <f t="shared" si="10"/>
        <v>0</v>
      </c>
      <c r="K71" s="22">
        <f t="shared" si="11"/>
        <v>0</v>
      </c>
    </row>
    <row r="72" spans="2:12" s="1" customFormat="1" ht="19.7" customHeight="1" x14ac:dyDescent="0.2">
      <c r="B72" s="4" t="s">
        <v>43</v>
      </c>
      <c r="C72" s="4" t="s">
        <v>44</v>
      </c>
      <c r="D72" s="5" t="s">
        <v>45</v>
      </c>
      <c r="E72" s="4" t="s">
        <v>39</v>
      </c>
      <c r="F72" s="24">
        <v>11.07</v>
      </c>
      <c r="G72" s="47"/>
      <c r="H72" s="22">
        <f t="shared" si="9"/>
        <v>0</v>
      </c>
      <c r="I72" s="29">
        <v>0.08</v>
      </c>
      <c r="J72" s="22">
        <f t="shared" si="10"/>
        <v>0</v>
      </c>
      <c r="K72" s="22">
        <f t="shared" si="11"/>
        <v>0</v>
      </c>
    </row>
    <row r="73" spans="2:12" s="1" customFormat="1" ht="28.7" customHeight="1" x14ac:dyDescent="0.2">
      <c r="B73" s="4" t="s">
        <v>46</v>
      </c>
      <c r="C73" s="4" t="s">
        <v>47</v>
      </c>
      <c r="D73" s="5" t="s">
        <v>48</v>
      </c>
      <c r="E73" s="4" t="s">
        <v>39</v>
      </c>
      <c r="F73" s="24">
        <v>21.78</v>
      </c>
      <c r="G73" s="47"/>
      <c r="H73" s="22">
        <f t="shared" si="9"/>
        <v>0</v>
      </c>
      <c r="I73" s="29">
        <v>0.08</v>
      </c>
      <c r="J73" s="22">
        <f t="shared" si="10"/>
        <v>0</v>
      </c>
      <c r="K73" s="22">
        <f t="shared" si="11"/>
        <v>0</v>
      </c>
    </row>
    <row r="74" spans="2:12" s="1" customFormat="1" ht="19.7" customHeight="1" x14ac:dyDescent="0.2">
      <c r="B74" s="4" t="s">
        <v>49</v>
      </c>
      <c r="C74" s="4" t="s">
        <v>50</v>
      </c>
      <c r="D74" s="5" t="s">
        <v>51</v>
      </c>
      <c r="E74" s="4" t="s">
        <v>52</v>
      </c>
      <c r="F74" s="24">
        <v>21.1</v>
      </c>
      <c r="G74" s="47"/>
      <c r="H74" s="22">
        <f t="shared" si="9"/>
        <v>0</v>
      </c>
      <c r="I74" s="29">
        <v>0.08</v>
      </c>
      <c r="J74" s="22">
        <f t="shared" si="10"/>
        <v>0</v>
      </c>
      <c r="K74" s="22">
        <f t="shared" si="11"/>
        <v>0</v>
      </c>
    </row>
    <row r="75" spans="2:12" s="1" customFormat="1" ht="19.7" customHeight="1" x14ac:dyDescent="0.2">
      <c r="B75" s="4" t="s">
        <v>53</v>
      </c>
      <c r="C75" s="4" t="s">
        <v>54</v>
      </c>
      <c r="D75" s="5" t="s">
        <v>55</v>
      </c>
      <c r="E75" s="4" t="s">
        <v>52</v>
      </c>
      <c r="F75" s="24">
        <v>66.510000000000005</v>
      </c>
      <c r="G75" s="47"/>
      <c r="H75" s="22">
        <f t="shared" si="9"/>
        <v>0</v>
      </c>
      <c r="I75" s="29">
        <v>0.08</v>
      </c>
      <c r="J75" s="22">
        <f t="shared" si="10"/>
        <v>0</v>
      </c>
      <c r="K75" s="22">
        <f t="shared" si="11"/>
        <v>0</v>
      </c>
    </row>
    <row r="76" spans="2:12" s="1" customFormat="1" ht="19.7" customHeight="1" x14ac:dyDescent="0.2">
      <c r="B76" s="4" t="s">
        <v>56</v>
      </c>
      <c r="C76" s="4" t="s">
        <v>57</v>
      </c>
      <c r="D76" s="5" t="s">
        <v>58</v>
      </c>
      <c r="E76" s="4" t="s">
        <v>52</v>
      </c>
      <c r="F76" s="24">
        <v>16.3</v>
      </c>
      <c r="G76" s="47"/>
      <c r="H76" s="22">
        <f t="shared" si="9"/>
        <v>0</v>
      </c>
      <c r="I76" s="29">
        <v>0.08</v>
      </c>
      <c r="J76" s="22">
        <f t="shared" si="10"/>
        <v>0</v>
      </c>
      <c r="K76" s="22">
        <f t="shared" si="11"/>
        <v>0</v>
      </c>
    </row>
    <row r="77" spans="2:12" s="1" customFormat="1" ht="19.7" customHeight="1" x14ac:dyDescent="0.2">
      <c r="B77" s="4" t="s">
        <v>59</v>
      </c>
      <c r="C77" s="4" t="s">
        <v>60</v>
      </c>
      <c r="D77" s="5" t="s">
        <v>61</v>
      </c>
      <c r="E77" s="4" t="s">
        <v>52</v>
      </c>
      <c r="F77" s="24">
        <v>59.99</v>
      </c>
      <c r="G77" s="47"/>
      <c r="H77" s="22">
        <f t="shared" si="9"/>
        <v>0</v>
      </c>
      <c r="I77" s="29">
        <v>0.08</v>
      </c>
      <c r="J77" s="22">
        <f t="shared" si="10"/>
        <v>0</v>
      </c>
      <c r="K77" s="22">
        <f t="shared" si="11"/>
        <v>0</v>
      </c>
    </row>
    <row r="78" spans="2:12" s="1" customFormat="1" ht="19.7" customHeight="1" x14ac:dyDescent="0.2">
      <c r="B78" s="4" t="s">
        <v>62</v>
      </c>
      <c r="C78" s="4" t="s">
        <v>63</v>
      </c>
      <c r="D78" s="5" t="s">
        <v>64</v>
      </c>
      <c r="E78" s="4" t="s">
        <v>52</v>
      </c>
      <c r="F78" s="24">
        <v>163.9</v>
      </c>
      <c r="G78" s="47"/>
      <c r="H78" s="22">
        <f t="shared" si="9"/>
        <v>0</v>
      </c>
      <c r="I78" s="29">
        <v>0.08</v>
      </c>
      <c r="J78" s="22">
        <f t="shared" si="10"/>
        <v>0</v>
      </c>
      <c r="K78" s="22">
        <f t="shared" si="11"/>
        <v>0</v>
      </c>
    </row>
    <row r="79" spans="2:12" s="1" customFormat="1" ht="28.7" customHeight="1" x14ac:dyDescent="0.2">
      <c r="B79" s="4" t="s">
        <v>65</v>
      </c>
      <c r="C79" s="4" t="s">
        <v>66</v>
      </c>
      <c r="D79" s="5" t="s">
        <v>67</v>
      </c>
      <c r="E79" s="4" t="s">
        <v>29</v>
      </c>
      <c r="F79" s="24">
        <v>66.78</v>
      </c>
      <c r="G79" s="47"/>
      <c r="H79" s="22">
        <f t="shared" si="9"/>
        <v>0</v>
      </c>
      <c r="I79" s="29">
        <v>0.08</v>
      </c>
      <c r="J79" s="22">
        <f t="shared" si="10"/>
        <v>0</v>
      </c>
      <c r="K79" s="22">
        <f t="shared" si="11"/>
        <v>0</v>
      </c>
    </row>
    <row r="80" spans="2:12" s="1" customFormat="1" ht="19.7" customHeight="1" x14ac:dyDescent="0.2">
      <c r="B80" s="4" t="s">
        <v>68</v>
      </c>
      <c r="C80" s="4" t="s">
        <v>69</v>
      </c>
      <c r="D80" s="5" t="s">
        <v>70</v>
      </c>
      <c r="E80" s="4" t="s">
        <v>29</v>
      </c>
      <c r="F80" s="24">
        <v>26.6</v>
      </c>
      <c r="G80" s="47"/>
      <c r="H80" s="22">
        <f t="shared" si="9"/>
        <v>0</v>
      </c>
      <c r="I80" s="29">
        <v>0.08</v>
      </c>
      <c r="J80" s="22">
        <f t="shared" si="10"/>
        <v>0</v>
      </c>
      <c r="K80" s="22">
        <f t="shared" si="11"/>
        <v>0</v>
      </c>
    </row>
    <row r="81" spans="2:11" s="1" customFormat="1" ht="19.7" customHeight="1" x14ac:dyDescent="0.2">
      <c r="B81" s="4" t="s">
        <v>71</v>
      </c>
      <c r="C81" s="4" t="s">
        <v>72</v>
      </c>
      <c r="D81" s="5" t="s">
        <v>73</v>
      </c>
      <c r="E81" s="4" t="s">
        <v>29</v>
      </c>
      <c r="F81" s="24">
        <v>42.23</v>
      </c>
      <c r="G81" s="47"/>
      <c r="H81" s="22">
        <f t="shared" si="9"/>
        <v>0</v>
      </c>
      <c r="I81" s="29">
        <v>0.08</v>
      </c>
      <c r="J81" s="22">
        <f t="shared" si="10"/>
        <v>0</v>
      </c>
      <c r="K81" s="22">
        <f t="shared" si="11"/>
        <v>0</v>
      </c>
    </row>
    <row r="82" spans="2:11" s="1" customFormat="1" ht="19.7" customHeight="1" x14ac:dyDescent="0.2">
      <c r="B82" s="4" t="s">
        <v>74</v>
      </c>
      <c r="C82" s="4" t="s">
        <v>75</v>
      </c>
      <c r="D82" s="5" t="s">
        <v>76</v>
      </c>
      <c r="E82" s="4" t="s">
        <v>29</v>
      </c>
      <c r="F82" s="24">
        <v>78.599999999999994</v>
      </c>
      <c r="G82" s="47"/>
      <c r="H82" s="22">
        <f t="shared" si="9"/>
        <v>0</v>
      </c>
      <c r="I82" s="29">
        <v>0.08</v>
      </c>
      <c r="J82" s="22">
        <f t="shared" si="10"/>
        <v>0</v>
      </c>
      <c r="K82" s="22">
        <f t="shared" si="11"/>
        <v>0</v>
      </c>
    </row>
    <row r="83" spans="2:11" s="1" customFormat="1" ht="19.7" customHeight="1" x14ac:dyDescent="0.2">
      <c r="B83" s="4" t="s">
        <v>77</v>
      </c>
      <c r="C83" s="4" t="s">
        <v>78</v>
      </c>
      <c r="D83" s="5" t="s">
        <v>79</v>
      </c>
      <c r="E83" s="4" t="s">
        <v>80</v>
      </c>
      <c r="F83" s="24">
        <v>57</v>
      </c>
      <c r="G83" s="47"/>
      <c r="H83" s="22">
        <f t="shared" si="9"/>
        <v>0</v>
      </c>
      <c r="I83" s="29">
        <v>0.08</v>
      </c>
      <c r="J83" s="22">
        <f t="shared" si="10"/>
        <v>0</v>
      </c>
      <c r="K83" s="22">
        <f t="shared" si="11"/>
        <v>0</v>
      </c>
    </row>
    <row r="84" spans="2:11" s="1" customFormat="1" ht="19.7" customHeight="1" x14ac:dyDescent="0.2">
      <c r="B84" s="4" t="s">
        <v>81</v>
      </c>
      <c r="C84" s="4" t="s">
        <v>82</v>
      </c>
      <c r="D84" s="5" t="s">
        <v>83</v>
      </c>
      <c r="E84" s="4" t="s">
        <v>80</v>
      </c>
      <c r="F84" s="24">
        <v>185</v>
      </c>
      <c r="G84" s="47"/>
      <c r="H84" s="22">
        <f t="shared" si="9"/>
        <v>0</v>
      </c>
      <c r="I84" s="29">
        <v>0.08</v>
      </c>
      <c r="J84" s="22">
        <f t="shared" si="10"/>
        <v>0</v>
      </c>
      <c r="K84" s="22">
        <f t="shared" si="11"/>
        <v>0</v>
      </c>
    </row>
    <row r="85" spans="2:11" s="1" customFormat="1" ht="19.7" customHeight="1" x14ac:dyDescent="0.2">
      <c r="B85" s="4" t="s">
        <v>84</v>
      </c>
      <c r="C85" s="4" t="s">
        <v>85</v>
      </c>
      <c r="D85" s="5" t="s">
        <v>86</v>
      </c>
      <c r="E85" s="4" t="s">
        <v>80</v>
      </c>
      <c r="F85" s="24">
        <v>12</v>
      </c>
      <c r="G85" s="47"/>
      <c r="H85" s="22">
        <f t="shared" si="9"/>
        <v>0</v>
      </c>
      <c r="I85" s="29">
        <v>0.08</v>
      </c>
      <c r="J85" s="22">
        <f t="shared" si="10"/>
        <v>0</v>
      </c>
      <c r="K85" s="22">
        <f t="shared" si="11"/>
        <v>0</v>
      </c>
    </row>
    <row r="86" spans="2:11" s="1" customFormat="1" ht="19.7" customHeight="1" x14ac:dyDescent="0.2">
      <c r="B86" s="4" t="s">
        <v>87</v>
      </c>
      <c r="C86" s="4" t="s">
        <v>88</v>
      </c>
      <c r="D86" s="5" t="s">
        <v>89</v>
      </c>
      <c r="E86" s="4" t="s">
        <v>90</v>
      </c>
      <c r="F86" s="24">
        <v>50.45</v>
      </c>
      <c r="G86" s="47"/>
      <c r="H86" s="22">
        <f t="shared" si="9"/>
        <v>0</v>
      </c>
      <c r="I86" s="29">
        <v>0.23</v>
      </c>
      <c r="J86" s="22">
        <f t="shared" si="10"/>
        <v>0</v>
      </c>
      <c r="K86" s="22">
        <f t="shared" si="11"/>
        <v>0</v>
      </c>
    </row>
    <row r="87" spans="2:11" s="1" customFormat="1" ht="19.7" customHeight="1" x14ac:dyDescent="0.2">
      <c r="B87" s="4" t="s">
        <v>91</v>
      </c>
      <c r="C87" s="4" t="s">
        <v>92</v>
      </c>
      <c r="D87" s="5" t="s">
        <v>93</v>
      </c>
      <c r="E87" s="4" t="s">
        <v>80</v>
      </c>
      <c r="F87" s="24">
        <v>1200</v>
      </c>
      <c r="G87" s="47"/>
      <c r="H87" s="22">
        <f t="shared" si="9"/>
        <v>0</v>
      </c>
      <c r="I87" s="29">
        <v>0.23</v>
      </c>
      <c r="J87" s="22">
        <f t="shared" si="10"/>
        <v>0</v>
      </c>
      <c r="K87" s="22">
        <f t="shared" si="11"/>
        <v>0</v>
      </c>
    </row>
    <row r="88" spans="2:11" s="1" customFormat="1" ht="19.7" customHeight="1" x14ac:dyDescent="0.2">
      <c r="B88" s="4" t="s">
        <v>94</v>
      </c>
      <c r="C88" s="4" t="s">
        <v>95</v>
      </c>
      <c r="D88" s="5" t="s">
        <v>96</v>
      </c>
      <c r="E88" s="4" t="s">
        <v>90</v>
      </c>
      <c r="F88" s="24">
        <v>4.82</v>
      </c>
      <c r="G88" s="47"/>
      <c r="H88" s="22">
        <f t="shared" si="9"/>
        <v>0</v>
      </c>
      <c r="I88" s="29">
        <v>0.23</v>
      </c>
      <c r="J88" s="22">
        <f t="shared" si="10"/>
        <v>0</v>
      </c>
      <c r="K88" s="22">
        <f t="shared" si="11"/>
        <v>0</v>
      </c>
    </row>
    <row r="89" spans="2:11" s="1" customFormat="1" ht="19.7" customHeight="1" x14ac:dyDescent="0.2">
      <c r="B89" s="4" t="s">
        <v>97</v>
      </c>
      <c r="C89" s="4" t="s">
        <v>98</v>
      </c>
      <c r="D89" s="5" t="s">
        <v>99</v>
      </c>
      <c r="E89" s="4" t="s">
        <v>100</v>
      </c>
      <c r="F89" s="24">
        <v>230</v>
      </c>
      <c r="G89" s="47"/>
      <c r="H89" s="22">
        <f t="shared" si="9"/>
        <v>0</v>
      </c>
      <c r="I89" s="29">
        <v>0.23</v>
      </c>
      <c r="J89" s="22">
        <f t="shared" si="10"/>
        <v>0</v>
      </c>
      <c r="K89" s="22">
        <f t="shared" si="11"/>
        <v>0</v>
      </c>
    </row>
    <row r="90" spans="2:11" s="1" customFormat="1" ht="19.7" customHeight="1" x14ac:dyDescent="0.2">
      <c r="B90" s="4" t="s">
        <v>101</v>
      </c>
      <c r="C90" s="4" t="s">
        <v>102</v>
      </c>
      <c r="D90" s="5" t="s">
        <v>103</v>
      </c>
      <c r="E90" s="4" t="s">
        <v>80</v>
      </c>
      <c r="F90" s="24">
        <v>75</v>
      </c>
      <c r="G90" s="47"/>
      <c r="H90" s="22">
        <f t="shared" si="9"/>
        <v>0</v>
      </c>
      <c r="I90" s="29">
        <v>0.08</v>
      </c>
      <c r="J90" s="22">
        <f t="shared" si="10"/>
        <v>0</v>
      </c>
      <c r="K90" s="22">
        <f t="shared" si="11"/>
        <v>0</v>
      </c>
    </row>
    <row r="91" spans="2:11" s="1" customFormat="1" ht="19.7" customHeight="1" x14ac:dyDescent="0.2">
      <c r="B91" s="4" t="s">
        <v>104</v>
      </c>
      <c r="C91" s="4" t="s">
        <v>105</v>
      </c>
      <c r="D91" s="5" t="s">
        <v>106</v>
      </c>
      <c r="E91" s="4" t="s">
        <v>80</v>
      </c>
      <c r="F91" s="24">
        <v>550</v>
      </c>
      <c r="G91" s="47"/>
      <c r="H91" s="22">
        <f t="shared" si="9"/>
        <v>0</v>
      </c>
      <c r="I91" s="29">
        <v>0.08</v>
      </c>
      <c r="J91" s="22">
        <f t="shared" si="10"/>
        <v>0</v>
      </c>
      <c r="K91" s="22">
        <f t="shared" si="11"/>
        <v>0</v>
      </c>
    </row>
    <row r="92" spans="2:11" s="1" customFormat="1" ht="19.7" customHeight="1" x14ac:dyDescent="0.2">
      <c r="B92" s="4" t="s">
        <v>107</v>
      </c>
      <c r="C92" s="4" t="s">
        <v>108</v>
      </c>
      <c r="D92" s="5" t="s">
        <v>109</v>
      </c>
      <c r="E92" s="4" t="s">
        <v>29</v>
      </c>
      <c r="F92" s="24">
        <v>3</v>
      </c>
      <c r="G92" s="47"/>
      <c r="H92" s="22">
        <f t="shared" si="9"/>
        <v>0</v>
      </c>
      <c r="I92" s="29">
        <v>0.08</v>
      </c>
      <c r="J92" s="22">
        <f t="shared" si="10"/>
        <v>0</v>
      </c>
      <c r="K92" s="22">
        <f t="shared" si="11"/>
        <v>0</v>
      </c>
    </row>
    <row r="93" spans="2:11" s="11" customFormat="1" ht="19.7" customHeight="1" x14ac:dyDescent="0.2">
      <c r="B93" s="19" t="s">
        <v>158</v>
      </c>
      <c r="C93" s="19" t="s">
        <v>159</v>
      </c>
      <c r="D93" s="20" t="s">
        <v>160</v>
      </c>
      <c r="E93" s="19" t="s">
        <v>39</v>
      </c>
      <c r="F93" s="24">
        <v>1</v>
      </c>
      <c r="G93" s="47"/>
      <c r="H93" s="22">
        <f t="shared" si="9"/>
        <v>0</v>
      </c>
      <c r="I93" s="29">
        <v>0.08</v>
      </c>
      <c r="J93" s="22">
        <f t="shared" si="10"/>
        <v>0</v>
      </c>
      <c r="K93" s="22">
        <f t="shared" si="11"/>
        <v>0</v>
      </c>
    </row>
    <row r="94" spans="2:11" s="1" customFormat="1" ht="28.7" customHeight="1" x14ac:dyDescent="0.2">
      <c r="B94" s="4" t="s">
        <v>110</v>
      </c>
      <c r="C94" s="4" t="s">
        <v>111</v>
      </c>
      <c r="D94" s="5" t="s">
        <v>112</v>
      </c>
      <c r="E94" s="4" t="s">
        <v>100</v>
      </c>
      <c r="F94" s="24">
        <v>84</v>
      </c>
      <c r="G94" s="47"/>
      <c r="H94" s="22">
        <f t="shared" si="9"/>
        <v>0</v>
      </c>
      <c r="I94" s="29">
        <v>0.08</v>
      </c>
      <c r="J94" s="22">
        <f t="shared" si="10"/>
        <v>0</v>
      </c>
      <c r="K94" s="22">
        <f t="shared" si="11"/>
        <v>0</v>
      </c>
    </row>
    <row r="95" spans="2:11" s="1" customFormat="1" ht="1.1499999999999999" customHeight="1" x14ac:dyDescent="0.2">
      <c r="F95" s="26"/>
      <c r="G95" s="27"/>
      <c r="H95" s="27"/>
      <c r="I95" s="28"/>
      <c r="J95" s="27"/>
      <c r="K95" s="27"/>
    </row>
    <row r="96" spans="2:11" s="1" customFormat="1" ht="28.7" customHeight="1" x14ac:dyDescent="0.2">
      <c r="F96" s="26"/>
      <c r="G96" s="27"/>
      <c r="H96" s="27"/>
      <c r="I96" s="28"/>
      <c r="J96" s="27"/>
      <c r="K96" s="27"/>
    </row>
    <row r="97" spans="2:11" s="1" customFormat="1" ht="45.4" customHeight="1" x14ac:dyDescent="0.2">
      <c r="B97" s="2" t="s">
        <v>0</v>
      </c>
      <c r="C97" s="3" t="s">
        <v>1</v>
      </c>
      <c r="D97" s="6" t="s">
        <v>2</v>
      </c>
      <c r="E97" s="3" t="s">
        <v>3</v>
      </c>
      <c r="F97" s="6" t="s">
        <v>4</v>
      </c>
      <c r="G97" s="21" t="s">
        <v>5</v>
      </c>
      <c r="H97" s="21" t="s">
        <v>6</v>
      </c>
      <c r="I97" s="23" t="s">
        <v>7</v>
      </c>
      <c r="J97" s="21" t="s">
        <v>8</v>
      </c>
      <c r="K97" s="21" t="s">
        <v>9</v>
      </c>
    </row>
    <row r="98" spans="2:11" s="1" customFormat="1" ht="89.65" customHeight="1" x14ac:dyDescent="0.2">
      <c r="B98" s="7" t="s">
        <v>113</v>
      </c>
      <c r="C98" s="4" t="s">
        <v>114</v>
      </c>
      <c r="D98" s="8" t="s">
        <v>115</v>
      </c>
      <c r="E98" s="4" t="s">
        <v>100</v>
      </c>
      <c r="F98" s="9">
        <f>431+120+21</f>
        <v>572</v>
      </c>
      <c r="G98" s="47"/>
      <c r="H98" s="22">
        <f t="shared" ref="H98:H103" si="12">F98*G98</f>
        <v>0</v>
      </c>
      <c r="I98" s="29">
        <v>0.08</v>
      </c>
      <c r="J98" s="22">
        <f t="shared" ref="J98:J103" si="13">H98*I98</f>
        <v>0</v>
      </c>
      <c r="K98" s="22">
        <f t="shared" ref="K98:K103" si="14">H98+J98</f>
        <v>0</v>
      </c>
    </row>
    <row r="99" spans="2:11" s="1" customFormat="1" ht="24.6" customHeight="1" x14ac:dyDescent="0.2">
      <c r="B99" s="7" t="s">
        <v>116</v>
      </c>
      <c r="C99" s="4" t="s">
        <v>117</v>
      </c>
      <c r="D99" s="8" t="s">
        <v>118</v>
      </c>
      <c r="E99" s="4" t="s">
        <v>100</v>
      </c>
      <c r="F99" s="9">
        <v>56</v>
      </c>
      <c r="G99" s="47"/>
      <c r="H99" s="22">
        <f t="shared" si="12"/>
        <v>0</v>
      </c>
      <c r="I99" s="29">
        <v>0.23</v>
      </c>
      <c r="J99" s="22">
        <f t="shared" si="13"/>
        <v>0</v>
      </c>
      <c r="K99" s="22">
        <f t="shared" si="14"/>
        <v>0</v>
      </c>
    </row>
    <row r="100" spans="2:11" s="1" customFormat="1" ht="46.35" customHeight="1" x14ac:dyDescent="0.2">
      <c r="B100" s="7" t="s">
        <v>119</v>
      </c>
      <c r="C100" s="4" t="s">
        <v>120</v>
      </c>
      <c r="D100" s="8" t="s">
        <v>121</v>
      </c>
      <c r="E100" s="4" t="s">
        <v>100</v>
      </c>
      <c r="F100" s="9">
        <f>32+24</f>
        <v>56</v>
      </c>
      <c r="G100" s="47"/>
      <c r="H100" s="22">
        <f t="shared" si="12"/>
        <v>0</v>
      </c>
      <c r="I100" s="29">
        <v>0.08</v>
      </c>
      <c r="J100" s="22">
        <f t="shared" si="13"/>
        <v>0</v>
      </c>
      <c r="K100" s="22">
        <f t="shared" si="14"/>
        <v>0</v>
      </c>
    </row>
    <row r="101" spans="2:11" s="11" customFormat="1" ht="46.35" customHeight="1" x14ac:dyDescent="0.2">
      <c r="B101" s="16" t="s">
        <v>155</v>
      </c>
      <c r="C101" s="16" t="s">
        <v>156</v>
      </c>
      <c r="D101" s="17" t="s">
        <v>157</v>
      </c>
      <c r="E101" s="16" t="s">
        <v>100</v>
      </c>
      <c r="F101" s="18">
        <v>120</v>
      </c>
      <c r="G101" s="49"/>
      <c r="H101" s="22">
        <f t="shared" si="12"/>
        <v>0</v>
      </c>
      <c r="I101" s="29">
        <v>0.08</v>
      </c>
      <c r="J101" s="22">
        <f t="shared" si="13"/>
        <v>0</v>
      </c>
      <c r="K101" s="22">
        <f t="shared" si="14"/>
        <v>0</v>
      </c>
    </row>
    <row r="102" spans="2:11" s="1" customFormat="1" ht="78.400000000000006" customHeight="1" x14ac:dyDescent="0.2">
      <c r="B102" s="7" t="s">
        <v>122</v>
      </c>
      <c r="C102" s="4" t="s">
        <v>123</v>
      </c>
      <c r="D102" s="8" t="s">
        <v>124</v>
      </c>
      <c r="E102" s="4" t="s">
        <v>100</v>
      </c>
      <c r="F102" s="9">
        <f>117+63</f>
        <v>180</v>
      </c>
      <c r="G102" s="47"/>
      <c r="H102" s="22">
        <f t="shared" si="12"/>
        <v>0</v>
      </c>
      <c r="I102" s="29">
        <v>0.08</v>
      </c>
      <c r="J102" s="22">
        <f t="shared" si="13"/>
        <v>0</v>
      </c>
      <c r="K102" s="22">
        <f t="shared" si="14"/>
        <v>0</v>
      </c>
    </row>
    <row r="103" spans="2:11" s="1" customFormat="1" ht="24.6" customHeight="1" x14ac:dyDescent="0.2">
      <c r="B103" s="7" t="s">
        <v>125</v>
      </c>
      <c r="C103" s="4" t="s">
        <v>126</v>
      </c>
      <c r="D103" s="8" t="s">
        <v>127</v>
      </c>
      <c r="E103" s="4" t="s">
        <v>100</v>
      </c>
      <c r="F103" s="12">
        <f>6+15</f>
        <v>21</v>
      </c>
      <c r="G103" s="47"/>
      <c r="H103" s="22">
        <f t="shared" si="12"/>
        <v>0</v>
      </c>
      <c r="I103" s="29">
        <v>0.23</v>
      </c>
      <c r="J103" s="22">
        <f t="shared" si="13"/>
        <v>0</v>
      </c>
      <c r="K103" s="22">
        <f t="shared" si="14"/>
        <v>0</v>
      </c>
    </row>
    <row r="104" spans="2:11" s="1" customFormat="1" ht="28.7" customHeight="1" x14ac:dyDescent="0.2">
      <c r="F104" s="26"/>
      <c r="G104" s="27"/>
      <c r="H104" s="27"/>
      <c r="I104" s="28"/>
      <c r="J104" s="27"/>
      <c r="K104" s="27"/>
    </row>
    <row r="105" spans="2:11" s="1" customFormat="1" ht="21.4" customHeight="1" x14ac:dyDescent="0.2">
      <c r="B105" s="36" t="s">
        <v>128</v>
      </c>
      <c r="C105" s="36"/>
      <c r="D105" s="36"/>
      <c r="E105" s="33">
        <f>SUM(H98:H103,H60:H94,H55:H56,H49,H42:H43,H35:H36,H29)</f>
        <v>0</v>
      </c>
      <c r="F105" s="33"/>
      <c r="G105" s="33"/>
      <c r="H105" s="33"/>
      <c r="I105" s="33"/>
      <c r="J105" s="33"/>
      <c r="K105" s="33"/>
    </row>
    <row r="106" spans="2:11" s="1" customFormat="1" ht="21.4" customHeight="1" x14ac:dyDescent="0.2">
      <c r="B106" s="36" t="s">
        <v>129</v>
      </c>
      <c r="C106" s="36"/>
      <c r="D106" s="36"/>
      <c r="E106" s="39">
        <f>SUM(K29,K35:K36,K42:K43,K49,K55:K56,K60:K94,K98:K103)</f>
        <v>0</v>
      </c>
      <c r="F106" s="40"/>
      <c r="G106" s="40"/>
      <c r="H106" s="40"/>
      <c r="I106" s="40"/>
      <c r="J106" s="40"/>
      <c r="K106" s="41"/>
    </row>
    <row r="107" spans="2:11" s="1" customFormat="1" ht="58.15" customHeight="1" x14ac:dyDescent="0.2">
      <c r="F107" s="26"/>
      <c r="G107" s="27"/>
      <c r="H107" s="27"/>
      <c r="I107" s="28"/>
      <c r="J107" s="27"/>
      <c r="K107" s="27"/>
    </row>
    <row r="108" spans="2:11" s="1" customFormat="1" ht="17.649999999999999" customHeight="1" x14ac:dyDescent="0.2">
      <c r="F108" s="26"/>
      <c r="G108" s="27"/>
      <c r="H108" s="35" t="s">
        <v>141</v>
      </c>
      <c r="I108" s="35"/>
      <c r="J108" s="27"/>
      <c r="K108" s="27"/>
    </row>
    <row r="109" spans="2:11" s="1" customFormat="1" ht="145.15" customHeight="1" x14ac:dyDescent="0.2">
      <c r="F109" s="26"/>
      <c r="G109" s="27"/>
      <c r="H109" s="27"/>
      <c r="I109" s="28"/>
      <c r="J109" s="27"/>
      <c r="K109" s="27"/>
    </row>
    <row r="110" spans="2:11" s="1" customFormat="1" ht="40.5" customHeight="1" x14ac:dyDescent="0.2">
      <c r="B110" s="37" t="s">
        <v>142</v>
      </c>
      <c r="C110" s="37"/>
      <c r="F110" s="26"/>
      <c r="G110" s="27"/>
      <c r="H110" s="27"/>
      <c r="I110" s="28"/>
      <c r="J110" s="27"/>
      <c r="K110" s="27"/>
    </row>
    <row r="111" spans="2:11" s="1" customFormat="1" ht="28.7" customHeight="1" x14ac:dyDescent="0.2">
      <c r="F111" s="26"/>
      <c r="G111" s="27"/>
      <c r="H111" s="27"/>
      <c r="I111" s="28"/>
      <c r="J111" s="27"/>
      <c r="K111" s="27"/>
    </row>
  </sheetData>
  <sheetProtection sheet="1" objects="1" scenarios="1"/>
  <mergeCells count="19">
    <mergeCell ref="B2:C2"/>
    <mergeCell ref="B23:J23"/>
    <mergeCell ref="B26:D26"/>
    <mergeCell ref="B32:D32"/>
    <mergeCell ref="B39:D39"/>
    <mergeCell ref="B4:C4"/>
    <mergeCell ref="B7:C7"/>
    <mergeCell ref="B9:C10"/>
    <mergeCell ref="D12:E12"/>
    <mergeCell ref="D13:E13"/>
    <mergeCell ref="E105:K105"/>
    <mergeCell ref="F6:K9"/>
    <mergeCell ref="H108:I108"/>
    <mergeCell ref="B106:D106"/>
    <mergeCell ref="B110:C110"/>
    <mergeCell ref="B46:D46"/>
    <mergeCell ref="B52:D52"/>
    <mergeCell ref="B105:D105"/>
    <mergeCell ref="E106:K106"/>
  </mergeCells>
  <pageMargins left="0.7" right="0.7" top="0.75" bottom="0.75" header="0.3" footer="0.3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Kosztorys inwestorski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Piotr Taciak</cp:lastModifiedBy>
  <dcterms:created xsi:type="dcterms:W3CDTF">2021-12-02T12:10:52Z</dcterms:created>
  <dcterms:modified xsi:type="dcterms:W3CDTF">2021-12-10T11:58:48Z</dcterms:modified>
</cp:coreProperties>
</file>