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charts/chart6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45.237.237.76\bp$\BP5\OPERATYWKA\OPERATYWKI\2 ROK 2019\12 grudzień\ROBOCZE\"/>
    </mc:Choice>
  </mc:AlternateContent>
  <bookViews>
    <workbookView xWindow="0" yWindow="0" windowWidth="28800" windowHeight="10335" tabRatio="941"/>
  </bookViews>
  <sheets>
    <sheet name="TYTUŁ" sheetId="13" r:id="rId1"/>
    <sheet name="SPIS TREŚCI   " sheetId="14" r:id="rId2"/>
    <sheet name="UWAGA" sheetId="18" r:id="rId3"/>
    <sheet name="TABLICA 1" sheetId="59" r:id="rId4"/>
    <sheet name="TABLICA 2" sheetId="60" r:id="rId5"/>
    <sheet name="TABLICA 3" sheetId="44" r:id="rId6"/>
    <sheet name="TABLICA 4 " sheetId="21" r:id="rId7"/>
    <sheet name="TABLICA 5" sheetId="3" r:id="rId8"/>
    <sheet name="TABLICA 6" sheetId="33" r:id="rId9"/>
    <sheet name="TABLICA  7" sheetId="9" r:id="rId10"/>
    <sheet name="TABLICA 8 " sheetId="6" r:id="rId11"/>
    <sheet name="TABLICA 9 " sheetId="5" r:id="rId12"/>
    <sheet name="TABLICA 10 " sheetId="8" r:id="rId13"/>
    <sheet name="TABLICA 11" sheetId="45" r:id="rId14"/>
    <sheet name="TABLICA 12" sheetId="46" r:id="rId15"/>
    <sheet name="TABLICA 13" sheetId="47" r:id="rId16"/>
    <sheet name="TABLICA 14" sheetId="48" r:id="rId17"/>
    <sheet name="TABLICA 15 " sheetId="19" r:id="rId18"/>
    <sheet name="TABLICA 16" sheetId="49" r:id="rId19"/>
    <sheet name="TYTUŁ-środ.europejskie" sheetId="17" r:id="rId20"/>
    <sheet name="TABLICA 17" sheetId="63" r:id="rId21"/>
    <sheet name="TABLICA 18" sheetId="62" r:id="rId22"/>
    <sheet name="TABLICA 19" sheetId="61" r:id="rId23"/>
    <sheet name="TABLICA 20" sheetId="64" r:id="rId24"/>
    <sheet name="WYKRES1" sheetId="65" r:id="rId25"/>
    <sheet name="WYKRES2" sheetId="66" r:id="rId26"/>
    <sheet name="WYKRES3" sheetId="67" r:id="rId27"/>
    <sheet name="WYKRES4" sheetId="68" r:id="rId28"/>
    <sheet name="WYKRES5" sheetId="69" r:id="rId29"/>
    <sheet name="WYKRES6" sheetId="70" r:id="rId30"/>
    <sheet name="WYKRES7" sheetId="71" r:id="rId31"/>
  </sheets>
  <externalReferences>
    <externalReference r:id="rId32"/>
    <externalReference r:id="rId33"/>
    <externalReference r:id="rId34"/>
  </externalReferences>
  <definedNames>
    <definedName name="_______________Ver2" localSheetId="3">#REF!</definedName>
    <definedName name="_______________Ver2" localSheetId="17">#REF!</definedName>
    <definedName name="_______________Ver2" localSheetId="4">#REF!</definedName>
    <definedName name="_______________Ver2" localSheetId="6">#REF!</definedName>
    <definedName name="_______________Ver2" localSheetId="8">#REF!</definedName>
    <definedName name="_______________Ver2">#REF!</definedName>
    <definedName name="______________Ver2" localSheetId="3">#REF!</definedName>
    <definedName name="______________Ver2" localSheetId="17">#REF!</definedName>
    <definedName name="______________Ver2" localSheetId="4">#REF!</definedName>
    <definedName name="______________Ver2" localSheetId="6">#REF!</definedName>
    <definedName name="______________Ver2" localSheetId="8">#REF!</definedName>
    <definedName name="______________Ver2">#REF!</definedName>
    <definedName name="_____________Ver2" localSheetId="2">#REF!</definedName>
    <definedName name="____________Ver2" localSheetId="3">#REF!</definedName>
    <definedName name="____________Ver2" localSheetId="17">#REF!</definedName>
    <definedName name="____________Ver2" localSheetId="4">#REF!</definedName>
    <definedName name="____________Ver2" localSheetId="6">#REF!</definedName>
    <definedName name="____________Ver2" localSheetId="8">#REF!</definedName>
    <definedName name="____________Ver2">#REF!</definedName>
    <definedName name="___________Ver2" localSheetId="3">#REF!</definedName>
    <definedName name="___________Ver2" localSheetId="17">#REF!</definedName>
    <definedName name="___________Ver2" localSheetId="4">#REF!</definedName>
    <definedName name="___________Ver2" localSheetId="6">#REF!</definedName>
    <definedName name="___________Ver2">#REF!</definedName>
    <definedName name="__________Ver2" localSheetId="3">#REF!</definedName>
    <definedName name="__________Ver2" localSheetId="17">#REF!</definedName>
    <definedName name="__________Ver2" localSheetId="4">#REF!</definedName>
    <definedName name="__________Ver2" localSheetId="6">#REF!</definedName>
    <definedName name="__________Ver2">#REF!</definedName>
    <definedName name="_________Ver2" localSheetId="1">#REF!</definedName>
    <definedName name="________Ver2" localSheetId="3">#REF!</definedName>
    <definedName name="________Ver2" localSheetId="17">#REF!</definedName>
    <definedName name="________Ver2" localSheetId="4">#REF!</definedName>
    <definedName name="________Ver2" localSheetId="6">#REF!</definedName>
    <definedName name="________Ver2">#REF!</definedName>
    <definedName name="_______Ver2" localSheetId="3">#REF!</definedName>
    <definedName name="_______Ver2" localSheetId="17">#REF!</definedName>
    <definedName name="_______Ver2" localSheetId="4">#REF!</definedName>
    <definedName name="_______Ver2" localSheetId="6">#REF!</definedName>
    <definedName name="_______Ver2">#REF!</definedName>
    <definedName name="______Ver2" localSheetId="1">#REF!</definedName>
    <definedName name="______Ver2" localSheetId="3">#REF!</definedName>
    <definedName name="______Ver2" localSheetId="17">#REF!</definedName>
    <definedName name="______Ver2" localSheetId="4">#REF!</definedName>
    <definedName name="______Ver2" localSheetId="6">#REF!</definedName>
    <definedName name="______Ver2" localSheetId="0">#REF!</definedName>
    <definedName name="______Ver2" localSheetId="19">#REF!</definedName>
    <definedName name="______Ver2" localSheetId="2">#REF!</definedName>
    <definedName name="______Ver2">#REF!</definedName>
    <definedName name="_____tab6" localSheetId="3">#REF!</definedName>
    <definedName name="_____tab6" localSheetId="17">#REF!</definedName>
    <definedName name="_____tab6" localSheetId="4">#REF!</definedName>
    <definedName name="_____tab6" localSheetId="6">#REF!</definedName>
    <definedName name="_____tab6">#REF!</definedName>
    <definedName name="_____Ver2" localSheetId="1">#REF!</definedName>
    <definedName name="_____Ver2" localSheetId="3">#REF!</definedName>
    <definedName name="_____Ver2" localSheetId="17">#REF!</definedName>
    <definedName name="_____Ver2" localSheetId="4">#REF!</definedName>
    <definedName name="_____Ver2" localSheetId="6">#REF!</definedName>
    <definedName name="_____Ver2" localSheetId="0">#REF!</definedName>
    <definedName name="_____Ver2" localSheetId="19">#REF!</definedName>
    <definedName name="_____Ver2" localSheetId="2">#REF!</definedName>
    <definedName name="_____Ver2">#REF!</definedName>
    <definedName name="____tab6" localSheetId="3">#REF!</definedName>
    <definedName name="____tab6" localSheetId="17">#REF!</definedName>
    <definedName name="____tab6" localSheetId="4">#REF!</definedName>
    <definedName name="____tab6" localSheetId="6">#REF!</definedName>
    <definedName name="____tab6">#REF!</definedName>
    <definedName name="____Ver2" localSheetId="1">#REF!</definedName>
    <definedName name="____Ver2" localSheetId="3">#REF!</definedName>
    <definedName name="____Ver2" localSheetId="17">#REF!</definedName>
    <definedName name="____Ver2" localSheetId="4">#REF!</definedName>
    <definedName name="____Ver2" localSheetId="6">#REF!</definedName>
    <definedName name="____Ver2" localSheetId="0">#REF!</definedName>
    <definedName name="____Ver2" localSheetId="19">#REF!</definedName>
    <definedName name="____Ver2" localSheetId="2">#REF!</definedName>
    <definedName name="____Ver2">#REF!</definedName>
    <definedName name="___tab6" localSheetId="3">#REF!</definedName>
    <definedName name="___tab6" localSheetId="17">#REF!</definedName>
    <definedName name="___tab6" localSheetId="4">#REF!</definedName>
    <definedName name="___tab6" localSheetId="6">#REF!</definedName>
    <definedName name="___tab6">#REF!</definedName>
    <definedName name="___Ver2" localSheetId="1">#REF!</definedName>
    <definedName name="___Ver2" localSheetId="3">#REF!</definedName>
    <definedName name="___Ver2" localSheetId="17">#REF!</definedName>
    <definedName name="___Ver2" localSheetId="18">#REF!</definedName>
    <definedName name="___Ver2" localSheetId="4">#REF!</definedName>
    <definedName name="___Ver2" localSheetId="6">'[1]TABLICA2 (2)'!$A$1:$L$20</definedName>
    <definedName name="___Ver2" localSheetId="0">#REF!</definedName>
    <definedName name="___Ver2" localSheetId="19">#REF!</definedName>
    <definedName name="___Ver2" localSheetId="2">#REF!</definedName>
    <definedName name="___Ver2">#REF!</definedName>
    <definedName name="__tab6" localSheetId="3">#REF!</definedName>
    <definedName name="__tab6" localSheetId="17">#REF!</definedName>
    <definedName name="__tab6" localSheetId="4">#REF!</definedName>
    <definedName name="__tab6" localSheetId="6">#REF!</definedName>
    <definedName name="__tab6">#REF!</definedName>
    <definedName name="__Ver2" localSheetId="1">#REF!</definedName>
    <definedName name="__Ver2" localSheetId="3">#REF!</definedName>
    <definedName name="__Ver2" localSheetId="13">#REF!</definedName>
    <definedName name="__Ver2" localSheetId="14">#REF!</definedName>
    <definedName name="__Ver2" localSheetId="15">#REF!</definedName>
    <definedName name="__Ver2" localSheetId="16">#REF!</definedName>
    <definedName name="__Ver2" localSheetId="17">#REF!</definedName>
    <definedName name="__Ver2" localSheetId="18">#REF!</definedName>
    <definedName name="__Ver2" localSheetId="4">#REF!</definedName>
    <definedName name="__Ver2" localSheetId="6">#REF!</definedName>
    <definedName name="__Ver2" localSheetId="0">#REF!</definedName>
    <definedName name="__Ver2" localSheetId="19">#REF!</definedName>
    <definedName name="__Ver2" localSheetId="2">#REF!</definedName>
    <definedName name="__Ver2">#REF!</definedName>
    <definedName name="_xlnm._FilterDatabase" localSheetId="21" hidden="1">'TABLICA 18'!$A$6:$HV$79</definedName>
    <definedName name="_xlnm._FilterDatabase" localSheetId="22" hidden="1">'TABLICA 19'!$A$6:$M$255</definedName>
    <definedName name="_xlnm._FilterDatabase" localSheetId="23" hidden="1">'TABLICA 20'!$A$11:$N$106</definedName>
    <definedName name="_xlnm._FilterDatabase" localSheetId="8" hidden="1">'TABLICA 6'!$A$10:$M$10</definedName>
    <definedName name="_Regression_Int" localSheetId="1" hidden="1">1</definedName>
    <definedName name="_Regression_Int" localSheetId="13" hidden="1">1</definedName>
    <definedName name="_Regression_Int" localSheetId="14" hidden="1">1</definedName>
    <definedName name="_Regression_Int" localSheetId="15" hidden="1">1</definedName>
    <definedName name="_Regression_Int" localSheetId="16" hidden="1">1</definedName>
    <definedName name="_Regression_Int" localSheetId="17" hidden="1">1</definedName>
    <definedName name="_Regression_Int" localSheetId="4" hidden="1">1</definedName>
    <definedName name="_Regression_Int" localSheetId="6" hidden="1">1</definedName>
    <definedName name="_Regression_Int" localSheetId="7" hidden="1">1</definedName>
    <definedName name="_tab6" localSheetId="3">#REF!</definedName>
    <definedName name="_tab6" localSheetId="17">#REF!</definedName>
    <definedName name="_tab6" localSheetId="4">#REF!</definedName>
    <definedName name="_tab6" localSheetId="6">#REF!</definedName>
    <definedName name="_tab6" localSheetId="8">#REF!</definedName>
    <definedName name="_tab6">#REF!</definedName>
    <definedName name="_Ver2" localSheetId="1">#REF!</definedName>
    <definedName name="_Ver2" localSheetId="9">#REF!</definedName>
    <definedName name="_Ver2" localSheetId="3">#REF!</definedName>
    <definedName name="_Ver2" localSheetId="12">#REF!</definedName>
    <definedName name="_Ver2" localSheetId="13">#REF!</definedName>
    <definedName name="_Ver2" localSheetId="14">#REF!</definedName>
    <definedName name="_Ver2" localSheetId="15">#REF!</definedName>
    <definedName name="_Ver2" localSheetId="16">#REF!</definedName>
    <definedName name="_Ver2" localSheetId="17">'[2]TABLICA2 '!$A$1:$L$20</definedName>
    <definedName name="_Ver2" localSheetId="18">#REF!</definedName>
    <definedName name="_Ver2" localSheetId="4">'TABLICA 2'!$A$1:$I$24</definedName>
    <definedName name="_Ver2" localSheetId="6">#REF!</definedName>
    <definedName name="_Ver2" localSheetId="7">'[1]TABLICA2 (2)'!$A$1:$L$20</definedName>
    <definedName name="_Ver2" localSheetId="8">#REF!</definedName>
    <definedName name="_Ver2" localSheetId="10">#REF!</definedName>
    <definedName name="_Ver2" localSheetId="11">#REF!</definedName>
    <definedName name="_Ver2" localSheetId="0">#REF!</definedName>
    <definedName name="_Ver2" localSheetId="19">#REF!</definedName>
    <definedName name="_Ver2" localSheetId="2">#REF!</definedName>
    <definedName name="_Ver2">#REF!</definedName>
    <definedName name="DOVH" localSheetId="3">#REF!</definedName>
    <definedName name="DOVH" localSheetId="17">#REF!</definedName>
    <definedName name="DOVH" localSheetId="4">#REF!</definedName>
    <definedName name="DOVH" localSheetId="6">#REF!</definedName>
    <definedName name="DOVH" localSheetId="19">#REF!</definedName>
    <definedName name="DOVH" localSheetId="2">#REF!</definedName>
    <definedName name="DOVH">#REF!</definedName>
    <definedName name="ds" localSheetId="1">#REF!</definedName>
    <definedName name="ds" localSheetId="3">#REF!</definedName>
    <definedName name="ds" localSheetId="17">#REF!</definedName>
    <definedName name="ds" localSheetId="18">#REF!</definedName>
    <definedName name="ds" localSheetId="4">#REF!</definedName>
    <definedName name="ds" localSheetId="6">#REF!</definedName>
    <definedName name="ds" localSheetId="0">#REF!</definedName>
    <definedName name="ds" localSheetId="19">#REF!</definedName>
    <definedName name="ds" localSheetId="2">#REF!</definedName>
    <definedName name="ds">#REF!</definedName>
    <definedName name="dsgg" localSheetId="1">#REF!</definedName>
    <definedName name="dsgg" localSheetId="3">#REF!</definedName>
    <definedName name="dsgg" localSheetId="17">#REF!</definedName>
    <definedName name="dsgg" localSheetId="4">#REF!</definedName>
    <definedName name="dsgg" localSheetId="6">#REF!</definedName>
    <definedName name="dsgg" localSheetId="0">#REF!</definedName>
    <definedName name="dsgg" localSheetId="19">#REF!</definedName>
    <definedName name="dsgg" localSheetId="2">#REF!</definedName>
    <definedName name="dsgg">#REF!</definedName>
    <definedName name="marekt6" localSheetId="3">#REF!</definedName>
    <definedName name="marekt6" localSheetId="17">#REF!</definedName>
    <definedName name="marekt6" localSheetId="4">#REF!</definedName>
    <definedName name="marekt6" localSheetId="6">#REF!</definedName>
    <definedName name="marekt6" localSheetId="19">#REF!</definedName>
    <definedName name="marekt6" localSheetId="2">#REF!</definedName>
    <definedName name="marekt6">#REF!</definedName>
    <definedName name="_xlnm.Print_Area" localSheetId="1">'SPIS TREŚCI   '!$A$1:$E$43</definedName>
    <definedName name="_xlnm.Print_Area" localSheetId="9">'TABLICA  7'!$A$12:$L$190</definedName>
    <definedName name="_xlnm.Print_Area" localSheetId="3">'TABLICA 1'!$A$1:$I$117</definedName>
    <definedName name="_xlnm.Print_Area" localSheetId="12">'TABLICA 10 '!$A$1:$L$98</definedName>
    <definedName name="_xlnm.Print_Area" localSheetId="13">'TABLICA 11'!$A$1:$I$54</definedName>
    <definedName name="_xlnm.Print_Area" localSheetId="14">'TABLICA 12'!$A$1:$G$95</definedName>
    <definedName name="_xlnm.Print_Area" localSheetId="15">'TABLICA 13'!$A$1:$H$38</definedName>
    <definedName name="_xlnm.Print_Area" localSheetId="16">'TABLICA 14'!$A$1:$H$31</definedName>
    <definedName name="_xlnm.Print_Area" localSheetId="17">'TABLICA 15 '!$A$1:$G$25</definedName>
    <definedName name="_xlnm.Print_Area" localSheetId="18">'TABLICA 16'!$A$1:$F$33</definedName>
    <definedName name="_xlnm.Print_Area" localSheetId="20">'TABLICA 17'!$A$1:$H$58</definedName>
    <definedName name="_xlnm.Print_Area" localSheetId="21">'TABLICA 18'!$A$1:$D$69</definedName>
    <definedName name="_xlnm.Print_Area" localSheetId="22">'TABLICA 19'!$A$1:$L$255</definedName>
    <definedName name="_xlnm.Print_Area" localSheetId="4">'TABLICA 2'!$A$1:$J$24</definedName>
    <definedName name="_xlnm.Print_Area" localSheetId="23">'TABLICA 20'!$A$1:$M$107</definedName>
    <definedName name="_xlnm.Print_Area" localSheetId="5">'TABLICA 3'!$A$1:$L$175</definedName>
    <definedName name="_xlnm.Print_Area" localSheetId="6">'TABLICA 4 '!$A$9:$E$96</definedName>
    <definedName name="_xlnm.Print_Area" localSheetId="7">'TABLICA 5'!$A$1:$D$26</definedName>
    <definedName name="_xlnm.Print_Area" localSheetId="8">'TABLICA 6'!$B$1:$L$138</definedName>
    <definedName name="_xlnm.Print_Area" localSheetId="10">'TABLICA 8 '!$A$12:$M$433</definedName>
    <definedName name="_xlnm.Print_Area" localSheetId="11">'TABLICA 9 '!$A$12:$L$188</definedName>
    <definedName name="_xlnm.Print_Area" localSheetId="19">'TYTUŁ-środ.europejskie'!$A$1:$N$34</definedName>
    <definedName name="_xlnm.Print_Area" localSheetId="24">WYKRES1!$A$1:$T$47</definedName>
    <definedName name="_xlnm.Print_Area" localSheetId="25">WYKRES2!$A$1:$K$28</definedName>
    <definedName name="_xlnm.Print_Area" localSheetId="26">WYKRES3!$B$2:$T$30</definedName>
    <definedName name="_xlnm.Print_Area" localSheetId="27">WYKRES4!$A$1:$U$33</definedName>
    <definedName name="_xlnm.Print_Area" localSheetId="28">WYKRES5!$A$1:$T$54</definedName>
    <definedName name="_xlnm.Print_Area" localSheetId="29">WYKRES6!$B$1:$K$28</definedName>
    <definedName name="_xlnm.Print_Area" localSheetId="30">WYKRES7!$A$2:$K$27</definedName>
    <definedName name="Print_Area_MI" localSheetId="1">'SPIS TREŚCI   '!$A$1:$E$24</definedName>
    <definedName name="Print_Area_MI" localSheetId="9">#REF!</definedName>
    <definedName name="Print_Area_MI" localSheetId="3">#REF!</definedName>
    <definedName name="Print_Area_MI" localSheetId="12">#REF!</definedName>
    <definedName name="Print_Area_MI" localSheetId="13">'TABLICA 11'!$C$2:$H$44</definedName>
    <definedName name="Print_Area_MI" localSheetId="14">'TABLICA 12'!$A$2:$F$43</definedName>
    <definedName name="Print_Area_MI" localSheetId="15">'TABLICA 13'!$C$2:$G$38</definedName>
    <definedName name="Print_Area_MI" localSheetId="16">'TABLICA 14'!$C$2:$G$30</definedName>
    <definedName name="Print_Area_MI" localSheetId="17">'TABLICA 15 '!$B$1:$G$21</definedName>
    <definedName name="Print_Area_MI" localSheetId="18">#REF!</definedName>
    <definedName name="Print_Area_MI" localSheetId="4">'TABLICA 2'!#REF!</definedName>
    <definedName name="Print_Area_MI" localSheetId="6">'TABLICA 4 '!$B$1:$E$71</definedName>
    <definedName name="Print_Area_MI" localSheetId="7">'TABLICA 5'!$B$1:$D$25</definedName>
    <definedName name="Print_Area_MI" localSheetId="8">#REF!</definedName>
    <definedName name="Print_Area_MI" localSheetId="10">#REF!</definedName>
    <definedName name="Print_Area_MI" localSheetId="11">#REF!</definedName>
    <definedName name="Print_Area_MI" localSheetId="0">#REF!</definedName>
    <definedName name="Print_Area_MI" localSheetId="19">#REF!</definedName>
    <definedName name="Print_Area_MI" localSheetId="2">#REF!</definedName>
    <definedName name="Print_Area_MI">#REF!</definedName>
    <definedName name="Print_Titles_MI" localSheetId="1">#REF!</definedName>
    <definedName name="Print_Titles_MI" localSheetId="9">'TABLICA  7'!$1:$11</definedName>
    <definedName name="Print_Titles_MI" localSheetId="3">#REF!</definedName>
    <definedName name="Print_Titles_MI" localSheetId="12">'TABLICA 10 '!$1:$10</definedName>
    <definedName name="Print_Titles_MI" localSheetId="13">#REF!</definedName>
    <definedName name="Print_Titles_MI" localSheetId="14">#REF!</definedName>
    <definedName name="Print_Titles_MI" localSheetId="15">#REF!</definedName>
    <definedName name="Print_Titles_MI" localSheetId="16">#REF!</definedName>
    <definedName name="Print_Titles_MI" localSheetId="17">'[3]TABLICA6a '!$A$1:$IV$11</definedName>
    <definedName name="Print_Titles_MI" localSheetId="18">#REF!</definedName>
    <definedName name="Print_Titles_MI" localSheetId="4">#REF!</definedName>
    <definedName name="Print_Titles_MI" localSheetId="6">#REF!</definedName>
    <definedName name="Print_Titles_MI" localSheetId="7">#REF!</definedName>
    <definedName name="Print_Titles_MI" localSheetId="8">#REF!</definedName>
    <definedName name="Print_Titles_MI" localSheetId="10">#REF!</definedName>
    <definedName name="Print_Titles_MI" localSheetId="11">'TABLICA 9 '!$1:$11</definedName>
    <definedName name="Print_Titles_MI" localSheetId="0">#REF!</definedName>
    <definedName name="Print_Titles_MI" localSheetId="19">#REF!</definedName>
    <definedName name="Print_Titles_MI" localSheetId="2">#REF!</definedName>
    <definedName name="Print_Titles_MI">#REF!</definedName>
    <definedName name="Programy" localSheetId="1">#REF!</definedName>
    <definedName name="Programy" localSheetId="3">#REF!</definedName>
    <definedName name="Programy" localSheetId="17">#REF!</definedName>
    <definedName name="Programy" localSheetId="18">#REF!</definedName>
    <definedName name="Programy" localSheetId="20">#REF!</definedName>
    <definedName name="Programy" localSheetId="21">#REF!</definedName>
    <definedName name="Programy" localSheetId="22">#REF!</definedName>
    <definedName name="Programy" localSheetId="4">#REF!</definedName>
    <definedName name="Programy" localSheetId="6">#REF!</definedName>
    <definedName name="Programy" localSheetId="0">#REF!</definedName>
    <definedName name="Programy" localSheetId="19">#REF!</definedName>
    <definedName name="Programy" localSheetId="2">#REF!</definedName>
    <definedName name="Programy">#REF!</definedName>
    <definedName name="t11e" localSheetId="3">#REF!</definedName>
    <definedName name="t11e" localSheetId="17">#REF!</definedName>
    <definedName name="t11e" localSheetId="4">#REF!</definedName>
    <definedName name="t11e" localSheetId="6">#REF!</definedName>
    <definedName name="t11e" localSheetId="19">#REF!</definedName>
    <definedName name="t11e" localSheetId="2">#REF!</definedName>
    <definedName name="t11e">#REF!</definedName>
    <definedName name="TAB" localSheetId="3">#REF!</definedName>
    <definedName name="TAB" localSheetId="17">#REF!</definedName>
    <definedName name="TAB" localSheetId="4">#REF!</definedName>
    <definedName name="TAB" localSheetId="6">#REF!</definedName>
    <definedName name="TAB" localSheetId="19">#REF!</definedName>
    <definedName name="TAB" localSheetId="2">#REF!</definedName>
    <definedName name="TAB">#REF!</definedName>
    <definedName name="TAB16ELA" localSheetId="3">#REF!</definedName>
    <definedName name="TAB16ELA" localSheetId="17">#REF!</definedName>
    <definedName name="TAB16ELA" localSheetId="4">#REF!</definedName>
    <definedName name="TAB16ELA" localSheetId="6">#REF!</definedName>
    <definedName name="TAB16ELA" localSheetId="19">#REF!</definedName>
    <definedName name="TAB16ELA" localSheetId="2">#REF!</definedName>
    <definedName name="TAB16ELA">#REF!</definedName>
    <definedName name="_xlnm.Print_Titles" localSheetId="9">'TABLICA  7'!$1:$11</definedName>
    <definedName name="_xlnm.Print_Titles" localSheetId="3">'TABLICA 1'!$1:$3</definedName>
    <definedName name="_xlnm.Print_Titles" localSheetId="12">'TABLICA 10 '!$1:$11</definedName>
    <definedName name="_xlnm.Print_Titles" localSheetId="13">'TABLICA 11'!$1:$11</definedName>
    <definedName name="_xlnm.Print_Titles" localSheetId="14">'TABLICA 12'!$1:$10</definedName>
    <definedName name="_xlnm.Print_Titles" localSheetId="15">'TABLICA 13'!$1:$11</definedName>
    <definedName name="_xlnm.Print_Titles" localSheetId="16">'TABLICA 14'!$1:$11</definedName>
    <definedName name="_xlnm.Print_Titles" localSheetId="20">'TABLICA 17'!$1:$4</definedName>
    <definedName name="_xlnm.Print_Titles" localSheetId="21">'TABLICA 18'!$1:$6</definedName>
    <definedName name="_xlnm.Print_Titles" localSheetId="22">'TABLICA 19'!$1:$6</definedName>
    <definedName name="_xlnm.Print_Titles" localSheetId="23">'TABLICA 20'!$1:$11</definedName>
    <definedName name="_xlnm.Print_Titles" localSheetId="5">'TABLICA 3'!$1:$3</definedName>
    <definedName name="_xlnm.Print_Titles" localSheetId="6">'TABLICA 4 '!$1:$8</definedName>
    <definedName name="_xlnm.Print_Titles" localSheetId="7">'TABLICA 5'!$1:$8</definedName>
    <definedName name="_xlnm.Print_Titles" localSheetId="8">'TABLICA 6'!$1:$2</definedName>
    <definedName name="_xlnm.Print_Titles" localSheetId="10">'TABLICA 8 '!$1:$11</definedName>
    <definedName name="_xlnm.Print_Titles" localSheetId="11">'TABLICA 9 '!$1:$11</definedName>
    <definedName name="xghfd" localSheetId="1">#REF!</definedName>
    <definedName name="xghfd" localSheetId="3">#REF!</definedName>
    <definedName name="xghfd" localSheetId="17">#REF!</definedName>
    <definedName name="xghfd" localSheetId="4">#REF!</definedName>
    <definedName name="xghfd" localSheetId="6">#REF!</definedName>
    <definedName name="xghfd" localSheetId="0">#REF!</definedName>
    <definedName name="xghfd" localSheetId="19">#REF!</definedName>
    <definedName name="xghfd" localSheetId="2">#REF!</definedName>
    <definedName name="xghfd">#REF!</definedName>
    <definedName name="Zobowiazania.accdb" localSheetId="15" hidden="1">'TABLICA 13'!#REF!</definedName>
    <definedName name="Zobowiazania.accdb" localSheetId="16" hidden="1">'TABLICA 14'!#REF!</definedName>
    <definedName name="Zobowiazania.accdb_1" localSheetId="16" hidden="1">'TABLICA 14'!#REF!</definedName>
  </definedNames>
  <calcPr calcId="152511"/>
</workbook>
</file>

<file path=xl/calcChain.xml><?xml version="1.0" encoding="utf-8"?>
<calcChain xmlns="http://schemas.openxmlformats.org/spreadsheetml/2006/main">
  <c r="M106" i="64" l="1"/>
  <c r="L106" i="64"/>
  <c r="K106" i="64"/>
  <c r="J106" i="64"/>
  <c r="I106" i="64"/>
  <c r="H106" i="64"/>
  <c r="G106" i="64"/>
  <c r="F106" i="64"/>
  <c r="E106" i="64"/>
  <c r="D51" i="64"/>
  <c r="D106" i="64" s="1"/>
  <c r="D55" i="62"/>
  <c r="D54" i="62"/>
  <c r="D53" i="62"/>
  <c r="C52" i="62"/>
  <c r="B32" i="62"/>
  <c r="B56" i="62" s="1"/>
  <c r="D31" i="62"/>
  <c r="D30" i="62"/>
  <c r="D29" i="62"/>
  <c r="C28" i="62"/>
  <c r="C32" i="62" s="1"/>
  <c r="B28" i="62"/>
  <c r="D27" i="62"/>
  <c r="D26" i="62"/>
  <c r="D25" i="62"/>
  <c r="D24" i="62"/>
  <c r="D23" i="62"/>
  <c r="D22" i="62"/>
  <c r="D21" i="62"/>
  <c r="D20" i="62"/>
  <c r="D19" i="62"/>
  <c r="D18" i="62"/>
  <c r="D17" i="62"/>
  <c r="D16" i="62"/>
  <c r="D15" i="62"/>
  <c r="D14" i="62"/>
  <c r="D13" i="62"/>
  <c r="D12" i="62"/>
  <c r="D11" i="62"/>
  <c r="D10" i="62"/>
  <c r="D9" i="62"/>
  <c r="D8" i="62"/>
  <c r="D7" i="62"/>
  <c r="I255" i="61"/>
  <c r="L255" i="61" s="1"/>
  <c r="G255" i="61"/>
  <c r="H258" i="61" s="1"/>
  <c r="E255" i="61"/>
  <c r="L254" i="61"/>
  <c r="J254" i="61"/>
  <c r="H254" i="61"/>
  <c r="L253" i="61"/>
  <c r="J253" i="61"/>
  <c r="H253" i="61"/>
  <c r="L251" i="61"/>
  <c r="J250" i="61"/>
  <c r="H250" i="61"/>
  <c r="F250" i="61"/>
  <c r="L249" i="61"/>
  <c r="J249" i="61"/>
  <c r="H249" i="61"/>
  <c r="L248" i="61"/>
  <c r="J248" i="61"/>
  <c r="H248" i="61"/>
  <c r="L247" i="61"/>
  <c r="J247" i="61"/>
  <c r="H247" i="61"/>
  <c r="L246" i="61"/>
  <c r="L245" i="61"/>
  <c r="K245" i="61"/>
  <c r="L244" i="61"/>
  <c r="J244" i="61"/>
  <c r="H244" i="61"/>
  <c r="F244" i="61"/>
  <c r="L243" i="61"/>
  <c r="J243" i="61"/>
  <c r="H243" i="61"/>
  <c r="L242" i="61"/>
  <c r="K242" i="61"/>
  <c r="L241" i="61"/>
  <c r="J241" i="61"/>
  <c r="H241" i="61"/>
  <c r="F241" i="61"/>
  <c r="L240" i="61"/>
  <c r="L238" i="61"/>
  <c r="L237" i="61"/>
  <c r="K237" i="61"/>
  <c r="J237" i="61"/>
  <c r="H237" i="61"/>
  <c r="F237" i="61"/>
  <c r="L236" i="61"/>
  <c r="L235" i="61"/>
  <c r="L234" i="61"/>
  <c r="L232" i="61"/>
  <c r="K232" i="61"/>
  <c r="J232" i="61"/>
  <c r="H232" i="61"/>
  <c r="F232" i="61"/>
  <c r="L231" i="61"/>
  <c r="K231" i="61"/>
  <c r="L230" i="61"/>
  <c r="J230" i="61"/>
  <c r="H230" i="61"/>
  <c r="F230" i="61"/>
  <c r="L229" i="61"/>
  <c r="K229" i="61"/>
  <c r="L228" i="61"/>
  <c r="K228" i="61"/>
  <c r="J228" i="61"/>
  <c r="H228" i="61"/>
  <c r="F228" i="61"/>
  <c r="L227" i="61"/>
  <c r="K227" i="61"/>
  <c r="L226" i="61"/>
  <c r="K226" i="61"/>
  <c r="L225" i="61"/>
  <c r="K225" i="61"/>
  <c r="J224" i="61"/>
  <c r="H224" i="61"/>
  <c r="F224" i="61"/>
  <c r="L223" i="61"/>
  <c r="J223" i="61"/>
  <c r="H223" i="61"/>
  <c r="L222" i="61"/>
  <c r="J221" i="61"/>
  <c r="H221" i="61"/>
  <c r="F221" i="61"/>
  <c r="L220" i="61"/>
  <c r="K220" i="61"/>
  <c r="L219" i="61"/>
  <c r="K219" i="61"/>
  <c r="L218" i="61"/>
  <c r="K218" i="61"/>
  <c r="J218" i="61"/>
  <c r="H218" i="61"/>
  <c r="F218" i="61"/>
  <c r="H216" i="61"/>
  <c r="F216" i="61"/>
  <c r="L215" i="61"/>
  <c r="J215" i="61"/>
  <c r="H215" i="61"/>
  <c r="L214" i="61"/>
  <c r="L213" i="61"/>
  <c r="K213" i="61"/>
  <c r="J213" i="61"/>
  <c r="H213" i="61"/>
  <c r="F213" i="61"/>
  <c r="L212" i="61"/>
  <c r="L211" i="61"/>
  <c r="K211" i="61"/>
  <c r="J211" i="61"/>
  <c r="H211" i="61"/>
  <c r="F211" i="61"/>
  <c r="L210" i="61"/>
  <c r="L209" i="61"/>
  <c r="K209" i="61"/>
  <c r="J209" i="61"/>
  <c r="H209" i="61"/>
  <c r="F209" i="61"/>
  <c r="L208" i="61"/>
  <c r="K208" i="61"/>
  <c r="L207" i="61"/>
  <c r="K207" i="61"/>
  <c r="J207" i="61"/>
  <c r="H207" i="61"/>
  <c r="F207" i="61"/>
  <c r="L206" i="61"/>
  <c r="K206" i="61"/>
  <c r="J206" i="61"/>
  <c r="H206" i="61"/>
  <c r="F206" i="61"/>
  <c r="L205" i="61"/>
  <c r="K205" i="61"/>
  <c r="L204" i="61"/>
  <c r="K204" i="61"/>
  <c r="L203" i="61"/>
  <c r="K203" i="61"/>
  <c r="L202" i="61"/>
  <c r="K202" i="61"/>
  <c r="L201" i="61"/>
  <c r="K201" i="61"/>
  <c r="J201" i="61"/>
  <c r="H201" i="61"/>
  <c r="F201" i="61"/>
  <c r="L200" i="61"/>
  <c r="K200" i="61"/>
  <c r="L199" i="61"/>
  <c r="K199" i="61"/>
  <c r="J198" i="61"/>
  <c r="H198" i="61"/>
  <c r="F198" i="61"/>
  <c r="L196" i="61"/>
  <c r="K196" i="61"/>
  <c r="J196" i="61"/>
  <c r="H196" i="61"/>
  <c r="F196" i="61"/>
  <c r="L195" i="61"/>
  <c r="K195" i="61"/>
  <c r="L194" i="61"/>
  <c r="K194" i="61"/>
  <c r="L193" i="61"/>
  <c r="K193" i="61"/>
  <c r="J193" i="61"/>
  <c r="H193" i="61"/>
  <c r="F193" i="61"/>
  <c r="L192" i="61"/>
  <c r="K192" i="61"/>
  <c r="L191" i="61"/>
  <c r="K191" i="61"/>
  <c r="L190" i="61"/>
  <c r="L189" i="61"/>
  <c r="L188" i="61"/>
  <c r="K188" i="61"/>
  <c r="L185" i="61"/>
  <c r="L184" i="61"/>
  <c r="K184" i="61"/>
  <c r="L183" i="61"/>
  <c r="K183" i="61"/>
  <c r="J183" i="61"/>
  <c r="H183" i="61"/>
  <c r="F183" i="61"/>
  <c r="L182" i="61"/>
  <c r="K182" i="61"/>
  <c r="L181" i="61"/>
  <c r="K181" i="61"/>
  <c r="L180" i="61"/>
  <c r="K180" i="61"/>
  <c r="J180" i="61"/>
  <c r="H180" i="61"/>
  <c r="F180" i="61"/>
  <c r="L178" i="61"/>
  <c r="L176" i="61"/>
  <c r="L175" i="61"/>
  <c r="K175" i="61"/>
  <c r="L174" i="61"/>
  <c r="K174" i="61"/>
  <c r="L173" i="61"/>
  <c r="K173" i="61"/>
  <c r="L171" i="61"/>
  <c r="K171" i="61"/>
  <c r="L170" i="61"/>
  <c r="K170" i="61"/>
  <c r="L169" i="61"/>
  <c r="K169" i="61"/>
  <c r="L167" i="61"/>
  <c r="K167" i="61"/>
  <c r="J167" i="61"/>
  <c r="H167" i="61"/>
  <c r="F167" i="61"/>
  <c r="L166" i="61"/>
  <c r="K166" i="61"/>
  <c r="L165" i="61"/>
  <c r="K165" i="61"/>
  <c r="L164" i="61"/>
  <c r="K164" i="61"/>
  <c r="L163" i="61"/>
  <c r="K163" i="61"/>
  <c r="L162" i="61"/>
  <c r="L161" i="61"/>
  <c r="K161" i="61"/>
  <c r="L157" i="61"/>
  <c r="K157" i="61"/>
  <c r="L156" i="61"/>
  <c r="K156" i="61"/>
  <c r="L155" i="61"/>
  <c r="L154" i="61"/>
  <c r="K154" i="61"/>
  <c r="L153" i="61"/>
  <c r="K153" i="61"/>
  <c r="L152" i="61"/>
  <c r="K152" i="61"/>
  <c r="L151" i="61"/>
  <c r="K151" i="61"/>
  <c r="L150" i="61"/>
  <c r="K150" i="61"/>
  <c r="L149" i="61"/>
  <c r="K149" i="61"/>
  <c r="J149" i="61"/>
  <c r="H149" i="61"/>
  <c r="F149" i="61"/>
  <c r="L148" i="61"/>
  <c r="L147" i="61"/>
  <c r="J147" i="61"/>
  <c r="H147" i="61"/>
  <c r="L146" i="61"/>
  <c r="K146" i="61"/>
  <c r="L145" i="61"/>
  <c r="K145" i="61"/>
  <c r="L144" i="61"/>
  <c r="L143" i="61"/>
  <c r="K143" i="61"/>
  <c r="L142" i="61"/>
  <c r="K142" i="61"/>
  <c r="J142" i="61"/>
  <c r="H142" i="61"/>
  <c r="F142" i="61"/>
  <c r="L141" i="61"/>
  <c r="K141" i="61"/>
  <c r="L140" i="61"/>
  <c r="K140" i="61"/>
  <c r="L139" i="61"/>
  <c r="K139" i="61"/>
  <c r="L137" i="61"/>
  <c r="K137" i="61"/>
  <c r="J136" i="61"/>
  <c r="H136" i="61"/>
  <c r="F136" i="61"/>
  <c r="L135" i="61"/>
  <c r="K135" i="61"/>
  <c r="L134" i="61"/>
  <c r="K134" i="61"/>
  <c r="L133" i="61"/>
  <c r="K133" i="61"/>
  <c r="L132" i="61"/>
  <c r="K132" i="61"/>
  <c r="L131" i="61"/>
  <c r="K131" i="61"/>
  <c r="L130" i="61"/>
  <c r="L129" i="61"/>
  <c r="K129" i="61"/>
  <c r="L128" i="61"/>
  <c r="K128" i="61"/>
  <c r="L127" i="61"/>
  <c r="K127" i="61"/>
  <c r="L126" i="61"/>
  <c r="K126" i="61"/>
  <c r="L125" i="61"/>
  <c r="K125" i="61"/>
  <c r="L124" i="61"/>
  <c r="K124" i="61"/>
  <c r="L123" i="61"/>
  <c r="K123" i="61"/>
  <c r="L122" i="61"/>
  <c r="K122" i="61"/>
  <c r="L121" i="61"/>
  <c r="K121" i="61"/>
  <c r="L120" i="61"/>
  <c r="K120" i="61"/>
  <c r="L119" i="61"/>
  <c r="K119" i="61"/>
  <c r="L118" i="61"/>
  <c r="K118" i="61"/>
  <c r="L117" i="61"/>
  <c r="K117" i="61"/>
  <c r="L116" i="61"/>
  <c r="K116" i="61"/>
  <c r="L115" i="61"/>
  <c r="L114" i="61"/>
  <c r="K114" i="61"/>
  <c r="L113" i="61"/>
  <c r="L112" i="61"/>
  <c r="K112" i="61"/>
  <c r="L111" i="61"/>
  <c r="L110" i="61"/>
  <c r="K110" i="61"/>
  <c r="L109" i="61"/>
  <c r="K109" i="61"/>
  <c r="L108" i="61"/>
  <c r="K108" i="61"/>
  <c r="L107" i="61"/>
  <c r="K107" i="61"/>
  <c r="L106" i="61"/>
  <c r="K106" i="61"/>
  <c r="L105" i="61"/>
  <c r="K105" i="61"/>
  <c r="L104" i="61"/>
  <c r="K104" i="61"/>
  <c r="L103" i="61"/>
  <c r="L102" i="61"/>
  <c r="K102" i="61"/>
  <c r="L101" i="61"/>
  <c r="K101" i="61"/>
  <c r="J101" i="61"/>
  <c r="H101" i="61"/>
  <c r="F101" i="61"/>
  <c r="L100" i="61"/>
  <c r="K100" i="61"/>
  <c r="J100" i="61"/>
  <c r="H100" i="61"/>
  <c r="F100" i="61"/>
  <c r="L98" i="61"/>
  <c r="K98" i="61"/>
  <c r="L97" i="61"/>
  <c r="K97" i="61"/>
  <c r="L96" i="61"/>
  <c r="K96" i="61"/>
  <c r="L95" i="61"/>
  <c r="K95" i="61"/>
  <c r="L94" i="61"/>
  <c r="K94" i="61"/>
  <c r="L93" i="61"/>
  <c r="K93" i="61"/>
  <c r="L92" i="61"/>
  <c r="K92" i="61"/>
  <c r="L91" i="61"/>
  <c r="K91" i="61"/>
  <c r="L90" i="61"/>
  <c r="K90" i="61"/>
  <c r="L89" i="61"/>
  <c r="K89" i="61"/>
  <c r="L88" i="61"/>
  <c r="K88" i="61"/>
  <c r="L87" i="61"/>
  <c r="K87" i="61"/>
  <c r="L86" i="61"/>
  <c r="K86" i="61"/>
  <c r="J85" i="61"/>
  <c r="H85" i="61"/>
  <c r="F85" i="61"/>
  <c r="L84" i="61"/>
  <c r="K84" i="61"/>
  <c r="L83" i="61"/>
  <c r="K83" i="61"/>
  <c r="L82" i="61"/>
  <c r="K82" i="61"/>
  <c r="L81" i="61"/>
  <c r="K81" i="61"/>
  <c r="L80" i="61"/>
  <c r="K80" i="61"/>
  <c r="L79" i="61"/>
  <c r="K79" i="61"/>
  <c r="L78" i="61"/>
  <c r="K78" i="61"/>
  <c r="L77" i="61"/>
  <c r="K77" i="61"/>
  <c r="L76" i="61"/>
  <c r="K76" i="61"/>
  <c r="L75" i="61"/>
  <c r="K75" i="61"/>
  <c r="L74" i="61"/>
  <c r="K74" i="61"/>
  <c r="L73" i="61"/>
  <c r="K73" i="61"/>
  <c r="L72" i="61"/>
  <c r="K72" i="61"/>
  <c r="L71" i="61"/>
  <c r="K71" i="61"/>
  <c r="L70" i="61"/>
  <c r="K70" i="61"/>
  <c r="L69" i="61"/>
  <c r="K69" i="61"/>
  <c r="L68" i="61"/>
  <c r="K68" i="61"/>
  <c r="L67" i="61"/>
  <c r="L66" i="61"/>
  <c r="K66" i="61"/>
  <c r="L65" i="61"/>
  <c r="K65" i="61"/>
  <c r="L64" i="61"/>
  <c r="J63" i="61"/>
  <c r="H63" i="61"/>
  <c r="F63" i="61"/>
  <c r="L62" i="61"/>
  <c r="K62" i="61"/>
  <c r="J62" i="61"/>
  <c r="H62" i="61"/>
  <c r="F62" i="61"/>
  <c r="L61" i="61"/>
  <c r="K61" i="61"/>
  <c r="L60" i="61"/>
  <c r="K60" i="61"/>
  <c r="L59" i="61"/>
  <c r="K59" i="61"/>
  <c r="L58" i="61"/>
  <c r="K58" i="61"/>
  <c r="L57" i="61"/>
  <c r="K57" i="61"/>
  <c r="L56" i="61"/>
  <c r="K56" i="61"/>
  <c r="L55" i="61"/>
  <c r="J55" i="61"/>
  <c r="H55" i="61"/>
  <c r="F55" i="61"/>
  <c r="L54" i="61"/>
  <c r="K54" i="61"/>
  <c r="L53" i="61"/>
  <c r="J53" i="61"/>
  <c r="H53" i="61"/>
  <c r="F53" i="61"/>
  <c r="F255" i="61" s="1"/>
  <c r="L52" i="61"/>
  <c r="K52" i="61"/>
  <c r="L51" i="61"/>
  <c r="K51" i="61"/>
  <c r="L49" i="61"/>
  <c r="K49" i="61"/>
  <c r="L48" i="61"/>
  <c r="K48" i="61"/>
  <c r="L47" i="61"/>
  <c r="K47" i="61"/>
  <c r="L45" i="61"/>
  <c r="L44" i="61"/>
  <c r="L43" i="61"/>
  <c r="K43" i="61"/>
  <c r="J42" i="61"/>
  <c r="H42" i="61"/>
  <c r="F42" i="61"/>
  <c r="L41" i="61"/>
  <c r="L40" i="61"/>
  <c r="L38" i="61"/>
  <c r="K38" i="61"/>
  <c r="L37" i="61"/>
  <c r="K37" i="61"/>
  <c r="L36" i="61"/>
  <c r="K36" i="61"/>
  <c r="L35" i="61"/>
  <c r="K35" i="61"/>
  <c r="L34" i="61"/>
  <c r="K34" i="61"/>
  <c r="L33" i="61"/>
  <c r="K33" i="61"/>
  <c r="L32" i="61"/>
  <c r="K32" i="61"/>
  <c r="J32" i="61"/>
  <c r="H32" i="61"/>
  <c r="F32" i="61"/>
  <c r="L31" i="61"/>
  <c r="K31" i="61"/>
  <c r="L30" i="61"/>
  <c r="K30" i="61"/>
  <c r="L29" i="61"/>
  <c r="K29" i="61"/>
  <c r="L28" i="61"/>
  <c r="K28" i="61"/>
  <c r="L27" i="61"/>
  <c r="L26" i="61"/>
  <c r="K26" i="61"/>
  <c r="J26" i="61"/>
  <c r="H26" i="61"/>
  <c r="F26" i="61"/>
  <c r="L25" i="61"/>
  <c r="K25" i="61"/>
  <c r="L24" i="61"/>
  <c r="K24" i="61"/>
  <c r="L23" i="61"/>
  <c r="K23" i="61"/>
  <c r="J23" i="61"/>
  <c r="H23" i="61"/>
  <c r="F23" i="61"/>
  <c r="L22" i="61"/>
  <c r="K22" i="61"/>
  <c r="L21" i="61"/>
  <c r="K21" i="61"/>
  <c r="J21" i="61"/>
  <c r="H21" i="61"/>
  <c r="F21" i="61"/>
  <c r="L20" i="61"/>
  <c r="K20" i="61"/>
  <c r="J20" i="61"/>
  <c r="H20" i="61"/>
  <c r="F20" i="61"/>
  <c r="L19" i="61"/>
  <c r="K19" i="61"/>
  <c r="J19" i="61"/>
  <c r="H19" i="61"/>
  <c r="F19" i="61"/>
  <c r="L18" i="61"/>
  <c r="J18" i="61"/>
  <c r="H18" i="61"/>
  <c r="L17" i="61"/>
  <c r="J17" i="61"/>
  <c r="H17" i="61"/>
  <c r="L16" i="61"/>
  <c r="J16" i="61"/>
  <c r="H16" i="61"/>
  <c r="L15" i="61"/>
  <c r="J15" i="61"/>
  <c r="H15" i="61"/>
  <c r="L14" i="61"/>
  <c r="J14" i="61"/>
  <c r="H14" i="61"/>
  <c r="L13" i="61"/>
  <c r="J13" i="61"/>
  <c r="H13" i="61"/>
  <c r="L12" i="61"/>
  <c r="J12" i="61"/>
  <c r="H12" i="61"/>
  <c r="L11" i="61"/>
  <c r="J11" i="61"/>
  <c r="H11" i="61"/>
  <c r="L10" i="61"/>
  <c r="J10" i="61"/>
  <c r="H10" i="61"/>
  <c r="L9" i="61"/>
  <c r="J9" i="61"/>
  <c r="H9" i="61"/>
  <c r="L8" i="61"/>
  <c r="J8" i="61"/>
  <c r="H8" i="61"/>
  <c r="L7" i="61"/>
  <c r="J7" i="61"/>
  <c r="J255" i="61" s="1"/>
  <c r="H7" i="61"/>
  <c r="H255" i="61" s="1"/>
  <c r="C56" i="62" l="1"/>
  <c r="D56" i="62" s="1"/>
  <c r="D32" i="62"/>
  <c r="D28" i="62"/>
  <c r="K255" i="61"/>
  <c r="H31" i="59" l="1"/>
</calcChain>
</file>

<file path=xl/sharedStrings.xml><?xml version="1.0" encoding="utf-8"?>
<sst xmlns="http://schemas.openxmlformats.org/spreadsheetml/2006/main" count="4833" uniqueCount="956">
  <si>
    <t>Tablica 8</t>
  </si>
  <si>
    <t>WYDATKI   BUDŻETU   PAŃSTWA   -  WEDŁUG   CZĘŚCI</t>
  </si>
  <si>
    <t>w tys. zł</t>
  </si>
  <si>
    <t>Wyszczególnienie</t>
  </si>
  <si>
    <t xml:space="preserve"> </t>
  </si>
  <si>
    <t>Dotacje</t>
  </si>
  <si>
    <t>Świadczenia</t>
  </si>
  <si>
    <t xml:space="preserve">Wydatki </t>
  </si>
  <si>
    <t xml:space="preserve">Wydatki na </t>
  </si>
  <si>
    <t>Środki własne</t>
  </si>
  <si>
    <t>Współfinansowanie</t>
  </si>
  <si>
    <t xml:space="preserve">                                 b - Budżet po zmianach</t>
  </si>
  <si>
    <t xml:space="preserve">OGÓŁEM </t>
  </si>
  <si>
    <t>i</t>
  </si>
  <si>
    <t>na rzecz osób</t>
  </si>
  <si>
    <t xml:space="preserve"> bieżące</t>
  </si>
  <si>
    <t>majątkowe</t>
  </si>
  <si>
    <t>obsługę</t>
  </si>
  <si>
    <t>Unii</t>
  </si>
  <si>
    <t>projektów</t>
  </si>
  <si>
    <t>subwencje</t>
  </si>
  <si>
    <t xml:space="preserve"> fizycznych</t>
  </si>
  <si>
    <t xml:space="preserve">jednostek </t>
  </si>
  <si>
    <t>długu Skarbu</t>
  </si>
  <si>
    <t>Europejskiej</t>
  </si>
  <si>
    <t xml:space="preserve">z udziałem środków </t>
  </si>
  <si>
    <t xml:space="preserve">                                 d - Wskaźnik c:a            </t>
  </si>
  <si>
    <t>budżetowych</t>
  </si>
  <si>
    <t>Państwa</t>
  </si>
  <si>
    <t>Unii Europejskiej</t>
  </si>
  <si>
    <t xml:space="preserve">                                 e - Wskaźnik c:b            </t>
  </si>
  <si>
    <t xml:space="preserve">1                </t>
  </si>
  <si>
    <t>2</t>
  </si>
  <si>
    <t>3</t>
  </si>
  <si>
    <t>4</t>
  </si>
  <si>
    <t>5</t>
  </si>
  <si>
    <t>6</t>
  </si>
  <si>
    <t>7</t>
  </si>
  <si>
    <t>8</t>
  </si>
  <si>
    <t>9</t>
  </si>
  <si>
    <t>O G Ó Ł E M</t>
  </si>
  <si>
    <t>a</t>
  </si>
  <si>
    <t>b</t>
  </si>
  <si>
    <t>c</t>
  </si>
  <si>
    <t>d</t>
  </si>
  <si>
    <t>e</t>
  </si>
  <si>
    <t>01</t>
  </si>
  <si>
    <t>-</t>
  </si>
  <si>
    <t>Kancelaria Prezydenta RP</t>
  </si>
  <si>
    <t>02</t>
  </si>
  <si>
    <t>Kancelaria Sejmu</t>
  </si>
  <si>
    <t>03</t>
  </si>
  <si>
    <t>Kancelaria Senatu</t>
  </si>
  <si>
    <t>04</t>
  </si>
  <si>
    <t>Sąd Najwyższy</t>
  </si>
  <si>
    <t>05</t>
  </si>
  <si>
    <t>Naczelny Sąd Administracyjny</t>
  </si>
  <si>
    <t>06</t>
  </si>
  <si>
    <t>Trybunał Konstytucyjny</t>
  </si>
  <si>
    <t>07</t>
  </si>
  <si>
    <t>Najwyższa Izba Kontroli</t>
  </si>
  <si>
    <t>08</t>
  </si>
  <si>
    <t>Rzecznik Praw Obywatelskich</t>
  </si>
  <si>
    <t>09</t>
  </si>
  <si>
    <t xml:space="preserve">Krajowa Rada Radiofonii </t>
  </si>
  <si>
    <t>i Telewizji</t>
  </si>
  <si>
    <t>10</t>
  </si>
  <si>
    <t>11</t>
  </si>
  <si>
    <t>Krajowe Biuro Wyborcze</t>
  </si>
  <si>
    <t>12</t>
  </si>
  <si>
    <t>Państwowa Inspekcja Pracy</t>
  </si>
  <si>
    <t>13</t>
  </si>
  <si>
    <t>Instytut Pamięci Narodowej - Komisja</t>
  </si>
  <si>
    <t>Ścigania Zbrodni przeciwko Narodowi</t>
  </si>
  <si>
    <t>Polskiemu</t>
  </si>
  <si>
    <t>14</t>
  </si>
  <si>
    <t>Rzecznik Praw Dziecka</t>
  </si>
  <si>
    <t>15</t>
  </si>
  <si>
    <t>Sądy powszechne</t>
  </si>
  <si>
    <t>16</t>
  </si>
  <si>
    <t xml:space="preserve">Kancelaria Prezesa </t>
  </si>
  <si>
    <t>Rady Ministrów</t>
  </si>
  <si>
    <t>17</t>
  </si>
  <si>
    <t>Administracja publiczna</t>
  </si>
  <si>
    <t>18</t>
  </si>
  <si>
    <t xml:space="preserve">Budownictwo, planowanie </t>
  </si>
  <si>
    <t>i zagospodarowanie przestrzenne</t>
  </si>
  <si>
    <t>oraz mieszkalnictwo</t>
  </si>
  <si>
    <t>19</t>
  </si>
  <si>
    <t xml:space="preserve">Budżet, finanse publiczne </t>
  </si>
  <si>
    <t>i instytucje finansowe</t>
  </si>
  <si>
    <t>20</t>
  </si>
  <si>
    <t>Gospodarka</t>
  </si>
  <si>
    <t xml:space="preserve"> a</t>
  </si>
  <si>
    <t>21</t>
  </si>
  <si>
    <t>Gospodarka morska</t>
  </si>
  <si>
    <t>22</t>
  </si>
  <si>
    <t>Gospodarka wodna</t>
  </si>
  <si>
    <t>23</t>
  </si>
  <si>
    <t>Członkostwo Rzeczypospolitej</t>
  </si>
  <si>
    <t>Polskiej w Unii Europejskiej</t>
  </si>
  <si>
    <t>24</t>
  </si>
  <si>
    <t>Kultura i ochrona dziedzictwa</t>
  </si>
  <si>
    <t>narodowego</t>
  </si>
  <si>
    <t>25</t>
  </si>
  <si>
    <t>Kultura fizyczna</t>
  </si>
  <si>
    <t>26</t>
  </si>
  <si>
    <t>Łączność</t>
  </si>
  <si>
    <t>27</t>
  </si>
  <si>
    <t>Informatyzacja</t>
  </si>
  <si>
    <t>28</t>
  </si>
  <si>
    <t>Nauka</t>
  </si>
  <si>
    <t>29</t>
  </si>
  <si>
    <t>Obrona narodowa</t>
  </si>
  <si>
    <t>30</t>
  </si>
  <si>
    <t>Oświata i wychowanie</t>
  </si>
  <si>
    <t>31</t>
  </si>
  <si>
    <t>Praca</t>
  </si>
  <si>
    <t>32</t>
  </si>
  <si>
    <t>Rolnictwo</t>
  </si>
  <si>
    <t>33</t>
  </si>
  <si>
    <t>Rozwój wsi</t>
  </si>
  <si>
    <t>34</t>
  </si>
  <si>
    <t>Rozwój regionalny</t>
  </si>
  <si>
    <t xml:space="preserve">  </t>
  </si>
  <si>
    <t>35</t>
  </si>
  <si>
    <t>Rynki rolne</t>
  </si>
  <si>
    <t>37</t>
  </si>
  <si>
    <t>Sprawiedliwość</t>
  </si>
  <si>
    <t>38</t>
  </si>
  <si>
    <t>Szkolnictwo wyższe</t>
  </si>
  <si>
    <t>39</t>
  </si>
  <si>
    <t>Transport</t>
  </si>
  <si>
    <t>40</t>
  </si>
  <si>
    <t>Turystyka</t>
  </si>
  <si>
    <t>41</t>
  </si>
  <si>
    <t>Środowisko</t>
  </si>
  <si>
    <t>42</t>
  </si>
  <si>
    <t>Sprawy wewnętrzne</t>
  </si>
  <si>
    <t>43</t>
  </si>
  <si>
    <t>Wyznania religijne oraz mniejszości</t>
  </si>
  <si>
    <t>narodowe i etniczne</t>
  </si>
  <si>
    <t>44</t>
  </si>
  <si>
    <t>Zabezpieczenie społeczne</t>
  </si>
  <si>
    <t>45</t>
  </si>
  <si>
    <t xml:space="preserve">Sprawy zagraniczne </t>
  </si>
  <si>
    <t>46</t>
  </si>
  <si>
    <t>Zdrowie</t>
  </si>
  <si>
    <t>47</t>
  </si>
  <si>
    <t>Energia</t>
  </si>
  <si>
    <t>48</t>
  </si>
  <si>
    <t>Gospodarka złożami kopalin</t>
  </si>
  <si>
    <t>49</t>
  </si>
  <si>
    <t>Urząd Zamówień Publicznych</t>
  </si>
  <si>
    <t>50</t>
  </si>
  <si>
    <t>Urząd Regulacji Energetyki</t>
  </si>
  <si>
    <t>52</t>
  </si>
  <si>
    <t>Krajowa Rada Sądownictwa</t>
  </si>
  <si>
    <t>53</t>
  </si>
  <si>
    <t xml:space="preserve">Urząd Ochrony Konkurencji </t>
  </si>
  <si>
    <t>i Konsumentów</t>
  </si>
  <si>
    <t>54</t>
  </si>
  <si>
    <t>Urząd d/s Kombatantów i Osób</t>
  </si>
  <si>
    <t>Represjonowanych</t>
  </si>
  <si>
    <t>56</t>
  </si>
  <si>
    <t>Centralne Biuro Antykorupcyjne</t>
  </si>
  <si>
    <t>57</t>
  </si>
  <si>
    <t>Agencja Bezpieczeństwa</t>
  </si>
  <si>
    <t>Wewnętrznego</t>
  </si>
  <si>
    <t>58</t>
  </si>
  <si>
    <t>Główny Urząd Statystyczny</t>
  </si>
  <si>
    <t>59</t>
  </si>
  <si>
    <t>Agencja Wywiadu</t>
  </si>
  <si>
    <t>60</t>
  </si>
  <si>
    <t>Wyższy Urząd Górniczy</t>
  </si>
  <si>
    <t>61</t>
  </si>
  <si>
    <t>Urząd Patentowy RP</t>
  </si>
  <si>
    <t>62</t>
  </si>
  <si>
    <t>Rybołówstwo</t>
  </si>
  <si>
    <t>63</t>
  </si>
  <si>
    <t>Rodzina</t>
  </si>
  <si>
    <t>64</t>
  </si>
  <si>
    <t>Główny Urząd Miar</t>
  </si>
  <si>
    <t>65</t>
  </si>
  <si>
    <t>Polski Komitet Normalizacyjny</t>
  </si>
  <si>
    <t>66</t>
  </si>
  <si>
    <t>Rzecznik Praw Pacjenta</t>
  </si>
  <si>
    <t>67</t>
  </si>
  <si>
    <t>Polska Akademia Nauk</t>
  </si>
  <si>
    <t>68</t>
  </si>
  <si>
    <t>Państwowa Agencja Atomistyki</t>
  </si>
  <si>
    <t>69</t>
  </si>
  <si>
    <t>Żegluga śródlądowa</t>
  </si>
  <si>
    <t>70</t>
  </si>
  <si>
    <t>Komisja Nadzoru Finansowego</t>
  </si>
  <si>
    <t>71</t>
  </si>
  <si>
    <t>Urząd Transportu Kolejowego</t>
  </si>
  <si>
    <t>72</t>
  </si>
  <si>
    <t xml:space="preserve">Kasa Rolniczego Ubezpieczenia </t>
  </si>
  <si>
    <t>Społecznego</t>
  </si>
  <si>
    <t>73</t>
  </si>
  <si>
    <t>Zakład Ubezpieczeń Społecznych</t>
  </si>
  <si>
    <t>74</t>
  </si>
  <si>
    <t>75</t>
  </si>
  <si>
    <t>Rządowe Centrum Legislacji</t>
  </si>
  <si>
    <t>76</t>
  </si>
  <si>
    <t>Urząd Komunikacji</t>
  </si>
  <si>
    <t>Elektronicznej</t>
  </si>
  <si>
    <t>79</t>
  </si>
  <si>
    <t>80</t>
  </si>
  <si>
    <t>Regionalne izby obrachunkowe</t>
  </si>
  <si>
    <t>81</t>
  </si>
  <si>
    <t>Rezerwa ogólna</t>
  </si>
  <si>
    <t>82</t>
  </si>
  <si>
    <t>Subwencje ogólne dla jednostek</t>
  </si>
  <si>
    <t>samorządu terytorialnego</t>
  </si>
  <si>
    <t>83</t>
  </si>
  <si>
    <t>Rezerwy celowe</t>
  </si>
  <si>
    <t>84</t>
  </si>
  <si>
    <t>Środki własne Unii Europejskiej</t>
  </si>
  <si>
    <t>85</t>
  </si>
  <si>
    <t>Budżety wojewodów</t>
  </si>
  <si>
    <t>86</t>
  </si>
  <si>
    <t xml:space="preserve">Samorządowe Kolegia </t>
  </si>
  <si>
    <t>Odwoławcze</t>
  </si>
  <si>
    <t>87</t>
  </si>
  <si>
    <t>europejskich</t>
  </si>
  <si>
    <t>88</t>
  </si>
  <si>
    <t>Powszechne jednostki organizacyjne</t>
  </si>
  <si>
    <t>prokuratury</t>
  </si>
  <si>
    <t>Obsługa długu Skarbu Państwa</t>
  </si>
  <si>
    <t>Tablica 4</t>
  </si>
  <si>
    <t>DOCHODY   BUDŻETU   PAŃSTWA  -  WEDŁUG   CZĘŚCI</t>
  </si>
  <si>
    <t>Ustawa</t>
  </si>
  <si>
    <t>budżetowa</t>
  </si>
  <si>
    <t>Wykonanie</t>
  </si>
  <si>
    <t>Wskaźnik</t>
  </si>
  <si>
    <t>ustawa</t>
  </si>
  <si>
    <t>3:2</t>
  </si>
  <si>
    <t xml:space="preserve">       O G Ó Ł E M</t>
  </si>
  <si>
    <t>01 - Kancelaria Prezydenta RP</t>
  </si>
  <si>
    <t>02 - Kancelaria Sejmu</t>
  </si>
  <si>
    <t>03 - Kancelaria Senatu</t>
  </si>
  <si>
    <t>04 - Sąd Najwyższy</t>
  </si>
  <si>
    <t>05 - Naczelny Sąd Administracyjny</t>
  </si>
  <si>
    <t>06 - Trybunał Konstytucyjny</t>
  </si>
  <si>
    <t>07 - Najwyższa Izba Kontroli</t>
  </si>
  <si>
    <t>08 - Rzecznik Praw Obywatelskich</t>
  </si>
  <si>
    <t>09 - Krajowa Rada Radiofonii i Telewizji</t>
  </si>
  <si>
    <t>11 - Krajowe Biuro Wyborcze</t>
  </si>
  <si>
    <t>12 - Państwowa Inspekcja Pracy</t>
  </si>
  <si>
    <t>13 - Instytut Pamięci Narodowej - Komisja Ścigania Zbrodni przeciwko Narodowi Polskiemu</t>
  </si>
  <si>
    <t>14 - Rzecznik Praw Dziecka</t>
  </si>
  <si>
    <t>15 - Sądy powszechne</t>
  </si>
  <si>
    <t>16 - Kancelaria Prezesa Rady Ministrów</t>
  </si>
  <si>
    <t>17 - Administracja publiczna</t>
  </si>
  <si>
    <t>18 - Budownictwo, planowanie i zagospodarowanie przestrzenne oraz mieszkalnictwo</t>
  </si>
  <si>
    <t>19 - Budżet, finanse publiczne i instytucje finansowe</t>
  </si>
  <si>
    <t>20 - Gospodarka</t>
  </si>
  <si>
    <t>21 - Gospodarka morska</t>
  </si>
  <si>
    <t>22 - Gospodarka wodna</t>
  </si>
  <si>
    <t>23 - Członkostwo Rzeczypospolitej Polskiej w Unii Europejskiej</t>
  </si>
  <si>
    <t>24 - Kultura i ochrona dziedzictwa narodowego</t>
  </si>
  <si>
    <t xml:space="preserve">25 - Kultura fizyczna </t>
  </si>
  <si>
    <t>26 - Łączność</t>
  </si>
  <si>
    <t>27 - Informatyzacja</t>
  </si>
  <si>
    <t>29 - Obrona narodowa</t>
  </si>
  <si>
    <t>30 - Oświata i wychowanie</t>
  </si>
  <si>
    <t>31 - Praca</t>
  </si>
  <si>
    <t>32 - Rolnictwo</t>
  </si>
  <si>
    <t>33 - Rozwój wsi</t>
  </si>
  <si>
    <t>34 - Rozwój regionalny</t>
  </si>
  <si>
    <t>35 - Rynki rolne</t>
  </si>
  <si>
    <t>37 - Sprawiedliwość</t>
  </si>
  <si>
    <t>38 - Szkolnictwo wyższe</t>
  </si>
  <si>
    <t>39 - Transport</t>
  </si>
  <si>
    <t>40 - Turystyka</t>
  </si>
  <si>
    <t>41 - Środowisko</t>
  </si>
  <si>
    <t>42 - Sprawy wewnętrzne</t>
  </si>
  <si>
    <t>43 - Wyznania religijne oraz mniejszości narodowe i etniczne</t>
  </si>
  <si>
    <t>44 - Zabezpieczenie społeczne</t>
  </si>
  <si>
    <t>45 - Sprawy zagraniczne</t>
  </si>
  <si>
    <t>46 - Zdrowie</t>
  </si>
  <si>
    <t>47 - Energia</t>
  </si>
  <si>
    <t>48 - Gospodarka złożami kopalin</t>
  </si>
  <si>
    <t>49 - Urząd Zamówień Publicznych</t>
  </si>
  <si>
    <t>50 - Urząd Regulacji Energetyki</t>
  </si>
  <si>
    <t>52 - Krajowa Rada Sądownictwa</t>
  </si>
  <si>
    <t>53 - Urząd Ochrony Konkurencji i Konsumentów</t>
  </si>
  <si>
    <t>54 - Urząd d/s Kombatantów i Osób Represjonowanych</t>
  </si>
  <si>
    <t>56 - Centralne Biuro Antykorupcyjne</t>
  </si>
  <si>
    <t>57 - Agencja Bezpieczeństwa Wewnętrznego</t>
  </si>
  <si>
    <t>58 - Główny Urząd Statystyczny</t>
  </si>
  <si>
    <t>59 - Agencja Wywiadu</t>
  </si>
  <si>
    <t>60 - Wyższy Urząd Górniczy</t>
  </si>
  <si>
    <t>61 - Urząd Patentowy RP</t>
  </si>
  <si>
    <t>62 - Rybołówstwo</t>
  </si>
  <si>
    <t>63 - Rodzina</t>
  </si>
  <si>
    <t>64 - Główny Urząd Miar</t>
  </si>
  <si>
    <t>65 - Polski Komitet Normalizacyjny</t>
  </si>
  <si>
    <t>66 - Rzecznik Praw Pacjenta</t>
  </si>
  <si>
    <t>67 - Polska Akademia Nauk</t>
  </si>
  <si>
    <t>68 - Państwowa Agencja Atomistyki</t>
  </si>
  <si>
    <t>69 - Żegluga śródlądowa</t>
  </si>
  <si>
    <t>70 - Komisja Nadzoru Finansowego</t>
  </si>
  <si>
    <t>71 - Urząd Transportu Kolejowego</t>
  </si>
  <si>
    <t>72 - Kasa Rolniczego Ubezpieczenia Społecznego</t>
  </si>
  <si>
    <t>73 - Zakład Ubezpieczeń Społecznych</t>
  </si>
  <si>
    <t>75 - Rządowe Centrum Legislacji</t>
  </si>
  <si>
    <t>76 - Urząd Komunikacji Elektronicznej</t>
  </si>
  <si>
    <t>77 - Podatki i inne wpłaty na rzecz budżetu państwa</t>
  </si>
  <si>
    <t>79 - Obsługa długu Skarbu Państwa</t>
  </si>
  <si>
    <t>80 - Regionalne izby obrachunkowe</t>
  </si>
  <si>
    <t>81 - Rezerwa ogólna</t>
  </si>
  <si>
    <t>82 - Subwencje ogólne dla jednostek samorządu terytorialnego</t>
  </si>
  <si>
    <t>83 - Rezerwy celowe</t>
  </si>
  <si>
    <t>84 - Środki własne Unii Europejskiej</t>
  </si>
  <si>
    <t>85 - Budżety wojewodów</t>
  </si>
  <si>
    <t>86 - Samorządowe Kolegia Odwoławcze</t>
  </si>
  <si>
    <t>87 - Dochody budżetu środków europejskich</t>
  </si>
  <si>
    <t>88 - Powszechne jednostki organizacyjne prokuratury</t>
  </si>
  <si>
    <t>Tablica 5</t>
  </si>
  <si>
    <t xml:space="preserve">DOCHODY   BUDŻETU   PAŃSTWA   W   BUDŻETACH   WOJEWODÓW  </t>
  </si>
  <si>
    <t xml:space="preserve">      O G Ó Ł E M</t>
  </si>
  <si>
    <t>02 - woj. dolnośląskie</t>
  </si>
  <si>
    <t>04 - woj. kujawsko - pomorskie</t>
  </si>
  <si>
    <t>06 - woj. lubelskie</t>
  </si>
  <si>
    <t>08 - woj. lubuskie</t>
  </si>
  <si>
    <t>10 - woj. łódzkie</t>
  </si>
  <si>
    <t>12 - woj. małopolskie</t>
  </si>
  <si>
    <t>14 - woj. mazowieckie</t>
  </si>
  <si>
    <t>16 - woj. opolskie</t>
  </si>
  <si>
    <t>18 - woj. podkarpackie</t>
  </si>
  <si>
    <t>20 - woj. podlaskie</t>
  </si>
  <si>
    <t>22 - woj. pomorskie</t>
  </si>
  <si>
    <t>24 - woj. śląskie</t>
  </si>
  <si>
    <t>26 - woj. świętokrzyskie</t>
  </si>
  <si>
    <t>28 - woj. warmińsko - mazurskie</t>
  </si>
  <si>
    <t>30 - woj. wielkopolskie</t>
  </si>
  <si>
    <t>32 - woj. zachodniopomorskie</t>
  </si>
  <si>
    <t>Tablica 10</t>
  </si>
  <si>
    <t xml:space="preserve">WYDATKI   BUDŻETU   PAŃSTWA   W   BUDŻETACH   WOJEWODÓW </t>
  </si>
  <si>
    <t>woj. dolnośląskie</t>
  </si>
  <si>
    <t>woj. kujawsko - pomorskie</t>
  </si>
  <si>
    <t>woj. lubelskie</t>
  </si>
  <si>
    <t>woj. lubuskie</t>
  </si>
  <si>
    <t>woj. łódzkie</t>
  </si>
  <si>
    <t>woj. małopolskie</t>
  </si>
  <si>
    <t>woj. mazowieckie</t>
  </si>
  <si>
    <t>woj. opolskie</t>
  </si>
  <si>
    <t>woj. podkarpackie</t>
  </si>
  <si>
    <t>woj. podlaskie</t>
  </si>
  <si>
    <t>woj. pomorskie</t>
  </si>
  <si>
    <t>woj. śląskie</t>
  </si>
  <si>
    <t>woj. świętokrzyskie</t>
  </si>
  <si>
    <t>woj. warmińsko - mazurskie</t>
  </si>
  <si>
    <t>woj. wielkopolskie</t>
  </si>
  <si>
    <t>woj. zachodniopomorskie</t>
  </si>
  <si>
    <t>74 - Prokuratoria Generalna Rzeczypospolitej Polskiej</t>
  </si>
  <si>
    <t>Tablica 7</t>
  </si>
  <si>
    <t xml:space="preserve">WYDATKI   BUDŻETU   PAŃSTWA   -   WEDŁUG   DZIAŁÓW </t>
  </si>
  <si>
    <t>010</t>
  </si>
  <si>
    <t>Rolnictwo i łowiectwo</t>
  </si>
  <si>
    <t>020</t>
  </si>
  <si>
    <t>Leśnictwo</t>
  </si>
  <si>
    <t>050</t>
  </si>
  <si>
    <t>Rybołówstwo i rybactwo</t>
  </si>
  <si>
    <t>100</t>
  </si>
  <si>
    <t>Górnictwo i kopalnictwo</t>
  </si>
  <si>
    <t>150</t>
  </si>
  <si>
    <t>Przetwórstwo przemysłowe</t>
  </si>
  <si>
    <t>400</t>
  </si>
  <si>
    <t xml:space="preserve">Wytwarzanie i zaopatrywanie w </t>
  </si>
  <si>
    <t>energię elektryczną,  gaz i wodę</t>
  </si>
  <si>
    <t>500</t>
  </si>
  <si>
    <t>Handel</t>
  </si>
  <si>
    <t>550</t>
  </si>
  <si>
    <t>Hotele i restauracje</t>
  </si>
  <si>
    <t>600</t>
  </si>
  <si>
    <t>Transport i łączność</t>
  </si>
  <si>
    <t>630</t>
  </si>
  <si>
    <t>700</t>
  </si>
  <si>
    <t>Gospodarka mieszkaniowa</t>
  </si>
  <si>
    <t>710</t>
  </si>
  <si>
    <t>Działalność usługowa</t>
  </si>
  <si>
    <t>720</t>
  </si>
  <si>
    <t>Informatyka</t>
  </si>
  <si>
    <t>730</t>
  </si>
  <si>
    <t>750</t>
  </si>
  <si>
    <t>751</t>
  </si>
  <si>
    <t>Urzędy naczelnych organów</t>
  </si>
  <si>
    <t>władzy państwowej,</t>
  </si>
  <si>
    <t>kontroli i ochrony prawa</t>
  </si>
  <si>
    <t>oraz sądownictwa</t>
  </si>
  <si>
    <t>752</t>
  </si>
  <si>
    <t>753</t>
  </si>
  <si>
    <t>Obowiązkowe ubezpieczenia</t>
  </si>
  <si>
    <t>społeczne</t>
  </si>
  <si>
    <t>754</t>
  </si>
  <si>
    <t>Bezpieczeństwo publiczne</t>
  </si>
  <si>
    <t>i ochrona przeciwpożarowa</t>
  </si>
  <si>
    <t>755</t>
  </si>
  <si>
    <t>Wymiar sprawiedliwości</t>
  </si>
  <si>
    <t>756</t>
  </si>
  <si>
    <t>Dochody od osób prawnych,</t>
  </si>
  <si>
    <t>od osób fizycznych i od innych</t>
  </si>
  <si>
    <t>jednostek nieposiadających</t>
  </si>
  <si>
    <t xml:space="preserve">osobowości prawnej oraz </t>
  </si>
  <si>
    <t>wydatki związane z ich poborem</t>
  </si>
  <si>
    <t>757</t>
  </si>
  <si>
    <t>Obsługa długu publicznego</t>
  </si>
  <si>
    <t>758</t>
  </si>
  <si>
    <t>Różne rozliczenia</t>
  </si>
  <si>
    <t>801</t>
  </si>
  <si>
    <t>803</t>
  </si>
  <si>
    <t>851</t>
  </si>
  <si>
    <t>Ochrona zdrowia</t>
  </si>
  <si>
    <t>852</t>
  </si>
  <si>
    <t>Pomoc społeczna</t>
  </si>
  <si>
    <t>853</t>
  </si>
  <si>
    <t xml:space="preserve">Pozostałe zadania w zakresie </t>
  </si>
  <si>
    <t>polityki społecznej</t>
  </si>
  <si>
    <t>854</t>
  </si>
  <si>
    <t>Edukacyjna opieka</t>
  </si>
  <si>
    <t>wychowawcza</t>
  </si>
  <si>
    <t>900</t>
  </si>
  <si>
    <t>Gospodarka komunalna</t>
  </si>
  <si>
    <t>i ochrona środowiska</t>
  </si>
  <si>
    <t>921</t>
  </si>
  <si>
    <t>Kultura i ochrona</t>
  </si>
  <si>
    <t>dziedzictwa narodowego</t>
  </si>
  <si>
    <t>925</t>
  </si>
  <si>
    <t>Ogrody botaniczne</t>
  </si>
  <si>
    <t>i zoologiczne oraz naturalne</t>
  </si>
  <si>
    <t>obszary i obiekty chronionej</t>
  </si>
  <si>
    <t>przyrody</t>
  </si>
  <si>
    <t>926</t>
  </si>
  <si>
    <t xml:space="preserve">Kultura fizyczna </t>
  </si>
  <si>
    <r>
      <t xml:space="preserve">                                 a - Ustawa budżetowa </t>
    </r>
    <r>
      <rPr>
        <b/>
        <vertAlign val="superscript"/>
        <sz val="9"/>
        <rFont val="Arial"/>
        <family val="2"/>
        <charset val="238"/>
      </rPr>
      <t/>
    </r>
  </si>
  <si>
    <t xml:space="preserve">                                 a - Ustawa budżetowa </t>
  </si>
  <si>
    <r>
      <t xml:space="preserve">                                 a - Ustawa budżetowa</t>
    </r>
    <r>
      <rPr>
        <b/>
        <vertAlign val="superscript"/>
        <sz val="9"/>
        <rFont val="Arial"/>
        <family val="2"/>
        <charset val="238"/>
      </rPr>
      <t xml:space="preserve"> </t>
    </r>
  </si>
  <si>
    <t>855</t>
  </si>
  <si>
    <t xml:space="preserve">Prokuratoria Generalna </t>
  </si>
  <si>
    <t>Rzeczypospolitej Polskiej</t>
  </si>
  <si>
    <t xml:space="preserve">Dochody budżetu środków </t>
  </si>
  <si>
    <t>Tablica 9</t>
  </si>
  <si>
    <t xml:space="preserve">WYDATKI   BUDŻETU   PAŃSTWA   W   BUDŻETACH   WOJEWODÓW   -   WEDŁUG   DZIAŁÓW </t>
  </si>
  <si>
    <t xml:space="preserve">Tablica 1      </t>
  </si>
  <si>
    <t>ZESTAWIENIE  OGÓLNE  Z  WYKONANIA  BUDŻETU  PAŃSTWA</t>
  </si>
  <si>
    <t>Wskaźniki</t>
  </si>
  <si>
    <t xml:space="preserve">I </t>
  </si>
  <si>
    <t xml:space="preserve"> I - II </t>
  </si>
  <si>
    <t>I - III</t>
  </si>
  <si>
    <t>4:2</t>
  </si>
  <si>
    <t>5:2</t>
  </si>
  <si>
    <t>1</t>
  </si>
  <si>
    <t>I.     DOCHODY</t>
  </si>
  <si>
    <t>II.    WYDATKI</t>
  </si>
  <si>
    <t>III.   DEFICYT / NADWYŻKA</t>
  </si>
  <si>
    <t xml:space="preserve">IV.  ŚRODKI PRZEKAZANE NA FINANSOWANIE </t>
  </si>
  <si>
    <t xml:space="preserve">       BUDŻETU ŚRODKÓW EUROPEJSKICH</t>
  </si>
  <si>
    <t xml:space="preserve">      1.   Krajowe </t>
  </si>
  <si>
    <t xml:space="preserve">      1.  1.  bony skarbowe </t>
  </si>
  <si>
    <t xml:space="preserve">      1.  2.  obligacje</t>
  </si>
  <si>
    <t xml:space="preserve">      1.  3.  środki przechodzące z roku ubiegłego</t>
  </si>
  <si>
    <t xml:space="preserve">      1.  4.  pożyczki</t>
  </si>
  <si>
    <t xml:space="preserve">      1.  5.  zarządzanie płynnością sektora publicznego</t>
  </si>
  <si>
    <t xml:space="preserve">      1.  6.  pozostałe przychody i rozchody</t>
  </si>
  <si>
    <t xml:space="preserve">      2.   Zagraniczne</t>
  </si>
  <si>
    <t xml:space="preserve">Tablica 2         </t>
  </si>
  <si>
    <t>ZESTAWIENIE  OGÓLNE - PORÓWNANIE  WYKONANIA  BUDŻETU  PAŃSTWA</t>
  </si>
  <si>
    <t xml:space="preserve">budżetowa </t>
  </si>
  <si>
    <t>5:4</t>
  </si>
  <si>
    <t>5:3</t>
  </si>
  <si>
    <t xml:space="preserve">  1.  Dochody</t>
  </si>
  <si>
    <t xml:space="preserve">  2.  Wydatki</t>
  </si>
  <si>
    <t xml:space="preserve">  3.  Deficyt / Nadwyżka</t>
  </si>
  <si>
    <t xml:space="preserve">  4.  Środki przekazane na finansowanie </t>
  </si>
  <si>
    <t xml:space="preserve">       budżetu środków europejskich</t>
  </si>
  <si>
    <t xml:space="preserve">  6.  Finansowanie</t>
  </si>
  <si>
    <t xml:space="preserve">  6. 1.  krajowe</t>
  </si>
  <si>
    <t xml:space="preserve">  6. 2.  zagraniczne</t>
  </si>
  <si>
    <t>Departament Budżetu Państwa</t>
  </si>
  <si>
    <t>SPRAWOZDANIE OPERATYWNE Z WYKONANIA BUDŻETU PAŃSTWA</t>
  </si>
  <si>
    <t>Spis treści</t>
  </si>
  <si>
    <t>strona</t>
  </si>
  <si>
    <t>Tablica    1</t>
  </si>
  <si>
    <t xml:space="preserve">  Zestawienie  ogólne  z  wykonania  budżetu  państwa </t>
  </si>
  <si>
    <t>Tablica    2</t>
  </si>
  <si>
    <t>Tablica    3</t>
  </si>
  <si>
    <t xml:space="preserve">  Dochody  budżetu  państwa</t>
  </si>
  <si>
    <t>Tablica    4</t>
  </si>
  <si>
    <t xml:space="preserve">  Dochody  budżetu  państwa - według  części</t>
  </si>
  <si>
    <t>Tablica    5</t>
  </si>
  <si>
    <t xml:space="preserve">  Dochody  budżetu  państwa  w  budżetach  wojewodów</t>
  </si>
  <si>
    <t>Tablica    6</t>
  </si>
  <si>
    <t xml:space="preserve">  Wydatki  budżetu  państwa </t>
  </si>
  <si>
    <t>Tablica    7</t>
  </si>
  <si>
    <t xml:space="preserve">  Wydatki  budżetu  państwa - według  działów </t>
  </si>
  <si>
    <t>Tablica    8</t>
  </si>
  <si>
    <t xml:space="preserve">  Wydatki  budżetu  państwa - według części </t>
  </si>
  <si>
    <t>Tablica    9</t>
  </si>
  <si>
    <t xml:space="preserve">  Wydatki  budżetu  państwa  w  budżetach  wojewodów - według działów</t>
  </si>
  <si>
    <t>Tablica  10</t>
  </si>
  <si>
    <t xml:space="preserve">  Wydatki  budżetu  państwa  w  budżetach  wojewodów </t>
  </si>
  <si>
    <t>Tablica  11</t>
  </si>
  <si>
    <t xml:space="preserve">  Zobowiązania państwowych jednostek budżetowych - według działów</t>
  </si>
  <si>
    <t>Tablica  12</t>
  </si>
  <si>
    <t xml:space="preserve">  Zobowiązania  państwowych  jednostek  budżetowych - według części</t>
  </si>
  <si>
    <t>Tablica  13</t>
  </si>
  <si>
    <t xml:space="preserve">  Zobowiązania państwowych  jednostek  budżetowych  w  budżetach wojewodów - według działów</t>
  </si>
  <si>
    <t>Tablica  14</t>
  </si>
  <si>
    <t xml:space="preserve">  Zobowiązania państwowych  jednostek  budżetowych  w  budżetach wojewodów</t>
  </si>
  <si>
    <t>Tablica  15</t>
  </si>
  <si>
    <t xml:space="preserve">  Rozliczenie  rezerw</t>
  </si>
  <si>
    <t>Tablica  16</t>
  </si>
  <si>
    <t xml:space="preserve">  Dochody i wydatki w szczegółowości danych określonych w informacji o szacunkowym wykonaniu budżetu państwa</t>
  </si>
  <si>
    <t>Tablica  17</t>
  </si>
  <si>
    <t xml:space="preserve">  Zestawienie  ogólne  z  wykonania  budżetu  środków europejskich</t>
  </si>
  <si>
    <t>Tablica  18</t>
  </si>
  <si>
    <t xml:space="preserve">  Dochody  budżetu  środków europejskich</t>
  </si>
  <si>
    <t>Tablica  19</t>
  </si>
  <si>
    <t xml:space="preserve">  Wydatki  budżetu  środków europejskich</t>
  </si>
  <si>
    <t>Tablica  20</t>
  </si>
  <si>
    <t xml:space="preserve">  Zwroty wydatków dotyczące płatności z poprzednich lat budżetowych</t>
  </si>
  <si>
    <t>Departament Instytucji Płatniczej</t>
  </si>
  <si>
    <t>BUDŻET ŚRODKÓW EUROPEJSKICH</t>
  </si>
  <si>
    <t>Uwaga</t>
  </si>
  <si>
    <t>Dane liczbowe ujęte w tabelach zostały zaokrąglone do pełnych tysięcy złotych zgodnie z zasadami arytmetyki, tj. od 500 zł - w „górę”, poniżej 500 zł - „w dół".</t>
  </si>
  <si>
    <t>Sumowanie poszczególnych składników zaokrąglonych kwot może wykazywać niewielkie różnice wynikające z tych zaokrągleń.</t>
  </si>
  <si>
    <t>Zero oznacza kwotę mniejszą od 500 zł.</t>
  </si>
  <si>
    <r>
      <rPr>
        <vertAlign val="superscript"/>
        <sz val="12"/>
        <rFont val="Arial"/>
        <family val="2"/>
        <charset val="238"/>
      </rPr>
      <t xml:space="preserve"> </t>
    </r>
  </si>
  <si>
    <t>Tablica 15</t>
  </si>
  <si>
    <t>ROZLICZENIE   REZERW</t>
  </si>
  <si>
    <t>Budżet</t>
  </si>
  <si>
    <t>Rezerwy</t>
  </si>
  <si>
    <t>Plan</t>
  </si>
  <si>
    <t>po zmianach</t>
  </si>
  <si>
    <t>wykorzystane</t>
  </si>
  <si>
    <t>(pozostałość rezerw)</t>
  </si>
  <si>
    <t>I.  REZERWA OGÓLNA</t>
  </si>
  <si>
    <t>II. REZERWY CELOWE</t>
  </si>
  <si>
    <t xml:space="preserve">     z tego na: </t>
  </si>
  <si>
    <t xml:space="preserve">     - dotacje i subwencje</t>
  </si>
  <si>
    <t xml:space="preserve">     - świadczenia na rzecz osób fizycznych</t>
  </si>
  <si>
    <t xml:space="preserve">     - wydatki bieżące jednostek budżetowych</t>
  </si>
  <si>
    <t xml:space="preserve">     - wydatki majątkowe</t>
  </si>
  <si>
    <t xml:space="preserve">     - współfinansowanie projektów z udziałem </t>
  </si>
  <si>
    <t xml:space="preserve">       środków Unii Europejskiej</t>
  </si>
  <si>
    <t>4:3</t>
  </si>
  <si>
    <t>Tablica  3</t>
  </si>
  <si>
    <t>DOCHODY   BUDŻETU   PAŃSTWA</t>
  </si>
  <si>
    <t>I - II</t>
  </si>
  <si>
    <t>D O C H O D Y   O G Ó Ł E M   (1+2+3)</t>
  </si>
  <si>
    <t>z tego:</t>
  </si>
  <si>
    <t>1. Dochody podatkowe</t>
  </si>
  <si>
    <t xml:space="preserve"> z tego:</t>
  </si>
  <si>
    <t>1. 1. Podatek od towarów i usług</t>
  </si>
  <si>
    <t>1. 2. Podatek akcyzowy</t>
  </si>
  <si>
    <t xml:space="preserve">          z tego:</t>
  </si>
  <si>
    <t xml:space="preserve">        - od wyrobów nabytych wewnątrzwspólnotowo,</t>
  </si>
  <si>
    <t xml:space="preserve">        - od wyrobów akcyzowych w kraju,</t>
  </si>
  <si>
    <t xml:space="preserve">        - od wyrobów akcyzowych importowanych.</t>
  </si>
  <si>
    <t>1. 3. Podatek od gier</t>
  </si>
  <si>
    <t>1. 4. Podatek dochodowy od osób prawnych</t>
  </si>
  <si>
    <t xml:space="preserve">          w tym:</t>
  </si>
  <si>
    <t xml:space="preserve">        - od dochodów zagranicznej spółki kontrolowanej</t>
  </si>
  <si>
    <t>1. 5. Podatek dochodowy od osób fizycznych</t>
  </si>
  <si>
    <t xml:space="preserve">        - podatek dochodowy od osób fizycznych,</t>
  </si>
  <si>
    <t xml:space="preserve">        - zryczałtowany podatek dochodowy,</t>
  </si>
  <si>
    <t xml:space="preserve">        - od dochodów zagranicznej spółki kontrolowanej.</t>
  </si>
  <si>
    <t>1. 6. Podatek od wydobycia niektórych kopalin</t>
  </si>
  <si>
    <t>1. 7. Podatek od niektórych instytucji finansowych</t>
  </si>
  <si>
    <t>1. 8. Podatek tonażowy</t>
  </si>
  <si>
    <t>1. 9. Podatki zniesione</t>
  </si>
  <si>
    <t>1.10. Pozostałe dochody podatkowe</t>
  </si>
  <si>
    <t xml:space="preserve">2. Dochody niepodatkowe  </t>
  </si>
  <si>
    <t xml:space="preserve"> 2. 1. Dywidendy i wpłaty z zysku</t>
  </si>
  <si>
    <t xml:space="preserve">           z tego:</t>
  </si>
  <si>
    <t xml:space="preserve">        - dywidendy od udziałów Skarbu Państwa w spółkach,</t>
  </si>
  <si>
    <t xml:space="preserve"> 2. 2. Cło</t>
  </si>
  <si>
    <t xml:space="preserve"> 2. 3. Dochody państwowych jednostek budżetowych i inne dochody niepodatkowe</t>
  </si>
  <si>
    <t xml:space="preserve"> 2. 4. Wpłaty jednostek samorządu terytorialnego</t>
  </si>
  <si>
    <t>3. Środki z Unii Europejskiej i innych źródeł niepodlegające zwrotowi</t>
  </si>
  <si>
    <t>Tablica 11</t>
  </si>
  <si>
    <t>ZOBOWIĄZANIA   PAŃSTWOWYCH   JEDNOSTEK   BUDŻETOWYCH  -  WEDŁUG   DZIAŁÓW</t>
  </si>
  <si>
    <t>Stan zobowiązań</t>
  </si>
  <si>
    <t>Stan zobowiązań wymagalnych</t>
  </si>
  <si>
    <t>w tym:</t>
  </si>
  <si>
    <t xml:space="preserve">obciążających </t>
  </si>
  <si>
    <t>z tytułu</t>
  </si>
  <si>
    <t>ogółem</t>
  </si>
  <si>
    <t>wymagalne</t>
  </si>
  <si>
    <t>powstałe w</t>
  </si>
  <si>
    <t>wydatki</t>
  </si>
  <si>
    <t>odsetek</t>
  </si>
  <si>
    <t>latach ubiegłych</t>
  </si>
  <si>
    <t>(bez odsetek)</t>
  </si>
  <si>
    <t xml:space="preserve">O G Ó Ł E M    (bez zobowiązań dot. długu publicznego) </t>
  </si>
  <si>
    <t>Gospodarka  mieszkaniowa</t>
  </si>
  <si>
    <t xml:space="preserve">Administracja publiczna </t>
  </si>
  <si>
    <t>Urzędy naczelnych organów władzy państwowej kontroli i ochrony prawa oraz sądownictwa</t>
  </si>
  <si>
    <t>Obowiązkowe ubezpieczenia społeczne</t>
  </si>
  <si>
    <t>Bezpieczeństwo publiczne i ochrona przeciwpożarowa</t>
  </si>
  <si>
    <t xml:space="preserve">Wymiar sprawiedliwości </t>
  </si>
  <si>
    <t>Dochody od osób prawnych, od osób fizycznych i od in. jednostek nieposiadających osobowości prawnej oraz wydatki związane z ich poborem</t>
  </si>
  <si>
    <t>Pozostałe zadania w zakresie polityki społecznej</t>
  </si>
  <si>
    <t>Edukacyjna opieka wychowawcza</t>
  </si>
  <si>
    <t>Gospodarka komunalna i ochrona środowiska</t>
  </si>
  <si>
    <t>Kultura i ochrona dziedzictwa narodowego</t>
  </si>
  <si>
    <t>Ogrody botaniczne i zoologiczne oraz naturalne obszary i obiekty chronionej przyrody</t>
  </si>
  <si>
    <t xml:space="preserve">           Zobowiązania dot. długu publicznego</t>
  </si>
  <si>
    <t>Tablica 12</t>
  </si>
  <si>
    <t xml:space="preserve">ZOBOWIĄZANIA   PAŃSTWOWYCH   JEDNOSTEK   BUDŻETOWYCH  -  WEDŁUG   CZĘŚCI </t>
  </si>
  <si>
    <t xml:space="preserve">OGÓŁEM (bez zobowiązań dot. długu publicznego) </t>
  </si>
  <si>
    <t xml:space="preserve">09 - Krajowa Rada Radiofonii i Telewizji </t>
  </si>
  <si>
    <t>13 - Instytut Pamięci Narodowej - Komisja Ścigania  Zbrodni 
       przeciwko Narodowi Polskiemu</t>
  </si>
  <si>
    <t xml:space="preserve">16 - Kancelaria Prezesa Rady Ministrów </t>
  </si>
  <si>
    <t>18 - Budownictwo, planowanie i zagospodarowanie   
       przestrzenne oraz mieszkalnictwo</t>
  </si>
  <si>
    <t>43 - Wyznania religijne oraz mniejszości  narodowe i etniczne</t>
  </si>
  <si>
    <t xml:space="preserve">53 - Urząd Ochrony Konkurencji i Konsumentów </t>
  </si>
  <si>
    <t>79 - Obsługa długu Skarbu Panstwa</t>
  </si>
  <si>
    <t>Tablica 13</t>
  </si>
  <si>
    <t>ZOBOWIĄZANIA   PAŃSTWOWYCH   JEDNOSTEK   BUDŻETOWYCH   W   BUDŻETACH   WOJEWODÓW   -   WEDŁUG   DZIAŁÓW</t>
  </si>
  <si>
    <t>*) - wskaźnik powyżej 1000</t>
  </si>
  <si>
    <t>Tablica 14</t>
  </si>
  <si>
    <t xml:space="preserve">ZOBOWIĄZANIA   PAŃSTWOWYCH   JEDNOSTEK   BUDŻETOWYCH   W   BUDŻETACH   WOJEWODÓW  </t>
  </si>
  <si>
    <t xml:space="preserve"> woj.dolnośląskie</t>
  </si>
  <si>
    <t xml:space="preserve"> woj.kujawsko - pomorskie</t>
  </si>
  <si>
    <t xml:space="preserve"> woj.lubelskie</t>
  </si>
  <si>
    <t xml:space="preserve"> woj.lubuskie</t>
  </si>
  <si>
    <t xml:space="preserve"> woj.łódzkie</t>
  </si>
  <si>
    <t xml:space="preserve"> woj.małopolskie</t>
  </si>
  <si>
    <t xml:space="preserve"> woj.mazowieckie</t>
  </si>
  <si>
    <t xml:space="preserve"> woj.opolskie</t>
  </si>
  <si>
    <t xml:space="preserve"> woj.podkarpackie</t>
  </si>
  <si>
    <t xml:space="preserve"> woj.podlaskie</t>
  </si>
  <si>
    <t xml:space="preserve"> woj.pomorskie</t>
  </si>
  <si>
    <t xml:space="preserve"> woj.śląskie</t>
  </si>
  <si>
    <t xml:space="preserve"> woj.świętokrzyskie</t>
  </si>
  <si>
    <t xml:space="preserve"> woj.warmińsko - mazurskie</t>
  </si>
  <si>
    <t xml:space="preserve"> woj.wielkopolskie</t>
  </si>
  <si>
    <t xml:space="preserve"> woj.zachodniopomorskie</t>
  </si>
  <si>
    <t>DOCHODY I WYDATKI W SZCZEGÓŁOWOŚCI DANYCH OKREŚLONYCH W INFORMACJI O SZACUNKOWYM WYKONANIU BUDŻETU PAŃSTWA</t>
  </si>
  <si>
    <t>w mln zł</t>
  </si>
  <si>
    <t>Lp.</t>
  </si>
  <si>
    <t>1.</t>
  </si>
  <si>
    <t xml:space="preserve"> DOCHODY</t>
  </si>
  <si>
    <t xml:space="preserve">   z tego:</t>
  </si>
  <si>
    <t xml:space="preserve"> a)  dochody podatkowe</t>
  </si>
  <si>
    <t xml:space="preserve">      w tym:</t>
  </si>
  <si>
    <t xml:space="preserve">    - podatki pośrednie</t>
  </si>
  <si>
    <t xml:space="preserve">       w tym: podatek akcyzowy</t>
  </si>
  <si>
    <t xml:space="preserve">    - podatek dochodowy od osób prawnych</t>
  </si>
  <si>
    <t xml:space="preserve">    - podatek dochodowy od osób fizycznych</t>
  </si>
  <si>
    <t xml:space="preserve">    - podatek od niektórych instytucji finansowych</t>
  </si>
  <si>
    <t xml:space="preserve"> b)  dochody niepodatkowe</t>
  </si>
  <si>
    <t xml:space="preserve">       w tym: wpływy z cła</t>
  </si>
  <si>
    <t xml:space="preserve"> c) środki z UE i innych źródeł niepodlegające zwrotowi</t>
  </si>
  <si>
    <t xml:space="preserve">    -  Wspólna Polityka Rolna </t>
  </si>
  <si>
    <t xml:space="preserve">    -  fundusze strukturalne i inne</t>
  </si>
  <si>
    <t>2.</t>
  </si>
  <si>
    <t xml:space="preserve"> WYDATKI</t>
  </si>
  <si>
    <t xml:space="preserve">    - obsługa długu Skarbu Państwa</t>
  </si>
  <si>
    <t xml:space="preserve">    - rozliczenia z budżetem ogólnym UE z tyt. środków własnych</t>
  </si>
  <si>
    <t xml:space="preserve">    - dotacja dla Funduszu Emerytalno-Rentowego</t>
  </si>
  <si>
    <t xml:space="preserve">    - dotacja dla Funduszu Ubezpieczeń Społecznych</t>
  </si>
  <si>
    <t xml:space="preserve">    - subwencje ogólne dla jednostek samorządu terytorialnego </t>
  </si>
  <si>
    <t xml:space="preserve">Tablica 6 </t>
  </si>
  <si>
    <t>WYDATKI   BUDŻETU   PAŃSTWA</t>
  </si>
  <si>
    <t>w tysiącach złotych</t>
  </si>
  <si>
    <t>P1</t>
  </si>
  <si>
    <t>WYDATKI OGÓŁEM</t>
  </si>
  <si>
    <t>P2</t>
  </si>
  <si>
    <t>DOTACJE I SUBWENCJE</t>
  </si>
  <si>
    <t>P3</t>
  </si>
  <si>
    <t>1.1</t>
  </si>
  <si>
    <t>Subwencje ogólne</t>
  </si>
  <si>
    <t>P4</t>
  </si>
  <si>
    <t>1.2</t>
  </si>
  <si>
    <t>Dotacje dla państwowych funduszy celowych</t>
  </si>
  <si>
    <t>P5</t>
  </si>
  <si>
    <t>Fundusz Ubezpieczeń Społecznych</t>
  </si>
  <si>
    <t>P7</t>
  </si>
  <si>
    <t>Fundusz Emerytalno-Rentowy</t>
  </si>
  <si>
    <t>P8</t>
  </si>
  <si>
    <t>1.3</t>
  </si>
  <si>
    <t>Dotacje dla jednostek samorządu terytorialnego na realizację zadań bieżących  z zakresu administracji rządowej oraz innych zadań zleconych ustawami</t>
  </si>
  <si>
    <t>P9</t>
  </si>
  <si>
    <t>1.4</t>
  </si>
  <si>
    <t>Dotacje dla jednostek samorządu terytorialnego na zadania bieżące własne</t>
  </si>
  <si>
    <t>P20</t>
  </si>
  <si>
    <t>1.5</t>
  </si>
  <si>
    <t>Dotacje podmiotowe dla uczelni</t>
  </si>
  <si>
    <t>P10</t>
  </si>
  <si>
    <t>ŚWIADCZENIA NA RZECZ OSÓB FIZYCZNYCH</t>
  </si>
  <si>
    <t>P11</t>
  </si>
  <si>
    <t>3.</t>
  </si>
  <si>
    <t>WYDATKI BIEŻĄCE JEDNOSTEK BUDŻETOWYCH</t>
  </si>
  <si>
    <t>P12</t>
  </si>
  <si>
    <t>3.1</t>
  </si>
  <si>
    <t>Wynagrodzenia i pochodne od wynagrodzeń</t>
  </si>
  <si>
    <t>P13</t>
  </si>
  <si>
    <t>3.2</t>
  </si>
  <si>
    <t>Zakup materiałów i usług</t>
  </si>
  <si>
    <t>P14</t>
  </si>
  <si>
    <t>4.</t>
  </si>
  <si>
    <t>WYDATKI MAJĄTKOWE</t>
  </si>
  <si>
    <t>P15</t>
  </si>
  <si>
    <t>4.1</t>
  </si>
  <si>
    <t>Wydatki i zakupy inwestycyjne państwowych jednostek 
budżetowych</t>
  </si>
  <si>
    <t>P16</t>
  </si>
  <si>
    <t>4.2</t>
  </si>
  <si>
    <t>Dotacje dla jednostek samorządu terytorialnego na inwestycje i zakupy inwestycyjne z zakresu administracji rządowej oraz inne zadania zlecone ustawami</t>
  </si>
  <si>
    <t>P17</t>
  </si>
  <si>
    <t>4.3</t>
  </si>
  <si>
    <t>Dotacje dla jednostek samorządu terytorialnego na realizację ich własnych inwestycji i zakupów inwestycyjnych</t>
  </si>
  <si>
    <t>P19</t>
  </si>
  <si>
    <t>5.</t>
  </si>
  <si>
    <t>WYDATKI NA OBSŁUGĘ DŁUGU SKARBU PAŃSTWA</t>
  </si>
  <si>
    <t>P23</t>
  </si>
  <si>
    <t>6.</t>
  </si>
  <si>
    <t>ŚRODKI WŁASNE UNII EUROPEJSKIEJ</t>
  </si>
  <si>
    <t>P24</t>
  </si>
  <si>
    <t>7.</t>
  </si>
  <si>
    <t>WSPÓŁFINANSOWANIE PROJEKTÓW Z UDZIAŁEM ŚRODKÓW UE</t>
  </si>
  <si>
    <t>na 2019 rok</t>
  </si>
  <si>
    <t>W  LATACH  2018 - 2019</t>
  </si>
  <si>
    <t>R o k     2 0 1 9</t>
  </si>
  <si>
    <t>10 - Urząd Ochrony Danych Osobowych</t>
  </si>
  <si>
    <r>
      <t>na 2019 r.</t>
    </r>
    <r>
      <rPr>
        <b/>
        <vertAlign val="superscript"/>
        <sz val="12"/>
        <rFont val="Arial"/>
        <family val="2"/>
        <charset val="238"/>
      </rPr>
      <t/>
    </r>
  </si>
  <si>
    <t xml:space="preserve">     - środki własne Unii Europejskiej</t>
  </si>
  <si>
    <t xml:space="preserve">      1.  7.  prefinansowanie zadań z udziałem środków z UE</t>
  </si>
  <si>
    <t xml:space="preserve">      1.  8.  lokaty</t>
  </si>
  <si>
    <t xml:space="preserve">      1.  9.  środki na rachunkach budżetowych</t>
  </si>
  <si>
    <t>wykonanie</t>
  </si>
  <si>
    <t xml:space="preserve">        - wpłaty z zysku od przedsiębiorstw państwowych i jednoosobowych spółek Skarbu Państwa,</t>
  </si>
  <si>
    <t xml:space="preserve">        - wpłaty do budżetu państwa od Banku Gospodarstwa Krajowego.</t>
  </si>
  <si>
    <t>1)</t>
  </si>
  <si>
    <t>Szkolnictwo wyższe i nauka</t>
  </si>
  <si>
    <t>Urząd Ochrony Danych</t>
  </si>
  <si>
    <t xml:space="preserve"> Osobowych </t>
  </si>
  <si>
    <t>28 - Szkolnictwo wyższe i nauka</t>
  </si>
  <si>
    <t>R o k     2 0 1 8</t>
  </si>
  <si>
    <t xml:space="preserve">            (1.1 + 1.2 + 1.3 + 1.4 + 1.5 + 1.6 + 1.7 - 1.8 - 1 .9)</t>
  </si>
  <si>
    <r>
      <t>10 - Urząd  Ochrony Danych Osobowych</t>
    </r>
    <r>
      <rPr>
        <sz val="14"/>
        <rFont val="Arial"/>
        <family val="2"/>
        <charset val="238"/>
      </rPr>
      <t xml:space="preserve"> </t>
    </r>
  </si>
  <si>
    <t xml:space="preserve">Szkolnictwo wyższe </t>
  </si>
  <si>
    <r>
      <rPr>
        <vertAlign val="superscript"/>
        <sz val="12"/>
        <rFont val="Arial"/>
        <family val="2"/>
        <charset val="238"/>
      </rPr>
      <t>*)</t>
    </r>
    <r>
      <rPr>
        <vertAlign val="superscript"/>
        <sz val="11"/>
        <rFont val="Arial"/>
        <family val="2"/>
        <charset val="238"/>
      </rPr>
      <t xml:space="preserve">  </t>
    </r>
    <r>
      <rPr>
        <sz val="11"/>
        <rFont val="Arial"/>
        <family val="2"/>
        <charset val="238"/>
      </rPr>
      <t>wskaźnik powyżej 1000</t>
    </r>
  </si>
  <si>
    <t xml:space="preserve">  Zestawienie  ogólne - porównanie  wykonania  budżetu  państwa  w  latach  2018 - 2019</t>
  </si>
  <si>
    <t>6:3</t>
  </si>
  <si>
    <t>I - IV</t>
  </si>
  <si>
    <t xml:space="preserve"> I - V</t>
  </si>
  <si>
    <t>I - VI</t>
  </si>
  <si>
    <t>*)</t>
  </si>
  <si>
    <t>I - V</t>
  </si>
  <si>
    <t>IVa. ZWROT ŚRODKÓW PRZEKAZANYCH NA FINANSOWANIE 
        DEFICYTU BUDŻETU ŚRODKÓW EUROPEJSKICH W LATACH UBIEGŁYCH</t>
  </si>
  <si>
    <t>V.  WYNIK BUDŻETU ŚRODKÓW EUROPEJSKICH</t>
  </si>
  <si>
    <r>
      <t xml:space="preserve">VI.  FINANSOWANIE   </t>
    </r>
    <r>
      <rPr>
        <sz val="12"/>
        <rFont val="Arial"/>
        <family val="2"/>
        <charset val="238"/>
      </rPr>
      <t xml:space="preserve">( - III + IV + IVa ) </t>
    </r>
    <r>
      <rPr>
        <b/>
        <sz val="12"/>
        <rFont val="Arial"/>
        <family val="2"/>
        <charset val="238"/>
      </rPr>
      <t xml:space="preserve">  </t>
    </r>
  </si>
  <si>
    <t>4a. Zwrot środków przekazanych na finansowanie
      deficytu budżetu środków europejskich w latach ubiegłych</t>
  </si>
  <si>
    <t xml:space="preserve">  5.  Wynik budżetu środków europejskich</t>
  </si>
  <si>
    <r>
      <rPr>
        <vertAlign val="superscript"/>
        <sz val="12"/>
        <rFont val="Arial"/>
        <family val="2"/>
        <charset val="238"/>
      </rPr>
      <t>**)</t>
    </r>
    <r>
      <rPr>
        <sz val="12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>z uwzględnieniem zmian dokonanych odrębnymi przepisami</t>
    </r>
  </si>
  <si>
    <r>
      <t>na 2019 rok</t>
    </r>
    <r>
      <rPr>
        <b/>
        <vertAlign val="superscript"/>
        <sz val="11"/>
        <rFont val="Arial"/>
        <family val="2"/>
        <charset val="238"/>
      </rPr>
      <t xml:space="preserve"> **)</t>
    </r>
  </si>
  <si>
    <r>
      <t xml:space="preserve">na 2019 rok </t>
    </r>
    <r>
      <rPr>
        <b/>
        <vertAlign val="superscript"/>
        <sz val="11"/>
        <rFont val="Arial"/>
        <family val="2"/>
        <charset val="238"/>
      </rPr>
      <t>**)</t>
    </r>
  </si>
  <si>
    <r>
      <rPr>
        <vertAlign val="superscript"/>
        <sz val="11"/>
        <color indexed="8"/>
        <rFont val="Arial"/>
        <family val="2"/>
        <charset val="238"/>
      </rPr>
      <t>*)</t>
    </r>
    <r>
      <rPr>
        <sz val="11"/>
        <color indexed="8"/>
        <rFont val="Arial"/>
        <family val="2"/>
        <charset val="238"/>
      </rPr>
      <t xml:space="preserve">  wskaźnik powyżej 1000</t>
    </r>
  </si>
  <si>
    <t>*)  wskaźnik powyżej 1000</t>
  </si>
  <si>
    <t>I - VII</t>
  </si>
  <si>
    <t>I - VIII</t>
  </si>
  <si>
    <t>I - IX</t>
  </si>
  <si>
    <t xml:space="preserve"> I - VIII</t>
  </si>
  <si>
    <t xml:space="preserve">Sprawozdanie operatywne z wykonania budżetu państwa uwzględnia przepisy: </t>
  </si>
  <si>
    <t xml:space="preserve">  w tym wynagrodzeń, na rok 2019  (Dz. U. poz. 344).</t>
  </si>
  <si>
    <t xml:space="preserve">  określonych w ustawie budżetowej na rok 2019 (Dz. U. poz. 1729).</t>
  </si>
  <si>
    <t>Wytwarzanie i zaopatrywanie w energię elektryczną,  gaz i wodę</t>
  </si>
  <si>
    <t>I - X</t>
  </si>
  <si>
    <t>I - XI</t>
  </si>
  <si>
    <t>I - XII</t>
  </si>
  <si>
    <t xml:space="preserve"> I - XI</t>
  </si>
  <si>
    <t>Ustawa budżetowa</t>
  </si>
  <si>
    <t>i plan po zmianach</t>
  </si>
  <si>
    <t>- rozporządzenia Prezesa Rady Ministrów z dnia 20 lutego 2019 r. w sprawie przeniesienia planowanych dochodów i wydatków budżetowych,</t>
  </si>
  <si>
    <t>- rozporządzenia Prezesa Rady Ministrów z dnia 6 września 2019 r. w sprawie przeniesienia planowanych wydatków budżetowych</t>
  </si>
  <si>
    <t>- rozporządzenia Prezesa Rady Ministrów z dnia 6 września 2019 r. w sprawie dokonania przeniesień niektórych planowanych wydatków</t>
  </si>
  <si>
    <t>na dzień 31-12-2019 r.</t>
  </si>
  <si>
    <t>ZA STYCZEŃ - GRUDZIEŃ 2019 ROKU</t>
  </si>
  <si>
    <t>**)</t>
  </si>
  <si>
    <r>
      <rPr>
        <vertAlign val="superscript"/>
        <sz val="12"/>
        <rFont val="Arial"/>
        <family val="2"/>
        <charset val="238"/>
      </rPr>
      <t>**)</t>
    </r>
    <r>
      <rPr>
        <vertAlign val="superscript"/>
        <sz val="11"/>
        <rFont val="Arial"/>
        <family val="2"/>
        <charset val="238"/>
      </rPr>
      <t xml:space="preserve">  </t>
    </r>
    <r>
      <rPr>
        <sz val="11"/>
        <rFont val="Arial"/>
        <family val="2"/>
        <charset val="238"/>
      </rPr>
      <t>łącznie z wydatkami, które nie wygasły przed upływem 2019 roku</t>
    </r>
  </si>
  <si>
    <r>
      <t>I - XII</t>
    </r>
    <r>
      <rPr>
        <b/>
        <vertAlign val="superscript"/>
        <sz val="12"/>
        <rFont val="Arial"/>
        <family val="2"/>
        <charset val="238"/>
      </rPr>
      <t xml:space="preserve"> **)</t>
    </r>
  </si>
  <si>
    <t xml:space="preserve">                                 c - Wykonanie **)</t>
  </si>
  <si>
    <t xml:space="preserve">                                 c - Wykonanie **)        </t>
  </si>
  <si>
    <t>**)  łącznie z wydatkami, które nie wygasły przed upływem 2019 roku</t>
  </si>
  <si>
    <t xml:space="preserve">                                 c - Wykonanie  **)</t>
  </si>
  <si>
    <t xml:space="preserve">                                 c - Wykonanie **)          </t>
  </si>
  <si>
    <t>1) i 2)</t>
  </si>
  <si>
    <t>1) Zmiana rezerwy na podstawie Opinii nr 13 Komisji Finansów Publicznych z dnia 12 grudnia 2019 r. w sprawie utworzenia nowej rezerwy celowej.</t>
  </si>
  <si>
    <t>2) Zmiana rezerwy na podstawie decyzji Ministra Finansów MF/BP4.4143.16.4.2019.RC z dnia 31 grudnia 2019 r.  w sprawie utworzenia nowej rezerwy celowej.</t>
  </si>
  <si>
    <t xml:space="preserve">         'swap oraz innych tytułów płatne w latach następnych</t>
  </si>
  <si>
    <t>- rozporządzenie Prezesa Rady Ministrów z dnia 20 grudnia 2019 r. w sprawie dokonania przeniesień niektórych planowanych wydatków budżetowych,</t>
  </si>
  <si>
    <t xml:space="preserve"> Kwota wydatków, które nie wygasły z upływem roku budżetowego określona w ustawie z dnia 20 grudnia 2019 r. o zmianie ustawy o szczególnych rozwiązaniach </t>
  </si>
  <si>
    <t xml:space="preserve"> służących realizacji ustawy budżetowej na rok 2019 (Dz. U. poz. 2490) wynosi 138.283.592 zł., natomiast kwota wydatków niewygasających wykazana przez </t>
  </si>
  <si>
    <t xml:space="preserve"> dysponentów części budżetowych w sprawozdaniach Rb-28 z wykonania planu wydatków budżetu państwa za rok 2019 wynosi 137.130.067 zł. </t>
  </si>
  <si>
    <t xml:space="preserve"> Zgodnie z art. 181 ust. 8 ustawy o finansach publicznych środki na wydatki niewygasające niewykorzystane w terminie wynikającym z ustawy  </t>
  </si>
  <si>
    <t xml:space="preserve"> z dnia 20 grudnia 2019 r. o zmianie ustawy o szczególnych rozwiązaniach służących realizacji ustawy budżetowej na rok 2019 podlegają przekazaniu</t>
  </si>
  <si>
    <t xml:space="preserve"> na dochody budżetu państwa w roku bieżącym tj. 2020 r.</t>
  </si>
  <si>
    <t>Tablica 19</t>
  </si>
  <si>
    <t xml:space="preserve">WYDATKI BUDŻETU ŚRODKÓW EUROPEJSKICH </t>
  </si>
  <si>
    <t>Część</t>
  </si>
  <si>
    <t xml:space="preserve">Dział </t>
  </si>
  <si>
    <t>Nazwa Programów Operacyjnych</t>
  </si>
  <si>
    <t>Ustawa budżetowa na 2019 r.</t>
  </si>
  <si>
    <t>Budżet po zmianach</t>
  </si>
  <si>
    <t>Wydatki z budżetu środków europejskich</t>
  </si>
  <si>
    <t>Razem część</t>
  </si>
  <si>
    <t>9:5</t>
  </si>
  <si>
    <t>9:7</t>
  </si>
  <si>
    <t>Program Operacyjny Polska Cyfrowa na lata 2014 - 2020</t>
  </si>
  <si>
    <t>15/02</t>
  </si>
  <si>
    <t>Program Operacyjny Wiedza Edukacja Rozwój 2014 - 2020</t>
  </si>
  <si>
    <t>15/03</t>
  </si>
  <si>
    <t>15/04</t>
  </si>
  <si>
    <t>15/05</t>
  </si>
  <si>
    <t>15/06</t>
  </si>
  <si>
    <t>15/07</t>
  </si>
  <si>
    <t>15/08</t>
  </si>
  <si>
    <t>15/09</t>
  </si>
  <si>
    <t>15/10</t>
  </si>
  <si>
    <t>15/11</t>
  </si>
  <si>
    <t>15/12</t>
  </si>
  <si>
    <t>Działalnośc usługowa</t>
  </si>
  <si>
    <t>Program Operacyjny Infrastruktura i Środowisko 2014 - 2020</t>
  </si>
  <si>
    <t>Program Operacyjny Inteligentny Rozwój 2014 - 2020</t>
  </si>
  <si>
    <t>Program Operacyjny Rybactwo i Morze 2014 - 2020</t>
  </si>
  <si>
    <t>Regionalny Program Operacyjny Województwa Zachodniopomorskiego 2014 - 2020</t>
  </si>
  <si>
    <t>Mechanizm Finansowy EOG III Perspektywa Finansowa</t>
  </si>
  <si>
    <t>Norweski Mechanizm Finansowy III Perspektywa Finansowa</t>
  </si>
  <si>
    <t>Regionalny Program Operacyjny Województwa Świętokrzyskiego na lata 2014 - 2020</t>
  </si>
  <si>
    <t>Program Operacyjny Innowacyjna Gospodarka 2007-2013</t>
  </si>
  <si>
    <t>Regionalny Program Operacyjny Województwa Dolnośląskiego 2014 - 2020</t>
  </si>
  <si>
    <t>Regionalny Program Operacyjny Województwa Kujawsko - Pomorskiego na lata 2014 - 2020</t>
  </si>
  <si>
    <t>Regionalny Program Operacyjny Województwa Lubelskiego na lata 2014 - 2020</t>
  </si>
  <si>
    <t>Regionalny Program Operacyjny - Lubuskie 2020</t>
  </si>
  <si>
    <t>Regionalny Program Operacyjny Województwa Łódzkiego na lata 2014 - 2020</t>
  </si>
  <si>
    <t>Regionalny Program Operacyjny Województwa Małopolskiego na lata 2014 - 2020</t>
  </si>
  <si>
    <t>Regionalny Program Operacyjny Województwa Mazowieckiego na lata 2014 - 2020</t>
  </si>
  <si>
    <t>Regionalny Program Operacyjny Województwa Opolskiego na lata 2014 - 2020</t>
  </si>
  <si>
    <t>Regionalny Program Operacyjny Województwa Podkarpackiego na lata 2014 - 2020</t>
  </si>
  <si>
    <t>Regionalny Program Operacyjny Województwa Podlaskiego na lata 2014 - 2020</t>
  </si>
  <si>
    <t>Regionalny Program Operacyjny Województwa Pomorskiego na lata 2014 - 2020</t>
  </si>
  <si>
    <t>Regionalny Program Operacyjny Województwa Śląskiego na lata 2014 - 2020</t>
  </si>
  <si>
    <t>Regionalny Program Operacyjny Województwa Warmińsko - Mazurskiego na lata 2014 - 2020</t>
  </si>
  <si>
    <t>Wielkopolski Regionalny Program Operacyjny na lata 2014 - 2020</t>
  </si>
  <si>
    <t>Wspólna Polityka Rolna</t>
  </si>
  <si>
    <t>Program Operacyjny Polska Wschodnia 2014 - 2020</t>
  </si>
  <si>
    <t>Program Operacyjny Kapitał Ludzki 2007-2013</t>
  </si>
  <si>
    <t>Regionalny Program Operacyjny Województwa Kujawsko - Pomorskiego na lata 2007 - 2013</t>
  </si>
  <si>
    <t>Regionalny Program Operacyjny Województwa Zachodniopomorskiego 2007 - 2013</t>
  </si>
  <si>
    <t>Instrument "Łącząc Europę"</t>
  </si>
  <si>
    <t>Program Operacyjny Infrastruktura i Środowisko 2007-2013</t>
  </si>
  <si>
    <t>Program Operacyjny Pomoc Żywnościowa 2014 - 2020</t>
  </si>
  <si>
    <t>poz. 98  Finansowanie programów z budżetu środków europejskich</t>
  </si>
  <si>
    <t>poz. 99  Finansowanie wynagrodzeń w ramach budżetu środków europejskich</t>
  </si>
  <si>
    <t>85/02</t>
  </si>
  <si>
    <t>85/04</t>
  </si>
  <si>
    <t>85/06</t>
  </si>
  <si>
    <t>85/08</t>
  </si>
  <si>
    <t>85/10</t>
  </si>
  <si>
    <t>85/12</t>
  </si>
  <si>
    <t>85/14</t>
  </si>
  <si>
    <t>85/16</t>
  </si>
  <si>
    <t>85/18</t>
  </si>
  <si>
    <t>85/20</t>
  </si>
  <si>
    <t>85/22</t>
  </si>
  <si>
    <t>85/24</t>
  </si>
  <si>
    <t>85/26</t>
  </si>
  <si>
    <t>85/28</t>
  </si>
  <si>
    <t>85/30</t>
  </si>
  <si>
    <t>85/32</t>
  </si>
  <si>
    <t>RAZEM</t>
  </si>
  <si>
    <t>Tablica 18</t>
  </si>
  <si>
    <t xml:space="preserve"> Dochody budżetu środków europejskich w 2019 r. </t>
  </si>
  <si>
    <t>Nazwa Programu</t>
  </si>
  <si>
    <t xml:space="preserve">Dochody budżetu środków europejskich (część 87) </t>
  </si>
  <si>
    <t>I-XII</t>
  </si>
  <si>
    <t>Regionalny Program Operacyjny -  Lubuskie 2020</t>
  </si>
  <si>
    <t>Regionalny Program Operacyjny Województwa Warmińsko-Mazurskiego na lata 2014 - 2020</t>
  </si>
  <si>
    <t>Ogółem Regionalne Programy Operacyjne 2014 - 2020</t>
  </si>
  <si>
    <t>Ogółem perspektywa finansowa UE 2014 - 2020</t>
  </si>
  <si>
    <t>Program Operacyjny Innowacyjna Gospodarka 2007 - 2013</t>
  </si>
  <si>
    <t>Regionalny Program Operacyjny dla Województwa Dolnośląskiego na lata 2007 - 2013</t>
  </si>
  <si>
    <t>Regionalny Program Operacyjny Województwa Lubelskiego na lata 2007 - 2013</t>
  </si>
  <si>
    <t>Lubuski Regionalny Program Operacyjny na lata 2007 - 2013</t>
  </si>
  <si>
    <t>Regionalny Program Operacyjny Województwa Łódzkiego na lata 2007 - 2013</t>
  </si>
  <si>
    <t>Małopolski Regionalny Program Operacyjny na lata 2007 - 2013</t>
  </si>
  <si>
    <t>Regionalny Program Operacyjny Województwa Mazowieckiego na lata 2007 - 2013</t>
  </si>
  <si>
    <t>Regionalny Program Operacyjny Województwa Opolskiego na lata 2007 - 2013</t>
  </si>
  <si>
    <t>Regionalny Program Operacyjny Województwa Podkarpackiego na lata 2007 - 2013</t>
  </si>
  <si>
    <t>Regionalny Program Operacyjny Województwa Podlaskiego na lata 2007 - 2013</t>
  </si>
  <si>
    <t>Regionalny Program Operacyjny dla Województwa Pomorskiego na lata 2007 - 2013</t>
  </si>
  <si>
    <t>Regionalny Program Operacyjny Województwa Śląskiego na lata 2007 - 2013</t>
  </si>
  <si>
    <t>Regionalny Program Operacyjny Województwa Świętokrzyskiego na lata 2007 - 2013</t>
  </si>
  <si>
    <t>Regionalny Program Operacyjny Warmia i Mazury na lata 2007 - 2013</t>
  </si>
  <si>
    <t>Wielkopolski Regionalny Program Operacyjny na lata 2007 - 2013</t>
  </si>
  <si>
    <t>Regionalny Program Operacyjny Województwa Zachodniopomorskiego na lata 2007 - 2013</t>
  </si>
  <si>
    <t>Ogółem perspektywa finansowa UE 2007 - 2013</t>
  </si>
  <si>
    <t>Ogółem Programy</t>
  </si>
  <si>
    <t>ZESTAWIENIE  OGÓLNE  Z  WYKONANIA  BUDŻETU  ŚRODKÓW  EUROPEJSKICH</t>
  </si>
  <si>
    <t xml:space="preserve">Ustawa </t>
  </si>
  <si>
    <r>
      <t>na 2019 rok</t>
    </r>
    <r>
      <rPr>
        <b/>
        <vertAlign val="superscript"/>
        <sz val="11"/>
        <rFont val="Arial"/>
        <family val="2"/>
        <charset val="238"/>
      </rPr>
      <t xml:space="preserve"> </t>
    </r>
  </si>
  <si>
    <t>III.   WYNIK BUDŻETU ŚRODKÓW EUROPEJSKICH</t>
  </si>
  <si>
    <t>I-IV</t>
  </si>
  <si>
    <t>I-V</t>
  </si>
  <si>
    <t>I-VI</t>
  </si>
  <si>
    <t>I-VII</t>
  </si>
  <si>
    <t>I-VIII</t>
  </si>
  <si>
    <t>I-IX</t>
  </si>
  <si>
    <t>I-X</t>
  </si>
  <si>
    <t>I-XI</t>
  </si>
  <si>
    <t>Tablica 20</t>
  </si>
  <si>
    <t>ZWROTY WYDATKÓW DOTYCZĄCE PŁATNOŚCI Z POPRZEDNICH LAT BUDŻETOWYCH</t>
  </si>
  <si>
    <t>Klasyfikacja budżetowa</t>
  </si>
  <si>
    <t>Nazwa programu</t>
  </si>
  <si>
    <t>Zwroty wydatków dotyczące płatności z poprzednich lat budżetowych za okres I-XII 2019r.</t>
  </si>
  <si>
    <t>Nadpłacone zwroty wydatków zwrócone przez Ministra Finansów w bieżącym roku 
i dotyczące zwrotów z lat ubiegłych</t>
  </si>
  <si>
    <t xml:space="preserve">część </t>
  </si>
  <si>
    <t>dział</t>
  </si>
  <si>
    <t>Mechanizm Finansowy Europejskiego Obszaru Gospodarczego 2009-2014</t>
  </si>
  <si>
    <t>Program Operacyjny Infrastruktura i Środowisko 2007 - 2013</t>
  </si>
  <si>
    <t>Program Operacyjny Kapitał Ludzki 2007 - 2013</t>
  </si>
  <si>
    <t>Regionalny Program Operacyjny  Województwa Mazowieckiego na lata 2014-2020</t>
  </si>
  <si>
    <t>Program Operacyjny Rozwój Polski Wschodniej 2007 - 2013</t>
  </si>
  <si>
    <t>Norweski Mechanizm Finansowy 2009-2014</t>
  </si>
  <si>
    <t>Regionalny Program Operacyjny Województwa Dolnośląskiego na lata 2014 - 2020</t>
  </si>
  <si>
    <t>Regionalny Program Operacyjny  Województwa Kujawsko - Pomorskiego na lata 2007-2013</t>
  </si>
  <si>
    <t>Regionalny Program Operacyjny  Województwa Kujawsko - Pomorskiego na lata 2014 - 2020</t>
  </si>
  <si>
    <t>Regionalny Program Operacyjny  Województwa Lubelskiego na lata 2007 - 2013</t>
  </si>
  <si>
    <t>Regionalny Program Operacyjny  Województwa Lubelskiego na lata 2014 - 2020</t>
  </si>
  <si>
    <t>Regionalny Program Operacyjny  Województwa Mazowieckiego na lata 2007 - 2013</t>
  </si>
  <si>
    <t>Regionalny Program Operacyjny Województwa Pomorskiego na lata  2014 - 2020</t>
  </si>
  <si>
    <t>Regionalny Program Operacyjny  Województwa Śląskiego na lata 2007 - 2013</t>
  </si>
  <si>
    <t>Regionalny Program Operacyjny  Województwa Śląskiego na lata 2014 - 2020</t>
  </si>
  <si>
    <t>Regionalny Program Operacyjny  Województwa Świętokrzyskiego na lata 2007 - 2013</t>
  </si>
  <si>
    <t>Regionalny Program Operacyjny  Województwa Świętokrzyskiego na lata 2014 - 2020</t>
  </si>
  <si>
    <t>Regionalny Program Operacyjny Województwa Zachodniopomorskiego na lata 2014 - 2020</t>
  </si>
  <si>
    <t>Program Operacyjny Rybactwo i Morze 2014-2020</t>
  </si>
  <si>
    <t>Program Operacyjny Zrównoważony Rozwój Sektora Rybołówstwa i Nadbrzeżnych Obszarów Rybackich 2007 - 2013</t>
  </si>
  <si>
    <t>Urzędy naczenych organów władzy państwowej, kontroli i ochrony prawa oraz sądownictwa</t>
  </si>
  <si>
    <t xml:space="preserve">
34</t>
  </si>
  <si>
    <t>**)  łącznie z wydatkami, które nie wygasły przed upływem roku</t>
  </si>
  <si>
    <t xml:space="preserve">dla zapewnienia porównywalności wykonania za 2009 i 2010 r. posłużono się  wskaźnikiem  wzrostu cen towarów </t>
  </si>
  <si>
    <t xml:space="preserve"> i usług konsumpcyjnych 103,1% (na podstawie danych GUS)</t>
  </si>
  <si>
    <t xml:space="preserve">           </t>
  </si>
  <si>
    <r>
      <t xml:space="preserve">       </t>
    </r>
    <r>
      <rPr>
        <vertAlign val="superscript"/>
        <sz val="12"/>
        <rFont val="Arial"/>
        <family val="2"/>
        <charset val="238"/>
      </rPr>
      <t>1)</t>
    </r>
    <r>
      <rPr>
        <sz val="12"/>
        <rFont val="Arial"/>
        <family val="2"/>
        <charset val="238"/>
      </rPr>
      <t xml:space="preserve"> zobowiązania części 79 z tytułu odsetek, dyskonta i opłat od kredytów otrzymanych, wyemitowanych obligacji Skarbu Państwa i transakcji</t>
    </r>
  </si>
  <si>
    <t xml:space="preserve">  budżetu państwa określonych w ustawie budżetowej na rok 2019 (Dz. U. poz. 1762).</t>
  </si>
  <si>
    <t xml:space="preserve">  w tym kwot wynagrodzeń, określonych w ustawie budżetowej na rok 2019 (Dz. U. poz 249).</t>
  </si>
  <si>
    <t xml:space="preserve">
Pozostałe zadania w zakresie polityki społecznej</t>
  </si>
  <si>
    <t xml:space="preserve">
853</t>
  </si>
  <si>
    <r>
      <t>Warszawa,</t>
    </r>
    <r>
      <rPr>
        <b/>
        <sz val="14"/>
        <color theme="0" tint="-0.249977111117893"/>
        <rFont val="Arial"/>
        <family val="2"/>
        <charset val="238"/>
      </rPr>
      <t xml:space="preserve"> czerwiec </t>
    </r>
    <r>
      <rPr>
        <b/>
        <sz val="14"/>
        <color indexed="22"/>
        <rFont val="Arial"/>
        <family val="2"/>
        <charset val="238"/>
      </rPr>
      <t>2020 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</si>
</sst>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1">
    <numFmt numFmtId="6" formatCode="#,##0\ &quot;zł&quot;;[Red]\-#,##0\ &quot;zł&quot;"/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;[Red]&quot;-&quot;#,##0"/>
    <numFmt numFmtId="165" formatCode="General_)"/>
    <numFmt numFmtId="166" formatCode="0.0%"/>
    <numFmt numFmtId="167" formatCode="#,##0&quot; &quot;"/>
    <numFmt numFmtId="168" formatCode="#,###;&quot;-&quot;#,###;&quot;-&quot;"/>
    <numFmt numFmtId="169" formatCode="#,##0&quot; &quot;;;&quot; -&quot;"/>
    <numFmt numFmtId="170" formatCode="0.000"/>
    <numFmt numFmtId="171" formatCode="0.0%;;&quot;--&quot;"/>
    <numFmt numFmtId="172" formatCode="#,##0;&quot;-&quot;#,###;&quot;-&quot;"/>
    <numFmt numFmtId="173" formatCode="0.00000"/>
    <numFmt numFmtId="174" formatCode="#,##0.00;[Red]&quot;-&quot;#,##0.00"/>
    <numFmt numFmtId="175" formatCode="#,###&quot; &quot;;&quot;-&quot;#,###&quot; &quot;;&quot;- &quot;"/>
    <numFmt numFmtId="176" formatCode="0&quot; &quot;;;&quot;- &quot;"/>
    <numFmt numFmtId="177" formatCode="#,##0.0"/>
    <numFmt numFmtId="178" formatCode="#,###,"/>
    <numFmt numFmtId="179" formatCode="#,##0,&quot; &quot;;;&quot; -&quot;"/>
    <numFmt numFmtId="180" formatCode="#,##0,;\ \-#,###,;&quot;-&quot;"/>
    <numFmt numFmtId="181" formatCode="#,##0,&quot; &quot;"/>
    <numFmt numFmtId="182" formatCode="0.0000"/>
    <numFmt numFmtId="183" formatCode="#,###.0,,"/>
    <numFmt numFmtId="184" formatCode="0.0%;;&quot;&quot;"/>
    <numFmt numFmtId="185" formatCode="#,##0.0_);\(#,##0.0\)"/>
    <numFmt numFmtId="186" formatCode="#,##0,;\ \-#,##0,;&quot;-&quot;"/>
    <numFmt numFmtId="187" formatCode="\ #,###,"/>
    <numFmt numFmtId="188" formatCode="_-* #,##0.0\ _z_ł_-;\-* #,##0.0\ _z_ł_-;_-* &quot;-&quot;?\ _z_ł_-;_-@_-"/>
    <numFmt numFmtId="189" formatCode="#,0##,"/>
    <numFmt numFmtId="190" formatCode="000"/>
  </numFmts>
  <fonts count="158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17"/>
      <name val="Calibri"/>
      <family val="2"/>
      <charset val="238"/>
    </font>
    <font>
      <sz val="10"/>
      <name val="TIMES NEW ROMAN PL"/>
      <charset val="238"/>
    </font>
    <font>
      <i/>
      <sz val="11"/>
      <color indexed="23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12"/>
      <name val="Helv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52"/>
      <name val="Czcionka tekstu podstawowego"/>
      <family val="2"/>
      <charset val="238"/>
    </font>
    <font>
      <sz val="10"/>
      <name val="Arial PL"/>
      <charset val="238"/>
    </font>
    <font>
      <b/>
      <sz val="11"/>
      <color indexed="8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indexed="10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vertAlign val="superscript"/>
      <sz val="11"/>
      <name val="Arial CE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Tahoma"/>
      <family val="2"/>
      <charset val="238"/>
    </font>
    <font>
      <sz val="12"/>
      <color indexed="9"/>
      <name val="Arial"/>
      <family val="2"/>
      <charset val="238"/>
    </font>
    <font>
      <sz val="11"/>
      <color indexed="9"/>
      <name val="Arial"/>
      <family val="2"/>
      <charset val="238"/>
    </font>
    <font>
      <sz val="12"/>
      <color indexed="63"/>
      <name val="Tahoma"/>
      <family val="2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vertAlign val="superscript"/>
      <sz val="11"/>
      <name val="Arial"/>
      <family val="2"/>
      <charset val="238"/>
    </font>
    <font>
      <sz val="8"/>
      <name val="Arial CE"/>
      <family val="2"/>
      <charset val="238"/>
    </font>
    <font>
      <b/>
      <sz val="10"/>
      <color indexed="10"/>
      <name val="Arial CE"/>
      <charset val="238"/>
    </font>
    <font>
      <b/>
      <sz val="12"/>
      <name val="Arial CE"/>
      <charset val="238"/>
    </font>
    <font>
      <sz val="12"/>
      <color indexed="8"/>
      <name val="Arial CE"/>
      <family val="2"/>
      <charset val="238"/>
    </font>
    <font>
      <sz val="14"/>
      <name val="Arial"/>
      <family val="2"/>
      <charset val="238"/>
    </font>
    <font>
      <b/>
      <vertAlign val="superscript"/>
      <sz val="9"/>
      <name val="Arial"/>
      <family val="2"/>
      <charset val="238"/>
    </font>
    <font>
      <sz val="11"/>
      <name val="Arial CE"/>
      <charset val="238"/>
    </font>
    <font>
      <b/>
      <sz val="14"/>
      <name val="Arial"/>
      <family val="2"/>
      <charset val="238"/>
    </font>
    <font>
      <b/>
      <sz val="11"/>
      <color indexed="22"/>
      <name val="Arial"/>
      <family val="2"/>
      <charset val="238"/>
    </font>
    <font>
      <b/>
      <sz val="16"/>
      <color indexed="10"/>
      <name val="Arial"/>
      <family val="2"/>
      <charset val="238"/>
    </font>
    <font>
      <b/>
      <sz val="14"/>
      <color indexed="22"/>
      <name val="Arial"/>
      <family val="2"/>
      <charset val="238"/>
    </font>
    <font>
      <sz val="14"/>
      <color indexed="22"/>
      <name val="Arial"/>
      <family val="2"/>
      <charset val="238"/>
    </font>
    <font>
      <vertAlign val="superscript"/>
      <sz val="11"/>
      <name val="Arial"/>
      <family val="2"/>
      <charset val="238"/>
    </font>
    <font>
      <vertAlign val="superscript"/>
      <sz val="12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name val="Arial CE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  <charset val="238"/>
    </font>
    <font>
      <sz val="12"/>
      <color rgb="FFFF000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0"/>
      <name val="Arial CE"/>
      <charset val="238"/>
    </font>
    <font>
      <sz val="11"/>
      <color indexed="8"/>
      <name val="Arial"/>
      <family val="2"/>
      <charset val="238"/>
    </font>
    <font>
      <sz val="12"/>
      <color rgb="FFFF0000"/>
      <name val="Arial CE"/>
      <family val="2"/>
      <charset val="238"/>
    </font>
    <font>
      <b/>
      <sz val="12"/>
      <color indexed="9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7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 CE"/>
      <charset val="238"/>
    </font>
    <font>
      <vertAlign val="superscript"/>
      <sz val="12"/>
      <color theme="1"/>
      <name val="Arial"/>
      <family val="2"/>
      <charset val="238"/>
    </font>
    <font>
      <sz val="9"/>
      <name val="Arial CE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6.5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  <charset val="238"/>
    </font>
    <font>
      <b/>
      <sz val="14"/>
      <color theme="0" tint="-0.249977111117893"/>
      <name val="Arial"/>
      <family val="2"/>
      <charset val="238"/>
    </font>
    <font>
      <sz val="12"/>
      <color indexed="8"/>
      <name val="Arial CE"/>
      <charset val="238"/>
    </font>
    <font>
      <b/>
      <sz val="12"/>
      <color indexed="8"/>
      <name val="Arial CE"/>
      <charset val="238"/>
    </font>
    <font>
      <sz val="10"/>
      <color indexed="10"/>
      <name val="Arial"/>
      <family val="2"/>
      <charset val="238"/>
    </font>
    <font>
      <sz val="11"/>
      <name val="Arial"/>
      <family val="2"/>
    </font>
    <font>
      <vertAlign val="superscript"/>
      <sz val="12"/>
      <color theme="0"/>
      <name val="Arial"/>
      <family val="2"/>
      <charset val="238"/>
    </font>
    <font>
      <sz val="12"/>
      <color theme="1"/>
      <name val="Arial CE"/>
      <family val="2"/>
      <charset val="238"/>
    </font>
    <font>
      <vertAlign val="superscript"/>
      <sz val="12"/>
      <color rgb="FF000000"/>
      <name val="Arial"/>
      <family val="2"/>
      <charset val="238"/>
    </font>
    <font>
      <sz val="10"/>
      <color theme="1"/>
      <name val="Arial CE"/>
      <family val="2"/>
      <charset val="238"/>
    </font>
    <font>
      <sz val="10"/>
      <color theme="1"/>
      <name val="Arial CE"/>
      <charset val="238"/>
    </font>
    <font>
      <sz val="11"/>
      <color theme="1"/>
      <name val="Arial"/>
      <family val="2"/>
      <charset val="238"/>
    </font>
    <font>
      <vertAlign val="superscript"/>
      <sz val="11"/>
      <color indexed="8"/>
      <name val="Arial"/>
      <family val="2"/>
      <charset val="238"/>
    </font>
    <font>
      <b/>
      <sz val="18"/>
      <name val="Arial"/>
      <family val="2"/>
      <charset val="238"/>
    </font>
    <font>
      <sz val="15"/>
      <name val="Arial CE"/>
      <charset val="238"/>
    </font>
    <font>
      <sz val="13"/>
      <name val="Arial CE"/>
      <charset val="238"/>
    </font>
    <font>
      <b/>
      <sz val="16"/>
      <name val="Arial CE"/>
      <charset val="238"/>
    </font>
    <font>
      <sz val="16"/>
      <name val="Arial CE"/>
      <charset val="238"/>
    </font>
    <font>
      <b/>
      <sz val="15"/>
      <name val="Arial CE"/>
      <charset val="238"/>
    </font>
    <font>
      <b/>
      <sz val="13"/>
      <name val="Arial CE"/>
      <charset val="238"/>
    </font>
    <font>
      <sz val="9"/>
      <name val="Arial CE"/>
      <charset val="238"/>
    </font>
    <font>
      <sz val="15"/>
      <name val="Arial"/>
      <family val="2"/>
      <charset val="238"/>
    </font>
    <font>
      <sz val="15"/>
      <color theme="1"/>
      <name val="Arial CE"/>
      <charset val="238"/>
    </font>
    <font>
      <b/>
      <sz val="16"/>
      <color rgb="FFFF0000"/>
      <name val="Arial CE"/>
      <charset val="238"/>
    </font>
    <font>
      <sz val="15"/>
      <color rgb="FFFF0000"/>
      <name val="Arial CE"/>
      <charset val="238"/>
    </font>
    <font>
      <sz val="18"/>
      <name val="Arial CE"/>
      <charset val="238"/>
    </font>
    <font>
      <sz val="9"/>
      <name val="Times New Roman"/>
      <family val="1"/>
      <charset val="238"/>
    </font>
    <font>
      <sz val="13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zcionka tekstu podstawowego"/>
      <family val="2"/>
      <charset val="238"/>
    </font>
    <font>
      <sz val="8"/>
      <color indexed="9"/>
      <name val="Arial CE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9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541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5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25" fillId="2" borderId="0" applyNumberFormat="0" applyBorder="0" applyAlignment="0" applyProtection="0"/>
    <xf numFmtId="0" fontId="24" fillId="2" borderId="0" applyNumberFormat="0" applyBorder="0" applyAlignment="0" applyProtection="0"/>
    <xf numFmtId="0" fontId="25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5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5" fillId="3" borderId="0" applyNumberFormat="0" applyBorder="0" applyAlignment="0" applyProtection="0"/>
    <xf numFmtId="0" fontId="24" fillId="3" borderId="0" applyNumberFormat="0" applyBorder="0" applyAlignment="0" applyProtection="0"/>
    <xf numFmtId="0" fontId="25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5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5" fillId="4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/>
    <xf numFmtId="0" fontId="25" fillId="6" borderId="0" applyNumberFormat="0" applyBorder="0" applyAlignment="0" applyProtection="0"/>
    <xf numFmtId="0" fontId="24" fillId="6" borderId="0" applyNumberFormat="0" applyBorder="0" applyAlignment="0" applyProtection="0"/>
    <xf numFmtId="0" fontId="25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4" fillId="7" borderId="0" applyNumberFormat="0" applyBorder="0" applyAlignment="0" applyProtection="0"/>
    <xf numFmtId="0" fontId="25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5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5" borderId="0" applyNumberFormat="0" applyBorder="0" applyAlignment="0" applyProtection="0"/>
    <xf numFmtId="0" fontId="24" fillId="8" borderId="0" applyNumberFormat="0" applyBorder="0" applyAlignment="0" applyProtection="0"/>
    <xf numFmtId="0" fontId="24" fillId="11" borderId="0" applyNumberFormat="0" applyBorder="0" applyAlignment="0" applyProtection="0"/>
    <xf numFmtId="0" fontId="25" fillId="8" borderId="0" applyNumberFormat="0" applyBorder="0" applyAlignment="0" applyProtection="0"/>
    <xf numFmtId="0" fontId="24" fillId="8" borderId="0" applyNumberFormat="0" applyBorder="0" applyAlignment="0" applyProtection="0"/>
    <xf numFmtId="0" fontId="25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4" fillId="9" borderId="0" applyNumberFormat="0" applyBorder="0" applyAlignment="0" applyProtection="0"/>
    <xf numFmtId="0" fontId="25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5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5" fillId="10" borderId="0" applyNumberFormat="0" applyBorder="0" applyAlignment="0" applyProtection="0"/>
    <xf numFmtId="0" fontId="24" fillId="10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4" fillId="8" borderId="0" applyNumberFormat="0" applyBorder="0" applyAlignment="0" applyProtection="0"/>
    <xf numFmtId="0" fontId="25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24" fillId="11" borderId="0" applyNumberFormat="0" applyBorder="0" applyAlignment="0" applyProtection="0"/>
    <xf numFmtId="0" fontId="25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5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7" fillId="12" borderId="0" applyNumberFormat="0" applyBorder="0" applyAlignment="0" applyProtection="0"/>
    <xf numFmtId="0" fontId="26" fillId="12" borderId="0" applyNumberFormat="0" applyBorder="0" applyAlignment="0" applyProtection="0"/>
    <xf numFmtId="0" fontId="27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9" borderId="0" applyNumberFormat="0" applyBorder="0" applyAlignment="0" applyProtection="0"/>
    <xf numFmtId="0" fontId="26" fillId="9" borderId="0" applyNumberFormat="0" applyBorder="0" applyAlignment="0" applyProtection="0"/>
    <xf numFmtId="0" fontId="27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7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7" fillId="10" borderId="0" applyNumberFormat="0" applyBorder="0" applyAlignment="0" applyProtection="0"/>
    <xf numFmtId="0" fontId="26" fillId="10" borderId="0" applyNumberFormat="0" applyBorder="0" applyAlignment="0" applyProtection="0"/>
    <xf numFmtId="0" fontId="27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7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7" fillId="13" borderId="0" applyNumberFormat="0" applyBorder="0" applyAlignment="0" applyProtection="0"/>
    <xf numFmtId="0" fontId="26" fillId="13" borderId="0" applyNumberFormat="0" applyBorder="0" applyAlignment="0" applyProtection="0"/>
    <xf numFmtId="0" fontId="27" fillId="14" borderId="0" applyNumberFormat="0" applyBorder="0" applyAlignment="0" applyProtection="0"/>
    <xf numFmtId="0" fontId="26" fillId="14" borderId="0" applyNumberFormat="0" applyBorder="0" applyAlignment="0" applyProtection="0"/>
    <xf numFmtId="0" fontId="27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7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7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9" borderId="0" applyNumberFormat="0" applyBorder="0" applyAlignment="0" applyProtection="0"/>
    <xf numFmtId="0" fontId="27" fillId="16" borderId="0" applyNumberFormat="0" applyBorder="0" applyAlignment="0" applyProtection="0"/>
    <xf numFmtId="0" fontId="26" fillId="16" borderId="0" applyNumberFormat="0" applyBorder="0" applyAlignment="0" applyProtection="0"/>
    <xf numFmtId="0" fontId="27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6" fillId="17" borderId="0" applyNumberFormat="0" applyBorder="0" applyAlignment="0" applyProtection="0"/>
    <xf numFmtId="0" fontId="27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6" fillId="18" borderId="0" applyNumberFormat="0" applyBorder="0" applyAlignment="0" applyProtection="0"/>
    <xf numFmtId="0" fontId="27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3" borderId="0" applyNumberFormat="0" applyBorder="0" applyAlignment="0" applyProtection="0"/>
    <xf numFmtId="0" fontId="26" fillId="13" borderId="0" applyNumberFormat="0" applyBorder="0" applyAlignment="0" applyProtection="0"/>
    <xf numFmtId="0" fontId="27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6" fillId="14" borderId="0" applyNumberFormat="0" applyBorder="0" applyAlignment="0" applyProtection="0"/>
    <xf numFmtId="0" fontId="27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9" borderId="0" applyNumberFormat="0" applyBorder="0" applyAlignment="0" applyProtection="0"/>
    <xf numFmtId="0" fontId="26" fillId="19" borderId="0" applyNumberFormat="0" applyBorder="0" applyAlignment="0" applyProtection="0"/>
    <xf numFmtId="0" fontId="27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7" fillId="19" borderId="0" applyNumberFormat="0" applyBorder="0" applyAlignment="0" applyProtection="0"/>
    <xf numFmtId="0" fontId="28" fillId="3" borderId="0" applyNumberFormat="0" applyBorder="0" applyAlignment="0" applyProtection="0"/>
    <xf numFmtId="0" fontId="29" fillId="20" borderId="1" applyNumberFormat="0" applyAlignment="0" applyProtection="0"/>
    <xf numFmtId="0" fontId="30" fillId="21" borderId="2" applyNumberFormat="0" applyAlignment="0" applyProtection="0"/>
    <xf numFmtId="0" fontId="31" fillId="7" borderId="1" applyNumberFormat="0" applyAlignment="0" applyProtection="0"/>
    <xf numFmtId="0" fontId="32" fillId="7" borderId="1" applyNumberFormat="0" applyAlignment="0" applyProtection="0"/>
    <xf numFmtId="0" fontId="31" fillId="7" borderId="1" applyNumberFormat="0" applyAlignment="0" applyProtection="0"/>
    <xf numFmtId="0" fontId="32" fillId="7" borderId="1" applyNumberFormat="0" applyAlignment="0" applyProtection="0"/>
    <xf numFmtId="0" fontId="32" fillId="7" borderId="1" applyNumberFormat="0" applyAlignment="0" applyProtection="0"/>
    <xf numFmtId="0" fontId="32" fillId="7" borderId="1" applyNumberFormat="0" applyAlignment="0" applyProtection="0"/>
    <xf numFmtId="0" fontId="31" fillId="7" borderId="1" applyNumberFormat="0" applyAlignment="0" applyProtection="0"/>
    <xf numFmtId="0" fontId="33" fillId="20" borderId="3" applyNumberFormat="0" applyAlignment="0" applyProtection="0"/>
    <xf numFmtId="0" fontId="34" fillId="20" borderId="3" applyNumberFormat="0" applyAlignment="0" applyProtection="0"/>
    <xf numFmtId="0" fontId="33" fillId="20" borderId="3" applyNumberFormat="0" applyAlignment="0" applyProtection="0"/>
    <xf numFmtId="0" fontId="34" fillId="20" borderId="3" applyNumberFormat="0" applyAlignment="0" applyProtection="0"/>
    <xf numFmtId="0" fontId="34" fillId="20" borderId="3" applyNumberFormat="0" applyAlignment="0" applyProtection="0"/>
    <xf numFmtId="0" fontId="34" fillId="20" borderId="3" applyNumberFormat="0" applyAlignment="0" applyProtection="0"/>
    <xf numFmtId="0" fontId="33" fillId="20" borderId="3" applyNumberFormat="0" applyAlignment="0" applyProtection="0"/>
    <xf numFmtId="0" fontId="36" fillId="4" borderId="0" applyNumberFormat="0" applyBorder="0" applyAlignment="0" applyProtection="0"/>
    <xf numFmtId="0" fontId="35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174" fontId="37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39" fillId="0" borderId="4" applyNumberFormat="0" applyFill="0" applyAlignment="0" applyProtection="0"/>
    <xf numFmtId="0" fontId="40" fillId="0" borderId="5" applyNumberFormat="0" applyFill="0" applyAlignment="0" applyProtection="0"/>
    <xf numFmtId="0" fontId="41" fillId="0" borderId="6" applyNumberFormat="0" applyFill="0" applyAlignment="0" applyProtection="0"/>
    <xf numFmtId="0" fontId="41" fillId="0" borderId="0" applyNumberFormat="0" applyFill="0" applyBorder="0" applyAlignment="0" applyProtection="0"/>
    <xf numFmtId="0" fontId="32" fillId="7" borderId="1" applyNumberFormat="0" applyAlignment="0" applyProtection="0"/>
    <xf numFmtId="0" fontId="42" fillId="0" borderId="7" applyNumberFormat="0" applyFill="0" applyAlignment="0" applyProtection="0"/>
    <xf numFmtId="0" fontId="43" fillId="0" borderId="7" applyNumberFormat="0" applyFill="0" applyAlignment="0" applyProtection="0"/>
    <xf numFmtId="0" fontId="42" fillId="0" borderId="7" applyNumberFormat="0" applyFill="0" applyAlignment="0" applyProtection="0"/>
    <xf numFmtId="0" fontId="43" fillId="0" borderId="7" applyNumberFormat="0" applyFill="0" applyAlignment="0" applyProtection="0"/>
    <xf numFmtId="0" fontId="43" fillId="0" borderId="7" applyNumberFormat="0" applyFill="0" applyAlignment="0" applyProtection="0"/>
    <xf numFmtId="0" fontId="43" fillId="0" borderId="7" applyNumberFormat="0" applyFill="0" applyAlignment="0" applyProtection="0"/>
    <xf numFmtId="0" fontId="42" fillId="0" borderId="7" applyNumberFormat="0" applyFill="0" applyAlignment="0" applyProtection="0"/>
    <xf numFmtId="0" fontId="44" fillId="21" borderId="2" applyNumberFormat="0" applyAlignment="0" applyProtection="0"/>
    <xf numFmtId="0" fontId="30" fillId="21" borderId="2" applyNumberFormat="0" applyAlignment="0" applyProtection="0"/>
    <xf numFmtId="0" fontId="44" fillId="21" borderId="2" applyNumberFormat="0" applyAlignment="0" applyProtection="0"/>
    <xf numFmtId="0" fontId="30" fillId="21" borderId="2" applyNumberFormat="0" applyAlignment="0" applyProtection="0"/>
    <xf numFmtId="0" fontId="30" fillId="21" borderId="2" applyNumberFormat="0" applyAlignment="0" applyProtection="0"/>
    <xf numFmtId="0" fontId="30" fillId="21" borderId="2" applyNumberFormat="0" applyAlignment="0" applyProtection="0"/>
    <xf numFmtId="0" fontId="44" fillId="21" borderId="2" applyNumberFormat="0" applyAlignment="0" applyProtection="0"/>
    <xf numFmtId="0" fontId="43" fillId="0" borderId="7" applyNumberFormat="0" applyFill="0" applyAlignment="0" applyProtection="0"/>
    <xf numFmtId="0" fontId="45" fillId="0" borderId="4" applyNumberFormat="0" applyFill="0" applyAlignment="0" applyProtection="0"/>
    <xf numFmtId="0" fontId="39" fillId="0" borderId="4" applyNumberFormat="0" applyFill="0" applyAlignment="0" applyProtection="0"/>
    <xf numFmtId="0" fontId="45" fillId="0" borderId="4" applyNumberFormat="0" applyFill="0" applyAlignment="0" applyProtection="0"/>
    <xf numFmtId="0" fontId="39" fillId="0" borderId="4" applyNumberFormat="0" applyFill="0" applyAlignment="0" applyProtection="0"/>
    <xf numFmtId="0" fontId="39" fillId="0" borderId="4" applyNumberFormat="0" applyFill="0" applyAlignment="0" applyProtection="0"/>
    <xf numFmtId="0" fontId="39" fillId="0" borderId="4" applyNumberFormat="0" applyFill="0" applyAlignment="0" applyProtection="0"/>
    <xf numFmtId="0" fontId="45" fillId="0" borderId="4" applyNumberFormat="0" applyFill="0" applyAlignment="0" applyProtection="0"/>
    <xf numFmtId="0" fontId="46" fillId="0" borderId="5" applyNumberFormat="0" applyFill="0" applyAlignment="0" applyProtection="0"/>
    <xf numFmtId="0" fontId="40" fillId="0" borderId="5" applyNumberFormat="0" applyFill="0" applyAlignment="0" applyProtection="0"/>
    <xf numFmtId="0" fontId="46" fillId="0" borderId="5" applyNumberFormat="0" applyFill="0" applyAlignment="0" applyProtection="0"/>
    <xf numFmtId="0" fontId="40" fillId="0" borderId="5" applyNumberFormat="0" applyFill="0" applyAlignment="0" applyProtection="0"/>
    <xf numFmtId="0" fontId="40" fillId="0" borderId="5" applyNumberFormat="0" applyFill="0" applyAlignment="0" applyProtection="0"/>
    <xf numFmtId="0" fontId="40" fillId="0" borderId="5" applyNumberFormat="0" applyFill="0" applyAlignment="0" applyProtection="0"/>
    <xf numFmtId="0" fontId="46" fillId="0" borderId="5" applyNumberFormat="0" applyFill="0" applyAlignment="0" applyProtection="0"/>
    <xf numFmtId="0" fontId="47" fillId="0" borderId="6" applyNumberFormat="0" applyFill="0" applyAlignment="0" applyProtection="0"/>
    <xf numFmtId="0" fontId="41" fillId="0" borderId="6" applyNumberFormat="0" applyFill="0" applyAlignment="0" applyProtection="0"/>
    <xf numFmtId="0" fontId="47" fillId="0" borderId="6" applyNumberFormat="0" applyFill="0" applyAlignment="0" applyProtection="0"/>
    <xf numFmtId="0" fontId="41" fillId="0" borderId="6" applyNumberFormat="0" applyFill="0" applyAlignment="0" applyProtection="0"/>
    <xf numFmtId="0" fontId="41" fillId="0" borderId="6" applyNumberFormat="0" applyFill="0" applyAlignment="0" applyProtection="0"/>
    <xf numFmtId="0" fontId="41" fillId="0" borderId="6" applyNumberFormat="0" applyFill="0" applyAlignment="0" applyProtection="0"/>
    <xf numFmtId="0" fontId="47" fillId="0" borderId="6" applyNumberFormat="0" applyFill="0" applyAlignment="0" applyProtection="0"/>
    <xf numFmtId="0" fontId="47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22" borderId="0" applyNumberFormat="0" applyBorder="0" applyAlignment="0" applyProtection="0"/>
    <xf numFmtId="0" fontId="48" fillId="22" borderId="0" applyNumberFormat="0" applyBorder="0" applyAlignment="0" applyProtection="0"/>
    <xf numFmtId="0" fontId="49" fillId="22" borderId="0" applyNumberFormat="0" applyBorder="0" applyAlignment="0" applyProtection="0"/>
    <xf numFmtId="0" fontId="48" fillId="22" borderId="0" applyNumberFormat="0" applyBorder="0" applyAlignment="0" applyProtection="0"/>
    <xf numFmtId="0" fontId="48" fillId="22" borderId="0" applyNumberFormat="0" applyBorder="0" applyAlignment="0" applyProtection="0"/>
    <xf numFmtId="0" fontId="48" fillId="22" borderId="0" applyNumberFormat="0" applyBorder="0" applyAlignment="0" applyProtection="0"/>
    <xf numFmtId="0" fontId="49" fillId="22" borderId="0" applyNumberFormat="0" applyBorder="0" applyAlignment="0" applyProtection="0"/>
    <xf numFmtId="0" fontId="49" fillId="22" borderId="0" applyNumberFormat="0" applyBorder="0" applyAlignment="0" applyProtection="0"/>
    <xf numFmtId="165" fontId="50" fillId="0" borderId="0"/>
    <xf numFmtId="165" fontId="50" fillId="0" borderId="0"/>
    <xf numFmtId="165" fontId="50" fillId="0" borderId="0"/>
    <xf numFmtId="165" fontId="50" fillId="0" borderId="0"/>
    <xf numFmtId="165" fontId="50" fillId="0" borderId="0"/>
    <xf numFmtId="165" fontId="50" fillId="0" borderId="0"/>
    <xf numFmtId="165" fontId="5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65" fontId="50" fillId="0" borderId="0"/>
    <xf numFmtId="0" fontId="24" fillId="0" borderId="0"/>
    <xf numFmtId="0" fontId="24" fillId="0" borderId="0"/>
    <xf numFmtId="165" fontId="50" fillId="0" borderId="0"/>
    <xf numFmtId="165" fontId="50" fillId="0" borderId="0"/>
    <xf numFmtId="165" fontId="50" fillId="0" borderId="0"/>
    <xf numFmtId="0" fontId="51" fillId="0" borderId="0"/>
    <xf numFmtId="167" fontId="50" fillId="0" borderId="0"/>
    <xf numFmtId="0" fontId="51" fillId="0" borderId="0"/>
    <xf numFmtId="167" fontId="50" fillId="0" borderId="0"/>
    <xf numFmtId="0" fontId="37" fillId="0" borderId="0"/>
    <xf numFmtId="0" fontId="25" fillId="0" borderId="0"/>
    <xf numFmtId="167" fontId="50" fillId="0" borderId="0"/>
    <xf numFmtId="0" fontId="25" fillId="0" borderId="0"/>
    <xf numFmtId="0" fontId="52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51" fillId="0" borderId="0"/>
    <xf numFmtId="0" fontId="52" fillId="0" borderId="0"/>
    <xf numFmtId="0" fontId="37" fillId="0" borderId="0"/>
    <xf numFmtId="0" fontId="23" fillId="0" borderId="0"/>
    <xf numFmtId="0" fontId="52" fillId="0" borderId="0"/>
    <xf numFmtId="0" fontId="23" fillId="0" borderId="0"/>
    <xf numFmtId="0" fontId="24" fillId="0" borderId="0"/>
    <xf numFmtId="165" fontId="50" fillId="0" borderId="0"/>
    <xf numFmtId="0" fontId="25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165" fontId="50" fillId="0" borderId="0"/>
    <xf numFmtId="165" fontId="50" fillId="0" borderId="0"/>
    <xf numFmtId="165" fontId="50" fillId="0" borderId="0"/>
    <xf numFmtId="165" fontId="50" fillId="0" borderId="0" applyFill="0"/>
    <xf numFmtId="0" fontId="23" fillId="0" borderId="0"/>
    <xf numFmtId="165" fontId="50" fillId="0" borderId="0" applyFill="0"/>
    <xf numFmtId="165" fontId="50" fillId="0" borderId="0" applyFill="0"/>
    <xf numFmtId="165" fontId="50" fillId="0" borderId="0"/>
    <xf numFmtId="0" fontId="51" fillId="23" borderId="8" applyNumberFormat="0" applyFont="0" applyAlignment="0" applyProtection="0"/>
    <xf numFmtId="0" fontId="51" fillId="23" borderId="8" applyNumberFormat="0" applyFont="0" applyAlignment="0" applyProtection="0"/>
    <xf numFmtId="0" fontId="51" fillId="23" borderId="8" applyNumberFormat="0" applyFont="0" applyAlignment="0" applyProtection="0"/>
    <xf numFmtId="0" fontId="53" fillId="20" borderId="1" applyNumberFormat="0" applyAlignment="0" applyProtection="0"/>
    <xf numFmtId="0" fontId="29" fillId="20" borderId="1" applyNumberFormat="0" applyAlignment="0" applyProtection="0"/>
    <xf numFmtId="0" fontId="53" fillId="20" borderId="1" applyNumberFormat="0" applyAlignment="0" applyProtection="0"/>
    <xf numFmtId="0" fontId="29" fillId="20" borderId="1" applyNumberFormat="0" applyAlignment="0" applyProtection="0"/>
    <xf numFmtId="0" fontId="29" fillId="20" borderId="1" applyNumberFormat="0" applyAlignment="0" applyProtection="0"/>
    <xf numFmtId="0" fontId="29" fillId="20" borderId="1" applyNumberFormat="0" applyAlignment="0" applyProtection="0"/>
    <xf numFmtId="0" fontId="53" fillId="20" borderId="1" applyNumberFormat="0" applyAlignment="0" applyProtection="0"/>
    <xf numFmtId="0" fontId="34" fillId="20" borderId="3" applyNumberFormat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164" fontId="54" fillId="0" borderId="0" applyFont="0" applyFill="0" applyBorder="0" applyAlignment="0" applyProtection="0"/>
    <xf numFmtId="0" fontId="55" fillId="0" borderId="9" applyNumberFormat="0" applyFill="0" applyAlignment="0" applyProtection="0"/>
    <xf numFmtId="0" fontId="56" fillId="0" borderId="9" applyNumberFormat="0" applyFill="0" applyAlignment="0" applyProtection="0"/>
    <xf numFmtId="0" fontId="55" fillId="0" borderId="9" applyNumberFormat="0" applyFill="0" applyAlignment="0" applyProtection="0"/>
    <xf numFmtId="0" fontId="56" fillId="0" borderId="9" applyNumberFormat="0" applyFill="0" applyAlignment="0" applyProtection="0"/>
    <xf numFmtId="0" fontId="56" fillId="0" borderId="9" applyNumberFormat="0" applyFill="0" applyAlignment="0" applyProtection="0"/>
    <xf numFmtId="0" fontId="56" fillId="0" borderId="9" applyNumberFormat="0" applyFill="0" applyAlignment="0" applyProtection="0"/>
    <xf numFmtId="0" fontId="55" fillId="0" borderId="9" applyNumberFormat="0" applyFill="0" applyAlignment="0" applyProtection="0"/>
    <xf numFmtId="0" fontId="5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6" fillId="0" borderId="9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3" fillId="23" borderId="8" applyNumberFormat="0" applyFont="0" applyAlignment="0" applyProtection="0"/>
    <xf numFmtId="0" fontId="23" fillId="23" borderId="8" applyNumberFormat="0" applyFont="0" applyAlignment="0" applyProtection="0"/>
    <xf numFmtId="0" fontId="23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5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3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0" fontId="24" fillId="23" borderId="8" applyNumberFormat="0" applyFont="0" applyAlignment="0" applyProtection="0"/>
    <xf numFmtId="44" fontId="54" fillId="0" borderId="0" applyFont="0" applyFill="0" applyBorder="0" applyAlignment="0" applyProtection="0"/>
    <xf numFmtId="6" fontId="54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61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61" fillId="3" borderId="0" applyNumberFormat="0" applyBorder="0" applyAlignment="0" applyProtection="0"/>
    <xf numFmtId="0" fontId="61" fillId="3" borderId="0" applyNumberFormat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50" fillId="0" borderId="0"/>
    <xf numFmtId="0" fontId="97" fillId="0" borderId="0"/>
    <xf numFmtId="9" fontId="25" fillId="0" borderId="0" applyFont="0" applyFill="0" applyBorder="0" applyAlignment="0" applyProtection="0"/>
    <xf numFmtId="0" fontId="22" fillId="0" borderId="0"/>
    <xf numFmtId="0" fontId="97" fillId="0" borderId="0"/>
    <xf numFmtId="0" fontId="23" fillId="0" borderId="0"/>
    <xf numFmtId="0" fontId="98" fillId="0" borderId="0"/>
    <xf numFmtId="0" fontId="51" fillId="0" borderId="0"/>
    <xf numFmtId="0" fontId="21" fillId="0" borderId="0"/>
    <xf numFmtId="9" fontId="21" fillId="0" borderId="0" applyFont="0" applyFill="0" applyBorder="0" applyAlignment="0" applyProtection="0"/>
    <xf numFmtId="0" fontId="10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101" fillId="0" borderId="0"/>
    <xf numFmtId="165" fontId="50" fillId="0" borderId="0"/>
    <xf numFmtId="165" fontId="50" fillId="0" borderId="0"/>
    <xf numFmtId="0" fontId="103" fillId="0" borderId="0"/>
    <xf numFmtId="0" fontId="19" fillId="0" borderId="0"/>
    <xf numFmtId="9" fontId="19" fillId="0" borderId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175" fontId="50" fillId="0" borderId="0"/>
    <xf numFmtId="0" fontId="52" fillId="0" borderId="0"/>
    <xf numFmtId="175" fontId="50" fillId="0" borderId="0"/>
    <xf numFmtId="175" fontId="50" fillId="0" borderId="0"/>
    <xf numFmtId="0" fontId="37" fillId="0" borderId="0"/>
    <xf numFmtId="0" fontId="2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37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9" fontId="8" fillId="0" borderId="0" applyFont="0" applyFill="0" applyBorder="0" applyAlignment="0" applyProtection="0"/>
    <xf numFmtId="44" fontId="54" fillId="0" borderId="0" applyFont="0" applyFill="0" applyBorder="0" applyAlignment="0" applyProtection="0"/>
    <xf numFmtId="6" fontId="54" fillId="0" borderId="0" applyFont="0" applyFill="0" applyBorder="0" applyAlignment="0" applyProtection="0"/>
    <xf numFmtId="0" fontId="7" fillId="0" borderId="0"/>
    <xf numFmtId="0" fontId="51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85" fontId="50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54" fillId="0" borderId="0" applyFont="0" applyFill="0" applyBorder="0" applyAlignment="0" applyProtection="0"/>
    <xf numFmtId="6" fontId="54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51" fillId="0" borderId="0"/>
  </cellStyleXfs>
  <cellXfs count="1934">
    <xf numFmtId="0" fontId="0" fillId="0" borderId="0" xfId="0"/>
    <xf numFmtId="0" fontId="62" fillId="0" borderId="0" xfId="343" applyFont="1" applyFill="1" applyAlignment="1">
      <alignment vertical="center"/>
    </xf>
    <xf numFmtId="0" fontId="63" fillId="0" borderId="0" xfId="343" applyFont="1" applyFill="1" applyAlignment="1">
      <alignment vertical="center"/>
    </xf>
    <xf numFmtId="0" fontId="62" fillId="0" borderId="0" xfId="343" applyFont="1" applyFill="1" applyAlignment="1" applyProtection="1">
      <alignment horizontal="centerContinuous" vertical="center"/>
      <protection locked="0"/>
    </xf>
    <xf numFmtId="0" fontId="63" fillId="0" borderId="0" xfId="343" applyFont="1" applyFill="1" applyAlignment="1">
      <alignment horizontal="centerContinuous" vertical="center"/>
    </xf>
    <xf numFmtId="168" fontId="63" fillId="0" borderId="0" xfId="343" applyNumberFormat="1" applyFont="1" applyFill="1" applyAlignment="1">
      <alignment horizontal="centerContinuous" vertical="center"/>
    </xf>
    <xf numFmtId="168" fontId="62" fillId="0" borderId="0" xfId="343" applyNumberFormat="1" applyFont="1" applyFill="1" applyAlignment="1">
      <alignment vertical="center"/>
    </xf>
    <xf numFmtId="168" fontId="62" fillId="0" borderId="0" xfId="343" applyNumberFormat="1" applyFont="1" applyFill="1" applyAlignment="1">
      <alignment horizontal="left" vertical="center"/>
    </xf>
    <xf numFmtId="0" fontId="62" fillId="0" borderId="0" xfId="343" applyFont="1" applyFill="1" applyAlignment="1">
      <alignment horizontal="left" vertical="center"/>
    </xf>
    <xf numFmtId="0" fontId="65" fillId="0" borderId="0" xfId="343" applyFont="1" applyFill="1" applyAlignment="1">
      <alignment horizontal="right" vertical="center"/>
    </xf>
    <xf numFmtId="0" fontId="68" fillId="0" borderId="10" xfId="343" applyFont="1" applyFill="1" applyBorder="1" applyAlignment="1">
      <alignment vertical="center"/>
    </xf>
    <xf numFmtId="0" fontId="68" fillId="0" borderId="11" xfId="343" applyFont="1" applyFill="1" applyBorder="1" applyAlignment="1">
      <alignment vertical="center"/>
    </xf>
    <xf numFmtId="0" fontId="65" fillId="0" borderId="11" xfId="343" applyFont="1" applyFill="1" applyBorder="1" applyAlignment="1">
      <alignment vertical="center"/>
    </xf>
    <xf numFmtId="0" fontId="69" fillId="0" borderId="12" xfId="343" applyFont="1" applyFill="1" applyBorder="1" applyAlignment="1">
      <alignment vertical="center"/>
    </xf>
    <xf numFmtId="0" fontId="69" fillId="0" borderId="13" xfId="343" applyFont="1" applyFill="1" applyBorder="1" applyAlignment="1">
      <alignment horizontal="left" vertical="center"/>
    </xf>
    <xf numFmtId="0" fontId="69" fillId="0" borderId="13" xfId="343" applyFont="1" applyFill="1" applyBorder="1" applyAlignment="1">
      <alignment horizontal="centerContinuous" vertical="center"/>
    </xf>
    <xf numFmtId="0" fontId="69" fillId="0" borderId="14" xfId="343" applyFont="1" applyFill="1" applyBorder="1" applyAlignment="1">
      <alignment horizontal="centerContinuous" vertical="center"/>
    </xf>
    <xf numFmtId="165" fontId="62" fillId="0" borderId="15" xfId="342" applyFont="1" applyFill="1" applyBorder="1" applyAlignment="1">
      <alignment horizontal="left" vertical="center"/>
    </xf>
    <xf numFmtId="165" fontId="62" fillId="0" borderId="12" xfId="342" applyFont="1" applyFill="1" applyBorder="1" applyAlignment="1">
      <alignment horizontal="left" vertical="center"/>
    </xf>
    <xf numFmtId="165" fontId="62" fillId="0" borderId="16" xfId="342" applyFont="1" applyFill="1" applyBorder="1" applyAlignment="1">
      <alignment horizontal="left" vertical="center"/>
    </xf>
    <xf numFmtId="165" fontId="62" fillId="0" borderId="17" xfId="342" applyFont="1" applyFill="1" applyBorder="1" applyAlignment="1">
      <alignment horizontal="left" vertical="center"/>
    </xf>
    <xf numFmtId="165" fontId="62" fillId="0" borderId="0" xfId="342" applyFont="1" applyFill="1" applyAlignment="1">
      <alignment vertical="center"/>
    </xf>
    <xf numFmtId="0" fontId="63" fillId="0" borderId="18" xfId="343" applyFont="1" applyFill="1" applyBorder="1" applyAlignment="1">
      <alignment vertical="center"/>
    </xf>
    <xf numFmtId="0" fontId="63" fillId="0" borderId="0" xfId="343" applyFont="1" applyFill="1" applyBorder="1" applyAlignment="1">
      <alignment vertical="center"/>
    </xf>
    <xf numFmtId="165" fontId="70" fillId="0" borderId="0" xfId="342" applyFont="1" applyFill="1" applyBorder="1" applyAlignment="1" applyProtection="1">
      <alignment horizontal="left" vertical="center"/>
      <protection locked="0"/>
    </xf>
    <xf numFmtId="0" fontId="69" fillId="0" borderId="0" xfId="343" applyFont="1" applyFill="1" applyBorder="1" applyAlignment="1">
      <alignment vertical="center"/>
    </xf>
    <xf numFmtId="0" fontId="69" fillId="0" borderId="19" xfId="343" applyFont="1" applyFill="1" applyBorder="1" applyAlignment="1">
      <alignment horizontal="left" vertical="center"/>
    </xf>
    <xf numFmtId="0" fontId="65" fillId="0" borderId="19" xfId="343" applyFont="1" applyFill="1" applyBorder="1" applyAlignment="1">
      <alignment horizontal="center" vertical="center"/>
    </xf>
    <xf numFmtId="0" fontId="65" fillId="0" borderId="0" xfId="343" applyFont="1" applyFill="1" applyBorder="1" applyAlignment="1">
      <alignment horizontal="center" vertical="center"/>
    </xf>
    <xf numFmtId="165" fontId="65" fillId="0" borderId="20" xfId="342" applyFont="1" applyFill="1" applyBorder="1" applyAlignment="1">
      <alignment horizontal="centerContinuous" vertical="top"/>
    </xf>
    <xf numFmtId="165" fontId="65" fillId="0" borderId="0" xfId="342" applyFont="1" applyFill="1" applyAlignment="1">
      <alignment horizontal="center" vertical="center"/>
    </xf>
    <xf numFmtId="165" fontId="65" fillId="0" borderId="21" xfId="342" applyFont="1" applyFill="1" applyBorder="1" applyAlignment="1">
      <alignment horizontal="center" vertical="center"/>
    </xf>
    <xf numFmtId="165" fontId="65" fillId="0" borderId="21" xfId="342" applyFont="1" applyFill="1" applyBorder="1" applyAlignment="1">
      <alignment horizontal="centerContinuous" vertical="top"/>
    </xf>
    <xf numFmtId="165" fontId="63" fillId="0" borderId="0" xfId="342" applyFont="1" applyFill="1" applyAlignment="1">
      <alignment vertical="center"/>
    </xf>
    <xf numFmtId="0" fontId="70" fillId="0" borderId="0" xfId="343" applyFont="1" applyFill="1" applyBorder="1" applyAlignment="1" applyProtection="1">
      <alignment horizontal="left" vertical="center"/>
      <protection locked="0"/>
    </xf>
    <xf numFmtId="0" fontId="69" fillId="0" borderId="0" xfId="343" applyFont="1" applyFill="1" applyAlignment="1">
      <alignment vertical="center"/>
    </xf>
    <xf numFmtId="0" fontId="65" fillId="0" borderId="19" xfId="343" applyFont="1" applyFill="1" applyBorder="1" applyAlignment="1">
      <alignment horizontal="center" vertical="top"/>
    </xf>
    <xf numFmtId="165" fontId="65" fillId="0" borderId="20" xfId="342" applyFont="1" applyFill="1" applyBorder="1" applyAlignment="1">
      <alignment horizontal="centerContinuous" vertical="center"/>
    </xf>
    <xf numFmtId="165" fontId="65" fillId="0" borderId="21" xfId="342" applyFont="1" applyFill="1" applyBorder="1" applyAlignment="1">
      <alignment horizontal="center" vertical="top"/>
    </xf>
    <xf numFmtId="0" fontId="65" fillId="0" borderId="21" xfId="343" applyFont="1" applyFill="1" applyBorder="1" applyAlignment="1">
      <alignment horizontal="left" vertical="center"/>
    </xf>
    <xf numFmtId="0" fontId="65" fillId="0" borderId="0" xfId="343" applyFont="1" applyFill="1" applyBorder="1" applyAlignment="1">
      <alignment horizontal="centerContinuous" vertical="center"/>
    </xf>
    <xf numFmtId="0" fontId="69" fillId="0" borderId="22" xfId="343" applyFont="1" applyFill="1" applyBorder="1" applyAlignment="1">
      <alignment vertical="center"/>
    </xf>
    <xf numFmtId="0" fontId="69" fillId="0" borderId="23" xfId="343" applyFont="1" applyFill="1" applyBorder="1" applyAlignment="1">
      <alignment vertical="center"/>
    </xf>
    <xf numFmtId="0" fontId="69" fillId="0" borderId="0" xfId="343" applyFont="1" applyFill="1" applyBorder="1" applyAlignment="1">
      <alignment horizontal="centerContinuous" vertical="center"/>
    </xf>
    <xf numFmtId="165" fontId="65" fillId="0" borderId="23" xfId="342" applyFont="1" applyFill="1" applyBorder="1" applyAlignment="1">
      <alignment vertical="center"/>
    </xf>
    <xf numFmtId="165" fontId="65" fillId="0" borderId="24" xfId="342" applyFont="1" applyFill="1" applyBorder="1" applyAlignment="1">
      <alignment vertical="center"/>
    </xf>
    <xf numFmtId="165" fontId="65" fillId="0" borderId="25" xfId="342" applyFont="1" applyFill="1" applyBorder="1" applyAlignment="1">
      <alignment vertical="center"/>
    </xf>
    <xf numFmtId="165" fontId="65" fillId="0" borderId="22" xfId="342" applyFont="1" applyFill="1" applyBorder="1" applyAlignment="1">
      <alignment vertical="center"/>
    </xf>
    <xf numFmtId="165" fontId="65" fillId="0" borderId="26" xfId="342" applyFont="1" applyFill="1" applyBorder="1" applyAlignment="1">
      <alignment vertical="center"/>
    </xf>
    <xf numFmtId="0" fontId="63" fillId="0" borderId="27" xfId="343" applyFont="1" applyFill="1" applyBorder="1" applyAlignment="1">
      <alignment vertical="center"/>
    </xf>
    <xf numFmtId="0" fontId="63" fillId="0" borderId="28" xfId="343" applyFont="1" applyFill="1" applyBorder="1" applyAlignment="1">
      <alignment vertical="center"/>
    </xf>
    <xf numFmtId="0" fontId="71" fillId="0" borderId="28" xfId="343" applyFont="1" applyFill="1" applyBorder="1" applyAlignment="1">
      <alignment horizontal="centerContinuous" vertical="center"/>
    </xf>
    <xf numFmtId="0" fontId="71" fillId="0" borderId="29" xfId="343" applyFont="1" applyFill="1" applyBorder="1" applyAlignment="1">
      <alignment horizontal="centerContinuous" vertical="center"/>
    </xf>
    <xf numFmtId="0" fontId="71" fillId="0" borderId="27" xfId="343" applyFont="1" applyFill="1" applyBorder="1" applyAlignment="1">
      <alignment horizontal="center" vertical="center"/>
    </xf>
    <xf numFmtId="165" fontId="67" fillId="0" borderId="30" xfId="342" applyFont="1" applyFill="1" applyBorder="1" applyAlignment="1">
      <alignment horizontal="center" vertical="center"/>
    </xf>
    <xf numFmtId="165" fontId="67" fillId="0" borderId="31" xfId="342" applyFont="1" applyFill="1" applyBorder="1" applyAlignment="1">
      <alignment horizontal="center" vertical="center"/>
    </xf>
    <xf numFmtId="165" fontId="67" fillId="0" borderId="32" xfId="342" applyFont="1" applyFill="1" applyBorder="1" applyAlignment="1">
      <alignment horizontal="center" vertical="center"/>
    </xf>
    <xf numFmtId="165" fontId="67" fillId="0" borderId="33" xfId="342" applyFont="1" applyFill="1" applyBorder="1" applyAlignment="1">
      <alignment horizontal="center" vertical="center"/>
    </xf>
    <xf numFmtId="165" fontId="67" fillId="0" borderId="34" xfId="342" applyFont="1" applyFill="1" applyBorder="1" applyAlignment="1">
      <alignment horizontal="center" vertical="center"/>
    </xf>
    <xf numFmtId="0" fontId="62" fillId="0" borderId="0" xfId="343" applyFont="1" applyFill="1" applyBorder="1" applyAlignment="1" applyProtection="1">
      <alignment horizontal="left"/>
    </xf>
    <xf numFmtId="0" fontId="65" fillId="0" borderId="14" xfId="343" applyFont="1" applyFill="1" applyBorder="1" applyAlignment="1">
      <alignment horizontal="centerContinuous" vertical="center"/>
    </xf>
    <xf numFmtId="1" fontId="0" fillId="0" borderId="0" xfId="0" applyNumberFormat="1"/>
    <xf numFmtId="0" fontId="63" fillId="0" borderId="0" xfId="343" applyFont="1" applyFill="1"/>
    <xf numFmtId="0" fontId="62" fillId="0" borderId="0" xfId="343" quotePrefix="1" applyFont="1" applyFill="1" applyBorder="1" applyAlignment="1" applyProtection="1">
      <alignment horizontal="left"/>
    </xf>
    <xf numFmtId="0" fontId="65" fillId="0" borderId="35" xfId="343" applyFont="1" applyFill="1" applyBorder="1" applyAlignment="1">
      <alignment horizontal="centerContinuous" vertical="center"/>
    </xf>
    <xf numFmtId="165" fontId="73" fillId="0" borderId="0" xfId="342" applyFont="1" applyFill="1" applyBorder="1" applyAlignment="1" applyProtection="1">
      <alignment horizontal="right"/>
    </xf>
    <xf numFmtId="0" fontId="63" fillId="0" borderId="36" xfId="343" applyFont="1" applyFill="1" applyBorder="1" applyAlignment="1">
      <alignment vertical="center"/>
    </xf>
    <xf numFmtId="0" fontId="63" fillId="0" borderId="29" xfId="343" applyFont="1" applyFill="1" applyBorder="1" applyAlignment="1">
      <alignment vertical="center"/>
    </xf>
    <xf numFmtId="0" fontId="62" fillId="0" borderId="29" xfId="343" quotePrefix="1" applyFont="1" applyFill="1" applyBorder="1" applyAlignment="1" applyProtection="1">
      <alignment horizontal="left"/>
    </xf>
    <xf numFmtId="0" fontId="63" fillId="0" borderId="18" xfId="343" quotePrefix="1" applyFont="1" applyFill="1" applyBorder="1" applyAlignment="1">
      <alignment horizontal="right"/>
    </xf>
    <xf numFmtId="0" fontId="63" fillId="0" borderId="0" xfId="343" applyFont="1" applyFill="1" applyBorder="1" applyAlignment="1"/>
    <xf numFmtId="1" fontId="63" fillId="0" borderId="0" xfId="343" applyNumberFormat="1" applyFont="1" applyFill="1" applyBorder="1"/>
    <xf numFmtId="0" fontId="68" fillId="0" borderId="14" xfId="343" applyFont="1" applyFill="1" applyBorder="1" applyAlignment="1">
      <alignment horizontal="centerContinuous"/>
    </xf>
    <xf numFmtId="172" fontId="74" fillId="0" borderId="0" xfId="343" applyNumberFormat="1" applyFont="1" applyFill="1" applyBorder="1" applyAlignment="1" applyProtection="1">
      <alignment vertical="center"/>
    </xf>
    <xf numFmtId="0" fontId="63" fillId="0" borderId="18" xfId="343" applyFont="1" applyFill="1" applyBorder="1" applyAlignment="1">
      <alignment horizontal="right"/>
    </xf>
    <xf numFmtId="0" fontId="68" fillId="0" borderId="35" xfId="343" applyFont="1" applyFill="1" applyBorder="1" applyAlignment="1">
      <alignment horizontal="centerContinuous"/>
    </xf>
    <xf numFmtId="0" fontId="63" fillId="0" borderId="36" xfId="343" applyFont="1" applyFill="1" applyBorder="1" applyAlignment="1">
      <alignment horizontal="right"/>
    </xf>
    <xf numFmtId="0" fontId="63" fillId="0" borderId="29" xfId="343" applyFont="1" applyFill="1" applyBorder="1" applyAlignment="1"/>
    <xf numFmtId="1" fontId="63" fillId="0" borderId="29" xfId="343" applyNumberFormat="1" applyFont="1" applyFill="1" applyBorder="1"/>
    <xf numFmtId="0" fontId="68" fillId="0" borderId="37" xfId="343" applyFont="1" applyFill="1" applyBorder="1" applyAlignment="1">
      <alignment horizontal="centerContinuous"/>
    </xf>
    <xf numFmtId="0" fontId="68" fillId="0" borderId="38" xfId="343" applyFont="1" applyFill="1" applyBorder="1" applyAlignment="1">
      <alignment horizontal="centerContinuous"/>
    </xf>
    <xf numFmtId="0" fontId="68" fillId="0" borderId="39" xfId="343" applyFont="1" applyFill="1" applyBorder="1" applyAlignment="1">
      <alignment horizontal="centerContinuous"/>
    </xf>
    <xf numFmtId="0" fontId="68" fillId="0" borderId="40" xfId="343" applyFont="1" applyFill="1" applyBorder="1" applyAlignment="1">
      <alignment horizontal="centerContinuous"/>
    </xf>
    <xf numFmtId="0" fontId="68" fillId="0" borderId="41" xfId="343" applyFont="1" applyFill="1" applyBorder="1" applyAlignment="1">
      <alignment horizontal="centerContinuous"/>
    </xf>
    <xf numFmtId="0" fontId="63" fillId="0" borderId="0" xfId="343" quotePrefix="1" applyFont="1" applyFill="1" applyBorder="1" applyAlignment="1"/>
    <xf numFmtId="0" fontId="64" fillId="0" borderId="0" xfId="343" applyFont="1" applyFill="1" applyBorder="1" applyAlignment="1"/>
    <xf numFmtId="0" fontId="64" fillId="0" borderId="18" xfId="343" applyFont="1" applyFill="1" applyBorder="1" applyAlignment="1">
      <alignment horizontal="right"/>
    </xf>
    <xf numFmtId="0" fontId="63" fillId="0" borderId="18" xfId="343" quotePrefix="1" applyNumberFormat="1" applyFont="1" applyFill="1" applyBorder="1" applyAlignment="1">
      <alignment horizontal="right"/>
    </xf>
    <xf numFmtId="0" fontId="63" fillId="0" borderId="18" xfId="343" quotePrefix="1" applyFont="1" applyFill="1" applyBorder="1" applyAlignment="1"/>
    <xf numFmtId="0" fontId="63" fillId="0" borderId="11" xfId="343" applyFont="1" applyFill="1" applyBorder="1" applyAlignment="1"/>
    <xf numFmtId="0" fontId="63" fillId="0" borderId="0" xfId="0" applyFont="1"/>
    <xf numFmtId="165" fontId="62" fillId="0" borderId="0" xfId="340" applyFont="1" applyAlignment="1" applyProtection="1">
      <alignment horizontal="left"/>
    </xf>
    <xf numFmtId="165" fontId="63" fillId="0" borderId="0" xfId="340" applyFont="1"/>
    <xf numFmtId="165" fontId="79" fillId="0" borderId="0" xfId="340" applyFont="1"/>
    <xf numFmtId="165" fontId="80" fillId="0" borderId="0" xfId="340" applyFont="1"/>
    <xf numFmtId="165" fontId="81" fillId="0" borderId="0" xfId="340" applyFont="1" applyAlignment="1" applyProtection="1">
      <alignment horizontal="centerContinuous"/>
    </xf>
    <xf numFmtId="165" fontId="80" fillId="0" borderId="0" xfId="340" applyFont="1" applyAlignment="1">
      <alignment horizontal="centerContinuous"/>
    </xf>
    <xf numFmtId="165" fontId="80" fillId="0" borderId="29" xfId="340" applyFont="1" applyBorder="1"/>
    <xf numFmtId="165" fontId="65" fillId="0" borderId="0" xfId="340" applyFont="1" applyAlignment="1" applyProtection="1">
      <alignment horizontal="right"/>
    </xf>
    <xf numFmtId="165" fontId="80" fillId="0" borderId="15" xfId="340" applyFont="1" applyBorder="1"/>
    <xf numFmtId="165" fontId="65" fillId="0" borderId="15" xfId="340" applyFont="1" applyBorder="1" applyAlignment="1">
      <alignment horizontal="center"/>
    </xf>
    <xf numFmtId="165" fontId="65" fillId="0" borderId="20" xfId="340" applyFont="1" applyBorder="1" applyAlignment="1">
      <alignment horizontal="center"/>
    </xf>
    <xf numFmtId="165" fontId="65" fillId="0" borderId="20" xfId="340" applyFont="1" applyBorder="1" applyAlignment="1" applyProtection="1">
      <alignment horizontal="center" vertical="center"/>
    </xf>
    <xf numFmtId="165" fontId="80" fillId="0" borderId="23" xfId="340" applyFont="1" applyBorder="1"/>
    <xf numFmtId="165" fontId="65" fillId="0" borderId="23" xfId="340" applyFont="1" applyBorder="1" applyAlignment="1" applyProtection="1">
      <alignment horizontal="center" vertical="center"/>
    </xf>
    <xf numFmtId="165" fontId="83" fillId="0" borderId="23" xfId="340" applyFont="1" applyBorder="1" applyAlignment="1">
      <alignment horizontal="center" vertical="center"/>
    </xf>
    <xf numFmtId="165" fontId="83" fillId="0" borderId="42" xfId="340" quotePrefix="1" applyFont="1" applyBorder="1" applyAlignment="1" applyProtection="1">
      <alignment horizontal="center" vertical="center"/>
    </xf>
    <xf numFmtId="165" fontId="80" fillId="0" borderId="0" xfId="340" applyFont="1" applyAlignment="1">
      <alignment horizontal="center" vertical="center"/>
    </xf>
    <xf numFmtId="165" fontId="80" fillId="0" borderId="0" xfId="340" applyFont="1" applyBorder="1"/>
    <xf numFmtId="4" fontId="80" fillId="0" borderId="0" xfId="340" applyNumberFormat="1" applyFont="1"/>
    <xf numFmtId="165" fontId="62" fillId="0" borderId="0" xfId="341" applyFont="1" applyAlignment="1" applyProtection="1">
      <alignment horizontal="left"/>
    </xf>
    <xf numFmtId="165" fontId="63" fillId="0" borderId="0" xfId="341" applyFont="1"/>
    <xf numFmtId="165" fontId="62" fillId="0" borderId="0" xfId="341" applyFont="1" applyAlignment="1" applyProtection="1">
      <alignment horizontal="centerContinuous"/>
    </xf>
    <xf numFmtId="165" fontId="63" fillId="0" borderId="0" xfId="341" applyFont="1" applyAlignment="1">
      <alignment horizontal="centerContinuous"/>
    </xf>
    <xf numFmtId="165" fontId="62" fillId="0" borderId="0" xfId="341" applyFont="1"/>
    <xf numFmtId="165" fontId="65" fillId="0" borderId="0" xfId="341" applyFont="1" applyAlignment="1" applyProtection="1">
      <alignment horizontal="right"/>
    </xf>
    <xf numFmtId="165" fontId="68" fillId="0" borderId="15" xfId="341" applyFont="1" applyBorder="1"/>
    <xf numFmtId="165" fontId="65" fillId="0" borderId="39" xfId="341" applyFont="1" applyBorder="1" applyAlignment="1">
      <alignment horizontal="center"/>
    </xf>
    <xf numFmtId="165" fontId="65" fillId="0" borderId="43" xfId="341" applyFont="1" applyBorder="1" applyAlignment="1">
      <alignment vertical="center"/>
    </xf>
    <xf numFmtId="165" fontId="65" fillId="0" borderId="20" xfId="341" applyFont="1" applyBorder="1" applyAlignment="1">
      <alignment horizontal="center"/>
    </xf>
    <xf numFmtId="165" fontId="65" fillId="0" borderId="38" xfId="341" applyFont="1" applyBorder="1" applyAlignment="1" applyProtection="1">
      <alignment horizontal="center" vertical="center"/>
    </xf>
    <xf numFmtId="165" fontId="65" fillId="0" borderId="35" xfId="341" applyFont="1" applyBorder="1" applyAlignment="1" applyProtection="1">
      <alignment horizontal="centerContinuous" vertical="center"/>
    </xf>
    <xf numFmtId="165" fontId="68" fillId="0" borderId="23" xfId="341" applyFont="1" applyBorder="1"/>
    <xf numFmtId="165" fontId="65" fillId="0" borderId="40" xfId="341" applyFont="1" applyBorder="1" applyAlignment="1">
      <alignment horizontal="center"/>
    </xf>
    <xf numFmtId="165" fontId="65" fillId="0" borderId="22" xfId="341" applyFont="1" applyBorder="1" applyAlignment="1">
      <alignment vertical="center"/>
    </xf>
    <xf numFmtId="165" fontId="67" fillId="0" borderId="23" xfId="341" applyFont="1" applyBorder="1" applyAlignment="1">
      <alignment horizontal="center" vertical="center"/>
    </xf>
    <xf numFmtId="165" fontId="67" fillId="0" borderId="40" xfId="341" quotePrefix="1" applyFont="1" applyBorder="1" applyAlignment="1" applyProtection="1">
      <alignment horizontal="center" vertical="center"/>
    </xf>
    <xf numFmtId="165" fontId="67" fillId="0" borderId="22" xfId="341" applyFont="1" applyBorder="1" applyAlignment="1" applyProtection="1">
      <alignment horizontal="center" vertical="center"/>
    </xf>
    <xf numFmtId="173" fontId="24" fillId="0" borderId="0" xfId="329" applyNumberFormat="1" applyFont="1"/>
    <xf numFmtId="165" fontId="63" fillId="0" borderId="0" xfId="341" applyFont="1" applyAlignment="1">
      <alignment horizontal="center" vertical="center"/>
    </xf>
    <xf numFmtId="165" fontId="62" fillId="0" borderId="15" xfId="341" applyFont="1" applyBorder="1" applyAlignment="1" applyProtection="1">
      <alignment horizontal="left"/>
    </xf>
    <xf numFmtId="1" fontId="63" fillId="0" borderId="20" xfId="341" applyNumberFormat="1" applyFont="1" applyBorder="1"/>
    <xf numFmtId="170" fontId="62" fillId="0" borderId="0" xfId="341" applyNumberFormat="1" applyFont="1"/>
    <xf numFmtId="170" fontId="63" fillId="0" borderId="0" xfId="341" applyNumberFormat="1" applyFont="1"/>
    <xf numFmtId="2" fontId="63" fillId="0" borderId="0" xfId="341" applyNumberFormat="1" applyFont="1"/>
    <xf numFmtId="1" fontId="63" fillId="0" borderId="23" xfId="341" applyNumberFormat="1" applyFont="1" applyBorder="1"/>
    <xf numFmtId="165" fontId="62" fillId="0" borderId="0" xfId="342" applyFont="1" applyFill="1" applyAlignment="1">
      <alignment horizontal="left" vertical="center"/>
    </xf>
    <xf numFmtId="165" fontId="62" fillId="0" borderId="0" xfId="345" applyFont="1" applyFill="1" applyAlignment="1">
      <alignment horizontal="left" vertical="center"/>
    </xf>
    <xf numFmtId="165" fontId="62" fillId="0" borderId="0" xfId="345" applyFont="1" applyFill="1" applyAlignment="1">
      <alignment vertical="center"/>
    </xf>
    <xf numFmtId="165" fontId="63" fillId="0" borderId="0" xfId="345" applyFont="1" applyFill="1" applyAlignment="1">
      <alignment vertical="center"/>
    </xf>
    <xf numFmtId="165" fontId="62" fillId="0" borderId="0" xfId="345" applyFont="1" applyFill="1" applyAlignment="1" applyProtection="1">
      <alignment horizontal="centerContinuous" vertical="center"/>
      <protection locked="0"/>
    </xf>
    <xf numFmtId="165" fontId="62" fillId="0" borderId="0" xfId="345" applyFont="1" applyFill="1" applyAlignment="1">
      <alignment horizontal="centerContinuous" vertical="center"/>
    </xf>
    <xf numFmtId="165" fontId="62" fillId="0" borderId="0" xfId="345" applyFont="1" applyFill="1" applyBorder="1" applyAlignment="1">
      <alignment vertical="center"/>
    </xf>
    <xf numFmtId="165" fontId="65" fillId="0" borderId="0" xfId="345" applyFont="1" applyFill="1" applyAlignment="1">
      <alignment horizontal="right" vertical="center"/>
    </xf>
    <xf numFmtId="165" fontId="62" fillId="0" borderId="10" xfId="345" applyFont="1" applyFill="1" applyBorder="1" applyAlignment="1">
      <alignment vertical="center"/>
    </xf>
    <xf numFmtId="165" fontId="69" fillId="0" borderId="11" xfId="345" applyFont="1" applyFill="1" applyBorder="1" applyAlignment="1">
      <alignment vertical="center"/>
    </xf>
    <xf numFmtId="165" fontId="65" fillId="0" borderId="11" xfId="345" applyFont="1" applyFill="1" applyBorder="1" applyAlignment="1">
      <alignment vertical="center"/>
    </xf>
    <xf numFmtId="165" fontId="62" fillId="0" borderId="12" xfId="342" applyFont="1" applyFill="1" applyBorder="1" applyAlignment="1">
      <alignment horizontal="centerContinuous" vertical="center"/>
    </xf>
    <xf numFmtId="165" fontId="69" fillId="0" borderId="0" xfId="345" applyFont="1" applyFill="1" applyBorder="1" applyAlignment="1">
      <alignment horizontal="left" vertical="center"/>
    </xf>
    <xf numFmtId="165" fontId="69" fillId="0" borderId="18" xfId="345" applyFont="1" applyFill="1" applyBorder="1" applyAlignment="1">
      <alignment vertical="center"/>
    </xf>
    <xf numFmtId="165" fontId="69" fillId="0" borderId="0" xfId="345" applyFont="1" applyFill="1" applyBorder="1" applyAlignment="1">
      <alignment vertical="center"/>
    </xf>
    <xf numFmtId="165" fontId="70" fillId="0" borderId="0" xfId="345" applyFont="1" applyFill="1" applyBorder="1" applyAlignment="1" applyProtection="1">
      <alignment horizontal="left" vertical="center"/>
      <protection locked="0"/>
    </xf>
    <xf numFmtId="165" fontId="62" fillId="0" borderId="21" xfId="342" applyFont="1" applyFill="1" applyBorder="1" applyAlignment="1">
      <alignment horizontal="left" vertical="center"/>
    </xf>
    <xf numFmtId="165" fontId="65" fillId="0" borderId="0" xfId="342" applyFont="1" applyFill="1" applyAlignment="1">
      <alignment horizontal="centerContinuous" vertical="center"/>
    </xf>
    <xf numFmtId="165" fontId="62" fillId="0" borderId="18" xfId="345" applyFont="1" applyFill="1" applyBorder="1" applyAlignment="1">
      <alignment horizontal="center" vertical="center"/>
    </xf>
    <xf numFmtId="165" fontId="62" fillId="0" borderId="0" xfId="345" applyFont="1" applyFill="1" applyBorder="1" applyAlignment="1">
      <alignment horizontal="center" vertical="center"/>
    </xf>
    <xf numFmtId="165" fontId="69" fillId="0" borderId="18" xfId="345" applyFont="1" applyFill="1" applyBorder="1" applyAlignment="1">
      <alignment horizontal="left" vertical="center"/>
    </xf>
    <xf numFmtId="165" fontId="65" fillId="0" borderId="21" xfId="342" applyFont="1" applyFill="1" applyBorder="1" applyAlignment="1">
      <alignment horizontal="left" vertical="center"/>
    </xf>
    <xf numFmtId="165" fontId="69" fillId="0" borderId="35" xfId="345" applyFont="1" applyFill="1" applyBorder="1" applyAlignment="1">
      <alignment vertical="center"/>
    </xf>
    <xf numFmtId="165" fontId="65" fillId="0" borderId="24" xfId="342" applyFont="1" applyFill="1" applyBorder="1" applyAlignment="1">
      <alignment horizontal="centerContinuous" vertical="center"/>
    </xf>
    <xf numFmtId="165" fontId="67" fillId="0" borderId="27" xfId="344" applyFont="1" applyFill="1" applyBorder="1" applyAlignment="1">
      <alignment horizontal="centerContinuous" vertical="center"/>
    </xf>
    <xf numFmtId="165" fontId="67" fillId="0" borderId="28" xfId="344" applyFont="1" applyFill="1" applyBorder="1" applyAlignment="1">
      <alignment horizontal="centerContinuous" vertical="center"/>
    </xf>
    <xf numFmtId="165" fontId="67" fillId="0" borderId="45" xfId="344" applyFont="1" applyFill="1" applyBorder="1" applyAlignment="1">
      <alignment horizontal="centerContinuous" vertical="center"/>
    </xf>
    <xf numFmtId="165" fontId="67" fillId="0" borderId="34" xfId="342" applyFont="1" applyFill="1" applyBorder="1" applyAlignment="1">
      <alignment horizontal="centerContinuous" vertical="center"/>
    </xf>
    <xf numFmtId="165" fontId="62" fillId="0" borderId="18" xfId="345" applyFont="1" applyFill="1" applyBorder="1" applyAlignment="1" applyProtection="1">
      <alignment horizontal="left"/>
    </xf>
    <xf numFmtId="165" fontId="62" fillId="0" borderId="0" xfId="345" applyFont="1" applyFill="1" applyBorder="1" applyAlignment="1" applyProtection="1">
      <alignment horizontal="left"/>
    </xf>
    <xf numFmtId="165" fontId="65" fillId="0" borderId="35" xfId="345" applyFont="1" applyFill="1" applyBorder="1" applyAlignment="1">
      <alignment horizontal="centerContinuous" vertical="center"/>
    </xf>
    <xf numFmtId="165" fontId="62" fillId="0" borderId="18" xfId="345" quotePrefix="1" applyFont="1" applyFill="1" applyBorder="1" applyAlignment="1" applyProtection="1">
      <alignment horizontal="left"/>
    </xf>
    <xf numFmtId="165" fontId="62" fillId="0" borderId="0" xfId="345" quotePrefix="1" applyFont="1" applyFill="1" applyBorder="1" applyAlignment="1" applyProtection="1">
      <alignment horizontal="left"/>
    </xf>
    <xf numFmtId="165" fontId="65" fillId="0" borderId="0" xfId="342" applyFont="1" applyFill="1" applyBorder="1" applyAlignment="1" applyProtection="1">
      <alignment horizontal="right"/>
    </xf>
    <xf numFmtId="165" fontId="62" fillId="0" borderId="36" xfId="345" quotePrefix="1" applyFont="1" applyFill="1" applyBorder="1" applyAlignment="1" applyProtection="1">
      <alignment horizontal="left"/>
    </xf>
    <xf numFmtId="165" fontId="62" fillId="0" borderId="29" xfId="345" quotePrefix="1" applyFont="1" applyFill="1" applyBorder="1" applyAlignment="1" applyProtection="1">
      <alignment horizontal="left"/>
    </xf>
    <xf numFmtId="165" fontId="62" fillId="0" borderId="29" xfId="345" applyFont="1" applyFill="1" applyBorder="1" applyAlignment="1" applyProtection="1">
      <alignment horizontal="left"/>
    </xf>
    <xf numFmtId="165" fontId="65" fillId="0" borderId="37" xfId="345" applyFont="1" applyFill="1" applyBorder="1" applyAlignment="1">
      <alignment horizontal="centerContinuous" vertical="center"/>
    </xf>
    <xf numFmtId="165" fontId="63" fillId="0" borderId="18" xfId="345" quotePrefix="1" applyFont="1" applyFill="1" applyBorder="1" applyAlignment="1" applyProtection="1">
      <alignment horizontal="left"/>
    </xf>
    <xf numFmtId="165" fontId="63" fillId="0" borderId="0" xfId="345" quotePrefix="1" applyFont="1" applyFill="1" applyBorder="1" applyAlignment="1" applyProtection="1">
      <alignment horizontal="left"/>
    </xf>
    <xf numFmtId="1" fontId="63" fillId="0" borderId="0" xfId="345" applyNumberFormat="1" applyFont="1" applyFill="1" applyBorder="1"/>
    <xf numFmtId="165" fontId="68" fillId="0" borderId="38" xfId="345" applyFont="1" applyFill="1" applyBorder="1" applyAlignment="1">
      <alignment horizontal="centerContinuous"/>
    </xf>
    <xf numFmtId="165" fontId="63" fillId="0" borderId="36" xfId="345" quotePrefix="1" applyFont="1" applyFill="1" applyBorder="1" applyAlignment="1" applyProtection="1">
      <alignment horizontal="left"/>
    </xf>
    <xf numFmtId="165" fontId="63" fillId="0" borderId="29" xfId="345" quotePrefix="1" applyFont="1" applyFill="1" applyBorder="1" applyAlignment="1" applyProtection="1">
      <alignment horizontal="left"/>
    </xf>
    <xf numFmtId="165" fontId="68" fillId="0" borderId="40" xfId="345" applyFont="1" applyFill="1" applyBorder="1" applyAlignment="1">
      <alignment horizontal="centerContinuous"/>
    </xf>
    <xf numFmtId="165" fontId="63" fillId="0" borderId="0" xfId="345" applyFont="1" applyFill="1" applyBorder="1" applyAlignment="1">
      <alignment vertical="center"/>
    </xf>
    <xf numFmtId="1" fontId="63" fillId="0" borderId="11" xfId="345" applyNumberFormat="1" applyFont="1" applyFill="1" applyBorder="1"/>
    <xf numFmtId="165" fontId="68" fillId="0" borderId="39" xfId="345" applyFont="1" applyFill="1" applyBorder="1" applyAlignment="1">
      <alignment horizontal="centerContinuous"/>
    </xf>
    <xf numFmtId="165" fontId="63" fillId="0" borderId="18" xfId="345" applyFont="1" applyFill="1" applyBorder="1" applyAlignment="1" applyProtection="1">
      <alignment horizontal="left"/>
    </xf>
    <xf numFmtId="165" fontId="68" fillId="0" borderId="41" xfId="345" applyFont="1" applyFill="1" applyBorder="1" applyAlignment="1">
      <alignment horizontal="centerContinuous"/>
    </xf>
    <xf numFmtId="1" fontId="63" fillId="0" borderId="29" xfId="345" applyNumberFormat="1" applyFont="1" applyFill="1" applyBorder="1"/>
    <xf numFmtId="165" fontId="63" fillId="0" borderId="10" xfId="345" quotePrefix="1" applyFont="1" applyFill="1" applyBorder="1" applyAlignment="1" applyProtection="1">
      <alignment horizontal="left"/>
    </xf>
    <xf numFmtId="165" fontId="63" fillId="0" borderId="11" xfId="345" quotePrefix="1" applyFont="1" applyFill="1" applyBorder="1" applyAlignment="1" applyProtection="1">
      <alignment horizontal="left"/>
    </xf>
    <xf numFmtId="165" fontId="68" fillId="0" borderId="46" xfId="345" applyFont="1" applyFill="1" applyBorder="1" applyAlignment="1">
      <alignment horizontal="centerContinuous"/>
    </xf>
    <xf numFmtId="165" fontId="63" fillId="0" borderId="36" xfId="345" applyFont="1" applyFill="1" applyBorder="1" applyAlignment="1" applyProtection="1">
      <alignment horizontal="left"/>
    </xf>
    <xf numFmtId="165" fontId="63" fillId="0" borderId="29" xfId="345" applyFont="1" applyFill="1" applyBorder="1" applyAlignment="1" applyProtection="1">
      <alignment horizontal="left"/>
    </xf>
    <xf numFmtId="165" fontId="63" fillId="0" borderId="0" xfId="345" quotePrefix="1" applyFont="1" applyFill="1" applyBorder="1" applyAlignment="1" applyProtection="1">
      <alignment horizontal="left"/>
      <protection locked="0"/>
    </xf>
    <xf numFmtId="165" fontId="63" fillId="0" borderId="0" xfId="345" applyFont="1" applyFill="1" applyBorder="1" applyAlignment="1" applyProtection="1">
      <alignment horizontal="left"/>
      <protection locked="0"/>
    </xf>
    <xf numFmtId="165" fontId="63" fillId="0" borderId="29" xfId="345" quotePrefix="1" applyFont="1" applyFill="1" applyBorder="1" applyAlignment="1" applyProtection="1">
      <alignment horizontal="left"/>
      <protection locked="0"/>
    </xf>
    <xf numFmtId="171" fontId="74" fillId="0" borderId="0" xfId="342" applyNumberFormat="1" applyFont="1" applyFill="1" applyBorder="1" applyAlignment="1" applyProtection="1">
      <alignment horizontal="right" vertical="center"/>
    </xf>
    <xf numFmtId="165" fontId="87" fillId="0" borderId="0" xfId="345" applyFont="1" applyFill="1" applyAlignment="1">
      <alignment vertical="center"/>
    </xf>
    <xf numFmtId="165" fontId="62" fillId="0" borderId="0" xfId="342" applyFont="1" applyFill="1" applyAlignment="1" applyProtection="1">
      <alignment horizontal="centerContinuous" vertical="center"/>
      <protection locked="0"/>
    </xf>
    <xf numFmtId="165" fontId="62" fillId="0" borderId="0" xfId="342" applyFont="1" applyFill="1" applyAlignment="1">
      <alignment horizontal="centerContinuous" vertical="center"/>
    </xf>
    <xf numFmtId="165" fontId="62" fillId="0" borderId="29" xfId="342" applyFont="1" applyFill="1" applyBorder="1" applyAlignment="1">
      <alignment vertical="center"/>
    </xf>
    <xf numFmtId="165" fontId="65" fillId="0" borderId="0" xfId="342" applyFont="1" applyFill="1" applyAlignment="1">
      <alignment horizontal="right" vertical="center"/>
    </xf>
    <xf numFmtId="165" fontId="62" fillId="0" borderId="47" xfId="342" applyFont="1" applyFill="1" applyBorder="1" applyAlignment="1">
      <alignment vertical="center"/>
    </xf>
    <xf numFmtId="165" fontId="65" fillId="0" borderId="0" xfId="342" applyFont="1" applyFill="1" applyBorder="1" applyAlignment="1">
      <alignment vertical="center"/>
    </xf>
    <xf numFmtId="165" fontId="62" fillId="0" borderId="12" xfId="342" applyFont="1" applyFill="1" applyBorder="1" applyAlignment="1">
      <alignment vertical="center"/>
    </xf>
    <xf numFmtId="165" fontId="62" fillId="0" borderId="18" xfId="342" applyFont="1" applyFill="1" applyBorder="1" applyAlignment="1">
      <alignment vertical="center"/>
    </xf>
    <xf numFmtId="165" fontId="62" fillId="0" borderId="0" xfId="342" applyFont="1" applyFill="1" applyBorder="1" applyAlignment="1">
      <alignment vertical="center"/>
    </xf>
    <xf numFmtId="165" fontId="62" fillId="0" borderId="18" xfId="342" applyFont="1" applyFill="1" applyBorder="1" applyAlignment="1">
      <alignment horizontal="center" vertical="center"/>
    </xf>
    <xf numFmtId="165" fontId="62" fillId="0" borderId="0" xfId="342" applyFont="1" applyFill="1" applyBorder="1" applyAlignment="1">
      <alignment horizontal="center" vertical="center"/>
    </xf>
    <xf numFmtId="165" fontId="62" fillId="0" borderId="18" xfId="342" applyFont="1" applyFill="1" applyBorder="1" applyAlignment="1">
      <alignment horizontal="left" vertical="center"/>
    </xf>
    <xf numFmtId="165" fontId="62" fillId="0" borderId="0" xfId="342" applyFont="1" applyFill="1" applyBorder="1" applyAlignment="1">
      <alignment horizontal="left" vertical="center"/>
    </xf>
    <xf numFmtId="165" fontId="62" fillId="0" borderId="35" xfId="342" applyFont="1" applyFill="1" applyBorder="1" applyAlignment="1">
      <alignment vertical="center"/>
    </xf>
    <xf numFmtId="165" fontId="65" fillId="0" borderId="0" xfId="342" applyFont="1" applyFill="1" applyBorder="1" applyAlignment="1">
      <alignment horizontal="centerContinuous" vertical="center"/>
    </xf>
    <xf numFmtId="165" fontId="65" fillId="0" borderId="20" xfId="342" applyFont="1" applyFill="1" applyBorder="1" applyAlignment="1">
      <alignment vertical="center"/>
    </xf>
    <xf numFmtId="165" fontId="65" fillId="0" borderId="21" xfId="342" applyFont="1" applyFill="1" applyBorder="1" applyAlignment="1">
      <alignment vertical="center"/>
    </xf>
    <xf numFmtId="165" fontId="65" fillId="0" borderId="35" xfId="342" applyFont="1" applyFill="1" applyBorder="1" applyAlignment="1">
      <alignment vertical="center"/>
    </xf>
    <xf numFmtId="165" fontId="67" fillId="0" borderId="27" xfId="342" applyFont="1" applyFill="1" applyBorder="1" applyAlignment="1">
      <alignment horizontal="centerContinuous" vertical="center"/>
    </xf>
    <xf numFmtId="165" fontId="67" fillId="0" borderId="28" xfId="342" applyFont="1" applyFill="1" applyBorder="1" applyAlignment="1">
      <alignment horizontal="centerContinuous" vertical="center"/>
    </xf>
    <xf numFmtId="165" fontId="67" fillId="0" borderId="42" xfId="342" applyFont="1" applyFill="1" applyBorder="1" applyAlignment="1">
      <alignment horizontal="centerContinuous" vertical="center"/>
    </xf>
    <xf numFmtId="165" fontId="67" fillId="0" borderId="48" xfId="342" applyFont="1" applyFill="1" applyBorder="1" applyAlignment="1">
      <alignment horizontal="center" vertical="center"/>
    </xf>
    <xf numFmtId="165" fontId="67" fillId="0" borderId="28" xfId="342" applyFont="1" applyFill="1" applyBorder="1" applyAlignment="1">
      <alignment horizontal="center" vertical="center"/>
    </xf>
    <xf numFmtId="165" fontId="67" fillId="0" borderId="49" xfId="342" applyFont="1" applyFill="1" applyBorder="1" applyAlignment="1">
      <alignment horizontal="center" vertical="center"/>
    </xf>
    <xf numFmtId="165" fontId="67" fillId="0" borderId="42" xfId="342" applyFont="1" applyFill="1" applyBorder="1" applyAlignment="1">
      <alignment horizontal="center" vertical="center"/>
    </xf>
    <xf numFmtId="165" fontId="67" fillId="0" borderId="50" xfId="342" applyFont="1" applyFill="1" applyBorder="1" applyAlignment="1">
      <alignment horizontal="center" vertical="center"/>
    </xf>
    <xf numFmtId="165" fontId="63" fillId="0" borderId="0" xfId="342" applyFont="1" applyFill="1" applyAlignment="1">
      <alignment horizontal="center" vertical="center"/>
    </xf>
    <xf numFmtId="165" fontId="62" fillId="0" borderId="10" xfId="342" applyFont="1" applyFill="1" applyBorder="1"/>
    <xf numFmtId="165" fontId="62" fillId="0" borderId="11" xfId="342" applyFont="1" applyFill="1" applyBorder="1"/>
    <xf numFmtId="165" fontId="62" fillId="0" borderId="11" xfId="342" applyFont="1" applyFill="1" applyBorder="1" applyAlignment="1" applyProtection="1">
      <alignment horizontal="left"/>
    </xf>
    <xf numFmtId="165" fontId="65" fillId="0" borderId="14" xfId="342" applyFont="1" applyFill="1" applyBorder="1" applyAlignment="1">
      <alignment horizontal="centerContinuous" vertical="center"/>
    </xf>
    <xf numFmtId="165" fontId="62" fillId="0" borderId="18" xfId="342" applyFont="1" applyFill="1" applyBorder="1"/>
    <xf numFmtId="165" fontId="62" fillId="0" borderId="0" xfId="342" applyFont="1" applyFill="1" applyBorder="1"/>
    <xf numFmtId="165" fontId="62" fillId="0" borderId="0" xfId="342" applyFont="1" applyFill="1" applyBorder="1" applyAlignment="1" applyProtection="1">
      <alignment horizontal="left"/>
    </xf>
    <xf numFmtId="165" fontId="62" fillId="0" borderId="36" xfId="342" applyFont="1" applyFill="1" applyBorder="1"/>
    <xf numFmtId="165" fontId="62" fillId="0" borderId="29" xfId="342" applyFont="1" applyFill="1" applyBorder="1"/>
    <xf numFmtId="165" fontId="62" fillId="0" borderId="29" xfId="342" applyFont="1" applyFill="1" applyBorder="1" applyAlignment="1" applyProtection="1">
      <alignment horizontal="left"/>
    </xf>
    <xf numFmtId="165" fontId="63" fillId="0" borderId="18" xfId="342" quotePrefix="1" applyFont="1" applyFill="1" applyBorder="1" applyAlignment="1" applyProtection="1">
      <alignment horizontal="left"/>
    </xf>
    <xf numFmtId="165" fontId="63" fillId="0" borderId="0" xfId="342" quotePrefix="1" applyFont="1" applyFill="1" applyBorder="1" applyAlignment="1" applyProtection="1">
      <alignment horizontal="left"/>
    </xf>
    <xf numFmtId="165" fontId="63" fillId="0" borderId="0" xfId="342" applyFont="1" applyFill="1" applyBorder="1" applyAlignment="1" applyProtection="1">
      <alignment horizontal="left"/>
    </xf>
    <xf numFmtId="165" fontId="68" fillId="0" borderId="12" xfId="342" applyFont="1" applyFill="1" applyBorder="1" applyAlignment="1">
      <alignment horizontal="centerContinuous" vertical="center"/>
    </xf>
    <xf numFmtId="165" fontId="63" fillId="0" borderId="18" xfId="342" applyFont="1" applyFill="1" applyBorder="1" applyAlignment="1" applyProtection="1">
      <alignment horizontal="left"/>
    </xf>
    <xf numFmtId="165" fontId="68" fillId="0" borderId="0" xfId="342" applyFont="1" applyFill="1" applyBorder="1" applyAlignment="1">
      <alignment horizontal="centerContinuous" vertical="center"/>
    </xf>
    <xf numFmtId="165" fontId="63" fillId="0" borderId="36" xfId="342" applyFont="1" applyFill="1" applyBorder="1" applyAlignment="1" applyProtection="1">
      <alignment horizontal="left"/>
    </xf>
    <xf numFmtId="165" fontId="63" fillId="0" borderId="29" xfId="342" applyFont="1" applyFill="1" applyBorder="1" applyAlignment="1" applyProtection="1">
      <alignment horizontal="left"/>
    </xf>
    <xf numFmtId="165" fontId="68" fillId="0" borderId="29" xfId="342" applyFont="1" applyFill="1" applyBorder="1" applyAlignment="1">
      <alignment horizontal="centerContinuous" vertical="center"/>
    </xf>
    <xf numFmtId="165" fontId="63" fillId="0" borderId="0" xfId="342" applyFont="1" applyFill="1" applyBorder="1" applyAlignment="1">
      <alignment vertical="center"/>
    </xf>
    <xf numFmtId="165" fontId="68" fillId="0" borderId="24" xfId="342" applyFont="1" applyFill="1" applyBorder="1" applyAlignment="1">
      <alignment horizontal="centerContinuous" vertical="center"/>
    </xf>
    <xf numFmtId="165" fontId="68" fillId="0" borderId="37" xfId="342" applyFont="1" applyFill="1" applyBorder="1" applyAlignment="1">
      <alignment horizontal="centerContinuous" vertical="center"/>
    </xf>
    <xf numFmtId="165" fontId="74" fillId="0" borderId="10" xfId="342" quotePrefix="1" applyFont="1" applyFill="1" applyBorder="1" applyAlignment="1" applyProtection="1">
      <alignment horizontal="left"/>
    </xf>
    <xf numFmtId="165" fontId="63" fillId="0" borderId="11" xfId="342" quotePrefix="1" applyFont="1" applyFill="1" applyBorder="1" applyAlignment="1" applyProtection="1">
      <alignment horizontal="left"/>
    </xf>
    <xf numFmtId="1" fontId="63" fillId="0" borderId="11" xfId="342" applyNumberFormat="1" applyFont="1" applyFill="1" applyBorder="1"/>
    <xf numFmtId="165" fontId="68" fillId="0" borderId="11" xfId="342" applyFont="1" applyFill="1" applyBorder="1" applyAlignment="1">
      <alignment horizontal="centerContinuous" vertical="center"/>
    </xf>
    <xf numFmtId="165" fontId="68" fillId="0" borderId="14" xfId="342" applyFont="1" applyFill="1" applyBorder="1" applyAlignment="1">
      <alignment horizontal="centerContinuous" vertical="center"/>
    </xf>
    <xf numFmtId="165" fontId="63" fillId="0" borderId="10" xfId="342" quotePrefix="1" applyFont="1" applyFill="1" applyBorder="1" applyAlignment="1" applyProtection="1">
      <alignment horizontal="left"/>
    </xf>
    <xf numFmtId="165" fontId="63" fillId="0" borderId="11" xfId="342" applyFont="1" applyFill="1" applyBorder="1" applyAlignment="1" applyProtection="1">
      <alignment horizontal="left"/>
    </xf>
    <xf numFmtId="165" fontId="63" fillId="0" borderId="36" xfId="342" quotePrefix="1" applyFont="1" applyFill="1" applyBorder="1" applyAlignment="1" applyProtection="1">
      <alignment horizontal="left"/>
    </xf>
    <xf numFmtId="165" fontId="74" fillId="0" borderId="0" xfId="342" applyFont="1" applyFill="1" applyAlignment="1">
      <alignment vertical="center"/>
    </xf>
    <xf numFmtId="1" fontId="63" fillId="0" borderId="10" xfId="343" applyNumberFormat="1" applyFont="1" applyFill="1" applyBorder="1"/>
    <xf numFmtId="0" fontId="63" fillId="0" borderId="10" xfId="343" quotePrefix="1" applyFont="1" applyFill="1" applyBorder="1" applyAlignment="1">
      <alignment horizontal="right"/>
    </xf>
    <xf numFmtId="1" fontId="63" fillId="0" borderId="11" xfId="340" applyNumberFormat="1" applyFont="1" applyBorder="1"/>
    <xf numFmtId="165" fontId="67" fillId="0" borderId="51" xfId="342" applyFont="1" applyFill="1" applyBorder="1" applyAlignment="1">
      <alignment horizontal="center" vertical="center"/>
    </xf>
    <xf numFmtId="171" fontId="74" fillId="0" borderId="0" xfId="343" applyNumberFormat="1" applyFont="1" applyFill="1" applyBorder="1" applyAlignment="1" applyProtection="1">
      <alignment horizontal="right" vertical="center"/>
    </xf>
    <xf numFmtId="171" fontId="74" fillId="0" borderId="29" xfId="343" applyNumberFormat="1" applyFont="1" applyFill="1" applyBorder="1" applyAlignment="1" applyProtection="1">
      <alignment horizontal="right" vertical="center"/>
    </xf>
    <xf numFmtId="165" fontId="62" fillId="0" borderId="0" xfId="339" applyFont="1" applyAlignment="1" applyProtection="1">
      <alignment horizontal="left"/>
    </xf>
    <xf numFmtId="0" fontId="62" fillId="0" borderId="0" xfId="449" applyFont="1" applyAlignment="1"/>
    <xf numFmtId="3" fontId="63" fillId="0" borderId="0" xfId="449" applyNumberFormat="1" applyFont="1" applyAlignment="1"/>
    <xf numFmtId="3" fontId="63" fillId="0" borderId="0" xfId="449" applyNumberFormat="1" applyFont="1"/>
    <xf numFmtId="0" fontId="51" fillId="0" borderId="0" xfId="449" applyFont="1"/>
    <xf numFmtId="0" fontId="63" fillId="0" borderId="0" xfId="449" quotePrefix="1" applyFont="1" applyAlignment="1"/>
    <xf numFmtId="0" fontId="62" fillId="0" borderId="0" xfId="449" applyFont="1" applyAlignment="1">
      <alignment horizontal="centerContinuous" vertical="center"/>
    </xf>
    <xf numFmtId="0" fontId="63" fillId="0" borderId="0" xfId="449" quotePrefix="1" applyFont="1" applyAlignment="1">
      <alignment horizontal="centerContinuous"/>
    </xf>
    <xf numFmtId="3" fontId="63" fillId="0" borderId="0" xfId="449" applyNumberFormat="1" applyFont="1" applyAlignment="1">
      <alignment horizontal="centerContinuous"/>
    </xf>
    <xf numFmtId="0" fontId="63" fillId="0" borderId="0" xfId="449" applyFont="1"/>
    <xf numFmtId="3" fontId="63" fillId="0" borderId="29" xfId="449" applyNumberFormat="1" applyFont="1" applyBorder="1"/>
    <xf numFmtId="3" fontId="62" fillId="0" borderId="0" xfId="449" applyNumberFormat="1" applyFont="1" applyAlignment="1">
      <alignment horizontal="centerContinuous"/>
    </xf>
    <xf numFmtId="3" fontId="65" fillId="0" borderId="0" xfId="449" applyNumberFormat="1" applyFont="1" applyAlignment="1">
      <alignment horizontal="centerContinuous"/>
    </xf>
    <xf numFmtId="0" fontId="68" fillId="0" borderId="15" xfId="449" applyFont="1" applyBorder="1"/>
    <xf numFmtId="0" fontId="65" fillId="0" borderId="15" xfId="449" applyFont="1" applyBorder="1" applyAlignment="1">
      <alignment horizontal="centerContinuous" vertical="top"/>
    </xf>
    <xf numFmtId="3" fontId="65" fillId="0" borderId="29" xfId="449" applyNumberFormat="1" applyFont="1" applyBorder="1" applyAlignment="1">
      <alignment horizontal="centerContinuous" vertical="top"/>
    </xf>
    <xf numFmtId="3" fontId="65" fillId="0" borderId="28" xfId="449" applyNumberFormat="1" applyFont="1" applyBorder="1" applyAlignment="1">
      <alignment horizontal="centerContinuous"/>
    </xf>
    <xf numFmtId="3" fontId="65" fillId="0" borderId="45" xfId="449" applyNumberFormat="1" applyFont="1" applyBorder="1" applyAlignment="1">
      <alignment horizontal="centerContinuous"/>
    </xf>
    <xf numFmtId="3" fontId="65" fillId="0" borderId="28" xfId="449" applyNumberFormat="1" applyFont="1" applyBorder="1" applyAlignment="1">
      <alignment horizontal="centerContinuous" vertical="top"/>
    </xf>
    <xf numFmtId="0" fontId="65" fillId="0" borderId="20" xfId="449" applyFont="1" applyBorder="1" applyAlignment="1">
      <alignment horizontal="center"/>
    </xf>
    <xf numFmtId="0" fontId="65" fillId="0" borderId="20" xfId="449" applyFont="1" applyBorder="1" applyAlignment="1">
      <alignment horizontal="centerContinuous"/>
    </xf>
    <xf numFmtId="3" fontId="65" fillId="0" borderId="35" xfId="449" applyNumberFormat="1" applyFont="1" applyBorder="1" applyAlignment="1">
      <alignment horizontal="center"/>
    </xf>
    <xf numFmtId="3" fontId="65" fillId="0" borderId="35" xfId="449" quotePrefix="1" applyNumberFormat="1" applyFont="1" applyBorder="1" applyAlignment="1">
      <alignment horizontal="center"/>
    </xf>
    <xf numFmtId="0" fontId="65" fillId="0" borderId="23" xfId="449" applyFont="1" applyBorder="1"/>
    <xf numFmtId="0" fontId="65" fillId="0" borderId="23" xfId="449" applyFont="1" applyBorder="1" applyAlignment="1">
      <alignment horizontal="centerContinuous"/>
    </xf>
    <xf numFmtId="0" fontId="69" fillId="0" borderId="0" xfId="449" applyFont="1"/>
    <xf numFmtId="0" fontId="67" fillId="0" borderId="23" xfId="449" quotePrefix="1" applyFont="1" applyBorder="1" applyAlignment="1">
      <alignment horizontal="center" vertical="center"/>
    </xf>
    <xf numFmtId="0" fontId="67" fillId="0" borderId="42" xfId="449" quotePrefix="1" applyFont="1" applyBorder="1" applyAlignment="1">
      <alignment horizontal="center" vertical="center"/>
    </xf>
    <xf numFmtId="3" fontId="67" fillId="0" borderId="45" xfId="449" quotePrefix="1" applyNumberFormat="1" applyFont="1" applyBorder="1" applyAlignment="1">
      <alignment horizontal="center" vertical="center"/>
    </xf>
    <xf numFmtId="0" fontId="51" fillId="0" borderId="0" xfId="449" applyFont="1" applyAlignment="1">
      <alignment horizontal="center" vertical="center"/>
    </xf>
    <xf numFmtId="0" fontId="62" fillId="0" borderId="23" xfId="449" applyFont="1" applyBorder="1"/>
    <xf numFmtId="0" fontId="62" fillId="0" borderId="42" xfId="449" applyFont="1" applyBorder="1"/>
    <xf numFmtId="3" fontId="69" fillId="0" borderId="0" xfId="449" applyNumberFormat="1" applyFont="1" applyBorder="1"/>
    <xf numFmtId="0" fontId="62" fillId="0" borderId="15" xfId="449" applyFont="1" applyBorder="1"/>
    <xf numFmtId="0" fontId="62" fillId="0" borderId="23" xfId="449" quotePrefix="1" applyFont="1" applyBorder="1"/>
    <xf numFmtId="0" fontId="62" fillId="0" borderId="20" xfId="449" applyFont="1" applyBorder="1"/>
    <xf numFmtId="0" fontId="63" fillId="0" borderId="20" xfId="449" quotePrefix="1" applyFont="1" applyBorder="1"/>
    <xf numFmtId="0" fontId="68" fillId="0" borderId="20" xfId="449" quotePrefix="1" applyFont="1" applyBorder="1"/>
    <xf numFmtId="0" fontId="63" fillId="0" borderId="23" xfId="449" applyFont="1" applyBorder="1"/>
    <xf numFmtId="165" fontId="69" fillId="0" borderId="0" xfId="339" applyFont="1" applyAlignment="1" applyProtection="1">
      <alignment horizontal="left"/>
    </xf>
    <xf numFmtId="165" fontId="51" fillId="0" borderId="0" xfId="339" applyFont="1"/>
    <xf numFmtId="165" fontId="62" fillId="0" borderId="0" xfId="339" applyFont="1" applyAlignment="1" applyProtection="1">
      <alignment horizontal="centerContinuous"/>
    </xf>
    <xf numFmtId="165" fontId="69" fillId="0" borderId="0" xfId="339" applyFont="1" applyAlignment="1" applyProtection="1">
      <alignment horizontal="centerContinuous"/>
    </xf>
    <xf numFmtId="165" fontId="65" fillId="0" borderId="0" xfId="339" applyFont="1" applyAlignment="1" applyProtection="1">
      <alignment horizontal="right"/>
    </xf>
    <xf numFmtId="165" fontId="63" fillId="0" borderId="16" xfId="339" applyFont="1" applyBorder="1"/>
    <xf numFmtId="0" fontId="62" fillId="0" borderId="0" xfId="449" quotePrefix="1" applyFont="1" applyFill="1" applyBorder="1"/>
    <xf numFmtId="165" fontId="69" fillId="0" borderId="0" xfId="339" applyFont="1" applyFill="1"/>
    <xf numFmtId="165" fontId="51" fillId="0" borderId="0" xfId="339" applyFont="1" applyFill="1"/>
    <xf numFmtId="165" fontId="65" fillId="0" borderId="21" xfId="339" applyFont="1" applyBorder="1" applyAlignment="1" applyProtection="1">
      <alignment horizontal="center"/>
    </xf>
    <xf numFmtId="165" fontId="65" fillId="0" borderId="17" xfId="339" applyFont="1" applyBorder="1" applyAlignment="1" applyProtection="1">
      <alignment horizontal="center"/>
    </xf>
    <xf numFmtId="165" fontId="65" fillId="0" borderId="35" xfId="339" applyFont="1" applyBorder="1" applyAlignment="1" applyProtection="1">
      <alignment horizontal="center"/>
    </xf>
    <xf numFmtId="165" fontId="65" fillId="0" borderId="35" xfId="339" applyFont="1" applyBorder="1" applyAlignment="1" applyProtection="1">
      <alignment horizontal="left"/>
    </xf>
    <xf numFmtId="165" fontId="65" fillId="0" borderId="15" xfId="339" applyFont="1" applyBorder="1" applyAlignment="1" applyProtection="1">
      <alignment horizontal="left"/>
    </xf>
    <xf numFmtId="165" fontId="62" fillId="0" borderId="25" xfId="339" applyFont="1" applyBorder="1"/>
    <xf numFmtId="165" fontId="65" fillId="0" borderId="26" xfId="339" applyFont="1" applyBorder="1" applyAlignment="1">
      <alignment horizontal="center"/>
    </xf>
    <xf numFmtId="0" fontId="65" fillId="0" borderId="22" xfId="339" quotePrefix="1" applyNumberFormat="1" applyFont="1" applyBorder="1" applyAlignment="1" applyProtection="1">
      <alignment horizontal="center"/>
    </xf>
    <xf numFmtId="165" fontId="65" fillId="0" borderId="23" xfId="339" quotePrefix="1" applyFont="1" applyBorder="1" applyAlignment="1" applyProtection="1">
      <alignment horizontal="center"/>
    </xf>
    <xf numFmtId="165" fontId="67" fillId="0" borderId="55" xfId="339" applyFont="1" applyBorder="1" applyAlignment="1" applyProtection="1">
      <alignment horizontal="center" vertical="center"/>
    </xf>
    <xf numFmtId="165" fontId="67" fillId="0" borderId="40" xfId="339" applyFont="1" applyBorder="1" applyAlignment="1" applyProtection="1">
      <alignment horizontal="center" vertical="center"/>
    </xf>
    <xf numFmtId="165" fontId="67" fillId="0" borderId="26" xfId="339" applyFont="1" applyBorder="1" applyAlignment="1" applyProtection="1">
      <alignment horizontal="center" vertical="center"/>
    </xf>
    <xf numFmtId="165" fontId="67" fillId="0" borderId="22" xfId="339" applyFont="1" applyBorder="1" applyAlignment="1" applyProtection="1">
      <alignment horizontal="center" vertical="center"/>
    </xf>
    <xf numFmtId="165" fontId="67" fillId="0" borderId="0" xfId="339" applyFont="1"/>
    <xf numFmtId="165" fontId="62" fillId="0" borderId="0" xfId="339" applyFont="1" applyFill="1"/>
    <xf numFmtId="165" fontId="71" fillId="0" borderId="0" xfId="339" applyFont="1" applyFill="1"/>
    <xf numFmtId="165" fontId="67" fillId="0" borderId="0" xfId="339" applyFont="1" applyFill="1"/>
    <xf numFmtId="165" fontId="63" fillId="0" borderId="21" xfId="339" quotePrefix="1" applyFont="1" applyBorder="1" applyAlignment="1" applyProtection="1">
      <alignment horizontal="left"/>
    </xf>
    <xf numFmtId="165" fontId="62" fillId="0" borderId="0" xfId="339" quotePrefix="1" applyFont="1" applyFill="1" applyBorder="1" applyAlignment="1" applyProtection="1">
      <alignment horizontal="left"/>
    </xf>
    <xf numFmtId="165" fontId="69" fillId="0" borderId="0" xfId="339" applyFont="1"/>
    <xf numFmtId="165" fontId="63" fillId="0" borderId="25" xfId="339" applyFont="1" applyBorder="1"/>
    <xf numFmtId="165" fontId="62" fillId="0" borderId="0" xfId="339" applyFont="1"/>
    <xf numFmtId="0" fontId="91" fillId="0" borderId="0" xfId="0" applyFont="1" applyAlignment="1"/>
    <xf numFmtId="0" fontId="84" fillId="0" borderId="0" xfId="0" applyFont="1"/>
    <xf numFmtId="0" fontId="94" fillId="0" borderId="0" xfId="0" applyFont="1"/>
    <xf numFmtId="165" fontId="62" fillId="0" borderId="0" xfId="451" applyFont="1" applyAlignment="1">
      <alignment horizontal="centerContinuous"/>
    </xf>
    <xf numFmtId="165" fontId="63" fillId="0" borderId="0" xfId="451" applyFont="1" applyAlignment="1">
      <alignment horizontal="centerContinuous"/>
    </xf>
    <xf numFmtId="165" fontId="63" fillId="0" borderId="0" xfId="451" applyFont="1" applyAlignment="1"/>
    <xf numFmtId="165" fontId="63" fillId="0" borderId="0" xfId="451" applyFont="1"/>
    <xf numFmtId="165" fontId="63" fillId="0" borderId="0" xfId="451" applyFont="1" applyAlignment="1" applyProtection="1">
      <alignment horizontal="centerContinuous"/>
    </xf>
    <xf numFmtId="165" fontId="63" fillId="0" borderId="0" xfId="451" applyFont="1" applyAlignment="1">
      <alignment horizontal="right"/>
    </xf>
    <xf numFmtId="165" fontId="63" fillId="0" borderId="0" xfId="451" applyFont="1" applyAlignment="1" applyProtection="1">
      <alignment horizontal="right"/>
    </xf>
    <xf numFmtId="165" fontId="62" fillId="0" borderId="0" xfId="451" applyFont="1" applyAlignment="1" applyProtection="1">
      <alignment horizontal="left"/>
    </xf>
    <xf numFmtId="165" fontId="63" fillId="0" borderId="0" xfId="451" applyFont="1" applyAlignment="1" applyProtection="1">
      <alignment horizontal="left"/>
    </xf>
    <xf numFmtId="0" fontId="63" fillId="0" borderId="0" xfId="0" applyFont="1" applyAlignment="1" applyProtection="1">
      <alignment horizontal="right"/>
    </xf>
    <xf numFmtId="0" fontId="63" fillId="0" borderId="0" xfId="0" applyFont="1" applyAlignment="1" applyProtection="1">
      <alignment horizontal="left"/>
    </xf>
    <xf numFmtId="165" fontId="62" fillId="0" borderId="0" xfId="451" applyFont="1"/>
    <xf numFmtId="0" fontId="81" fillId="0" borderId="0" xfId="0" applyFont="1" applyAlignment="1" applyProtection="1">
      <alignment horizontal="left"/>
    </xf>
    <xf numFmtId="0" fontId="80" fillId="0" borderId="0" xfId="0" applyFont="1"/>
    <xf numFmtId="165" fontId="63" fillId="0" borderId="0" xfId="451" applyFont="1" applyFill="1"/>
    <xf numFmtId="0" fontId="63" fillId="0" borderId="0" xfId="0" applyFont="1" applyFill="1" applyAlignment="1" applyProtection="1">
      <alignment horizontal="right"/>
    </xf>
    <xf numFmtId="0" fontId="81" fillId="0" borderId="0" xfId="0" applyFont="1"/>
    <xf numFmtId="0" fontId="80" fillId="0" borderId="0" xfId="0" applyFont="1" applyAlignment="1" applyProtection="1">
      <alignment horizontal="left"/>
    </xf>
    <xf numFmtId="165" fontId="80" fillId="0" borderId="0" xfId="451" applyFont="1"/>
    <xf numFmtId="0" fontId="80" fillId="0" borderId="0" xfId="0" applyFont="1" applyAlignment="1" applyProtection="1">
      <alignment horizontal="right"/>
    </xf>
    <xf numFmtId="0" fontId="81" fillId="0" borderId="0" xfId="0" applyFont="1" applyFill="1" applyAlignment="1" applyProtection="1">
      <alignment horizontal="left"/>
    </xf>
    <xf numFmtId="171" fontId="72" fillId="0" borderId="0" xfId="343" applyNumberFormat="1" applyFont="1" applyFill="1" applyBorder="1" applyAlignment="1" applyProtection="1">
      <alignment horizontal="right" vertical="center"/>
    </xf>
    <xf numFmtId="171" fontId="72" fillId="0" borderId="35" xfId="343" applyNumberFormat="1" applyFont="1" applyFill="1" applyBorder="1" applyAlignment="1" applyProtection="1">
      <alignment horizontal="right" vertical="center"/>
    </xf>
    <xf numFmtId="171" fontId="72" fillId="0" borderId="29" xfId="343" applyNumberFormat="1" applyFont="1" applyFill="1" applyBorder="1" applyAlignment="1" applyProtection="1">
      <alignment horizontal="right" vertical="center"/>
    </xf>
    <xf numFmtId="171" fontId="72" fillId="0" borderId="37" xfId="343" applyNumberFormat="1" applyFont="1" applyFill="1" applyBorder="1" applyAlignment="1" applyProtection="1">
      <alignment horizontal="right" vertical="center"/>
    </xf>
    <xf numFmtId="171" fontId="74" fillId="0" borderId="35" xfId="343" applyNumberFormat="1" applyFont="1" applyFill="1" applyBorder="1" applyAlignment="1" applyProtection="1">
      <alignment horizontal="right" vertical="center"/>
    </xf>
    <xf numFmtId="171" fontId="74" fillId="0" borderId="37" xfId="343" applyNumberFormat="1" applyFont="1" applyFill="1" applyBorder="1" applyAlignment="1" applyProtection="1">
      <alignment horizontal="right" vertical="center"/>
    </xf>
    <xf numFmtId="171" fontId="74" fillId="0" borderId="36" xfId="343" applyNumberFormat="1" applyFont="1" applyFill="1" applyBorder="1" applyAlignment="1" applyProtection="1">
      <alignment horizontal="right" vertical="center"/>
    </xf>
    <xf numFmtId="171" fontId="72" fillId="0" borderId="18" xfId="342" applyNumberFormat="1" applyFont="1" applyFill="1" applyBorder="1" applyAlignment="1" applyProtection="1">
      <alignment horizontal="right" vertical="center"/>
    </xf>
    <xf numFmtId="171" fontId="72" fillId="0" borderId="0" xfId="342" applyNumberFormat="1" applyFont="1" applyFill="1" applyBorder="1" applyAlignment="1" applyProtection="1">
      <alignment horizontal="right" vertical="center"/>
    </xf>
    <xf numFmtId="171" fontId="72" fillId="0" borderId="35" xfId="342" applyNumberFormat="1" applyFont="1" applyFill="1" applyBorder="1" applyAlignment="1" applyProtection="1">
      <alignment horizontal="right" vertical="center"/>
    </xf>
    <xf numFmtId="171" fontId="72" fillId="0" borderId="36" xfId="342" applyNumberFormat="1" applyFont="1" applyFill="1" applyBorder="1" applyAlignment="1" applyProtection="1">
      <alignment horizontal="right" vertical="center"/>
    </xf>
    <xf numFmtId="171" fontId="72" fillId="0" borderId="29" xfId="342" applyNumberFormat="1" applyFont="1" applyFill="1" applyBorder="1" applyAlignment="1" applyProtection="1">
      <alignment horizontal="right" vertical="center"/>
    </xf>
    <xf numFmtId="171" fontId="72" fillId="0" borderId="37" xfId="342" applyNumberFormat="1" applyFont="1" applyFill="1" applyBorder="1" applyAlignment="1" applyProtection="1">
      <alignment horizontal="right" vertical="center"/>
    </xf>
    <xf numFmtId="171" fontId="74" fillId="0" borderId="18" xfId="342" applyNumberFormat="1" applyFont="1" applyFill="1" applyBorder="1" applyAlignment="1" applyProtection="1">
      <alignment horizontal="right" vertical="center"/>
    </xf>
    <xf numFmtId="171" fontId="74" fillId="0" borderId="35" xfId="342" applyNumberFormat="1" applyFont="1" applyFill="1" applyBorder="1" applyAlignment="1" applyProtection="1">
      <alignment horizontal="right" vertical="center"/>
    </xf>
    <xf numFmtId="171" fontId="74" fillId="0" borderId="36" xfId="342" applyNumberFormat="1" applyFont="1" applyFill="1" applyBorder="1" applyAlignment="1" applyProtection="1">
      <alignment horizontal="right" vertical="center"/>
    </xf>
    <xf numFmtId="171" fontId="74" fillId="0" borderId="29" xfId="342" applyNumberFormat="1" applyFont="1" applyFill="1" applyBorder="1" applyAlignment="1" applyProtection="1">
      <alignment horizontal="right" vertical="center"/>
    </xf>
    <xf numFmtId="171" fontId="74" fillId="0" borderId="37" xfId="342" applyNumberFormat="1" applyFont="1" applyFill="1" applyBorder="1" applyAlignment="1" applyProtection="1">
      <alignment horizontal="right" vertical="center"/>
    </xf>
    <xf numFmtId="167" fontId="63" fillId="0" borderId="0" xfId="449" applyNumberFormat="1" applyFont="1" applyFill="1" applyBorder="1"/>
    <xf numFmtId="0" fontId="51" fillId="0" borderId="0" xfId="449" applyFont="1" applyFill="1" applyBorder="1"/>
    <xf numFmtId="165" fontId="80" fillId="0" borderId="0" xfId="340" applyFont="1" applyFill="1" applyBorder="1"/>
    <xf numFmtId="167" fontId="62" fillId="0" borderId="37" xfId="449" applyNumberFormat="1" applyFont="1" applyFill="1" applyBorder="1"/>
    <xf numFmtId="167" fontId="63" fillId="0" borderId="35" xfId="449" applyNumberFormat="1" applyFont="1" applyFill="1" applyBorder="1"/>
    <xf numFmtId="167" fontId="63" fillId="0" borderId="20" xfId="449" applyNumberFormat="1" applyFont="1" applyFill="1" applyBorder="1"/>
    <xf numFmtId="167" fontId="63" fillId="0" borderId="35" xfId="450" applyNumberFormat="1" applyFont="1" applyFill="1" applyBorder="1" applyProtection="1"/>
    <xf numFmtId="165" fontId="51" fillId="0" borderId="0" xfId="339" applyFont="1" applyFill="1" applyBorder="1"/>
    <xf numFmtId="167" fontId="63" fillId="0" borderId="22" xfId="0" applyNumberFormat="1" applyFont="1" applyFill="1" applyBorder="1" applyProtection="1"/>
    <xf numFmtId="165" fontId="99" fillId="0" borderId="0" xfId="340" quotePrefix="1" applyFont="1"/>
    <xf numFmtId="165" fontId="65" fillId="0" borderId="56" xfId="340" quotePrefix="1" applyFont="1" applyBorder="1" applyAlignment="1" applyProtection="1">
      <alignment horizontal="center" vertical="center"/>
    </xf>
    <xf numFmtId="171" fontId="74" fillId="0" borderId="20" xfId="340" applyNumberFormat="1" applyFont="1" applyFill="1" applyBorder="1" applyAlignment="1" applyProtection="1">
      <alignment horizontal="right"/>
    </xf>
    <xf numFmtId="165" fontId="65" fillId="0" borderId="57" xfId="340" applyFont="1" applyBorder="1" applyAlignment="1" applyProtection="1">
      <alignment horizontal="center" vertical="center"/>
    </xf>
    <xf numFmtId="165" fontId="65" fillId="0" borderId="44" xfId="340" applyFont="1" applyBorder="1" applyAlignment="1">
      <alignment horizontal="center" vertical="center"/>
    </xf>
    <xf numFmtId="165" fontId="62" fillId="0" borderId="0" xfId="466" applyFont="1" applyAlignment="1">
      <alignment horizontal="left"/>
    </xf>
    <xf numFmtId="165" fontId="68" fillId="0" borderId="0" xfId="467" applyFont="1"/>
    <xf numFmtId="165" fontId="68" fillId="0" borderId="0" xfId="467" applyFont="1" applyBorder="1"/>
    <xf numFmtId="165" fontId="65" fillId="0" borderId="0" xfId="467" applyFont="1" applyAlignment="1">
      <alignment horizontal="centerContinuous"/>
    </xf>
    <xf numFmtId="165" fontId="68" fillId="0" borderId="0" xfId="467" applyFont="1" applyAlignment="1">
      <alignment horizontal="centerContinuous"/>
    </xf>
    <xf numFmtId="165" fontId="68" fillId="0" borderId="47" xfId="467" applyFont="1" applyBorder="1"/>
    <xf numFmtId="165" fontId="65" fillId="0" borderId="12" xfId="467" applyFont="1" applyBorder="1"/>
    <xf numFmtId="165" fontId="65" fillId="0" borderId="15" xfId="467" applyFont="1" applyBorder="1" applyAlignment="1" applyProtection="1">
      <alignment horizontal="center"/>
    </xf>
    <xf numFmtId="165" fontId="65" fillId="0" borderId="17" xfId="467" applyFont="1" applyBorder="1" applyAlignment="1" applyProtection="1">
      <alignment horizontal="center"/>
    </xf>
    <xf numFmtId="165" fontId="68" fillId="0" borderId="18" xfId="467" applyFont="1" applyBorder="1"/>
    <xf numFmtId="165" fontId="65" fillId="0" borderId="0" xfId="467" applyFont="1" applyBorder="1" applyAlignment="1" applyProtection="1">
      <alignment horizontal="centerContinuous"/>
    </xf>
    <xf numFmtId="165" fontId="65" fillId="0" borderId="20" xfId="467" applyFont="1" applyBorder="1" applyAlignment="1" applyProtection="1">
      <alignment horizontal="center"/>
    </xf>
    <xf numFmtId="165" fontId="68" fillId="0" borderId="58" xfId="467" applyFont="1" applyBorder="1"/>
    <xf numFmtId="165" fontId="65" fillId="0" borderId="24" xfId="467" applyFont="1" applyBorder="1"/>
    <xf numFmtId="165" fontId="67" fillId="0" borderId="42" xfId="467" applyFont="1" applyBorder="1" applyAlignment="1" applyProtection="1">
      <alignment horizontal="center" vertical="center"/>
    </xf>
    <xf numFmtId="165" fontId="67" fillId="0" borderId="45" xfId="467" applyFont="1" applyBorder="1" applyAlignment="1" applyProtection="1">
      <alignment horizontal="center" vertical="center"/>
    </xf>
    <xf numFmtId="165" fontId="67" fillId="0" borderId="0" xfId="467" applyFont="1" applyBorder="1" applyAlignment="1">
      <alignment horizontal="centerContinuous"/>
    </xf>
    <xf numFmtId="165" fontId="63" fillId="0" borderId="19" xfId="467" quotePrefix="1" applyFont="1" applyBorder="1" applyAlignment="1" applyProtection="1">
      <alignment horizontal="left"/>
    </xf>
    <xf numFmtId="165" fontId="63" fillId="0" borderId="0" xfId="467" quotePrefix="1" applyFont="1" applyBorder="1" applyAlignment="1" applyProtection="1">
      <alignment horizontal="left"/>
    </xf>
    <xf numFmtId="167" fontId="63" fillId="25" borderId="23" xfId="467" applyNumberFormat="1" applyFont="1" applyFill="1" applyBorder="1" applyAlignment="1" applyProtection="1">
      <alignment horizontal="right"/>
    </xf>
    <xf numFmtId="167" fontId="63" fillId="0" borderId="29" xfId="467" applyNumberFormat="1" applyFont="1" applyFill="1" applyBorder="1" applyAlignment="1" applyProtection="1">
      <alignment horizontal="right"/>
    </xf>
    <xf numFmtId="167" fontId="63" fillId="0" borderId="26" xfId="467" applyNumberFormat="1" applyFont="1" applyFill="1" applyBorder="1" applyAlignment="1" applyProtection="1">
      <alignment horizontal="right"/>
    </xf>
    <xf numFmtId="165" fontId="68" fillId="0" borderId="0" xfId="467" applyFont="1" applyBorder="1" applyAlignment="1" applyProtection="1">
      <alignment horizontal="left"/>
    </xf>
    <xf numFmtId="167" fontId="68" fillId="0" borderId="0" xfId="467" applyNumberFormat="1" applyFont="1" applyBorder="1" applyAlignment="1" applyProtection="1">
      <alignment horizontal="left"/>
    </xf>
    <xf numFmtId="167" fontId="68" fillId="0" borderId="0" xfId="467" applyNumberFormat="1" applyFont="1" applyBorder="1" applyProtection="1"/>
    <xf numFmtId="165" fontId="68" fillId="0" borderId="0" xfId="467" quotePrefix="1" applyFont="1" applyBorder="1" applyAlignment="1" applyProtection="1">
      <alignment horizontal="left"/>
    </xf>
    <xf numFmtId="0" fontId="0" fillId="0" borderId="0" xfId="0" applyFill="1"/>
    <xf numFmtId="0" fontId="104" fillId="0" borderId="0" xfId="0" applyFont="1" applyFill="1"/>
    <xf numFmtId="171" fontId="72" fillId="0" borderId="20" xfId="340" applyNumberFormat="1" applyFont="1" applyFill="1" applyBorder="1" applyAlignment="1" applyProtection="1">
      <alignment horizontal="right"/>
    </xf>
    <xf numFmtId="165" fontId="83" fillId="0" borderId="34" xfId="340" quotePrefix="1" applyFont="1" applyBorder="1" applyAlignment="1" applyProtection="1">
      <alignment horizontal="center" vertical="center"/>
    </xf>
    <xf numFmtId="165" fontId="67" fillId="0" borderId="34" xfId="341" quotePrefix="1" applyFont="1" applyBorder="1" applyAlignment="1" applyProtection="1">
      <alignment horizontal="center" vertical="center"/>
    </xf>
    <xf numFmtId="165" fontId="65" fillId="0" borderId="43" xfId="341" applyFont="1" applyBorder="1" applyAlignment="1" applyProtection="1">
      <alignment horizontal="center" vertical="center"/>
    </xf>
    <xf numFmtId="165" fontId="65" fillId="0" borderId="20" xfId="341" applyFont="1" applyBorder="1" applyAlignment="1" applyProtection="1">
      <alignment horizontal="center" vertical="center"/>
    </xf>
    <xf numFmtId="165" fontId="65" fillId="0" borderId="22" xfId="341" quotePrefix="1" applyFont="1" applyBorder="1" applyAlignment="1" applyProtection="1">
      <alignment horizontal="center" vertical="center"/>
    </xf>
    <xf numFmtId="165" fontId="105" fillId="0" borderId="0" xfId="342" applyFont="1" applyFill="1" applyAlignment="1">
      <alignment vertical="center"/>
    </xf>
    <xf numFmtId="165" fontId="68" fillId="0" borderId="0" xfId="342" applyFont="1" applyFill="1" applyAlignment="1">
      <alignment vertical="center"/>
    </xf>
    <xf numFmtId="165" fontId="67" fillId="0" borderId="27" xfId="467" applyFont="1" applyBorder="1" applyAlignment="1" applyProtection="1">
      <alignment horizontal="center" vertical="center"/>
    </xf>
    <xf numFmtId="165" fontId="65" fillId="0" borderId="18" xfId="467" applyFont="1" applyBorder="1" applyAlignment="1" applyProtection="1">
      <alignment horizontal="center"/>
    </xf>
    <xf numFmtId="165" fontId="65" fillId="0" borderId="17" xfId="467" applyFont="1" applyBorder="1" applyAlignment="1" applyProtection="1">
      <alignment horizontal="centerContinuous"/>
    </xf>
    <xf numFmtId="165" fontId="65" fillId="0" borderId="20" xfId="467" applyFont="1" applyBorder="1" applyAlignment="1" applyProtection="1">
      <alignment horizontal="centerContinuous"/>
    </xf>
    <xf numFmtId="167" fontId="63" fillId="0" borderId="23" xfId="467" applyNumberFormat="1" applyFont="1" applyFill="1" applyBorder="1" applyProtection="1"/>
    <xf numFmtId="165" fontId="65" fillId="0" borderId="10" xfId="467" applyFont="1" applyBorder="1" applyAlignment="1" applyProtection="1">
      <alignment horizontal="center"/>
    </xf>
    <xf numFmtId="165" fontId="65" fillId="0" borderId="0" xfId="467" applyFont="1" applyAlignment="1" applyProtection="1">
      <alignment horizontal="right"/>
    </xf>
    <xf numFmtId="0" fontId="62" fillId="0" borderId="0" xfId="313" applyFont="1" applyFill="1"/>
    <xf numFmtId="0" fontId="63" fillId="0" borderId="0" xfId="313" applyFont="1" applyFill="1" applyBorder="1"/>
    <xf numFmtId="0" fontId="63" fillId="0" borderId="0" xfId="313" applyFont="1" applyFill="1"/>
    <xf numFmtId="0" fontId="37" fillId="0" borderId="0" xfId="313" applyFill="1"/>
    <xf numFmtId="0" fontId="51" fillId="0" borderId="0" xfId="313" applyFont="1" applyFill="1"/>
    <xf numFmtId="0" fontId="63" fillId="0" borderId="0" xfId="313" applyFont="1" applyFill="1" applyBorder="1" applyAlignment="1">
      <alignment horizontal="center"/>
    </xf>
    <xf numFmtId="0" fontId="63" fillId="0" borderId="0" xfId="313" applyFont="1" applyFill="1" applyAlignment="1">
      <alignment horizontal="center"/>
    </xf>
    <xf numFmtId="0" fontId="51" fillId="0" borderId="0" xfId="313" applyFont="1" applyFill="1" applyBorder="1" applyAlignment="1">
      <alignment horizontal="center"/>
    </xf>
    <xf numFmtId="0" fontId="51" fillId="0" borderId="29" xfId="313" applyFont="1" applyFill="1" applyBorder="1"/>
    <xf numFmtId="0" fontId="62" fillId="0" borderId="0" xfId="313" applyFont="1" applyFill="1" applyAlignment="1">
      <alignment horizontal="right" vertical="center"/>
    </xf>
    <xf numFmtId="0" fontId="63" fillId="0" borderId="15" xfId="313" applyFont="1" applyFill="1" applyBorder="1"/>
    <xf numFmtId="0" fontId="62" fillId="0" borderId="10" xfId="313" applyFont="1" applyFill="1" applyBorder="1" applyAlignment="1">
      <alignment horizontal="center"/>
    </xf>
    <xf numFmtId="0" fontId="62" fillId="0" borderId="35" xfId="313" applyFont="1" applyFill="1" applyBorder="1" applyAlignment="1">
      <alignment horizontal="center" vertical="center"/>
    </xf>
    <xf numFmtId="0" fontId="62" fillId="0" borderId="20" xfId="313" applyFont="1" applyFill="1" applyBorder="1" applyAlignment="1">
      <alignment horizontal="center"/>
    </xf>
    <xf numFmtId="0" fontId="62" fillId="0" borderId="18" xfId="313" applyFont="1" applyFill="1" applyBorder="1" applyAlignment="1">
      <alignment horizontal="center" vertical="center"/>
    </xf>
    <xf numFmtId="0" fontId="62" fillId="0" borderId="0" xfId="313" applyFont="1" applyFill="1" applyBorder="1" applyAlignment="1">
      <alignment horizontal="center"/>
    </xf>
    <xf numFmtId="0" fontId="62" fillId="0" borderId="35" xfId="313" applyFont="1" applyFill="1" applyBorder="1" applyAlignment="1">
      <alignment horizontal="center"/>
    </xf>
    <xf numFmtId="0" fontId="62" fillId="0" borderId="15" xfId="313" applyFont="1" applyFill="1" applyBorder="1" applyAlignment="1">
      <alignment horizontal="center"/>
    </xf>
    <xf numFmtId="0" fontId="62" fillId="0" borderId="14" xfId="313" applyFont="1" applyFill="1" applyBorder="1" applyAlignment="1">
      <alignment horizontal="center"/>
    </xf>
    <xf numFmtId="0" fontId="63" fillId="0" borderId="20" xfId="313" applyFont="1" applyFill="1" applyBorder="1"/>
    <xf numFmtId="0" fontId="62" fillId="0" borderId="36" xfId="313" applyFont="1" applyFill="1" applyBorder="1" applyAlignment="1">
      <alignment horizontal="center" vertical="center"/>
    </xf>
    <xf numFmtId="0" fontId="108" fillId="0" borderId="35" xfId="313" applyFont="1" applyFill="1" applyBorder="1" applyAlignment="1">
      <alignment horizontal="left" vertical="center"/>
    </xf>
    <xf numFmtId="0" fontId="62" fillId="0" borderId="36" xfId="313" quotePrefix="1" applyFont="1" applyFill="1" applyBorder="1" applyAlignment="1">
      <alignment horizontal="center" vertical="center"/>
    </xf>
    <xf numFmtId="0" fontId="62" fillId="0" borderId="37" xfId="313" quotePrefix="1" applyFont="1" applyFill="1" applyBorder="1" applyAlignment="1">
      <alignment horizontal="center" vertical="center"/>
    </xf>
    <xf numFmtId="0" fontId="62" fillId="0" borderId="37" xfId="313" applyFont="1" applyFill="1" applyBorder="1" applyAlignment="1">
      <alignment horizontal="center" vertical="center"/>
    </xf>
    <xf numFmtId="0" fontId="62" fillId="0" borderId="23" xfId="313" quotePrefix="1" applyFont="1" applyFill="1" applyBorder="1" applyAlignment="1">
      <alignment horizontal="center" vertical="center"/>
    </xf>
    <xf numFmtId="20" fontId="62" fillId="0" borderId="37" xfId="313" quotePrefix="1" applyNumberFormat="1" applyFont="1" applyFill="1" applyBorder="1" applyAlignment="1">
      <alignment horizontal="center" vertical="center"/>
    </xf>
    <xf numFmtId="0" fontId="67" fillId="0" borderId="42" xfId="313" applyFont="1" applyFill="1" applyBorder="1" applyAlignment="1">
      <alignment horizontal="center" vertical="center"/>
    </xf>
    <xf numFmtId="0" fontId="67" fillId="0" borderId="27" xfId="313" applyFont="1" applyFill="1" applyBorder="1" applyAlignment="1">
      <alignment horizontal="center" vertical="center"/>
    </xf>
    <xf numFmtId="0" fontId="67" fillId="0" borderId="45" xfId="313" applyFont="1" applyFill="1" applyBorder="1" applyAlignment="1">
      <alignment horizontal="center" vertical="center"/>
    </xf>
    <xf numFmtId="0" fontId="67" fillId="0" borderId="11" xfId="313" applyFont="1" applyFill="1" applyBorder="1" applyAlignment="1">
      <alignment horizontal="center" vertical="center"/>
    </xf>
    <xf numFmtId="0" fontId="51" fillId="0" borderId="0" xfId="313" applyFont="1" applyFill="1" applyAlignment="1">
      <alignment vertical="center"/>
    </xf>
    <xf numFmtId="0" fontId="63" fillId="0" borderId="0" xfId="313" applyFont="1" applyFill="1" applyAlignment="1">
      <alignment vertical="center"/>
    </xf>
    <xf numFmtId="0" fontId="62" fillId="0" borderId="20" xfId="313" applyFont="1" applyFill="1" applyBorder="1" applyAlignment="1">
      <alignment vertical="center"/>
    </xf>
    <xf numFmtId="3" fontId="62" fillId="0" borderId="14" xfId="313" applyNumberFormat="1" applyFont="1" applyFill="1" applyBorder="1" applyAlignment="1">
      <alignment vertical="center"/>
    </xf>
    <xf numFmtId="166" fontId="62" fillId="0" borderId="35" xfId="233" applyNumberFormat="1" applyFont="1" applyFill="1" applyBorder="1" applyAlignment="1">
      <alignment vertical="center"/>
    </xf>
    <xf numFmtId="0" fontId="37" fillId="0" borderId="0" xfId="313" applyFill="1" applyAlignment="1">
      <alignment vertical="center"/>
    </xf>
    <xf numFmtId="0" fontId="69" fillId="0" borderId="20" xfId="313" applyFont="1" applyFill="1" applyBorder="1" applyAlignment="1">
      <alignment vertical="center"/>
    </xf>
    <xf numFmtId="166" fontId="62" fillId="0" borderId="35" xfId="313" applyNumberFormat="1" applyFont="1" applyFill="1" applyBorder="1" applyAlignment="1">
      <alignment vertical="center"/>
    </xf>
    <xf numFmtId="0" fontId="63" fillId="0" borderId="20" xfId="313" applyFont="1" applyFill="1" applyBorder="1" applyAlignment="1">
      <alignment vertical="center"/>
    </xf>
    <xf numFmtId="166" fontId="63" fillId="0" borderId="35" xfId="233" applyNumberFormat="1" applyFont="1" applyFill="1" applyBorder="1" applyAlignment="1">
      <alignment vertical="center"/>
    </xf>
    <xf numFmtId="0" fontId="51" fillId="0" borderId="20" xfId="313" applyFont="1" applyFill="1" applyBorder="1" applyAlignment="1">
      <alignment vertical="center"/>
    </xf>
    <xf numFmtId="166" fontId="63" fillId="0" borderId="35" xfId="313" applyNumberFormat="1" applyFont="1" applyFill="1" applyBorder="1" applyAlignment="1">
      <alignment vertical="center"/>
    </xf>
    <xf numFmtId="0" fontId="63" fillId="0" borderId="20" xfId="313" applyFont="1" applyFill="1" applyBorder="1" applyAlignment="1">
      <alignment horizontal="left" vertical="center"/>
    </xf>
    <xf numFmtId="0" fontId="63" fillId="0" borderId="20" xfId="313" quotePrefix="1" applyFont="1" applyFill="1" applyBorder="1" applyAlignment="1">
      <alignment vertical="center"/>
    </xf>
    <xf numFmtId="0" fontId="62" fillId="0" borderId="23" xfId="313" applyFont="1" applyFill="1" applyBorder="1" applyAlignment="1">
      <alignment vertical="center"/>
    </xf>
    <xf numFmtId="166" fontId="62" fillId="0" borderId="23" xfId="233" applyNumberFormat="1" applyFont="1" applyFill="1" applyBorder="1" applyAlignment="1">
      <alignment vertical="center"/>
    </xf>
    <xf numFmtId="165" fontId="102" fillId="0" borderId="0" xfId="341" applyFont="1" applyAlignment="1">
      <alignment horizontal="center"/>
    </xf>
    <xf numFmtId="173" fontId="56" fillId="0" borderId="0" xfId="329" applyNumberFormat="1" applyFont="1"/>
    <xf numFmtId="165" fontId="63" fillId="25" borderId="0" xfId="483" applyNumberFormat="1" applyFont="1" applyFill="1"/>
    <xf numFmtId="165" fontId="63" fillId="25" borderId="0" xfId="483" applyNumberFormat="1" applyFont="1" applyFill="1" applyBorder="1"/>
    <xf numFmtId="165" fontId="80" fillId="25" borderId="0" xfId="483" applyNumberFormat="1" applyFont="1" applyFill="1"/>
    <xf numFmtId="165" fontId="62" fillId="25" borderId="0" xfId="483" applyNumberFormat="1" applyFont="1" applyFill="1" applyAlignment="1" applyProtection="1">
      <alignment horizontal="centerContinuous"/>
    </xf>
    <xf numFmtId="165" fontId="63" fillId="25" borderId="0" xfId="483" applyNumberFormat="1" applyFont="1" applyFill="1" applyAlignment="1">
      <alignment horizontal="centerContinuous"/>
    </xf>
    <xf numFmtId="165" fontId="63" fillId="25" borderId="0" xfId="483" applyNumberFormat="1" applyFont="1" applyFill="1" applyBorder="1" applyAlignment="1">
      <alignment horizontal="centerContinuous"/>
    </xf>
    <xf numFmtId="165" fontId="63" fillId="25" borderId="29" xfId="483" applyNumberFormat="1" applyFont="1" applyFill="1" applyBorder="1"/>
    <xf numFmtId="165" fontId="65" fillId="25" borderId="29" xfId="483" applyNumberFormat="1" applyFont="1" applyFill="1" applyBorder="1" applyAlignment="1">
      <alignment horizontal="right"/>
    </xf>
    <xf numFmtId="165" fontId="63" fillId="25" borderId="10" xfId="483" applyNumberFormat="1" applyFont="1" applyFill="1" applyBorder="1"/>
    <xf numFmtId="165" fontId="63" fillId="25" borderId="14" xfId="483" applyNumberFormat="1" applyFont="1" applyFill="1" applyBorder="1"/>
    <xf numFmtId="165" fontId="63" fillId="25" borderId="18" xfId="483" applyNumberFormat="1" applyFont="1" applyFill="1" applyBorder="1"/>
    <xf numFmtId="165" fontId="62" fillId="25" borderId="35" xfId="483" applyNumberFormat="1" applyFont="1" applyFill="1" applyBorder="1" applyAlignment="1" applyProtection="1">
      <alignment horizontal="centerContinuous"/>
    </xf>
    <xf numFmtId="165" fontId="80" fillId="25" borderId="0" xfId="483" applyNumberFormat="1" applyFont="1" applyFill="1" applyAlignment="1" applyProtection="1">
      <alignment horizontal="center"/>
    </xf>
    <xf numFmtId="165" fontId="62" fillId="25" borderId="35" xfId="483" applyNumberFormat="1" applyFont="1" applyFill="1" applyBorder="1" applyAlignment="1" applyProtection="1">
      <alignment horizontal="center"/>
    </xf>
    <xf numFmtId="165" fontId="65" fillId="25" borderId="18" xfId="483" applyNumberFormat="1" applyFont="1" applyFill="1" applyBorder="1" applyAlignment="1">
      <alignment horizontal="centerContinuous"/>
    </xf>
    <xf numFmtId="165" fontId="65" fillId="25" borderId="11" xfId="483" applyNumberFormat="1" applyFont="1" applyFill="1" applyBorder="1" applyAlignment="1">
      <alignment horizontal="centerContinuous"/>
    </xf>
    <xf numFmtId="165" fontId="109" fillId="25" borderId="28" xfId="483" applyNumberFormat="1" applyFont="1" applyFill="1" applyBorder="1" applyAlignment="1">
      <alignment horizontal="left"/>
    </xf>
    <xf numFmtId="165" fontId="109" fillId="25" borderId="37" xfId="483" applyNumberFormat="1" applyFont="1" applyFill="1" applyBorder="1" applyAlignment="1">
      <alignment horizontal="left"/>
    </xf>
    <xf numFmtId="165" fontId="110" fillId="25" borderId="0" xfId="483" applyNumberFormat="1" applyFont="1" applyFill="1" applyBorder="1" applyAlignment="1" applyProtection="1">
      <alignment horizontal="center"/>
      <protection locked="0"/>
    </xf>
    <xf numFmtId="165" fontId="69" fillId="25" borderId="15" xfId="483" applyNumberFormat="1" applyFont="1" applyFill="1" applyBorder="1" applyAlignment="1">
      <alignment horizontal="center"/>
    </xf>
    <xf numFmtId="165" fontId="62" fillId="25" borderId="35" xfId="483" applyNumberFormat="1" applyFont="1" applyFill="1" applyBorder="1" applyAlignment="1" applyProtection="1">
      <alignment horizontal="left"/>
    </xf>
    <xf numFmtId="165" fontId="62" fillId="25" borderId="18" xfId="483" applyNumberFormat="1" applyFont="1" applyFill="1" applyBorder="1" applyAlignment="1" applyProtection="1">
      <alignment horizontal="center"/>
    </xf>
    <xf numFmtId="165" fontId="65" fillId="25" borderId="10" xfId="483" applyNumberFormat="1" applyFont="1" applyFill="1" applyBorder="1" applyAlignment="1"/>
    <xf numFmtId="165" fontId="109" fillId="25" borderId="29" xfId="483" applyNumberFormat="1" applyFont="1" applyFill="1" applyBorder="1" applyAlignment="1">
      <alignment horizontal="left"/>
    </xf>
    <xf numFmtId="165" fontId="69" fillId="25" borderId="18" xfId="483" applyNumberFormat="1" applyFont="1" applyFill="1" applyBorder="1" applyAlignment="1" applyProtection="1">
      <alignment horizontal="center"/>
    </xf>
    <xf numFmtId="165" fontId="69" fillId="25" borderId="20" xfId="483" applyNumberFormat="1" applyFont="1" applyFill="1" applyBorder="1" applyAlignment="1">
      <alignment horizontal="center"/>
    </xf>
    <xf numFmtId="165" fontId="51" fillId="25" borderId="35" xfId="483" applyNumberFormat="1" applyFont="1" applyFill="1" applyBorder="1" applyAlignment="1" applyProtection="1">
      <alignment horizontal="left"/>
      <protection locked="0"/>
    </xf>
    <xf numFmtId="165" fontId="62" fillId="25" borderId="0" xfId="483" applyNumberFormat="1" applyFont="1" applyFill="1" applyBorder="1" applyAlignment="1" applyProtection="1">
      <alignment horizontal="center"/>
    </xf>
    <xf numFmtId="165" fontId="62" fillId="25" borderId="20" xfId="483" applyNumberFormat="1" applyFont="1" applyFill="1" applyBorder="1" applyAlignment="1" applyProtection="1">
      <alignment horizontal="center"/>
    </xf>
    <xf numFmtId="165" fontId="69" fillId="25" borderId="35" xfId="483" applyNumberFormat="1" applyFont="1" applyFill="1" applyBorder="1" applyAlignment="1" applyProtection="1">
      <alignment horizontal="center"/>
    </xf>
    <xf numFmtId="165" fontId="63" fillId="25" borderId="36" xfId="483" applyNumberFormat="1" applyFont="1" applyFill="1" applyBorder="1"/>
    <xf numFmtId="165" fontId="51" fillId="25" borderId="22" xfId="483" applyNumberFormat="1" applyFont="1" applyFill="1" applyBorder="1" applyAlignment="1">
      <alignment horizontal="left"/>
    </xf>
    <xf numFmtId="165" fontId="70" fillId="25" borderId="58" xfId="483" quotePrefix="1" applyNumberFormat="1" applyFont="1" applyFill="1" applyBorder="1" applyAlignment="1" applyProtection="1">
      <alignment horizontal="center"/>
    </xf>
    <xf numFmtId="165" fontId="70" fillId="25" borderId="22" xfId="483" quotePrefix="1" applyNumberFormat="1" applyFont="1" applyFill="1" applyBorder="1" applyAlignment="1" applyProtection="1">
      <alignment horizontal="center"/>
    </xf>
    <xf numFmtId="165" fontId="70" fillId="25" borderId="26" xfId="483" quotePrefix="1" applyNumberFormat="1" applyFont="1" applyFill="1" applyBorder="1" applyAlignment="1" applyProtection="1">
      <alignment horizontal="center"/>
    </xf>
    <xf numFmtId="165" fontId="69" fillId="25" borderId="36" xfId="483" applyNumberFormat="1" applyFont="1" applyFill="1" applyBorder="1" applyAlignment="1" applyProtection="1">
      <alignment horizontal="centerContinuous"/>
    </xf>
    <xf numFmtId="165" fontId="109" fillId="25" borderId="23" xfId="483" applyNumberFormat="1" applyFont="1" applyFill="1" applyBorder="1" applyAlignment="1" applyProtection="1">
      <alignment horizontal="center"/>
    </xf>
    <xf numFmtId="165" fontId="63" fillId="25" borderId="27" xfId="483" applyNumberFormat="1" applyFont="1" applyFill="1" applyBorder="1"/>
    <xf numFmtId="165" fontId="63" fillId="25" borderId="28" xfId="483" applyNumberFormat="1" applyFont="1" applyFill="1" applyBorder="1"/>
    <xf numFmtId="165" fontId="111" fillId="25" borderId="33" xfId="483" applyNumberFormat="1" applyFont="1" applyFill="1" applyBorder="1" applyAlignment="1" applyProtection="1">
      <alignment horizontal="centerContinuous" vertical="center"/>
    </xf>
    <xf numFmtId="165" fontId="111" fillId="25" borderId="36" xfId="483" applyNumberFormat="1" applyFont="1" applyFill="1" applyBorder="1" applyAlignment="1" applyProtection="1">
      <alignment horizontal="center"/>
    </xf>
    <xf numFmtId="165" fontId="111" fillId="25" borderId="29" xfId="483" applyNumberFormat="1" applyFont="1" applyFill="1" applyBorder="1" applyAlignment="1" applyProtection="1">
      <alignment horizontal="center"/>
    </xf>
    <xf numFmtId="165" fontId="111" fillId="25" borderId="33" xfId="483" applyNumberFormat="1" applyFont="1" applyFill="1" applyBorder="1" applyAlignment="1" applyProtection="1">
      <alignment horizontal="center"/>
    </xf>
    <xf numFmtId="165" fontId="111" fillId="25" borderId="27" xfId="483" applyNumberFormat="1" applyFont="1" applyFill="1" applyBorder="1" applyAlignment="1" applyProtection="1">
      <alignment horizontal="center"/>
    </xf>
    <xf numFmtId="165" fontId="111" fillId="25" borderId="42" xfId="483" applyNumberFormat="1" applyFont="1" applyFill="1" applyBorder="1" applyAlignment="1" applyProtection="1">
      <alignment horizontal="center"/>
    </xf>
    <xf numFmtId="165" fontId="63" fillId="25" borderId="11" xfId="483" applyNumberFormat="1" applyFont="1" applyFill="1" applyBorder="1"/>
    <xf numFmtId="165" fontId="72" fillId="25" borderId="14" xfId="483" applyNumberFormat="1" applyFont="1" applyFill="1" applyBorder="1" applyAlignment="1" applyProtection="1">
      <alignment horizontal="center"/>
    </xf>
    <xf numFmtId="175" fontId="72" fillId="25" borderId="0" xfId="483" applyNumberFormat="1" applyFont="1" applyFill="1" applyBorder="1"/>
    <xf numFmtId="175" fontId="72" fillId="25" borderId="14" xfId="483" applyNumberFormat="1" applyFont="1" applyFill="1" applyBorder="1"/>
    <xf numFmtId="175" fontId="72" fillId="25" borderId="15" xfId="483" applyNumberFormat="1" applyFont="1" applyFill="1" applyBorder="1"/>
    <xf numFmtId="175" fontId="72" fillId="25" borderId="0" xfId="483" applyNumberFormat="1" applyFont="1" applyFill="1" applyBorder="1" applyProtection="1"/>
    <xf numFmtId="175" fontId="72" fillId="25" borderId="35" xfId="483" applyNumberFormat="1" applyFont="1" applyFill="1" applyBorder="1" applyProtection="1"/>
    <xf numFmtId="165" fontId="81" fillId="25" borderId="0" xfId="483" applyNumberFormat="1" applyFont="1" applyFill="1"/>
    <xf numFmtId="165" fontId="81" fillId="25" borderId="0" xfId="483" applyNumberFormat="1" applyFont="1" applyFill="1" applyBorder="1"/>
    <xf numFmtId="49" fontId="63" fillId="25" borderId="18" xfId="483" applyNumberFormat="1" applyFont="1" applyFill="1" applyBorder="1" applyAlignment="1">
      <alignment vertical="center"/>
    </xf>
    <xf numFmtId="165" fontId="63" fillId="25" borderId="0" xfId="483" quotePrefix="1" applyNumberFormat="1" applyFont="1" applyFill="1" applyBorder="1" applyAlignment="1" applyProtection="1">
      <alignment horizontal="center" vertical="center"/>
    </xf>
    <xf numFmtId="165" fontId="63" fillId="25" borderId="35" xfId="483" applyNumberFormat="1" applyFont="1" applyFill="1" applyBorder="1" applyAlignment="1" applyProtection="1">
      <alignment horizontal="left" vertical="center" wrapText="1"/>
    </xf>
    <xf numFmtId="165" fontId="80" fillId="25" borderId="0" xfId="483" applyNumberFormat="1" applyFont="1" applyFill="1" applyBorder="1"/>
    <xf numFmtId="165" fontId="63" fillId="25" borderId="35" xfId="483" applyNumberFormat="1" applyFont="1" applyFill="1" applyBorder="1" applyAlignment="1">
      <alignment vertical="center" wrapText="1"/>
    </xf>
    <xf numFmtId="49" fontId="63" fillId="25" borderId="61" xfId="483" applyNumberFormat="1" applyFont="1" applyFill="1" applyBorder="1" applyAlignment="1">
      <alignment vertical="center"/>
    </xf>
    <xf numFmtId="49" fontId="63" fillId="25" borderId="36" xfId="483" applyNumberFormat="1" applyFont="1" applyFill="1" applyBorder="1" applyAlignment="1">
      <alignment vertical="center"/>
    </xf>
    <xf numFmtId="165" fontId="63" fillId="25" borderId="29" xfId="483" quotePrefix="1" applyNumberFormat="1" applyFont="1" applyFill="1" applyBorder="1" applyAlignment="1" applyProtection="1">
      <alignment horizontal="center" vertical="center"/>
    </xf>
    <xf numFmtId="165" fontId="63" fillId="25" borderId="37" xfId="483" applyNumberFormat="1" applyFont="1" applyFill="1" applyBorder="1" applyAlignment="1">
      <alignment vertical="center"/>
    </xf>
    <xf numFmtId="165" fontId="63" fillId="0" borderId="0" xfId="483" applyNumberFormat="1" applyFont="1" applyFill="1"/>
    <xf numFmtId="165" fontId="80" fillId="0" borderId="0" xfId="483" applyNumberFormat="1" applyFont="1" applyFill="1" applyAlignment="1" applyProtection="1">
      <alignment horizontal="center"/>
    </xf>
    <xf numFmtId="165" fontId="80" fillId="0" borderId="0" xfId="483" applyNumberFormat="1" applyFont="1" applyFill="1"/>
    <xf numFmtId="165" fontId="62" fillId="0" borderId="0" xfId="485" applyNumberFormat="1" applyFont="1"/>
    <xf numFmtId="165" fontId="63" fillId="0" borderId="0" xfId="485" applyNumberFormat="1" applyFont="1"/>
    <xf numFmtId="165" fontId="63" fillId="0" borderId="0" xfId="485" applyNumberFormat="1" applyFont="1" applyBorder="1"/>
    <xf numFmtId="165" fontId="80" fillId="0" borderId="0" xfId="485" applyNumberFormat="1" applyFont="1"/>
    <xf numFmtId="165" fontId="62" fillId="0" borderId="0" xfId="485" applyNumberFormat="1" applyFont="1" applyAlignment="1" applyProtection="1">
      <alignment horizontal="centerContinuous"/>
    </xf>
    <xf numFmtId="165" fontId="63" fillId="0" borderId="0" xfId="485" applyNumberFormat="1" applyFont="1" applyAlignment="1">
      <alignment horizontal="centerContinuous"/>
    </xf>
    <xf numFmtId="165" fontId="63" fillId="0" borderId="0" xfId="485" applyNumberFormat="1" applyFont="1" applyBorder="1" applyAlignment="1">
      <alignment horizontal="centerContinuous"/>
    </xf>
    <xf numFmtId="165" fontId="65" fillId="0" borderId="29" xfId="485" applyNumberFormat="1" applyFont="1" applyBorder="1" applyAlignment="1">
      <alignment horizontal="right"/>
    </xf>
    <xf numFmtId="165" fontId="63" fillId="0" borderId="15" xfId="485" applyNumberFormat="1" applyFont="1" applyBorder="1"/>
    <xf numFmtId="165" fontId="62" fillId="0" borderId="20" xfId="485" applyNumberFormat="1" applyFont="1" applyBorder="1" applyAlignment="1" applyProtection="1">
      <alignment horizontal="centerContinuous"/>
    </xf>
    <xf numFmtId="165" fontId="80" fillId="0" borderId="0" xfId="485" applyNumberFormat="1" applyFont="1" applyAlignment="1" applyProtection="1">
      <alignment horizontal="center"/>
    </xf>
    <xf numFmtId="165" fontId="62" fillId="0" borderId="20" xfId="485" applyNumberFormat="1" applyFont="1" applyBorder="1" applyAlignment="1" applyProtection="1">
      <alignment horizontal="center"/>
    </xf>
    <xf numFmtId="165" fontId="65" fillId="0" borderId="18" xfId="485" applyNumberFormat="1" applyFont="1" applyBorder="1" applyAlignment="1">
      <alignment horizontal="centerContinuous"/>
    </xf>
    <xf numFmtId="165" fontId="65" fillId="0" borderId="11" xfId="485" applyNumberFormat="1" applyFont="1" applyBorder="1" applyAlignment="1">
      <alignment horizontal="centerContinuous"/>
    </xf>
    <xf numFmtId="165" fontId="109" fillId="0" borderId="28" xfId="485" applyNumberFormat="1" applyFont="1" applyBorder="1" applyAlignment="1">
      <alignment horizontal="left"/>
    </xf>
    <xf numFmtId="165" fontId="109" fillId="0" borderId="37" xfId="485" applyNumberFormat="1" applyFont="1" applyBorder="1" applyAlignment="1">
      <alignment horizontal="left"/>
    </xf>
    <xf numFmtId="165" fontId="110" fillId="0" borderId="35" xfId="485" applyNumberFormat="1" applyFont="1" applyBorder="1" applyAlignment="1" applyProtection="1">
      <alignment horizontal="center"/>
      <protection locked="0"/>
    </xf>
    <xf numFmtId="165" fontId="69" fillId="0" borderId="35" xfId="485" applyNumberFormat="1" applyFont="1" applyBorder="1" applyAlignment="1">
      <alignment horizontal="center"/>
    </xf>
    <xf numFmtId="165" fontId="62" fillId="0" borderId="20" xfId="485" applyNumberFormat="1" applyFont="1" applyBorder="1" applyAlignment="1" applyProtection="1">
      <alignment horizontal="left"/>
    </xf>
    <xf numFmtId="165" fontId="62" fillId="0" borderId="18" xfId="485" applyNumberFormat="1" applyFont="1" applyBorder="1" applyAlignment="1" applyProtection="1">
      <alignment horizontal="center"/>
    </xf>
    <xf numFmtId="165" fontId="62" fillId="0" borderId="0" xfId="485" applyNumberFormat="1" applyFont="1" applyBorder="1" applyAlignment="1" applyProtection="1">
      <alignment horizontal="center"/>
    </xf>
    <xf numFmtId="165" fontId="65" fillId="0" borderId="10" xfId="485" applyNumberFormat="1" applyFont="1" applyBorder="1" applyAlignment="1"/>
    <xf numFmtId="165" fontId="109" fillId="0" borderId="29" xfId="485" applyNumberFormat="1" applyFont="1" applyBorder="1" applyAlignment="1">
      <alignment horizontal="left"/>
    </xf>
    <xf numFmtId="165" fontId="69" fillId="0" borderId="20" xfId="485" applyNumberFormat="1" applyFont="1" applyBorder="1" applyAlignment="1" applyProtection="1">
      <alignment horizontal="center"/>
    </xf>
    <xf numFmtId="165" fontId="81" fillId="0" borderId="0" xfId="485" applyNumberFormat="1" applyFont="1" applyBorder="1" applyAlignment="1" applyProtection="1">
      <alignment horizontal="centerContinuous"/>
      <protection locked="0"/>
    </xf>
    <xf numFmtId="165" fontId="51" fillId="0" borderId="20" xfId="485" applyNumberFormat="1" applyFont="1" applyBorder="1" applyAlignment="1" applyProtection="1">
      <alignment horizontal="left"/>
      <protection locked="0"/>
    </xf>
    <xf numFmtId="165" fontId="69" fillId="0" borderId="35" xfId="485" applyNumberFormat="1" applyFont="1" applyBorder="1" applyAlignment="1" applyProtection="1">
      <alignment horizontal="center"/>
    </xf>
    <xf numFmtId="165" fontId="51" fillId="0" borderId="26" xfId="485" applyNumberFormat="1" applyFont="1" applyBorder="1" applyAlignment="1">
      <alignment horizontal="left"/>
    </xf>
    <xf numFmtId="165" fontId="70" fillId="0" borderId="58" xfId="485" quotePrefix="1" applyNumberFormat="1" applyFont="1" applyBorder="1" applyAlignment="1" applyProtection="1">
      <alignment horizontal="center"/>
    </xf>
    <xf numFmtId="165" fontId="70" fillId="0" borderId="22" xfId="485" quotePrefix="1" applyNumberFormat="1" applyFont="1" applyBorder="1" applyAlignment="1" applyProtection="1">
      <alignment horizontal="center"/>
    </xf>
    <xf numFmtId="165" fontId="70" fillId="0" borderId="26" xfId="485" quotePrefix="1" applyNumberFormat="1" applyFont="1" applyBorder="1" applyAlignment="1" applyProtection="1">
      <alignment horizontal="center"/>
    </xf>
    <xf numFmtId="165" fontId="69" fillId="0" borderId="23" xfId="485" applyNumberFormat="1" applyFont="1" applyBorder="1" applyAlignment="1" applyProtection="1">
      <alignment horizontal="centerContinuous"/>
    </xf>
    <xf numFmtId="165" fontId="109" fillId="0" borderId="37" xfId="485" applyNumberFormat="1" applyFont="1" applyBorder="1" applyAlignment="1" applyProtection="1">
      <alignment horizontal="center"/>
    </xf>
    <xf numFmtId="165" fontId="115" fillId="0" borderId="0" xfId="485" applyNumberFormat="1" applyFont="1" applyBorder="1" applyAlignment="1">
      <alignment horizontal="left"/>
    </xf>
    <xf numFmtId="165" fontId="111" fillId="0" borderId="34" xfId="485" applyNumberFormat="1" applyFont="1" applyBorder="1" applyAlignment="1" applyProtection="1">
      <alignment horizontal="centerContinuous" vertical="center"/>
    </xf>
    <xf numFmtId="165" fontId="111" fillId="0" borderId="36" xfId="485" applyNumberFormat="1" applyFont="1" applyBorder="1" applyAlignment="1" applyProtection="1">
      <alignment horizontal="center"/>
    </xf>
    <xf numFmtId="165" fontId="111" fillId="0" borderId="29" xfId="485" applyNumberFormat="1" applyFont="1" applyBorder="1" applyAlignment="1" applyProtection="1">
      <alignment horizontal="center"/>
    </xf>
    <xf numFmtId="165" fontId="111" fillId="0" borderId="33" xfId="485" applyNumberFormat="1" applyFont="1" applyBorder="1" applyAlignment="1" applyProtection="1">
      <alignment horizontal="center"/>
    </xf>
    <xf numFmtId="165" fontId="111" fillId="0" borderId="42" xfId="485" applyNumberFormat="1" applyFont="1" applyBorder="1" applyAlignment="1" applyProtection="1">
      <alignment horizontal="center"/>
    </xf>
    <xf numFmtId="165" fontId="111" fillId="0" borderId="45" xfId="485" applyNumberFormat="1" applyFont="1" applyBorder="1" applyAlignment="1" applyProtection="1">
      <alignment horizontal="center"/>
    </xf>
    <xf numFmtId="165" fontId="72" fillId="0" borderId="20" xfId="485" applyNumberFormat="1" applyFont="1" applyBorder="1" applyAlignment="1" applyProtection="1">
      <alignment horizontal="center"/>
    </xf>
    <xf numFmtId="165" fontId="81" fillId="0" borderId="0" xfId="485" applyNumberFormat="1" applyFont="1"/>
    <xf numFmtId="1" fontId="63" fillId="0" borderId="20" xfId="485" applyNumberFormat="1" applyFont="1" applyBorder="1" applyAlignment="1">
      <alignment vertical="center" wrapText="1"/>
    </xf>
    <xf numFmtId="165" fontId="81" fillId="0" borderId="0" xfId="485" applyNumberFormat="1" applyFont="1" applyBorder="1"/>
    <xf numFmtId="165" fontId="80" fillId="0" borderId="0" xfId="485" applyNumberFormat="1" applyFont="1" applyBorder="1"/>
    <xf numFmtId="1" fontId="63" fillId="0" borderId="23" xfId="485" applyNumberFormat="1" applyFont="1" applyBorder="1" applyAlignment="1">
      <alignment vertical="center"/>
    </xf>
    <xf numFmtId="165" fontId="99" fillId="0" borderId="0" xfId="485" applyNumberFormat="1" applyFont="1" applyBorder="1"/>
    <xf numFmtId="165" fontId="68" fillId="25" borderId="0" xfId="483" quotePrefix="1" applyNumberFormat="1" applyFont="1" applyFill="1"/>
    <xf numFmtId="3" fontId="80" fillId="0" borderId="0" xfId="485" applyNumberFormat="1" applyFont="1"/>
    <xf numFmtId="165" fontId="63" fillId="25" borderId="0" xfId="310" applyNumberFormat="1" applyFont="1" applyFill="1"/>
    <xf numFmtId="165" fontId="63" fillId="25" borderId="0" xfId="310" applyNumberFormat="1" applyFont="1" applyFill="1" applyBorder="1"/>
    <xf numFmtId="165" fontId="80" fillId="25" borderId="0" xfId="310" applyNumberFormat="1" applyFont="1" applyFill="1"/>
    <xf numFmtId="165" fontId="62" fillId="25" borderId="0" xfId="310" applyNumberFormat="1" applyFont="1" applyFill="1" applyAlignment="1" applyProtection="1">
      <alignment horizontal="centerContinuous"/>
    </xf>
    <xf numFmtId="165" fontId="63" fillId="25" borderId="0" xfId="310" applyNumberFormat="1" applyFont="1" applyFill="1" applyAlignment="1">
      <alignment horizontal="centerContinuous"/>
    </xf>
    <xf numFmtId="165" fontId="63" fillId="25" borderId="0" xfId="310" applyNumberFormat="1" applyFont="1" applyFill="1" applyBorder="1" applyAlignment="1">
      <alignment horizontal="centerContinuous"/>
    </xf>
    <xf numFmtId="165" fontId="63" fillId="25" borderId="29" xfId="310" applyNumberFormat="1" applyFont="1" applyFill="1" applyBorder="1"/>
    <xf numFmtId="165" fontId="65" fillId="25" borderId="29" xfId="310" applyNumberFormat="1" applyFont="1" applyFill="1" applyBorder="1" applyAlignment="1">
      <alignment horizontal="right"/>
    </xf>
    <xf numFmtId="165" fontId="63" fillId="25" borderId="10" xfId="310" applyNumberFormat="1" applyFont="1" applyFill="1" applyBorder="1"/>
    <xf numFmtId="165" fontId="63" fillId="25" borderId="14" xfId="310" applyNumberFormat="1" applyFont="1" applyFill="1" applyBorder="1"/>
    <xf numFmtId="165" fontId="63" fillId="25" borderId="18" xfId="310" applyNumberFormat="1" applyFont="1" applyFill="1" applyBorder="1"/>
    <xf numFmtId="165" fontId="62" fillId="25" borderId="35" xfId="310" applyNumberFormat="1" applyFont="1" applyFill="1" applyBorder="1" applyAlignment="1" applyProtection="1">
      <alignment horizontal="centerContinuous"/>
    </xf>
    <xf numFmtId="165" fontId="62" fillId="25" borderId="35" xfId="310" applyNumberFormat="1" applyFont="1" applyFill="1" applyBorder="1" applyAlignment="1" applyProtection="1">
      <alignment horizontal="center"/>
    </xf>
    <xf numFmtId="165" fontId="65" fillId="25" borderId="18" xfId="310" applyNumberFormat="1" applyFont="1" applyFill="1" applyBorder="1" applyAlignment="1">
      <alignment horizontal="centerContinuous"/>
    </xf>
    <xf numFmtId="165" fontId="109" fillId="25" borderId="28" xfId="310" applyNumberFormat="1" applyFont="1" applyFill="1" applyBorder="1" applyAlignment="1">
      <alignment horizontal="left"/>
    </xf>
    <xf numFmtId="165" fontId="109" fillId="25" borderId="37" xfId="310" applyNumberFormat="1" applyFont="1" applyFill="1" applyBorder="1" applyAlignment="1">
      <alignment horizontal="left"/>
    </xf>
    <xf numFmtId="165" fontId="110" fillId="25" borderId="35" xfId="310" applyNumberFormat="1" applyFont="1" applyFill="1" applyBorder="1" applyAlignment="1" applyProtection="1">
      <alignment horizontal="center"/>
      <protection locked="0"/>
    </xf>
    <xf numFmtId="165" fontId="69" fillId="25" borderId="35" xfId="310" applyNumberFormat="1" applyFont="1" applyFill="1" applyBorder="1" applyAlignment="1">
      <alignment horizontal="center"/>
    </xf>
    <xf numFmtId="165" fontId="62" fillId="25" borderId="35" xfId="310" applyNumberFormat="1" applyFont="1" applyFill="1" applyBorder="1" applyAlignment="1" applyProtection="1">
      <alignment horizontal="left"/>
    </xf>
    <xf numFmtId="165" fontId="62" fillId="25" borderId="18" xfId="310" applyNumberFormat="1" applyFont="1" applyFill="1" applyBorder="1" applyAlignment="1" applyProtection="1">
      <alignment horizontal="center"/>
    </xf>
    <xf numFmtId="165" fontId="65" fillId="25" borderId="10" xfId="310" applyNumberFormat="1" applyFont="1" applyFill="1" applyBorder="1" applyAlignment="1"/>
    <xf numFmtId="165" fontId="109" fillId="25" borderId="29" xfId="310" applyNumberFormat="1" applyFont="1" applyFill="1" applyBorder="1" applyAlignment="1">
      <alignment horizontal="left"/>
    </xf>
    <xf numFmtId="165" fontId="69" fillId="25" borderId="20" xfId="310" applyNumberFormat="1" applyFont="1" applyFill="1" applyBorder="1" applyAlignment="1" applyProtection="1">
      <alignment horizontal="center"/>
    </xf>
    <xf numFmtId="165" fontId="51" fillId="25" borderId="35" xfId="310" applyNumberFormat="1" applyFont="1" applyFill="1" applyBorder="1" applyAlignment="1" applyProtection="1">
      <alignment horizontal="left"/>
      <protection locked="0"/>
    </xf>
    <xf numFmtId="165" fontId="62" fillId="25" borderId="0" xfId="310" applyNumberFormat="1" applyFont="1" applyFill="1" applyBorder="1" applyAlignment="1" applyProtection="1">
      <alignment horizontal="center"/>
    </xf>
    <xf numFmtId="165" fontId="62" fillId="25" borderId="20" xfId="310" applyNumberFormat="1" applyFont="1" applyFill="1" applyBorder="1" applyAlignment="1" applyProtection="1">
      <alignment horizontal="center"/>
    </xf>
    <xf numFmtId="165" fontId="69" fillId="25" borderId="35" xfId="310" applyNumberFormat="1" applyFont="1" applyFill="1" applyBorder="1" applyAlignment="1" applyProtection="1">
      <alignment horizontal="center"/>
    </xf>
    <xf numFmtId="165" fontId="63" fillId="25" borderId="36" xfId="310" applyNumberFormat="1" applyFont="1" applyFill="1" applyBorder="1"/>
    <xf numFmtId="165" fontId="51" fillId="25" borderId="22" xfId="310" applyNumberFormat="1" applyFont="1" applyFill="1" applyBorder="1" applyAlignment="1">
      <alignment horizontal="left"/>
    </xf>
    <xf numFmtId="165" fontId="70" fillId="25" borderId="58" xfId="310" quotePrefix="1" applyNumberFormat="1" applyFont="1" applyFill="1" applyBorder="1" applyAlignment="1" applyProtection="1">
      <alignment horizontal="center"/>
    </xf>
    <xf numFmtId="165" fontId="70" fillId="25" borderId="26" xfId="310" quotePrefix="1" applyNumberFormat="1" applyFont="1" applyFill="1" applyBorder="1" applyAlignment="1" applyProtection="1">
      <alignment horizontal="center"/>
    </xf>
    <xf numFmtId="165" fontId="69" fillId="25" borderId="23" xfId="310" applyNumberFormat="1" applyFont="1" applyFill="1" applyBorder="1" applyAlignment="1" applyProtection="1">
      <alignment horizontal="centerContinuous"/>
    </xf>
    <xf numFmtId="165" fontId="109" fillId="25" borderId="37" xfId="310" applyNumberFormat="1" applyFont="1" applyFill="1" applyBorder="1" applyAlignment="1" applyProtection="1">
      <alignment horizontal="center"/>
    </xf>
    <xf numFmtId="165" fontId="63" fillId="25" borderId="27" xfId="310" applyNumberFormat="1" applyFont="1" applyFill="1" applyBorder="1"/>
    <xf numFmtId="165" fontId="63" fillId="25" borderId="28" xfId="310" applyNumberFormat="1" applyFont="1" applyFill="1" applyBorder="1"/>
    <xf numFmtId="165" fontId="111" fillId="25" borderId="33" xfId="310" applyNumberFormat="1" applyFont="1" applyFill="1" applyBorder="1" applyAlignment="1" applyProtection="1">
      <alignment horizontal="centerContinuous" vertical="center"/>
    </xf>
    <xf numFmtId="165" fontId="111" fillId="25" borderId="36" xfId="310" applyNumberFormat="1" applyFont="1" applyFill="1" applyBorder="1" applyAlignment="1" applyProtection="1">
      <alignment horizontal="center"/>
    </xf>
    <xf numFmtId="165" fontId="111" fillId="25" borderId="33" xfId="310" applyNumberFormat="1" applyFont="1" applyFill="1" applyBorder="1" applyAlignment="1" applyProtection="1">
      <alignment horizontal="center"/>
    </xf>
    <xf numFmtId="165" fontId="111" fillId="25" borderId="42" xfId="310" applyNumberFormat="1" applyFont="1" applyFill="1" applyBorder="1" applyAlignment="1" applyProtection="1">
      <alignment horizontal="center"/>
    </xf>
    <xf numFmtId="165" fontId="111" fillId="25" borderId="45" xfId="310" applyNumberFormat="1" applyFont="1" applyFill="1" applyBorder="1" applyAlignment="1" applyProtection="1">
      <alignment horizontal="center"/>
    </xf>
    <xf numFmtId="165" fontId="63" fillId="25" borderId="11" xfId="310" applyNumberFormat="1" applyFont="1" applyFill="1" applyBorder="1"/>
    <xf numFmtId="165" fontId="72" fillId="25" borderId="14" xfId="310" applyNumberFormat="1" applyFont="1" applyFill="1" applyBorder="1" applyAlignment="1" applyProtection="1">
      <alignment horizontal="center"/>
    </xf>
    <xf numFmtId="165" fontId="81" fillId="25" borderId="0" xfId="310" applyNumberFormat="1" applyFont="1" applyFill="1"/>
    <xf numFmtId="165" fontId="80" fillId="0" borderId="0" xfId="310" applyNumberFormat="1" applyFont="1" applyFill="1"/>
    <xf numFmtId="165" fontId="81" fillId="0" borderId="0" xfId="310" applyNumberFormat="1" applyFont="1" applyFill="1"/>
    <xf numFmtId="165" fontId="81" fillId="0" borderId="0" xfId="310" applyNumberFormat="1" applyFont="1" applyFill="1" applyBorder="1"/>
    <xf numFmtId="165" fontId="80" fillId="0" borderId="0" xfId="310" applyNumberFormat="1" applyFont="1" applyFill="1" applyBorder="1"/>
    <xf numFmtId="165" fontId="80" fillId="25" borderId="0" xfId="310" applyNumberFormat="1" applyFont="1" applyFill="1" applyBorder="1"/>
    <xf numFmtId="165" fontId="80" fillId="25" borderId="29" xfId="310" applyNumberFormat="1" applyFont="1" applyFill="1" applyBorder="1"/>
    <xf numFmtId="165" fontId="63" fillId="25" borderId="0" xfId="310" applyNumberFormat="1" applyFont="1" applyFill="1" applyBorder="1" applyAlignment="1" applyProtection="1">
      <alignment horizontal="center"/>
    </xf>
    <xf numFmtId="165" fontId="63" fillId="25" borderId="36" xfId="310" quotePrefix="1" applyNumberFormat="1" applyFont="1" applyFill="1" applyBorder="1" applyAlignment="1" applyProtection="1">
      <alignment horizontal="left" vertical="center"/>
    </xf>
    <xf numFmtId="165" fontId="63" fillId="25" borderId="29" xfId="310" applyNumberFormat="1" applyFont="1" applyFill="1" applyBorder="1" applyAlignment="1" applyProtection="1">
      <alignment horizontal="center" vertical="center"/>
    </xf>
    <xf numFmtId="165" fontId="63" fillId="25" borderId="11" xfId="310" applyNumberFormat="1" applyFont="1" applyFill="1" applyBorder="1" applyAlignment="1" applyProtection="1">
      <alignment horizontal="left"/>
    </xf>
    <xf numFmtId="165" fontId="63" fillId="25" borderId="11" xfId="310" applyNumberFormat="1" applyFont="1" applyFill="1" applyBorder="1" applyAlignment="1" applyProtection="1">
      <alignment horizontal="center"/>
    </xf>
    <xf numFmtId="175" fontId="63" fillId="25" borderId="11" xfId="310" applyNumberFormat="1" applyFont="1" applyFill="1" applyBorder="1"/>
    <xf numFmtId="175" fontId="74" fillId="25" borderId="11" xfId="310" applyNumberFormat="1" applyFont="1" applyFill="1" applyBorder="1" applyProtection="1"/>
    <xf numFmtId="165" fontId="63" fillId="25" borderId="0" xfId="310" quotePrefix="1" applyNumberFormat="1" applyFont="1" applyFill="1" applyBorder="1" applyAlignment="1" applyProtection="1">
      <alignment horizontal="left"/>
    </xf>
    <xf numFmtId="165" fontId="63" fillId="25" borderId="0" xfId="310" applyNumberFormat="1" applyFont="1" applyFill="1" applyBorder="1" applyAlignment="1" applyProtection="1">
      <alignment horizontal="left"/>
    </xf>
    <xf numFmtId="176" fontId="63" fillId="25" borderId="0" xfId="310" applyNumberFormat="1" applyFont="1" applyFill="1" applyBorder="1"/>
    <xf numFmtId="175" fontId="63" fillId="25" borderId="0" xfId="310" applyNumberFormat="1" applyFont="1" applyFill="1" applyBorder="1"/>
    <xf numFmtId="176" fontId="74" fillId="25" borderId="0" xfId="310" applyNumberFormat="1" applyFont="1" applyFill="1" applyBorder="1" applyProtection="1"/>
    <xf numFmtId="169" fontId="112" fillId="25" borderId="0" xfId="326" applyNumberFormat="1" applyFont="1" applyFill="1" applyBorder="1"/>
    <xf numFmtId="165" fontId="99" fillId="25" borderId="0" xfId="310" applyNumberFormat="1" applyFont="1" applyFill="1"/>
    <xf numFmtId="165" fontId="81" fillId="25" borderId="0" xfId="310" applyNumberFormat="1" applyFont="1" applyFill="1" applyAlignment="1">
      <alignment horizontal="center"/>
    </xf>
    <xf numFmtId="167" fontId="80" fillId="25" borderId="0" xfId="310" applyNumberFormat="1" applyFont="1" applyFill="1"/>
    <xf numFmtId="3" fontId="80" fillId="25" borderId="0" xfId="310" applyNumberFormat="1" applyFont="1" applyFill="1"/>
    <xf numFmtId="165" fontId="63" fillId="25" borderId="0" xfId="315" applyNumberFormat="1" applyFont="1" applyFill="1"/>
    <xf numFmtId="165" fontId="63" fillId="25" borderId="0" xfId="315" applyNumberFormat="1" applyFont="1" applyFill="1" applyBorder="1"/>
    <xf numFmtId="165" fontId="80" fillId="25" borderId="0" xfId="315" applyNumberFormat="1" applyFont="1" applyFill="1"/>
    <xf numFmtId="165" fontId="62" fillId="25" borderId="0" xfId="315" applyNumberFormat="1" applyFont="1" applyFill="1" applyAlignment="1" applyProtection="1">
      <alignment horizontal="centerContinuous"/>
    </xf>
    <xf numFmtId="165" fontId="63" fillId="25" borderId="0" xfId="315" applyNumberFormat="1" applyFont="1" applyFill="1" applyAlignment="1">
      <alignment horizontal="centerContinuous"/>
    </xf>
    <xf numFmtId="165" fontId="63" fillId="25" borderId="0" xfId="315" applyNumberFormat="1" applyFont="1" applyFill="1" applyBorder="1" applyAlignment="1">
      <alignment horizontal="centerContinuous"/>
    </xf>
    <xf numFmtId="165" fontId="63" fillId="25" borderId="29" xfId="315" applyNumberFormat="1" applyFont="1" applyFill="1" applyBorder="1"/>
    <xf numFmtId="165" fontId="65" fillId="25" borderId="29" xfId="315" applyNumberFormat="1" applyFont="1" applyFill="1" applyBorder="1" applyAlignment="1">
      <alignment horizontal="right"/>
    </xf>
    <xf numFmtId="165" fontId="63" fillId="25" borderId="10" xfId="315" applyNumberFormat="1" applyFont="1" applyFill="1" applyBorder="1"/>
    <xf numFmtId="165" fontId="63" fillId="25" borderId="14" xfId="315" applyNumberFormat="1" applyFont="1" applyFill="1" applyBorder="1"/>
    <xf numFmtId="165" fontId="63" fillId="25" borderId="18" xfId="315" applyNumberFormat="1" applyFont="1" applyFill="1" applyBorder="1"/>
    <xf numFmtId="165" fontId="62" fillId="25" borderId="35" xfId="315" applyNumberFormat="1" applyFont="1" applyFill="1" applyBorder="1" applyAlignment="1" applyProtection="1">
      <alignment horizontal="centerContinuous"/>
    </xf>
    <xf numFmtId="165" fontId="80" fillId="25" borderId="0" xfId="315" applyNumberFormat="1" applyFont="1" applyFill="1" applyAlignment="1" applyProtection="1">
      <alignment horizontal="center"/>
    </xf>
    <xf numFmtId="165" fontId="62" fillId="25" borderId="35" xfId="315" applyNumberFormat="1" applyFont="1" applyFill="1" applyBorder="1" applyAlignment="1" applyProtection="1">
      <alignment horizontal="center"/>
    </xf>
    <xf numFmtId="165" fontId="65" fillId="25" borderId="18" xfId="315" applyNumberFormat="1" applyFont="1" applyFill="1" applyBorder="1" applyAlignment="1">
      <alignment horizontal="centerContinuous"/>
    </xf>
    <xf numFmtId="165" fontId="109" fillId="25" borderId="28" xfId="315" applyNumberFormat="1" applyFont="1" applyFill="1" applyBorder="1" applyAlignment="1">
      <alignment horizontal="left"/>
    </xf>
    <xf numFmtId="165" fontId="109" fillId="25" borderId="45" xfId="315" applyNumberFormat="1" applyFont="1" applyFill="1" applyBorder="1" applyAlignment="1">
      <alignment horizontal="left"/>
    </xf>
    <xf numFmtId="165" fontId="110" fillId="25" borderId="20" xfId="315" applyNumberFormat="1" applyFont="1" applyFill="1" applyBorder="1" applyAlignment="1" applyProtection="1">
      <alignment horizontal="center"/>
      <protection locked="0"/>
    </xf>
    <xf numFmtId="165" fontId="69" fillId="25" borderId="35" xfId="315" applyNumberFormat="1" applyFont="1" applyFill="1" applyBorder="1" applyAlignment="1">
      <alignment horizontal="center"/>
    </xf>
    <xf numFmtId="165" fontId="62" fillId="25" borderId="35" xfId="315" applyNumberFormat="1" applyFont="1" applyFill="1" applyBorder="1" applyAlignment="1" applyProtection="1">
      <alignment horizontal="left"/>
    </xf>
    <xf numFmtId="165" fontId="62" fillId="25" borderId="18" xfId="315" applyNumberFormat="1" applyFont="1" applyFill="1" applyBorder="1" applyAlignment="1" applyProtection="1">
      <alignment horizontal="center"/>
    </xf>
    <xf numFmtId="165" fontId="65" fillId="25" borderId="10" xfId="315" applyNumberFormat="1" applyFont="1" applyFill="1" applyBorder="1" applyAlignment="1"/>
    <xf numFmtId="165" fontId="109" fillId="25" borderId="29" xfId="315" applyNumberFormat="1" applyFont="1" applyFill="1" applyBorder="1" applyAlignment="1">
      <alignment horizontal="left"/>
    </xf>
    <xf numFmtId="165" fontId="69" fillId="25" borderId="20" xfId="315" applyNumberFormat="1" applyFont="1" applyFill="1" applyBorder="1" applyAlignment="1" applyProtection="1">
      <alignment horizontal="center"/>
    </xf>
    <xf numFmtId="165" fontId="51" fillId="25" borderId="35" xfId="315" applyNumberFormat="1" applyFont="1" applyFill="1" applyBorder="1" applyAlignment="1" applyProtection="1">
      <alignment horizontal="left"/>
      <protection locked="0"/>
    </xf>
    <xf numFmtId="165" fontId="62" fillId="25" borderId="0" xfId="315" applyNumberFormat="1" applyFont="1" applyFill="1" applyBorder="1" applyAlignment="1" applyProtection="1">
      <alignment horizontal="center"/>
    </xf>
    <xf numFmtId="165" fontId="62" fillId="25" borderId="20" xfId="315" applyNumberFormat="1" applyFont="1" applyFill="1" applyBorder="1" applyAlignment="1" applyProtection="1">
      <alignment horizontal="center"/>
    </xf>
    <xf numFmtId="165" fontId="69" fillId="25" borderId="35" xfId="315" applyNumberFormat="1" applyFont="1" applyFill="1" applyBorder="1" applyAlignment="1" applyProtection="1">
      <alignment horizontal="center"/>
    </xf>
    <xf numFmtId="165" fontId="63" fillId="25" borderId="36" xfId="315" applyNumberFormat="1" applyFont="1" applyFill="1" applyBorder="1"/>
    <xf numFmtId="165" fontId="51" fillId="25" borderId="22" xfId="315" applyNumberFormat="1" applyFont="1" applyFill="1" applyBorder="1" applyAlignment="1">
      <alignment horizontal="left"/>
    </xf>
    <xf numFmtId="165" fontId="70" fillId="25" borderId="58" xfId="315" quotePrefix="1" applyNumberFormat="1" applyFont="1" applyFill="1" applyBorder="1" applyAlignment="1" applyProtection="1">
      <alignment horizontal="center"/>
    </xf>
    <xf numFmtId="165" fontId="70" fillId="25" borderId="26" xfId="315" quotePrefix="1" applyNumberFormat="1" applyFont="1" applyFill="1" applyBorder="1" applyAlignment="1" applyProtection="1">
      <alignment horizontal="center"/>
    </xf>
    <xf numFmtId="165" fontId="69" fillId="25" borderId="23" xfId="315" applyNumberFormat="1" applyFont="1" applyFill="1" applyBorder="1" applyAlignment="1" applyProtection="1">
      <alignment horizontal="centerContinuous"/>
    </xf>
    <xf numFmtId="165" fontId="109" fillId="25" borderId="37" xfId="315" applyNumberFormat="1" applyFont="1" applyFill="1" applyBorder="1" applyAlignment="1" applyProtection="1">
      <alignment horizontal="center"/>
    </xf>
    <xf numFmtId="165" fontId="63" fillId="25" borderId="27" xfId="315" applyNumberFormat="1" applyFont="1" applyFill="1" applyBorder="1"/>
    <xf numFmtId="165" fontId="63" fillId="25" borderId="28" xfId="315" applyNumberFormat="1" applyFont="1" applyFill="1" applyBorder="1"/>
    <xf numFmtId="165" fontId="111" fillId="25" borderId="33" xfId="315" applyNumberFormat="1" applyFont="1" applyFill="1" applyBorder="1" applyAlignment="1" applyProtection="1">
      <alignment horizontal="centerContinuous" vertical="center"/>
    </xf>
    <xf numFmtId="165" fontId="111" fillId="25" borderId="36" xfId="315" applyNumberFormat="1" applyFont="1" applyFill="1" applyBorder="1" applyAlignment="1" applyProtection="1">
      <alignment horizontal="center"/>
    </xf>
    <xf numFmtId="165" fontId="111" fillId="25" borderId="33" xfId="315" applyNumberFormat="1" applyFont="1" applyFill="1" applyBorder="1" applyAlignment="1" applyProtection="1">
      <alignment horizontal="center"/>
    </xf>
    <xf numFmtId="165" fontId="111" fillId="25" borderId="42" xfId="315" applyNumberFormat="1" applyFont="1" applyFill="1" applyBorder="1" applyAlignment="1" applyProtection="1">
      <alignment horizontal="center"/>
    </xf>
    <xf numFmtId="165" fontId="111" fillId="25" borderId="45" xfId="315" applyNumberFormat="1" applyFont="1" applyFill="1" applyBorder="1" applyAlignment="1" applyProtection="1">
      <alignment horizontal="center"/>
    </xf>
    <xf numFmtId="165" fontId="63" fillId="25" borderId="11" xfId="315" applyNumberFormat="1" applyFont="1" applyFill="1" applyBorder="1"/>
    <xf numFmtId="165" fontId="72" fillId="25" borderId="14" xfId="315" applyNumberFormat="1" applyFont="1" applyFill="1" applyBorder="1" applyAlignment="1" applyProtection="1">
      <alignment horizontal="center"/>
    </xf>
    <xf numFmtId="175" fontId="72" fillId="25" borderId="0" xfId="315" applyNumberFormat="1" applyFont="1" applyFill="1" applyBorder="1"/>
    <xf numFmtId="175" fontId="72" fillId="25" borderId="14" xfId="315" applyNumberFormat="1" applyFont="1" applyFill="1" applyBorder="1"/>
    <xf numFmtId="175" fontId="72" fillId="25" borderId="15" xfId="315" applyNumberFormat="1" applyFont="1" applyFill="1" applyBorder="1"/>
    <xf numFmtId="175" fontId="72" fillId="25" borderId="18" xfId="315" applyNumberFormat="1" applyFont="1" applyFill="1" applyBorder="1" applyProtection="1"/>
    <xf numFmtId="175" fontId="72" fillId="25" borderId="14" xfId="315" applyNumberFormat="1" applyFont="1" applyFill="1" applyBorder="1" applyProtection="1"/>
    <xf numFmtId="165" fontId="68" fillId="25" borderId="0" xfId="315" quotePrefix="1" applyNumberFormat="1" applyFont="1" applyFill="1" applyBorder="1" applyAlignment="1" applyProtection="1">
      <alignment horizontal="left"/>
    </xf>
    <xf numFmtId="1" fontId="63" fillId="25" borderId="35" xfId="315" applyNumberFormat="1" applyFont="1" applyFill="1" applyBorder="1" applyAlignment="1">
      <alignment horizontal="left"/>
    </xf>
    <xf numFmtId="165" fontId="81" fillId="25" borderId="0" xfId="315" applyNumberFormat="1" applyFont="1" applyFill="1"/>
    <xf numFmtId="165" fontId="81" fillId="25" borderId="0" xfId="315" applyNumberFormat="1" applyFont="1" applyFill="1" applyBorder="1"/>
    <xf numFmtId="165" fontId="80" fillId="25" borderId="0" xfId="315" applyNumberFormat="1" applyFont="1" applyFill="1" applyBorder="1"/>
    <xf numFmtId="165" fontId="63" fillId="25" borderId="11" xfId="315" applyNumberFormat="1" applyFont="1" applyFill="1" applyBorder="1" applyAlignment="1" applyProtection="1">
      <alignment horizontal="left"/>
    </xf>
    <xf numFmtId="165" fontId="63" fillId="25" borderId="11" xfId="315" applyNumberFormat="1" applyFont="1" applyFill="1" applyBorder="1" applyAlignment="1" applyProtection="1">
      <alignment horizontal="center"/>
    </xf>
    <xf numFmtId="175" fontId="63" fillId="25" borderId="11" xfId="315" applyNumberFormat="1" applyFont="1" applyFill="1" applyBorder="1"/>
    <xf numFmtId="175" fontId="74" fillId="25" borderId="11" xfId="315" applyNumberFormat="1" applyFont="1" applyFill="1" applyBorder="1" applyProtection="1"/>
    <xf numFmtId="167" fontId="80" fillId="25" borderId="0" xfId="315" applyNumberFormat="1" applyFont="1" applyFill="1"/>
    <xf numFmtId="3" fontId="80" fillId="25" borderId="0" xfId="315" applyNumberFormat="1" applyFont="1" applyFill="1"/>
    <xf numFmtId="0" fontId="51" fillId="0" borderId="0" xfId="449" applyFont="1" applyAlignment="1">
      <alignment horizontal="center"/>
    </xf>
    <xf numFmtId="3" fontId="62" fillId="0" borderId="0" xfId="449" applyNumberFormat="1" applyFont="1" applyAlignment="1">
      <alignment horizontal="right"/>
    </xf>
    <xf numFmtId="0" fontId="63" fillId="0" borderId="15" xfId="449" applyFont="1" applyBorder="1"/>
    <xf numFmtId="0" fontId="63" fillId="0" borderId="14" xfId="449" applyFont="1" applyBorder="1"/>
    <xf numFmtId="165" fontId="62" fillId="0" borderId="17" xfId="341" applyFont="1" applyBorder="1" applyAlignment="1">
      <alignment horizontal="center"/>
    </xf>
    <xf numFmtId="3" fontId="62" fillId="0" borderId="15" xfId="449" applyNumberFormat="1" applyFont="1" applyBorder="1" applyAlignment="1">
      <alignment horizontal="center"/>
    </xf>
    <xf numFmtId="0" fontId="62" fillId="0" borderId="35" xfId="449" applyFont="1" applyBorder="1" applyAlignment="1">
      <alignment horizontal="center"/>
    </xf>
    <xf numFmtId="165" fontId="62" fillId="0" borderId="20" xfId="341" applyFont="1" applyBorder="1" applyAlignment="1" applyProtection="1">
      <alignment horizontal="center" vertical="center"/>
    </xf>
    <xf numFmtId="3" fontId="62" fillId="0" borderId="20" xfId="449" applyNumberFormat="1" applyFont="1" applyBorder="1" applyAlignment="1">
      <alignment horizontal="center"/>
    </xf>
    <xf numFmtId="0" fontId="63" fillId="0" borderId="20" xfId="449" applyFont="1" applyBorder="1"/>
    <xf numFmtId="0" fontId="62" fillId="0" borderId="37" xfId="449" applyFont="1" applyBorder="1"/>
    <xf numFmtId="165" fontId="62" fillId="0" borderId="23" xfId="341" applyFont="1" applyBorder="1" applyAlignment="1">
      <alignment horizontal="center"/>
    </xf>
    <xf numFmtId="3" fontId="62" fillId="0" borderId="35" xfId="449" quotePrefix="1" applyNumberFormat="1" applyFont="1" applyBorder="1" applyAlignment="1">
      <alignment horizontal="center"/>
    </xf>
    <xf numFmtId="0" fontId="67" fillId="0" borderId="27" xfId="449" quotePrefix="1" applyFont="1" applyBorder="1" applyAlignment="1">
      <alignment horizontal="center" vertical="center"/>
    </xf>
    <xf numFmtId="0" fontId="62" fillId="0" borderId="15" xfId="449" applyFont="1" applyBorder="1" applyAlignment="1">
      <alignment horizontal="center"/>
    </xf>
    <xf numFmtId="0" fontId="62" fillId="0" borderId="15" xfId="449" quotePrefix="1" applyFont="1" applyBorder="1"/>
    <xf numFmtId="0" fontId="51" fillId="0" borderId="20" xfId="449" applyFont="1" applyBorder="1"/>
    <xf numFmtId="0" fontId="68" fillId="0" borderId="20" xfId="487" applyFont="1" applyBorder="1" applyAlignment="1">
      <alignment vertical="center"/>
    </xf>
    <xf numFmtId="0" fontId="69" fillId="0" borderId="20" xfId="449" applyFont="1" applyBorder="1"/>
    <xf numFmtId="0" fontId="62" fillId="0" borderId="20" xfId="487" quotePrefix="1" applyFont="1" applyBorder="1" applyAlignment="1">
      <alignment vertical="center"/>
    </xf>
    <xf numFmtId="0" fontId="63" fillId="0" borderId="20" xfId="487" quotePrefix="1" applyFont="1" applyBorder="1" applyAlignment="1"/>
    <xf numFmtId="0" fontId="63" fillId="0" borderId="20" xfId="487" quotePrefix="1" applyFont="1" applyBorder="1" applyAlignment="1">
      <alignment vertical="center"/>
    </xf>
    <xf numFmtId="0" fontId="62" fillId="0" borderId="20" xfId="449" applyFont="1" applyBorder="1" applyAlignment="1">
      <alignment horizontal="center"/>
    </xf>
    <xf numFmtId="0" fontId="62" fillId="0" borderId="20" xfId="449" quotePrefix="1" applyFont="1" applyBorder="1"/>
    <xf numFmtId="0" fontId="63" fillId="0" borderId="20" xfId="488" quotePrefix="1" applyFont="1" applyBorder="1" applyAlignment="1" applyProtection="1">
      <alignment horizontal="left" vertical="center"/>
      <protection locked="0" hidden="1"/>
    </xf>
    <xf numFmtId="0" fontId="63" fillId="0" borderId="20" xfId="488" quotePrefix="1" applyFont="1" applyBorder="1" applyAlignment="1" applyProtection="1">
      <alignment vertical="center"/>
      <protection locked="0" hidden="1"/>
    </xf>
    <xf numFmtId="0" fontId="51" fillId="0" borderId="23" xfId="449" applyFont="1" applyBorder="1"/>
    <xf numFmtId="0" fontId="63" fillId="0" borderId="23" xfId="488" quotePrefix="1" applyFont="1" applyBorder="1" applyAlignment="1" applyProtection="1">
      <alignment vertical="center"/>
      <protection locked="0" hidden="1"/>
    </xf>
    <xf numFmtId="2" fontId="0" fillId="0" borderId="0" xfId="0" applyNumberFormat="1"/>
    <xf numFmtId="0" fontId="119" fillId="0" borderId="0" xfId="0" applyFont="1" applyProtection="1">
      <protection locked="0" hidden="1"/>
    </xf>
    <xf numFmtId="0" fontId="120" fillId="0" borderId="0" xfId="0" applyFont="1" applyProtection="1">
      <protection locked="0" hidden="1"/>
    </xf>
    <xf numFmtId="0" fontId="119" fillId="0" borderId="0" xfId="0" applyFont="1" applyBorder="1" applyProtection="1">
      <protection locked="0" hidden="1"/>
    </xf>
    <xf numFmtId="0" fontId="66" fillId="0" borderId="0" xfId="0" applyFont="1" applyAlignment="1" applyProtection="1">
      <alignment horizontal="center"/>
      <protection locked="0" hidden="1"/>
    </xf>
    <xf numFmtId="0" fontId="119" fillId="0" borderId="10" xfId="0" applyFont="1" applyBorder="1" applyProtection="1">
      <protection locked="0" hidden="1"/>
    </xf>
    <xf numFmtId="0" fontId="119" fillId="0" borderId="11" xfId="0" applyFont="1" applyBorder="1" applyProtection="1">
      <protection locked="0" hidden="1"/>
    </xf>
    <xf numFmtId="0" fontId="119" fillId="0" borderId="14" xfId="0" applyFont="1" applyBorder="1" applyProtection="1">
      <protection locked="0" hidden="1"/>
    </xf>
    <xf numFmtId="0" fontId="81" fillId="0" borderId="11" xfId="492" applyFont="1" applyFill="1" applyBorder="1" applyAlignment="1">
      <alignment horizontal="centerContinuous" vertical="center"/>
    </xf>
    <xf numFmtId="0" fontId="120" fillId="0" borderId="15" xfId="0" applyFont="1" applyBorder="1" applyAlignment="1" applyProtection="1">
      <alignment horizontal="center" vertical="center"/>
      <protection locked="0" hidden="1"/>
    </xf>
    <xf numFmtId="0" fontId="120" fillId="0" borderId="28" xfId="0" applyFont="1" applyBorder="1" applyAlignment="1" applyProtection="1">
      <alignment horizontal="centerContinuous" vertical="center"/>
      <protection locked="0" hidden="1"/>
    </xf>
    <xf numFmtId="0" fontId="120" fillId="0" borderId="45" xfId="0" applyFont="1" applyBorder="1" applyAlignment="1" applyProtection="1">
      <alignment horizontal="centerContinuous" vertical="center"/>
      <protection locked="0" hidden="1"/>
    </xf>
    <xf numFmtId="0" fontId="120" fillId="0" borderId="14" xfId="0" applyFont="1" applyBorder="1" applyAlignment="1" applyProtection="1">
      <alignment horizontal="centerContinuous" vertical="center"/>
      <protection locked="0" hidden="1"/>
    </xf>
    <xf numFmtId="0" fontId="120" fillId="0" borderId="18" xfId="0" applyFont="1" applyBorder="1" applyAlignment="1" applyProtection="1">
      <alignment horizontal="centerContinuous"/>
      <protection locked="0" hidden="1"/>
    </xf>
    <xf numFmtId="0" fontId="120" fillId="0" borderId="0" xfId="0" applyFont="1" applyBorder="1" applyAlignment="1" applyProtection="1">
      <alignment horizontal="centerContinuous"/>
      <protection locked="0" hidden="1"/>
    </xf>
    <xf numFmtId="0" fontId="121" fillId="0" borderId="35" xfId="0" applyFont="1" applyBorder="1" applyAlignment="1" applyProtection="1">
      <alignment horizontal="centerContinuous"/>
      <protection locked="0" hidden="1"/>
    </xf>
    <xf numFmtId="0" fontId="81" fillId="0" borderId="0" xfId="492" applyFont="1" applyFill="1" applyBorder="1" applyAlignment="1">
      <alignment horizontal="centerContinuous" vertical="center"/>
    </xf>
    <xf numFmtId="0" fontId="120" fillId="0" borderId="20" xfId="0" applyFont="1" applyBorder="1" applyAlignment="1" applyProtection="1">
      <alignment horizontal="center" vertical="center"/>
      <protection locked="0" hidden="1"/>
    </xf>
    <xf numFmtId="0" fontId="120" fillId="0" borderId="15" xfId="0" applyFont="1" applyBorder="1" applyAlignment="1" applyProtection="1">
      <alignment horizontal="center"/>
      <protection locked="0" hidden="1"/>
    </xf>
    <xf numFmtId="0" fontId="119" fillId="0" borderId="18" xfId="0" applyFont="1" applyBorder="1" applyProtection="1">
      <protection locked="0" hidden="1"/>
    </xf>
    <xf numFmtId="0" fontId="119" fillId="0" borderId="35" xfId="0" applyFont="1" applyBorder="1" applyProtection="1">
      <protection locked="0" hidden="1"/>
    </xf>
    <xf numFmtId="0" fontId="81" fillId="0" borderId="36" xfId="492" applyFont="1" applyFill="1" applyBorder="1" applyAlignment="1">
      <alignment horizontal="centerContinuous" vertical="center"/>
    </xf>
    <xf numFmtId="0" fontId="120" fillId="0" borderId="20" xfId="0" quotePrefix="1" applyFont="1" applyBorder="1" applyAlignment="1" applyProtection="1">
      <alignment horizontal="centerContinuous" vertical="center"/>
      <protection locked="0" hidden="1"/>
    </xf>
    <xf numFmtId="0" fontId="120" fillId="0" borderId="20" xfId="0" applyFont="1" applyBorder="1" applyAlignment="1" applyProtection="1">
      <alignment horizontal="centerContinuous" vertical="center"/>
      <protection locked="0" hidden="1"/>
    </xf>
    <xf numFmtId="0" fontId="122" fillId="0" borderId="0" xfId="0" applyFont="1" applyProtection="1">
      <protection locked="0" hidden="1"/>
    </xf>
    <xf numFmtId="0" fontId="123" fillId="0" borderId="18" xfId="0" applyFont="1" applyBorder="1" applyAlignment="1" applyProtection="1">
      <alignment horizontal="center" vertical="center"/>
      <protection locked="0" hidden="1"/>
    </xf>
    <xf numFmtId="0" fontId="123" fillId="0" borderId="0" xfId="0" applyFont="1" applyBorder="1" applyAlignment="1" applyProtection="1">
      <alignment horizontal="center" vertical="center"/>
      <protection locked="0" hidden="1"/>
    </xf>
    <xf numFmtId="0" fontId="123" fillId="0" borderId="37" xfId="0" applyFont="1" applyBorder="1" applyAlignment="1" applyProtection="1">
      <alignment horizontal="center" vertical="center"/>
      <protection locked="0" hidden="1"/>
    </xf>
    <xf numFmtId="0" fontId="123" fillId="0" borderId="27" xfId="0" applyFont="1" applyBorder="1" applyAlignment="1" applyProtection="1">
      <alignment horizontal="center" vertical="center"/>
      <protection locked="0" hidden="1"/>
    </xf>
    <xf numFmtId="0" fontId="123" fillId="0" borderId="42" xfId="0" applyFont="1" applyBorder="1" applyAlignment="1" applyProtection="1">
      <alignment horizontal="center" vertical="center"/>
      <protection locked="0" hidden="1"/>
    </xf>
    <xf numFmtId="0" fontId="123" fillId="0" borderId="42" xfId="0" applyFont="1" applyBorder="1" applyAlignment="1" applyProtection="1">
      <alignment horizontal="centerContinuous" vertical="center"/>
      <protection locked="0" hidden="1"/>
    </xf>
    <xf numFmtId="0" fontId="119" fillId="0" borderId="0" xfId="0" applyFont="1" applyAlignment="1" applyProtection="1">
      <alignment horizontal="center" vertical="top"/>
      <protection locked="0" hidden="1"/>
    </xf>
    <xf numFmtId="0" fontId="120" fillId="0" borderId="18" xfId="0" applyFont="1" applyBorder="1" applyAlignment="1" applyProtection="1">
      <alignment vertical="center"/>
      <protection locked="0" hidden="1"/>
    </xf>
    <xf numFmtId="0" fontId="120" fillId="0" borderId="0" xfId="0" applyFont="1" applyBorder="1" applyAlignment="1" applyProtection="1">
      <alignment vertical="center"/>
      <protection locked="0" hidden="1"/>
    </xf>
    <xf numFmtId="0" fontId="120" fillId="0" borderId="35" xfId="0" applyFont="1" applyBorder="1" applyAlignment="1" applyProtection="1">
      <alignment vertical="center"/>
      <protection locked="0" hidden="1"/>
    </xf>
    <xf numFmtId="166" fontId="62" fillId="0" borderId="20" xfId="0" applyNumberFormat="1" applyFont="1" applyFill="1" applyBorder="1" applyAlignment="1" applyProtection="1">
      <alignment vertical="center"/>
      <protection locked="0" hidden="1"/>
    </xf>
    <xf numFmtId="0" fontId="125" fillId="0" borderId="18" xfId="0" applyFont="1" applyBorder="1" applyAlignment="1" applyProtection="1">
      <alignment vertical="center"/>
      <protection locked="0" hidden="1"/>
    </xf>
    <xf numFmtId="0" fontId="125" fillId="0" borderId="0" xfId="0" applyFont="1" applyBorder="1" applyAlignment="1" applyProtection="1">
      <alignment vertical="center"/>
      <protection locked="0" hidden="1"/>
    </xf>
    <xf numFmtId="166" fontId="63" fillId="0" borderId="20" xfId="0" applyNumberFormat="1" applyFont="1" applyFill="1" applyBorder="1" applyAlignment="1" applyProtection="1">
      <alignment vertical="center"/>
      <protection locked="0" hidden="1"/>
    </xf>
    <xf numFmtId="0" fontId="120" fillId="0" borderId="18" xfId="0" quotePrefix="1" applyFont="1" applyBorder="1" applyAlignment="1" applyProtection="1">
      <alignment horizontal="center"/>
      <protection locked="0" hidden="1"/>
    </xf>
    <xf numFmtId="0" fontId="120" fillId="0" borderId="0" xfId="0" applyFont="1" applyBorder="1" applyAlignment="1" applyProtection="1">
      <alignment horizontal="left"/>
      <protection locked="0" hidden="1"/>
    </xf>
    <xf numFmtId="0" fontId="120" fillId="0" borderId="35" xfId="0" quotePrefix="1" applyFont="1" applyBorder="1" applyAlignment="1" applyProtection="1">
      <alignment horizontal="center"/>
      <protection locked="0" hidden="1"/>
    </xf>
    <xf numFmtId="0" fontId="119" fillId="0" borderId="18" xfId="0" applyFont="1" applyBorder="1" applyAlignment="1" applyProtection="1">
      <alignment vertical="center"/>
      <protection locked="0" hidden="1"/>
    </xf>
    <xf numFmtId="0" fontId="124" fillId="0" borderId="0" xfId="0" applyFont="1" applyBorder="1" applyAlignment="1" applyProtection="1">
      <alignment vertical="center"/>
      <protection locked="0" hidden="1"/>
    </xf>
    <xf numFmtId="0" fontId="119" fillId="0" borderId="35" xfId="0" applyFont="1" applyBorder="1" applyAlignment="1" applyProtection="1">
      <alignment vertical="center"/>
      <protection locked="0" hidden="1"/>
    </xf>
    <xf numFmtId="0" fontId="119" fillId="0" borderId="0" xfId="0" applyFont="1" applyBorder="1" applyAlignment="1" applyProtection="1">
      <alignment vertical="center"/>
      <protection locked="0" hidden="1"/>
    </xf>
    <xf numFmtId="0" fontId="119" fillId="0" borderId="18" xfId="0" applyFont="1" applyBorder="1" applyAlignment="1" applyProtection="1">
      <alignment horizontal="left" vertical="center"/>
      <protection locked="0" hidden="1"/>
    </xf>
    <xf numFmtId="0" fontId="119" fillId="0" borderId="35" xfId="0" applyFont="1" applyBorder="1" applyAlignment="1" applyProtection="1">
      <alignment horizontal="left" vertical="center"/>
      <protection locked="0" hidden="1"/>
    </xf>
    <xf numFmtId="2" fontId="119" fillId="0" borderId="0" xfId="0" applyNumberFormat="1" applyFont="1" applyBorder="1" applyAlignment="1" applyProtection="1">
      <alignment horizontal="center" vertical="top" wrapText="1"/>
      <protection locked="0" hidden="1"/>
    </xf>
    <xf numFmtId="2" fontId="119" fillId="0" borderId="0" xfId="0" applyNumberFormat="1" applyFont="1" applyBorder="1" applyAlignment="1" applyProtection="1">
      <alignment vertical="top" wrapText="1"/>
      <protection locked="0" hidden="1"/>
    </xf>
    <xf numFmtId="2" fontId="119" fillId="0" borderId="35" xfId="0" applyNumberFormat="1" applyFont="1" applyBorder="1" applyAlignment="1" applyProtection="1">
      <alignment vertical="center" wrapText="1"/>
      <protection locked="0" hidden="1"/>
    </xf>
    <xf numFmtId="0" fontId="120" fillId="0" borderId="35" xfId="0" applyFont="1" applyBorder="1" applyAlignment="1" applyProtection="1">
      <alignment horizontal="center" vertical="center"/>
      <protection locked="0" hidden="1"/>
    </xf>
    <xf numFmtId="0" fontId="120" fillId="0" borderId="18" xfId="0" applyFont="1" applyBorder="1" applyAlignment="1" applyProtection="1">
      <alignment horizontal="center" vertical="center"/>
      <protection locked="0" hidden="1"/>
    </xf>
    <xf numFmtId="2" fontId="119" fillId="0" borderId="35" xfId="0" applyNumberFormat="1" applyFont="1" applyBorder="1" applyAlignment="1" applyProtection="1">
      <alignment vertical="top" wrapText="1"/>
      <protection locked="0" hidden="1"/>
    </xf>
    <xf numFmtId="0" fontId="119" fillId="0" borderId="0" xfId="0" applyFont="1" applyAlignment="1" applyProtection="1">
      <alignment vertical="center"/>
      <protection locked="0" hidden="1"/>
    </xf>
    <xf numFmtId="0" fontId="120" fillId="0" borderId="18" xfId="0" applyFont="1" applyBorder="1" applyAlignment="1" applyProtection="1">
      <alignment horizontal="center"/>
      <protection locked="0" hidden="1"/>
    </xf>
    <xf numFmtId="0" fontId="120" fillId="0" borderId="0" xfId="0" applyFont="1" applyBorder="1" applyAlignment="1" applyProtection="1">
      <protection locked="0" hidden="1"/>
    </xf>
    <xf numFmtId="0" fontId="120" fillId="0" borderId="35" xfId="0" applyFont="1" applyBorder="1" applyAlignment="1" applyProtection="1">
      <protection locked="0" hidden="1"/>
    </xf>
    <xf numFmtId="0" fontId="120" fillId="0" borderId="36" xfId="0" applyFont="1" applyBorder="1" applyAlignment="1" applyProtection="1">
      <alignment horizontal="center" vertical="center"/>
      <protection locked="0" hidden="1"/>
    </xf>
    <xf numFmtId="0" fontId="120" fillId="0" borderId="29" xfId="0" applyFont="1" applyBorder="1" applyAlignment="1" applyProtection="1">
      <alignment vertical="center"/>
      <protection locked="0" hidden="1"/>
    </xf>
    <xf numFmtId="0" fontId="120" fillId="0" borderId="37" xfId="0" applyFont="1" applyBorder="1" applyAlignment="1" applyProtection="1">
      <alignment vertical="center"/>
      <protection locked="0" hidden="1"/>
    </xf>
    <xf numFmtId="166" fontId="62" fillId="0" borderId="23" xfId="0" applyNumberFormat="1" applyFont="1" applyFill="1" applyBorder="1" applyAlignment="1" applyProtection="1">
      <alignment vertical="center"/>
      <protection locked="0" hidden="1"/>
    </xf>
    <xf numFmtId="0" fontId="120" fillId="0" borderId="0" xfId="0" applyFont="1" applyAlignment="1" applyProtection="1">
      <alignment horizontal="center"/>
      <protection locked="0" hidden="1"/>
    </xf>
    <xf numFmtId="179" fontId="86" fillId="0" borderId="29" xfId="340" applyNumberFormat="1" applyFont="1" applyFill="1" applyBorder="1" applyAlignment="1" applyProtection="1"/>
    <xf numFmtId="178" fontId="120" fillId="0" borderId="15" xfId="0" applyNumberFormat="1" applyFont="1" applyFill="1" applyBorder="1" applyAlignment="1" applyProtection="1">
      <alignment vertical="center"/>
      <protection locked="0" hidden="1"/>
    </xf>
    <xf numFmtId="178" fontId="120" fillId="0" borderId="20" xfId="0" applyNumberFormat="1" applyFont="1" applyFill="1" applyBorder="1" applyAlignment="1" applyProtection="1">
      <alignment vertical="center"/>
      <protection locked="0" hidden="1"/>
    </xf>
    <xf numFmtId="178" fontId="119" fillId="0" borderId="20" xfId="0" applyNumberFormat="1" applyFont="1" applyFill="1" applyBorder="1" applyAlignment="1" applyProtection="1">
      <alignment vertical="center"/>
      <protection locked="0" hidden="1"/>
    </xf>
    <xf numFmtId="178" fontId="119" fillId="0" borderId="35" xfId="0" applyNumberFormat="1" applyFont="1" applyFill="1" applyBorder="1" applyAlignment="1" applyProtection="1">
      <alignment horizontal="right" vertical="center"/>
      <protection locked="0" hidden="1"/>
    </xf>
    <xf numFmtId="178" fontId="120" fillId="0" borderId="23" xfId="0" applyNumberFormat="1" applyFont="1" applyFill="1" applyBorder="1" applyAlignment="1" applyProtection="1">
      <alignment vertical="center"/>
      <protection locked="0" hidden="1"/>
    </xf>
    <xf numFmtId="178" fontId="120" fillId="0" borderId="10" xfId="0" applyNumberFormat="1" applyFont="1" applyBorder="1" applyAlignment="1" applyProtection="1">
      <alignment vertical="center"/>
      <protection locked="0" hidden="1"/>
    </xf>
    <xf numFmtId="178" fontId="120" fillId="0" borderId="18" xfId="0" applyNumberFormat="1" applyFont="1" applyBorder="1" applyAlignment="1" applyProtection="1">
      <alignment vertical="center"/>
      <protection locked="0" hidden="1"/>
    </xf>
    <xf numFmtId="178" fontId="119" fillId="0" borderId="18" xfId="0" applyNumberFormat="1" applyFont="1" applyBorder="1" applyAlignment="1" applyProtection="1">
      <alignment vertical="center"/>
      <protection locked="0" hidden="1"/>
    </xf>
    <xf numFmtId="166" fontId="62" fillId="0" borderId="15" xfId="0" applyNumberFormat="1" applyFont="1" applyFill="1" applyBorder="1" applyAlignment="1" applyProtection="1">
      <alignment vertical="center"/>
      <protection locked="0" hidden="1"/>
    </xf>
    <xf numFmtId="165" fontId="77" fillId="0" borderId="0" xfId="342" applyFont="1" applyFill="1" applyAlignment="1">
      <alignment vertical="center"/>
    </xf>
    <xf numFmtId="0" fontId="0" fillId="25" borderId="0" xfId="0" applyFill="1"/>
    <xf numFmtId="0" fontId="68" fillId="25" borderId="0" xfId="0" applyFont="1" applyFill="1"/>
    <xf numFmtId="0" fontId="68" fillId="0" borderId="0" xfId="0" applyFont="1"/>
    <xf numFmtId="178" fontId="120" fillId="25" borderId="20" xfId="0" applyNumberFormat="1" applyFont="1" applyFill="1" applyBorder="1" applyAlignment="1" applyProtection="1">
      <alignment vertical="center"/>
      <protection locked="0" hidden="1"/>
    </xf>
    <xf numFmtId="165" fontId="63" fillId="0" borderId="0" xfId="339" quotePrefix="1" applyFont="1" applyBorder="1" applyAlignment="1" applyProtection="1">
      <alignment horizontal="left"/>
    </xf>
    <xf numFmtId="171" fontId="74" fillId="25" borderId="35" xfId="343" applyNumberFormat="1" applyFont="1" applyFill="1" applyBorder="1" applyAlignment="1" applyProtection="1">
      <alignment horizontal="right" vertical="center"/>
    </xf>
    <xf numFmtId="171" fontId="74" fillId="25" borderId="37" xfId="343" applyNumberFormat="1" applyFont="1" applyFill="1" applyBorder="1" applyAlignment="1" applyProtection="1">
      <alignment horizontal="right" vertical="center"/>
    </xf>
    <xf numFmtId="165" fontId="51" fillId="25" borderId="0" xfId="339" quotePrefix="1" applyFont="1" applyFill="1" applyBorder="1" applyAlignment="1" applyProtection="1">
      <alignment horizontal="left"/>
    </xf>
    <xf numFmtId="0" fontId="0" fillId="25" borderId="0" xfId="0" applyFill="1" applyAlignment="1"/>
    <xf numFmtId="165" fontId="80" fillId="0" borderId="0" xfId="340" applyFont="1" applyAlignment="1"/>
    <xf numFmtId="165" fontId="68" fillId="0" borderId="0" xfId="340" applyFont="1" applyAlignment="1"/>
    <xf numFmtId="4" fontId="51" fillId="0" borderId="0" xfId="449" applyNumberFormat="1" applyFont="1"/>
    <xf numFmtId="4" fontId="69" fillId="0" borderId="0" xfId="449" applyNumberFormat="1" applyFont="1"/>
    <xf numFmtId="178" fontId="119" fillId="0" borderId="0" xfId="0" applyNumberFormat="1" applyFont="1" applyProtection="1">
      <protection locked="0" hidden="1"/>
    </xf>
    <xf numFmtId="165" fontId="80" fillId="25" borderId="0" xfId="340" applyFont="1" applyFill="1"/>
    <xf numFmtId="165" fontId="106" fillId="25" borderId="0" xfId="340" applyFont="1" applyFill="1" applyAlignment="1">
      <alignment horizontal="center"/>
    </xf>
    <xf numFmtId="165" fontId="80" fillId="25" borderId="0" xfId="340" applyFont="1" applyFill="1" applyAlignment="1">
      <alignment horizontal="center" vertical="center"/>
    </xf>
    <xf numFmtId="165" fontId="85" fillId="25" borderId="0" xfId="340" applyFont="1" applyFill="1" applyAlignment="1">
      <alignment horizontal="center" vertical="center"/>
    </xf>
    <xf numFmtId="1" fontId="80" fillId="25" borderId="0" xfId="340" applyNumberFormat="1" applyFont="1" applyFill="1"/>
    <xf numFmtId="3" fontId="80" fillId="25" borderId="0" xfId="340" applyNumberFormat="1" applyFont="1" applyFill="1"/>
    <xf numFmtId="1" fontId="85" fillId="25" borderId="0" xfId="340" applyNumberFormat="1" applyFont="1" applyFill="1"/>
    <xf numFmtId="165" fontId="80" fillId="25" borderId="0" xfId="340" applyFont="1" applyFill="1" applyBorder="1"/>
    <xf numFmtId="1" fontId="80" fillId="25" borderId="0" xfId="340" applyNumberFormat="1" applyFont="1" applyFill="1" applyBorder="1"/>
    <xf numFmtId="3" fontId="80" fillId="25" borderId="0" xfId="340" applyNumberFormat="1" applyFont="1" applyFill="1" applyBorder="1"/>
    <xf numFmtId="178" fontId="119" fillId="0" borderId="20" xfId="0" applyNumberFormat="1" applyFont="1" applyBorder="1" applyAlignment="1" applyProtection="1">
      <alignment vertical="center"/>
      <protection locked="0" hidden="1"/>
    </xf>
    <xf numFmtId="178" fontId="120" fillId="0" borderId="20" xfId="0" applyNumberFormat="1" applyFont="1" applyBorder="1" applyAlignment="1" applyProtection="1">
      <alignment vertical="center"/>
      <protection locked="0" hidden="1"/>
    </xf>
    <xf numFmtId="178" fontId="120" fillId="0" borderId="23" xfId="0" applyNumberFormat="1" applyFont="1" applyBorder="1" applyAlignment="1" applyProtection="1">
      <alignment vertical="center"/>
      <protection locked="0" hidden="1"/>
    </xf>
    <xf numFmtId="171" fontId="74" fillId="25" borderId="0" xfId="342" applyNumberFormat="1" applyFont="1" applyFill="1" applyBorder="1" applyAlignment="1" applyProtection="1">
      <alignment horizontal="right" vertical="center"/>
    </xf>
    <xf numFmtId="171" fontId="74" fillId="25" borderId="35" xfId="342" applyNumberFormat="1" applyFont="1" applyFill="1" applyBorder="1" applyAlignment="1" applyProtection="1">
      <alignment horizontal="right" vertical="center"/>
    </xf>
    <xf numFmtId="180" fontId="74" fillId="0" borderId="0" xfId="342" applyNumberFormat="1" applyFont="1" applyFill="1" applyBorder="1" applyAlignment="1" applyProtection="1">
      <alignment vertical="center"/>
    </xf>
    <xf numFmtId="180" fontId="72" fillId="0" borderId="0" xfId="342" applyNumberFormat="1" applyFont="1" applyFill="1" applyBorder="1" applyAlignment="1" applyProtection="1">
      <alignment vertical="center"/>
    </xf>
    <xf numFmtId="180" fontId="72" fillId="0" borderId="14" xfId="342" applyNumberFormat="1" applyFont="1" applyFill="1" applyBorder="1" applyAlignment="1" applyProtection="1">
      <alignment vertical="center"/>
    </xf>
    <xf numFmtId="180" fontId="72" fillId="0" borderId="18" xfId="342" applyNumberFormat="1" applyFont="1" applyFill="1" applyBorder="1" applyAlignment="1" applyProtection="1">
      <alignment vertical="center"/>
    </xf>
    <xf numFmtId="180" fontId="72" fillId="0" borderId="35" xfId="342" applyNumberFormat="1" applyFont="1" applyFill="1" applyBorder="1" applyAlignment="1" applyProtection="1">
      <alignment vertical="center"/>
    </xf>
    <xf numFmtId="180" fontId="74" fillId="0" borderId="10" xfId="342" applyNumberFormat="1" applyFont="1" applyFill="1" applyBorder="1" applyAlignment="1" applyProtection="1">
      <alignment vertical="center"/>
    </xf>
    <xf numFmtId="180" fontId="74" fillId="0" borderId="11" xfId="342" applyNumberFormat="1" applyFont="1" applyFill="1" applyBorder="1" applyAlignment="1" applyProtection="1">
      <alignment vertical="center"/>
    </xf>
    <xf numFmtId="180" fontId="74" fillId="25" borderId="11" xfId="342" applyNumberFormat="1" applyFont="1" applyFill="1" applyBorder="1" applyAlignment="1" applyProtection="1">
      <alignment vertical="center"/>
    </xf>
    <xf numFmtId="180" fontId="74" fillId="0" borderId="18" xfId="342" applyNumberFormat="1" applyFont="1" applyFill="1" applyBorder="1" applyAlignment="1" applyProtection="1">
      <alignment vertical="center"/>
    </xf>
    <xf numFmtId="180" fontId="74" fillId="0" borderId="35" xfId="342" applyNumberFormat="1" applyFont="1" applyFill="1" applyBorder="1" applyAlignment="1" applyProtection="1">
      <alignment vertical="center"/>
    </xf>
    <xf numFmtId="180" fontId="72" fillId="0" borderId="10" xfId="343" applyNumberFormat="1" applyFont="1" applyFill="1" applyBorder="1" applyAlignment="1" applyProtection="1">
      <alignment vertical="center"/>
    </xf>
    <xf numFmtId="180" fontId="62" fillId="0" borderId="0" xfId="343" applyNumberFormat="1" applyFont="1" applyFill="1" applyBorder="1" applyAlignment="1" applyProtection="1">
      <alignment vertical="center"/>
    </xf>
    <xf numFmtId="180" fontId="74" fillId="0" borderId="0" xfId="343" applyNumberFormat="1" applyFont="1" applyFill="1" applyBorder="1" applyAlignment="1" applyProtection="1">
      <alignment horizontal="right" vertical="center"/>
    </xf>
    <xf numFmtId="180" fontId="62" fillId="0" borderId="14" xfId="343" applyNumberFormat="1" applyFont="1" applyFill="1" applyBorder="1" applyAlignment="1" applyProtection="1">
      <alignment vertical="center"/>
    </xf>
    <xf numFmtId="180" fontId="72" fillId="0" borderId="0" xfId="343" applyNumberFormat="1" applyFont="1" applyFill="1" applyBorder="1" applyAlignment="1" applyProtection="1">
      <alignment vertical="center"/>
    </xf>
    <xf numFmtId="180" fontId="62" fillId="0" borderId="35" xfId="343" applyNumberFormat="1" applyFont="1" applyFill="1" applyBorder="1" applyAlignment="1" applyProtection="1">
      <alignment vertical="center"/>
    </xf>
    <xf numFmtId="180" fontId="74" fillId="0" borderId="0" xfId="343" applyNumberFormat="1" applyFont="1" applyFill="1" applyBorder="1" applyAlignment="1" applyProtection="1">
      <alignment vertical="center"/>
    </xf>
    <xf numFmtId="180" fontId="74" fillId="0" borderId="11" xfId="343" applyNumberFormat="1" applyFont="1" applyFill="1" applyBorder="1" applyAlignment="1" applyProtection="1">
      <alignment vertical="center"/>
    </xf>
    <xf numFmtId="180" fontId="74" fillId="0" borderId="14" xfId="342" applyNumberFormat="1" applyFont="1" applyFill="1" applyBorder="1" applyAlignment="1" applyProtection="1">
      <alignment vertical="center"/>
    </xf>
    <xf numFmtId="180" fontId="74" fillId="0" borderId="35" xfId="343" applyNumberFormat="1" applyFont="1" applyFill="1" applyBorder="1" applyAlignment="1" applyProtection="1">
      <alignment vertical="center"/>
    </xf>
    <xf numFmtId="180" fontId="74" fillId="0" borderId="10" xfId="343" applyNumberFormat="1" applyFont="1" applyFill="1" applyBorder="1" applyAlignment="1" applyProtection="1">
      <alignment vertical="center"/>
    </xf>
    <xf numFmtId="180" fontId="72" fillId="0" borderId="10" xfId="342" applyNumberFormat="1" applyFont="1" applyFill="1" applyBorder="1" applyAlignment="1" applyProtection="1">
      <alignment vertical="center"/>
    </xf>
    <xf numFmtId="180" fontId="72" fillId="0" borderId="11" xfId="342" applyNumberFormat="1" applyFont="1" applyFill="1" applyBorder="1" applyAlignment="1" applyProtection="1">
      <alignment vertical="center"/>
    </xf>
    <xf numFmtId="171" fontId="74" fillId="25" borderId="18" xfId="342" applyNumberFormat="1" applyFont="1" applyFill="1" applyBorder="1" applyAlignment="1" applyProtection="1">
      <alignment horizontal="right" vertical="center"/>
    </xf>
    <xf numFmtId="171" fontId="126" fillId="0" borderId="0" xfId="342" applyNumberFormat="1" applyFont="1" applyFill="1" applyBorder="1" applyAlignment="1" applyProtection="1">
      <alignment horizontal="right" vertical="center"/>
    </xf>
    <xf numFmtId="171" fontId="126" fillId="0" borderId="35" xfId="342" applyNumberFormat="1" applyFont="1" applyFill="1" applyBorder="1" applyAlignment="1" applyProtection="1">
      <alignment horizontal="right" vertical="center"/>
    </xf>
    <xf numFmtId="171" fontId="126" fillId="0" borderId="29" xfId="342" applyNumberFormat="1" applyFont="1" applyFill="1" applyBorder="1" applyAlignment="1" applyProtection="1">
      <alignment horizontal="right" vertical="center"/>
    </xf>
    <xf numFmtId="171" fontId="126" fillId="0" borderId="37" xfId="342" applyNumberFormat="1" applyFont="1" applyFill="1" applyBorder="1" applyAlignment="1" applyProtection="1">
      <alignment horizontal="right" vertical="center"/>
    </xf>
    <xf numFmtId="171" fontId="105" fillId="0" borderId="0" xfId="342" applyNumberFormat="1" applyFont="1" applyFill="1" applyBorder="1" applyAlignment="1" applyProtection="1">
      <alignment horizontal="right" vertical="center"/>
    </xf>
    <xf numFmtId="171" fontId="105" fillId="25" borderId="0" xfId="342" applyNumberFormat="1" applyFont="1" applyFill="1" applyBorder="1" applyAlignment="1" applyProtection="1">
      <alignment horizontal="right" vertical="center"/>
    </xf>
    <xf numFmtId="171" fontId="105" fillId="0" borderId="35" xfId="342" applyNumberFormat="1" applyFont="1" applyFill="1" applyBorder="1" applyAlignment="1" applyProtection="1">
      <alignment horizontal="right" vertical="center"/>
    </xf>
    <xf numFmtId="171" fontId="105" fillId="0" borderId="29" xfId="342" applyNumberFormat="1" applyFont="1" applyFill="1" applyBorder="1" applyAlignment="1" applyProtection="1">
      <alignment horizontal="right" vertical="center"/>
    </xf>
    <xf numFmtId="171" fontId="105" fillId="0" borderId="37" xfId="342" applyNumberFormat="1" applyFont="1" applyFill="1" applyBorder="1" applyAlignment="1" applyProtection="1">
      <alignment horizontal="right" vertical="center"/>
    </xf>
    <xf numFmtId="180" fontId="126" fillId="0" borderId="0" xfId="345" applyNumberFormat="1" applyFont="1" applyFill="1" applyBorder="1" applyAlignment="1" applyProtection="1">
      <alignment horizontal="right" vertical="center"/>
    </xf>
    <xf numFmtId="180" fontId="126" fillId="0" borderId="14" xfId="345" applyNumberFormat="1" applyFont="1" applyFill="1" applyBorder="1" applyAlignment="1" applyProtection="1">
      <alignment horizontal="right" vertical="center"/>
    </xf>
    <xf numFmtId="180" fontId="126" fillId="0" borderId="35" xfId="345" applyNumberFormat="1" applyFont="1" applyFill="1" applyBorder="1" applyAlignment="1" applyProtection="1">
      <alignment horizontal="right" vertical="center"/>
    </xf>
    <xf numFmtId="171" fontId="65" fillId="0" borderId="0" xfId="0" applyNumberFormat="1" applyFont="1" applyFill="1" applyBorder="1" applyAlignment="1" applyProtection="1">
      <alignment horizontal="right" vertical="center"/>
    </xf>
    <xf numFmtId="180" fontId="105" fillId="0" borderId="0" xfId="345" applyNumberFormat="1" applyFont="1" applyFill="1" applyBorder="1" applyAlignment="1" applyProtection="1">
      <alignment horizontal="right" vertical="center"/>
    </xf>
    <xf numFmtId="180" fontId="105" fillId="0" borderId="35" xfId="345" applyNumberFormat="1" applyFont="1" applyFill="1" applyBorder="1" applyAlignment="1" applyProtection="1">
      <alignment horizontal="right" vertical="center"/>
    </xf>
    <xf numFmtId="171" fontId="68" fillId="0" borderId="0" xfId="0" applyNumberFormat="1" applyFont="1" applyFill="1" applyBorder="1" applyAlignment="1" applyProtection="1">
      <alignment horizontal="right" vertical="center"/>
    </xf>
    <xf numFmtId="180" fontId="105" fillId="0" borderId="52" xfId="345" applyNumberFormat="1" applyFont="1" applyFill="1" applyBorder="1" applyAlignment="1" applyProtection="1">
      <alignment horizontal="right" vertical="center"/>
    </xf>
    <xf numFmtId="180" fontId="105" fillId="0" borderId="19" xfId="345" applyNumberFormat="1" applyFont="1" applyFill="1" applyBorder="1" applyAlignment="1" applyProtection="1">
      <alignment horizontal="right" vertical="center"/>
    </xf>
    <xf numFmtId="180" fontId="105" fillId="0" borderId="0" xfId="345" applyNumberFormat="1" applyFont="1" applyFill="1" applyAlignment="1" applyProtection="1">
      <alignment horizontal="right" vertical="center"/>
    </xf>
    <xf numFmtId="180" fontId="105" fillId="0" borderId="11" xfId="342" applyNumberFormat="1" applyFont="1" applyFill="1" applyBorder="1" applyAlignment="1" applyProtection="1">
      <alignment horizontal="right" vertical="center"/>
    </xf>
    <xf numFmtId="181" fontId="62" fillId="0" borderId="20" xfId="467" applyNumberFormat="1" applyFont="1" applyBorder="1" applyAlignment="1" applyProtection="1">
      <alignment horizontal="right"/>
    </xf>
    <xf numFmtId="181" fontId="62" fillId="0" borderId="18" xfId="467" applyNumberFormat="1" applyFont="1" applyFill="1" applyBorder="1" applyAlignment="1" applyProtection="1">
      <alignment horizontal="right"/>
    </xf>
    <xf numFmtId="181" fontId="62" fillId="0" borderId="20" xfId="467" applyNumberFormat="1" applyFont="1" applyFill="1" applyBorder="1" applyAlignment="1" applyProtection="1">
      <alignment horizontal="right"/>
    </xf>
    <xf numFmtId="181" fontId="63" fillId="0" borderId="20" xfId="467" applyNumberFormat="1" applyFont="1" applyBorder="1" applyAlignment="1" applyProtection="1">
      <alignment horizontal="right"/>
    </xf>
    <xf numFmtId="181" fontId="63" fillId="0" borderId="18" xfId="467" applyNumberFormat="1" applyFont="1" applyFill="1" applyBorder="1" applyAlignment="1" applyProtection="1">
      <alignment horizontal="right"/>
    </xf>
    <xf numFmtId="181" fontId="63" fillId="0" borderId="20" xfId="467" applyNumberFormat="1" applyFont="1" applyFill="1" applyBorder="1" applyAlignment="1" applyProtection="1">
      <alignment horizontal="right"/>
    </xf>
    <xf numFmtId="171" fontId="74" fillId="25" borderId="0" xfId="343" applyNumberFormat="1" applyFont="1" applyFill="1" applyBorder="1" applyAlignment="1" applyProtection="1">
      <alignment horizontal="right" vertical="center"/>
    </xf>
    <xf numFmtId="171" fontId="128" fillId="0" borderId="35" xfId="340" applyNumberFormat="1" applyFont="1" applyFill="1" applyBorder="1" applyAlignment="1" applyProtection="1">
      <alignment horizontal="right"/>
    </xf>
    <xf numFmtId="171" fontId="128" fillId="0" borderId="37" xfId="340" applyNumberFormat="1" applyFont="1" applyFill="1" applyBorder="1" applyAlignment="1" applyProtection="1">
      <alignment horizontal="right"/>
    </xf>
    <xf numFmtId="0" fontId="123" fillId="0" borderId="23" xfId="0" applyFont="1" applyBorder="1" applyAlignment="1" applyProtection="1">
      <alignment horizontal="center" vertical="center"/>
      <protection locked="0" hidden="1"/>
    </xf>
    <xf numFmtId="0" fontId="63" fillId="0" borderId="0" xfId="0" applyFont="1" applyFill="1" applyAlignment="1">
      <alignment horizontal="left"/>
    </xf>
    <xf numFmtId="0" fontId="63" fillId="0" borderId="0" xfId="0" quotePrefix="1" applyFont="1" applyFill="1" applyAlignment="1">
      <alignment horizontal="left"/>
    </xf>
    <xf numFmtId="0" fontId="63" fillId="0" borderId="0" xfId="0" applyFont="1" applyFill="1"/>
    <xf numFmtId="167" fontId="62" fillId="0" borderId="20" xfId="449" applyNumberFormat="1" applyFont="1" applyFill="1" applyBorder="1"/>
    <xf numFmtId="0" fontId="62" fillId="0" borderId="0" xfId="313" applyFont="1" applyFill="1" applyAlignment="1">
      <alignment horizontal="center"/>
    </xf>
    <xf numFmtId="167" fontId="62" fillId="0" borderId="23" xfId="449" applyNumberFormat="1" applyFont="1" applyFill="1" applyBorder="1"/>
    <xf numFmtId="167" fontId="62" fillId="0" borderId="42" xfId="449" applyNumberFormat="1" applyFont="1" applyFill="1" applyBorder="1"/>
    <xf numFmtId="167" fontId="62" fillId="0" borderId="15" xfId="449" applyNumberFormat="1" applyFont="1" applyFill="1" applyBorder="1"/>
    <xf numFmtId="167" fontId="62" fillId="0" borderId="14" xfId="449" applyNumberFormat="1" applyFont="1" applyFill="1" applyBorder="1"/>
    <xf numFmtId="3" fontId="90" fillId="0" borderId="53" xfId="0" applyNumberFormat="1" applyFont="1" applyFill="1" applyBorder="1" applyProtection="1"/>
    <xf numFmtId="3" fontId="63" fillId="0" borderId="23" xfId="449" applyNumberFormat="1" applyFont="1" applyFill="1" applyBorder="1"/>
    <xf numFmtId="3" fontId="63" fillId="0" borderId="37" xfId="449" applyNumberFormat="1" applyFont="1" applyFill="1" applyBorder="1"/>
    <xf numFmtId="0" fontId="120" fillId="0" borderId="0" xfId="0" applyFont="1" applyAlignment="1" applyProtection="1">
      <alignment horizontal="center"/>
      <protection locked="0" hidden="1"/>
    </xf>
    <xf numFmtId="165" fontId="65" fillId="0" borderId="20" xfId="339" applyFont="1" applyBorder="1" applyAlignment="1" applyProtection="1">
      <alignment horizontal="center"/>
    </xf>
    <xf numFmtId="165" fontId="65" fillId="0" borderId="53" xfId="339" applyFont="1" applyBorder="1" applyAlignment="1" applyProtection="1">
      <alignment horizontal="left"/>
    </xf>
    <xf numFmtId="0" fontId="65" fillId="0" borderId="22" xfId="0" applyFont="1" applyBorder="1" applyAlignment="1" applyProtection="1">
      <alignment horizontal="center"/>
    </xf>
    <xf numFmtId="165" fontId="65" fillId="0" borderId="65" xfId="339" quotePrefix="1" applyNumberFormat="1" applyFont="1" applyBorder="1" applyAlignment="1" applyProtection="1">
      <alignment horizontal="center"/>
    </xf>
    <xf numFmtId="167" fontId="63" fillId="0" borderId="15" xfId="450" applyNumberFormat="1" applyFont="1" applyFill="1" applyBorder="1" applyProtection="1"/>
    <xf numFmtId="167" fontId="63" fillId="0" borderId="26" xfId="339" applyNumberFormat="1" applyFont="1" applyFill="1" applyBorder="1" applyProtection="1"/>
    <xf numFmtId="165" fontId="51" fillId="0" borderId="0" xfId="339" applyFont="1" applyBorder="1"/>
    <xf numFmtId="167" fontId="51" fillId="0" borderId="0" xfId="339" applyNumberFormat="1" applyFont="1" applyBorder="1" applyProtection="1"/>
    <xf numFmtId="10" fontId="51" fillId="0" borderId="0" xfId="339" applyNumberFormat="1" applyFont="1" applyBorder="1" applyProtection="1"/>
    <xf numFmtId="3" fontId="107" fillId="0" borderId="0" xfId="313" applyNumberFormat="1" applyFont="1" applyFill="1" applyBorder="1" applyAlignment="1">
      <alignment vertical="center"/>
    </xf>
    <xf numFmtId="165" fontId="62" fillId="0" borderId="18" xfId="340" applyFont="1" applyBorder="1"/>
    <xf numFmtId="1" fontId="63" fillId="0" borderId="18" xfId="340" applyNumberFormat="1" applyFont="1" applyBorder="1"/>
    <xf numFmtId="1" fontId="63" fillId="0" borderId="18" xfId="340" applyNumberFormat="1" applyFont="1" applyFill="1" applyBorder="1"/>
    <xf numFmtId="1" fontId="63" fillId="0" borderId="18" xfId="346" applyNumberFormat="1" applyFont="1" applyBorder="1"/>
    <xf numFmtId="165" fontId="80" fillId="0" borderId="36" xfId="340" applyFont="1" applyBorder="1"/>
    <xf numFmtId="171" fontId="72" fillId="0" borderId="23" xfId="340" applyNumberFormat="1" applyFont="1" applyFill="1" applyBorder="1" applyAlignment="1" applyProtection="1">
      <alignment horizontal="right"/>
    </xf>
    <xf numFmtId="171" fontId="129" fillId="0" borderId="35" xfId="340" applyNumberFormat="1" applyFont="1" applyFill="1" applyBorder="1" applyAlignment="1" applyProtection="1">
      <alignment horizontal="right"/>
    </xf>
    <xf numFmtId="180" fontId="96" fillId="25" borderId="0" xfId="343" applyNumberFormat="1" applyFont="1" applyFill="1" applyBorder="1" applyAlignment="1" applyProtection="1">
      <alignment vertical="center"/>
    </xf>
    <xf numFmtId="180" fontId="105" fillId="0" borderId="14" xfId="342" applyNumberFormat="1" applyFont="1" applyFill="1" applyBorder="1" applyAlignment="1" applyProtection="1">
      <alignment horizontal="right" vertical="center"/>
    </xf>
    <xf numFmtId="49" fontId="63" fillId="25" borderId="18" xfId="483" applyNumberFormat="1" applyFont="1" applyFill="1" applyBorder="1" applyAlignment="1" applyProtection="1">
      <alignment horizontal="left"/>
    </xf>
    <xf numFmtId="165" fontId="63" fillId="25" borderId="0" xfId="483" quotePrefix="1" applyNumberFormat="1" applyFont="1" applyFill="1" applyBorder="1" applyAlignment="1" applyProtection="1">
      <alignment horizontal="center"/>
    </xf>
    <xf numFmtId="165" fontId="63" fillId="25" borderId="35" xfId="483" applyNumberFormat="1" applyFont="1" applyFill="1" applyBorder="1" applyAlignment="1" applyProtection="1">
      <alignment horizontal="left"/>
    </xf>
    <xf numFmtId="3" fontId="112" fillId="0" borderId="0" xfId="326" applyNumberFormat="1" applyFont="1" applyFill="1"/>
    <xf numFmtId="169" fontId="112" fillId="0" borderId="0" xfId="326" applyNumberFormat="1" applyFont="1" applyFill="1"/>
    <xf numFmtId="49" fontId="63" fillId="25" borderId="18" xfId="483" applyNumberFormat="1" applyFont="1" applyFill="1" applyBorder="1"/>
    <xf numFmtId="165" fontId="63" fillId="25" borderId="35" xfId="483" applyNumberFormat="1" applyFont="1" applyFill="1" applyBorder="1"/>
    <xf numFmtId="49" fontId="63" fillId="25" borderId="18" xfId="483" quotePrefix="1" applyNumberFormat="1" applyFont="1" applyFill="1" applyBorder="1"/>
    <xf numFmtId="169" fontId="112" fillId="0" borderId="0" xfId="326" applyNumberFormat="1" applyFont="1" applyFill="1" applyAlignment="1">
      <alignment vertical="center"/>
    </xf>
    <xf numFmtId="165" fontId="113" fillId="25" borderId="0" xfId="483" applyNumberFormat="1" applyFont="1" applyFill="1"/>
    <xf numFmtId="165" fontId="63" fillId="25" borderId="35" xfId="483" applyNumberFormat="1" applyFont="1" applyFill="1" applyBorder="1" applyAlignment="1">
      <alignment wrapText="1"/>
    </xf>
    <xf numFmtId="165" fontId="63" fillId="25" borderId="62" xfId="483" applyNumberFormat="1" applyFont="1" applyFill="1" applyBorder="1" applyAlignment="1">
      <alignment horizontal="center"/>
    </xf>
    <xf numFmtId="165" fontId="68" fillId="25" borderId="63" xfId="483" applyNumberFormat="1" applyFont="1" applyFill="1" applyBorder="1"/>
    <xf numFmtId="49" fontId="96" fillId="25" borderId="0" xfId="483" applyNumberFormat="1" applyFont="1" applyFill="1"/>
    <xf numFmtId="165" fontId="68" fillId="25" borderId="0" xfId="483" applyNumberFormat="1" applyFont="1" applyFill="1"/>
    <xf numFmtId="165" fontId="62" fillId="0" borderId="0" xfId="483" applyNumberFormat="1" applyFont="1" applyFill="1" applyAlignment="1">
      <alignment horizontal="center"/>
    </xf>
    <xf numFmtId="175" fontId="72" fillId="0" borderId="0" xfId="485" applyNumberFormat="1" applyFont="1" applyBorder="1"/>
    <xf numFmtId="175" fontId="72" fillId="0" borderId="14" xfId="485" applyNumberFormat="1" applyFont="1" applyBorder="1"/>
    <xf numFmtId="175" fontId="72" fillId="0" borderId="15" xfId="485" applyNumberFormat="1" applyFont="1" applyBorder="1"/>
    <xf numFmtId="175" fontId="72" fillId="0" borderId="0" xfId="485" applyNumberFormat="1" applyFont="1" applyBorder="1" applyProtection="1"/>
    <xf numFmtId="175" fontId="72" fillId="0" borderId="35" xfId="485" applyNumberFormat="1" applyFont="1" applyBorder="1" applyProtection="1"/>
    <xf numFmtId="1" fontId="63" fillId="0" borderId="20" xfId="485" applyNumberFormat="1" applyFont="1" applyBorder="1"/>
    <xf numFmtId="0" fontId="23" fillId="0" borderId="0" xfId="326"/>
    <xf numFmtId="165" fontId="113" fillId="0" borderId="20" xfId="485" applyNumberFormat="1" applyFont="1" applyBorder="1"/>
    <xf numFmtId="1" fontId="63" fillId="0" borderId="20" xfId="485" applyNumberFormat="1" applyFont="1" applyBorder="1" applyAlignment="1">
      <alignment wrapText="1"/>
    </xf>
    <xf numFmtId="1" fontId="63" fillId="0" borderId="20" xfId="486" applyNumberFormat="1" applyFont="1" applyBorder="1"/>
    <xf numFmtId="49" fontId="63" fillId="0" borderId="61" xfId="485" applyNumberFormat="1" applyFont="1" applyBorder="1"/>
    <xf numFmtId="165" fontId="80" fillId="0" borderId="0" xfId="485" applyNumberFormat="1" applyFont="1" applyFill="1" applyBorder="1"/>
    <xf numFmtId="4" fontId="80" fillId="0" borderId="0" xfId="485" applyNumberFormat="1" applyFont="1"/>
    <xf numFmtId="175" fontId="72" fillId="0" borderId="0" xfId="310" applyNumberFormat="1" applyFont="1" applyFill="1" applyBorder="1"/>
    <xf numFmtId="175" fontId="72" fillId="0" borderId="14" xfId="310" applyNumberFormat="1" applyFont="1" applyFill="1" applyBorder="1"/>
    <xf numFmtId="175" fontId="72" fillId="0" borderId="15" xfId="310" applyNumberFormat="1" applyFont="1" applyFill="1" applyBorder="1"/>
    <xf numFmtId="175" fontId="72" fillId="25" borderId="0" xfId="310" applyNumberFormat="1" applyFont="1" applyFill="1" applyBorder="1" applyProtection="1"/>
    <xf numFmtId="175" fontId="72" fillId="25" borderId="35" xfId="310" applyNumberFormat="1" applyFont="1" applyFill="1" applyBorder="1" applyProtection="1"/>
    <xf numFmtId="165" fontId="63" fillId="25" borderId="18" xfId="310" quotePrefix="1" applyNumberFormat="1" applyFont="1" applyFill="1" applyBorder="1" applyAlignment="1" applyProtection="1">
      <alignment horizontal="left"/>
    </xf>
    <xf numFmtId="165" fontId="63" fillId="25" borderId="0" xfId="310" quotePrefix="1" applyNumberFormat="1" applyFont="1" applyFill="1" applyBorder="1" applyAlignment="1" applyProtection="1">
      <alignment horizontal="center"/>
    </xf>
    <xf numFmtId="165" fontId="63" fillId="25" borderId="35" xfId="310" applyNumberFormat="1" applyFont="1" applyFill="1" applyBorder="1" applyAlignment="1" applyProtection="1">
      <alignment horizontal="left"/>
    </xf>
    <xf numFmtId="165" fontId="63" fillId="0" borderId="18" xfId="310" quotePrefix="1" applyNumberFormat="1" applyFont="1" applyFill="1" applyBorder="1" applyAlignment="1" applyProtection="1">
      <alignment horizontal="left"/>
    </xf>
    <xf numFmtId="165" fontId="63" fillId="0" borderId="0" xfId="310" applyNumberFormat="1" applyFont="1" applyFill="1" applyBorder="1" applyAlignment="1" applyProtection="1">
      <alignment horizontal="center"/>
    </xf>
    <xf numFmtId="165" fontId="63" fillId="0" borderId="35" xfId="310" applyNumberFormat="1" applyFont="1" applyFill="1" applyBorder="1" applyAlignment="1" applyProtection="1">
      <alignment horizontal="left"/>
    </xf>
    <xf numFmtId="165" fontId="63" fillId="0" borderId="0" xfId="310" quotePrefix="1" applyNumberFormat="1" applyFont="1" applyFill="1" applyBorder="1" applyAlignment="1" applyProtection="1">
      <alignment horizontal="center"/>
    </xf>
    <xf numFmtId="165" fontId="63" fillId="25" borderId="37" xfId="310" applyNumberFormat="1" applyFont="1" applyFill="1" applyBorder="1" applyAlignment="1" applyProtection="1">
      <alignment horizontal="left" wrapText="1"/>
    </xf>
    <xf numFmtId="2" fontId="51" fillId="0" borderId="0" xfId="449" applyNumberFormat="1" applyFont="1"/>
    <xf numFmtId="4" fontId="130" fillId="0" borderId="0" xfId="449" applyNumberFormat="1" applyFont="1"/>
    <xf numFmtId="177" fontId="51" fillId="0" borderId="0" xfId="449" applyNumberFormat="1" applyFont="1"/>
    <xf numFmtId="178" fontId="120" fillId="0" borderId="15" xfId="0" applyNumberFormat="1" applyFont="1" applyFill="1" applyBorder="1" applyAlignment="1" applyProtection="1">
      <alignment horizontal="right" vertical="center"/>
      <protection locked="0" hidden="1"/>
    </xf>
    <xf numFmtId="167" fontId="63" fillId="0" borderId="23" xfId="449" applyNumberFormat="1" applyFont="1" applyFill="1" applyBorder="1"/>
    <xf numFmtId="0" fontId="62" fillId="0" borderId="18" xfId="449" applyFont="1" applyBorder="1"/>
    <xf numFmtId="167" fontId="62" fillId="0" borderId="35" xfId="449" applyNumberFormat="1" applyFont="1" applyFill="1" applyBorder="1"/>
    <xf numFmtId="0" fontId="131" fillId="0" borderId="0" xfId="0" applyFont="1" applyProtection="1">
      <protection locked="0" hidden="1"/>
    </xf>
    <xf numFmtId="0" fontId="131" fillId="0" borderId="0" xfId="0" applyFont="1" applyBorder="1" applyProtection="1">
      <protection locked="0" hidden="1"/>
    </xf>
    <xf numFmtId="0" fontId="68" fillId="0" borderId="0" xfId="313" applyFont="1" applyFill="1"/>
    <xf numFmtId="0" fontId="120" fillId="0" borderId="15" xfId="0" applyFont="1" applyBorder="1" applyAlignment="1" applyProtection="1">
      <alignment horizontal="centerContinuous"/>
      <protection locked="0" hidden="1"/>
    </xf>
    <xf numFmtId="0" fontId="120" fillId="0" borderId="20" xfId="0" quotePrefix="1" applyFont="1" applyBorder="1" applyAlignment="1" applyProtection="1">
      <alignment horizontal="center" vertical="center"/>
      <protection locked="0" hidden="1"/>
    </xf>
    <xf numFmtId="20" fontId="120" fillId="0" borderId="20" xfId="0" quotePrefix="1" applyNumberFormat="1" applyFont="1" applyBorder="1" applyAlignment="1" applyProtection="1">
      <alignment horizontal="center" vertical="center"/>
      <protection locked="0" hidden="1"/>
    </xf>
    <xf numFmtId="0" fontId="124" fillId="0" borderId="23" xfId="0" applyFont="1" applyBorder="1" applyAlignment="1" applyProtection="1">
      <alignment horizontal="center"/>
      <protection locked="0" hidden="1"/>
    </xf>
    <xf numFmtId="165" fontId="63" fillId="0" borderId="0" xfId="483" quotePrefix="1" applyNumberFormat="1" applyFont="1" applyFill="1"/>
    <xf numFmtId="165" fontId="62" fillId="0" borderId="0" xfId="467" applyFont="1" applyAlignment="1">
      <alignment horizontal="center"/>
    </xf>
    <xf numFmtId="179" fontId="117" fillId="0" borderId="0" xfId="0" applyNumberFormat="1" applyFont="1" applyAlignment="1">
      <alignment horizontal="right"/>
    </xf>
    <xf numFmtId="179" fontId="116" fillId="0" borderId="0" xfId="0" applyNumberFormat="1" applyFont="1" applyAlignment="1">
      <alignment horizontal="right" vertical="center"/>
    </xf>
    <xf numFmtId="179" fontId="117" fillId="26" borderId="20" xfId="0" applyNumberFormat="1" applyFont="1" applyFill="1" applyBorder="1" applyAlignment="1">
      <alignment horizontal="right"/>
    </xf>
    <xf numFmtId="179" fontId="63" fillId="0" borderId="20" xfId="313" applyNumberFormat="1" applyFont="1" applyFill="1" applyBorder="1" applyAlignment="1">
      <alignment vertical="center"/>
    </xf>
    <xf numFmtId="179" fontId="72" fillId="25" borderId="0" xfId="341" applyNumberFormat="1" applyFont="1" applyFill="1" applyBorder="1" applyAlignment="1" applyProtection="1"/>
    <xf numFmtId="179" fontId="117" fillId="0" borderId="12" xfId="0" applyNumberFormat="1" applyFont="1" applyBorder="1" applyAlignment="1">
      <alignment horizontal="right" wrapText="1"/>
    </xf>
    <xf numFmtId="179" fontId="74" fillId="25" borderId="18" xfId="341" applyNumberFormat="1" applyFont="1" applyFill="1" applyBorder="1" applyAlignment="1" applyProtection="1"/>
    <xf numFmtId="179" fontId="116" fillId="0" borderId="0" xfId="0" applyNumberFormat="1" applyFont="1" applyBorder="1" applyAlignment="1">
      <alignment horizontal="right" wrapText="1"/>
    </xf>
    <xf numFmtId="179" fontId="74" fillId="25" borderId="36" xfId="341" applyNumberFormat="1" applyFont="1" applyFill="1" applyBorder="1" applyAlignment="1" applyProtection="1"/>
    <xf numFmtId="179" fontId="116" fillId="0" borderId="29" xfId="0" applyNumberFormat="1" applyFont="1" applyBorder="1" applyAlignment="1">
      <alignment horizontal="right" wrapText="1"/>
    </xf>
    <xf numFmtId="165" fontId="80" fillId="25" borderId="11" xfId="483" applyNumberFormat="1" applyFont="1" applyFill="1" applyBorder="1"/>
    <xf numFmtId="179" fontId="112" fillId="0" borderId="0" xfId="326" applyNumberFormat="1" applyFont="1" applyFill="1" applyAlignment="1">
      <alignment vertical="center"/>
    </xf>
    <xf numFmtId="179" fontId="112" fillId="0" borderId="0" xfId="326" applyNumberFormat="1" applyFont="1" applyFill="1"/>
    <xf numFmtId="179" fontId="112" fillId="0" borderId="35" xfId="326" applyNumberFormat="1" applyFont="1" applyFill="1" applyBorder="1"/>
    <xf numFmtId="179" fontId="63" fillId="0" borderId="35" xfId="483" applyNumberFormat="1" applyFont="1" applyFill="1" applyBorder="1" applyAlignment="1">
      <alignment vertical="center"/>
    </xf>
    <xf numFmtId="179" fontId="74" fillId="0" borderId="18" xfId="483" applyNumberFormat="1" applyFont="1" applyFill="1" applyBorder="1" applyAlignment="1" applyProtection="1">
      <alignment vertical="center"/>
    </xf>
    <xf numFmtId="179" fontId="112" fillId="0" borderId="35" xfId="326" applyNumberFormat="1" applyFont="1" applyFill="1" applyBorder="1" applyAlignment="1">
      <alignment vertical="center"/>
    </xf>
    <xf numFmtId="179" fontId="112" fillId="0" borderId="18" xfId="326" applyNumberFormat="1" applyFont="1" applyFill="1" applyBorder="1" applyAlignment="1">
      <alignment vertical="center"/>
    </xf>
    <xf numFmtId="179" fontId="112" fillId="0" borderId="63" xfId="326" applyNumberFormat="1" applyFont="1" applyFill="1" applyBorder="1"/>
    <xf numFmtId="179" fontId="114" fillId="0" borderId="29" xfId="326" applyNumberFormat="1" applyFont="1" applyFill="1" applyBorder="1"/>
    <xf numFmtId="179" fontId="63" fillId="0" borderId="37" xfId="483" applyNumberFormat="1" applyFont="1" applyFill="1" applyBorder="1" applyAlignment="1">
      <alignment vertical="center"/>
    </xf>
    <xf numFmtId="179" fontId="112" fillId="0" borderId="37" xfId="326" applyNumberFormat="1" applyFont="1" applyFill="1" applyBorder="1" applyAlignment="1">
      <alignment vertical="center"/>
    </xf>
    <xf numFmtId="179" fontId="72" fillId="0" borderId="0" xfId="483" applyNumberFormat="1" applyFont="1" applyFill="1" applyBorder="1" applyAlignment="1">
      <alignment vertical="center"/>
    </xf>
    <xf numFmtId="179" fontId="72" fillId="0" borderId="20" xfId="483" applyNumberFormat="1" applyFont="1" applyFill="1" applyBorder="1" applyAlignment="1">
      <alignment vertical="center"/>
    </xf>
    <xf numFmtId="179" fontId="72" fillId="0" borderId="35" xfId="483" applyNumberFormat="1" applyFont="1" applyFill="1" applyBorder="1" applyAlignment="1">
      <alignment vertical="center"/>
    </xf>
    <xf numFmtId="179" fontId="81" fillId="0" borderId="0" xfId="483" applyNumberFormat="1" applyFont="1" applyFill="1" applyBorder="1" applyAlignment="1">
      <alignment vertical="center"/>
    </xf>
    <xf numFmtId="179" fontId="63" fillId="0" borderId="61" xfId="483" applyNumberFormat="1" applyFont="1" applyFill="1" applyBorder="1" applyAlignment="1">
      <alignment vertical="center"/>
    </xf>
    <xf numFmtId="179" fontId="63" fillId="0" borderId="62" xfId="483" applyNumberFormat="1" applyFont="1" applyFill="1" applyBorder="1" applyAlignment="1">
      <alignment vertical="center"/>
    </xf>
    <xf numFmtId="179" fontId="112" fillId="0" borderId="63" xfId="326" applyNumberFormat="1" applyFont="1" applyFill="1" applyBorder="1" applyAlignment="1">
      <alignment vertical="center"/>
    </xf>
    <xf numFmtId="179" fontId="63" fillId="0" borderId="63" xfId="483" applyNumberFormat="1" applyFont="1" applyFill="1" applyBorder="1" applyAlignment="1">
      <alignment vertical="center"/>
    </xf>
    <xf numFmtId="179" fontId="74" fillId="0" borderId="62" xfId="483" applyNumberFormat="1" applyFont="1" applyFill="1" applyBorder="1" applyAlignment="1" applyProtection="1">
      <alignment vertical="center"/>
    </xf>
    <xf numFmtId="179" fontId="74" fillId="0" borderId="36" xfId="484" applyNumberFormat="1" applyFont="1" applyFill="1" applyBorder="1" applyAlignment="1">
      <alignment horizontal="right" vertical="center" wrapText="1"/>
    </xf>
    <xf numFmtId="179" fontId="114" fillId="0" borderId="29" xfId="326" applyNumberFormat="1" applyFont="1" applyFill="1" applyBorder="1" applyAlignment="1">
      <alignment vertical="center"/>
    </xf>
    <xf numFmtId="169" fontId="112" fillId="0" borderId="0" xfId="326" applyNumberFormat="1" applyFont="1" applyFill="1" applyBorder="1"/>
    <xf numFmtId="169" fontId="112" fillId="0" borderId="0" xfId="326" applyNumberFormat="1" applyFont="1" applyFill="1" applyBorder="1" applyAlignment="1">
      <alignment vertical="center"/>
    </xf>
    <xf numFmtId="175" fontId="63" fillId="0" borderId="0" xfId="483" applyNumberFormat="1" applyFont="1" applyFill="1" applyBorder="1"/>
    <xf numFmtId="165" fontId="80" fillId="0" borderId="0" xfId="483" applyNumberFormat="1" applyFont="1" applyFill="1" applyBorder="1" applyAlignment="1" applyProtection="1">
      <alignment horizontal="center"/>
    </xf>
    <xf numFmtId="179" fontId="72" fillId="0" borderId="0" xfId="485" applyNumberFormat="1" applyFont="1" applyFill="1" applyBorder="1"/>
    <xf numFmtId="179" fontId="72" fillId="0" borderId="35" xfId="485" applyNumberFormat="1" applyFont="1" applyFill="1" applyBorder="1"/>
    <xf numFmtId="179" fontId="63" fillId="0" borderId="35" xfId="485" applyNumberFormat="1" applyFont="1" applyFill="1" applyBorder="1"/>
    <xf numFmtId="179" fontId="74" fillId="0" borderId="18" xfId="485" applyNumberFormat="1" applyFont="1" applyFill="1" applyBorder="1" applyProtection="1"/>
    <xf numFmtId="179" fontId="74" fillId="0" borderId="18" xfId="485" applyNumberFormat="1" applyFont="1" applyFill="1" applyBorder="1" applyAlignment="1" applyProtection="1">
      <alignment vertical="center"/>
    </xf>
    <xf numFmtId="179" fontId="116" fillId="0" borderId="0" xfId="326" applyNumberFormat="1" applyFont="1" applyFill="1" applyBorder="1"/>
    <xf numFmtId="179" fontId="63" fillId="0" borderId="20" xfId="485" applyNumberFormat="1" applyFont="1" applyFill="1" applyBorder="1"/>
    <xf numFmtId="179" fontId="63" fillId="0" borderId="61" xfId="485" applyNumberFormat="1" applyFont="1" applyFill="1" applyBorder="1"/>
    <xf numFmtId="179" fontId="63" fillId="0" borderId="62" xfId="485" applyNumberFormat="1" applyFont="1" applyFill="1" applyBorder="1"/>
    <xf numFmtId="179" fontId="63" fillId="0" borderId="63" xfId="485" applyNumberFormat="1" applyFont="1" applyFill="1" applyBorder="1"/>
    <xf numFmtId="179" fontId="63" fillId="0" borderId="66" xfId="485" applyNumberFormat="1" applyFont="1" applyFill="1" applyBorder="1"/>
    <xf numFmtId="179" fontId="74" fillId="0" borderId="62" xfId="485" applyNumberFormat="1" applyFont="1" applyFill="1" applyBorder="1" applyProtection="1"/>
    <xf numFmtId="179" fontId="112" fillId="0" borderId="36" xfId="326" applyNumberFormat="1" applyFont="1" applyFill="1" applyBorder="1"/>
    <xf numFmtId="179" fontId="63" fillId="0" borderId="37" xfId="485" applyNumberFormat="1" applyFont="1" applyFill="1" applyBorder="1"/>
    <xf numFmtId="179" fontId="63" fillId="0" borderId="23" xfId="485" applyNumberFormat="1" applyFont="1" applyFill="1" applyBorder="1"/>
    <xf numFmtId="179" fontId="74" fillId="0" borderId="36" xfId="485" applyNumberFormat="1" applyFont="1" applyFill="1" applyBorder="1" applyAlignment="1" applyProtection="1">
      <alignment vertical="center"/>
    </xf>
    <xf numFmtId="179" fontId="112" fillId="0" borderId="37" xfId="326" applyNumberFormat="1" applyFont="1" applyFill="1" applyBorder="1"/>
    <xf numFmtId="179" fontId="72" fillId="0" borderId="0" xfId="310" applyNumberFormat="1" applyFont="1" applyFill="1" applyBorder="1" applyAlignment="1">
      <alignment vertical="center"/>
    </xf>
    <xf numFmtId="179" fontId="72" fillId="0" borderId="35" xfId="310" applyNumberFormat="1" applyFont="1" applyFill="1" applyBorder="1" applyAlignment="1">
      <alignment vertical="center"/>
    </xf>
    <xf numFmtId="179" fontId="72" fillId="25" borderId="0" xfId="310" applyNumberFormat="1" applyFont="1" applyFill="1" applyBorder="1" applyAlignment="1" applyProtection="1">
      <alignment vertical="center"/>
    </xf>
    <xf numFmtId="179" fontId="72" fillId="25" borderId="35" xfId="310" applyNumberFormat="1" applyFont="1" applyFill="1" applyBorder="1" applyAlignment="1" applyProtection="1">
      <alignment vertical="center"/>
    </xf>
    <xf numFmtId="179" fontId="116" fillId="0" borderId="0" xfId="310" applyNumberFormat="1" applyFont="1" applyFill="1" applyAlignment="1">
      <alignment vertical="center"/>
    </xf>
    <xf numFmtId="179" fontId="116" fillId="0" borderId="35" xfId="310" applyNumberFormat="1" applyFont="1" applyFill="1" applyBorder="1" applyAlignment="1">
      <alignment vertical="center"/>
    </xf>
    <xf numFmtId="179" fontId="116" fillId="0" borderId="18" xfId="310" applyNumberFormat="1" applyFont="1" applyFill="1" applyBorder="1" applyAlignment="1">
      <alignment vertical="center"/>
    </xf>
    <xf numFmtId="179" fontId="112" fillId="25" borderId="35" xfId="326" applyNumberFormat="1" applyFont="1" applyFill="1" applyBorder="1" applyAlignment="1">
      <alignment vertical="center"/>
    </xf>
    <xf numFmtId="179" fontId="74" fillId="25" borderId="18" xfId="310" applyNumberFormat="1" applyFont="1" applyFill="1" applyBorder="1" applyAlignment="1" applyProtection="1">
      <alignment vertical="center"/>
    </xf>
    <xf numFmtId="179" fontId="74" fillId="0" borderId="18" xfId="310" applyNumberFormat="1" applyFont="1" applyFill="1" applyBorder="1" applyAlignment="1" applyProtection="1">
      <alignment vertical="center"/>
    </xf>
    <xf numFmtId="179" fontId="74" fillId="25" borderId="36" xfId="310" applyNumberFormat="1" applyFont="1" applyFill="1" applyBorder="1" applyAlignment="1" applyProtection="1">
      <alignment vertical="center"/>
    </xf>
    <xf numFmtId="0" fontId="63" fillId="25" borderId="18" xfId="315" quotePrefix="1" applyNumberFormat="1" applyFont="1" applyFill="1" applyBorder="1" applyAlignment="1">
      <alignment horizontal="center"/>
    </xf>
    <xf numFmtId="179" fontId="117" fillId="0" borderId="0" xfId="315" applyNumberFormat="1" applyFont="1" applyFill="1"/>
    <xf numFmtId="179" fontId="72" fillId="0" borderId="35" xfId="315" applyNumberFormat="1" applyFont="1" applyFill="1" applyBorder="1"/>
    <xf numFmtId="179" fontId="72" fillId="25" borderId="18" xfId="315" applyNumberFormat="1" applyFont="1" applyFill="1" applyBorder="1" applyProtection="1"/>
    <xf numFmtId="179" fontId="118" fillId="25" borderId="35" xfId="326" applyNumberFormat="1" applyFont="1" applyFill="1" applyBorder="1" applyAlignment="1"/>
    <xf numFmtId="179" fontId="116" fillId="0" borderId="0" xfId="315" applyNumberFormat="1" applyFont="1" applyFill="1"/>
    <xf numFmtId="179" fontId="63" fillId="0" borderId="35" xfId="315" applyNumberFormat="1" applyFont="1" applyFill="1" applyBorder="1"/>
    <xf numFmtId="179" fontId="74" fillId="25" borderId="18" xfId="315" applyNumberFormat="1" applyFont="1" applyFill="1" applyBorder="1" applyProtection="1"/>
    <xf numFmtId="179" fontId="112" fillId="25" borderId="35" xfId="326" applyNumberFormat="1" applyFont="1" applyFill="1" applyBorder="1"/>
    <xf numFmtId="165" fontId="65" fillId="0" borderId="0" xfId="467" applyFont="1" applyBorder="1" applyAlignment="1" applyProtection="1">
      <alignment horizontal="center"/>
    </xf>
    <xf numFmtId="165" fontId="67" fillId="0" borderId="0" xfId="467" applyFont="1" applyBorder="1" applyAlignment="1" applyProtection="1">
      <alignment horizontal="center" vertical="center"/>
    </xf>
    <xf numFmtId="181" fontId="62" fillId="0" borderId="0" xfId="467" applyNumberFormat="1" applyFont="1" applyFill="1" applyBorder="1" applyAlignment="1" applyProtection="1">
      <alignment horizontal="right"/>
    </xf>
    <xf numFmtId="181" fontId="63" fillId="0" borderId="0" xfId="467" applyNumberFormat="1" applyFont="1" applyFill="1" applyBorder="1" applyAlignment="1" applyProtection="1">
      <alignment horizontal="right"/>
    </xf>
    <xf numFmtId="167" fontId="63" fillId="0" borderId="0" xfId="467" applyNumberFormat="1" applyFont="1" applyFill="1" applyBorder="1" applyAlignment="1" applyProtection="1">
      <alignment horizontal="right"/>
    </xf>
    <xf numFmtId="3" fontId="69" fillId="0" borderId="0" xfId="449" applyNumberFormat="1" applyFont="1"/>
    <xf numFmtId="166" fontId="62" fillId="0" borderId="14" xfId="449" applyNumberFormat="1" applyFont="1" applyBorder="1" applyAlignment="1">
      <alignment horizontal="right"/>
    </xf>
    <xf numFmtId="166" fontId="62" fillId="0" borderId="35" xfId="449" applyNumberFormat="1" applyFont="1" applyBorder="1" applyAlignment="1">
      <alignment horizontal="right"/>
    </xf>
    <xf numFmtId="166" fontId="63" fillId="0" borderId="35" xfId="449" applyNumberFormat="1" applyFont="1" applyBorder="1" applyAlignment="1">
      <alignment horizontal="right"/>
    </xf>
    <xf numFmtId="166" fontId="63" fillId="0" borderId="37" xfId="449" applyNumberFormat="1" applyFont="1" applyBorder="1" applyAlignment="1">
      <alignment horizontal="right"/>
    </xf>
    <xf numFmtId="183" fontId="62" fillId="0" borderId="0" xfId="449" applyNumberFormat="1" applyFont="1" applyAlignment="1">
      <alignment horizontal="right"/>
    </xf>
    <xf numFmtId="183" fontId="62" fillId="0" borderId="20" xfId="449" applyNumberFormat="1" applyFont="1" applyFill="1" applyBorder="1" applyAlignment="1">
      <alignment horizontal="right"/>
    </xf>
    <xf numFmtId="183" fontId="63" fillId="0" borderId="0" xfId="449" applyNumberFormat="1" applyFont="1" applyAlignment="1">
      <alignment horizontal="right"/>
    </xf>
    <xf numFmtId="183" fontId="63" fillId="0" borderId="20" xfId="449" applyNumberFormat="1" applyFont="1" applyFill="1" applyBorder="1" applyAlignment="1">
      <alignment horizontal="right"/>
    </xf>
    <xf numFmtId="183" fontId="63" fillId="0" borderId="23" xfId="449" applyNumberFormat="1" applyFont="1" applyFill="1" applyBorder="1" applyAlignment="1">
      <alignment horizontal="right"/>
    </xf>
    <xf numFmtId="0" fontId="51" fillId="0" borderId="0" xfId="449" applyFont="1" applyAlignment="1">
      <alignment horizontal="right"/>
    </xf>
    <xf numFmtId="0" fontId="113" fillId="25" borderId="18" xfId="483" applyNumberFormat="1" applyFont="1" applyFill="1" applyBorder="1" applyAlignment="1">
      <alignment horizontal="left"/>
    </xf>
    <xf numFmtId="165" fontId="113" fillId="25" borderId="0" xfId="483" applyNumberFormat="1" applyFont="1" applyFill="1" applyAlignment="1">
      <alignment horizontal="center"/>
    </xf>
    <xf numFmtId="166" fontId="132" fillId="0" borderId="11" xfId="339" applyNumberFormat="1" applyFont="1" applyFill="1" applyBorder="1" applyAlignment="1" applyProtection="1">
      <alignment horizontal="right"/>
    </xf>
    <xf numFmtId="184" fontId="62" fillId="0" borderId="37" xfId="449" applyNumberFormat="1" applyFont="1" applyFill="1" applyBorder="1"/>
    <xf numFmtId="184" fontId="62" fillId="0" borderId="14" xfId="449" applyNumberFormat="1" applyFont="1" applyFill="1" applyBorder="1"/>
    <xf numFmtId="184" fontId="62" fillId="0" borderId="35" xfId="449" applyNumberFormat="1" applyFont="1" applyFill="1" applyBorder="1"/>
    <xf numFmtId="184" fontId="62" fillId="0" borderId="10" xfId="449" applyNumberFormat="1" applyFont="1" applyFill="1" applyBorder="1"/>
    <xf numFmtId="184" fontId="62" fillId="0" borderId="15" xfId="449" applyNumberFormat="1" applyFont="1" applyFill="1" applyBorder="1"/>
    <xf numFmtId="184" fontId="63" fillId="0" borderId="35" xfId="449" applyNumberFormat="1" applyFont="1" applyFill="1" applyBorder="1"/>
    <xf numFmtId="184" fontId="63" fillId="0" borderId="20" xfId="449" applyNumberFormat="1" applyFont="1" applyFill="1" applyBorder="1"/>
    <xf numFmtId="184" fontId="63" fillId="0" borderId="37" xfId="449" applyNumberFormat="1" applyFont="1" applyFill="1" applyBorder="1"/>
    <xf numFmtId="184" fontId="63" fillId="0" borderId="20" xfId="339" applyNumberFormat="1" applyFont="1" applyFill="1" applyBorder="1" applyProtection="1"/>
    <xf numFmtId="184" fontId="63" fillId="0" borderId="38" xfId="339" applyNumberFormat="1" applyFont="1" applyFill="1" applyBorder="1" applyProtection="1"/>
    <xf numFmtId="184" fontId="63" fillId="0" borderId="23" xfId="339" applyNumberFormat="1" applyFont="1" applyFill="1" applyBorder="1" applyProtection="1"/>
    <xf numFmtId="184" fontId="63" fillId="0" borderId="22" xfId="339" applyNumberFormat="1" applyFont="1" applyFill="1" applyBorder="1" applyProtection="1"/>
    <xf numFmtId="184" fontId="76" fillId="0" borderId="22" xfId="339" applyNumberFormat="1" applyFont="1" applyFill="1" applyBorder="1" applyProtection="1"/>
    <xf numFmtId="183" fontId="51" fillId="0" borderId="0" xfId="449" applyNumberFormat="1" applyFont="1"/>
    <xf numFmtId="3" fontId="62" fillId="0" borderId="10" xfId="313" applyNumberFormat="1" applyFont="1" applyFill="1" applyBorder="1" applyAlignment="1">
      <alignment vertical="center"/>
    </xf>
    <xf numFmtId="3" fontId="62" fillId="0" borderId="11" xfId="313" applyNumberFormat="1" applyFont="1" applyFill="1" applyBorder="1" applyAlignment="1">
      <alignment vertical="center"/>
    </xf>
    <xf numFmtId="3" fontId="62" fillId="0" borderId="18" xfId="313" applyNumberFormat="1" applyFont="1" applyFill="1" applyBorder="1" applyAlignment="1">
      <alignment vertical="center"/>
    </xf>
    <xf numFmtId="3" fontId="62" fillId="0" borderId="0" xfId="313" applyNumberFormat="1" applyFont="1" applyFill="1" applyBorder="1" applyAlignment="1">
      <alignment vertical="center"/>
    </xf>
    <xf numFmtId="3" fontId="62" fillId="0" borderId="35" xfId="313" applyNumberFormat="1" applyFont="1" applyFill="1" applyBorder="1" applyAlignment="1">
      <alignment vertical="center"/>
    </xf>
    <xf numFmtId="3" fontId="63" fillId="0" borderId="18" xfId="313" applyNumberFormat="1" applyFont="1" applyFill="1" applyBorder="1" applyAlignment="1">
      <alignment vertical="center"/>
    </xf>
    <xf numFmtId="3" fontId="63" fillId="0" borderId="0" xfId="313" applyNumberFormat="1" applyFont="1" applyFill="1" applyBorder="1" applyAlignment="1">
      <alignment vertical="center"/>
    </xf>
    <xf numFmtId="3" fontId="63" fillId="0" borderId="35" xfId="313" applyNumberFormat="1" applyFont="1" applyFill="1" applyBorder="1" applyAlignment="1">
      <alignment vertical="center"/>
    </xf>
    <xf numFmtId="3" fontId="64" fillId="0" borderId="35" xfId="313" applyNumberFormat="1" applyFont="1" applyFill="1" applyBorder="1" applyAlignment="1">
      <alignment vertical="center"/>
    </xf>
    <xf numFmtId="3" fontId="62" fillId="0" borderId="36" xfId="313" applyNumberFormat="1" applyFont="1" applyFill="1" applyBorder="1" applyAlignment="1">
      <alignment vertical="center"/>
    </xf>
    <xf numFmtId="3" fontId="62" fillId="0" borderId="29" xfId="313" applyNumberFormat="1" applyFont="1" applyFill="1" applyBorder="1" applyAlignment="1">
      <alignment vertical="center"/>
    </xf>
    <xf numFmtId="3" fontId="62" fillId="0" borderId="37" xfId="313" applyNumberFormat="1" applyFont="1" applyFill="1" applyBorder="1" applyAlignment="1">
      <alignment vertical="center"/>
    </xf>
    <xf numFmtId="3" fontId="62" fillId="0" borderId="0" xfId="313" applyNumberFormat="1" applyFont="1" applyFill="1" applyAlignment="1">
      <alignment vertical="center"/>
    </xf>
    <xf numFmtId="3" fontId="63" fillId="0" borderId="0" xfId="313" applyNumberFormat="1" applyFont="1" applyFill="1" applyAlignment="1">
      <alignment vertical="center"/>
    </xf>
    <xf numFmtId="3" fontId="37" fillId="0" borderId="0" xfId="313" applyNumberFormat="1" applyFill="1" applyAlignment="1">
      <alignment vertical="center"/>
    </xf>
    <xf numFmtId="184" fontId="62" fillId="0" borderId="42" xfId="449" applyNumberFormat="1" applyFont="1" applyFill="1" applyBorder="1"/>
    <xf numFmtId="184" fontId="62" fillId="0" borderId="23" xfId="449" applyNumberFormat="1" applyFont="1" applyFill="1" applyBorder="1"/>
    <xf numFmtId="184" fontId="63" fillId="0" borderId="23" xfId="449" applyNumberFormat="1" applyFont="1" applyFill="1" applyBorder="1"/>
    <xf numFmtId="180" fontId="134" fillId="0" borderId="0" xfId="0" applyNumberFormat="1" applyFont="1" applyAlignment="1">
      <alignment horizontal="center" vertical="center"/>
    </xf>
    <xf numFmtId="165" fontId="68" fillId="0" borderId="0" xfId="340" applyFont="1"/>
    <xf numFmtId="0" fontId="62" fillId="0" borderId="23" xfId="449" quotePrefix="1" applyFont="1" applyBorder="1" applyAlignment="1">
      <alignment vertical="top"/>
    </xf>
    <xf numFmtId="3" fontId="65" fillId="0" borderId="27" xfId="449" applyNumberFormat="1" applyFont="1" applyBorder="1" applyAlignment="1">
      <alignment horizontal="centerContinuous" vertical="top"/>
    </xf>
    <xf numFmtId="184" fontId="51" fillId="0" borderId="20" xfId="449" applyNumberFormat="1" applyFont="1" applyBorder="1" applyAlignment="1">
      <alignment horizontal="right" vertical="top"/>
    </xf>
    <xf numFmtId="3" fontId="62" fillId="0" borderId="18" xfId="313" applyNumberFormat="1" applyFont="1" applyFill="1" applyBorder="1" applyAlignment="1">
      <alignment horizontal="right" vertical="center"/>
    </xf>
    <xf numFmtId="166" fontId="62" fillId="0" borderId="10" xfId="0" applyNumberFormat="1" applyFont="1" applyFill="1" applyBorder="1" applyAlignment="1" applyProtection="1">
      <alignment vertical="center"/>
      <protection locked="0" hidden="1"/>
    </xf>
    <xf numFmtId="166" fontId="62" fillId="0" borderId="18" xfId="0" applyNumberFormat="1" applyFont="1" applyFill="1" applyBorder="1" applyAlignment="1" applyProtection="1">
      <alignment vertical="center"/>
      <protection locked="0" hidden="1"/>
    </xf>
    <xf numFmtId="166" fontId="63" fillId="0" borderId="18" xfId="0" applyNumberFormat="1" applyFont="1" applyFill="1" applyBorder="1" applyAlignment="1" applyProtection="1">
      <alignment vertical="center"/>
      <protection locked="0" hidden="1"/>
    </xf>
    <xf numFmtId="166" fontId="62" fillId="0" borderId="36" xfId="0" applyNumberFormat="1" applyFont="1" applyFill="1" applyBorder="1" applyAlignment="1" applyProtection="1">
      <alignment vertical="center"/>
      <protection locked="0" hidden="1"/>
    </xf>
    <xf numFmtId="166" fontId="62" fillId="0" borderId="35" xfId="0" applyNumberFormat="1" applyFont="1" applyFill="1" applyBorder="1" applyAlignment="1" applyProtection="1">
      <alignment vertical="center"/>
      <protection locked="0" hidden="1"/>
    </xf>
    <xf numFmtId="166" fontId="63" fillId="0" borderId="35" xfId="0" applyNumberFormat="1" applyFont="1" applyFill="1" applyBorder="1" applyAlignment="1" applyProtection="1">
      <alignment vertical="center"/>
      <protection locked="0" hidden="1"/>
    </xf>
    <xf numFmtId="0" fontId="123" fillId="0" borderId="35" xfId="0" applyFont="1" applyBorder="1" applyAlignment="1" applyProtection="1">
      <alignment horizontal="center" vertical="center"/>
      <protection locked="0" hidden="1"/>
    </xf>
    <xf numFmtId="182" fontId="133" fillId="0" borderId="0" xfId="485" applyNumberFormat="1" applyFont="1"/>
    <xf numFmtId="1" fontId="135" fillId="0" borderId="0" xfId="0" applyNumberFormat="1" applyFont="1"/>
    <xf numFmtId="167" fontId="63" fillId="0" borderId="20" xfId="339" applyNumberFormat="1" applyFont="1" applyFill="1" applyBorder="1" applyProtection="1"/>
    <xf numFmtId="167" fontId="63" fillId="0" borderId="20" xfId="450" applyNumberFormat="1" applyFont="1" applyFill="1" applyBorder="1" applyProtection="1"/>
    <xf numFmtId="167" fontId="63" fillId="0" borderId="35" xfId="339" applyNumberFormat="1" applyFont="1" applyFill="1" applyBorder="1" applyProtection="1"/>
    <xf numFmtId="3" fontId="37" fillId="0" borderId="0" xfId="313" applyNumberFormat="1" applyFill="1"/>
    <xf numFmtId="179" fontId="63" fillId="0" borderId="23" xfId="313" applyNumberFormat="1" applyFont="1" applyFill="1" applyBorder="1" applyAlignment="1">
      <alignment vertical="center"/>
    </xf>
    <xf numFmtId="0" fontId="112" fillId="0" borderId="0" xfId="0" applyFont="1" applyFill="1" applyAlignment="1" applyProtection="1">
      <alignment horizontal="right"/>
    </xf>
    <xf numFmtId="0" fontId="112" fillId="0" borderId="0" xfId="0" applyFont="1" applyFill="1" applyAlignment="1" applyProtection="1">
      <alignment horizontal="left"/>
    </xf>
    <xf numFmtId="0" fontId="112" fillId="0" borderId="0" xfId="0" applyFont="1" applyFill="1"/>
    <xf numFmtId="0" fontId="133" fillId="0" borderId="0" xfId="0" applyFont="1" applyFill="1" applyAlignment="1" applyProtection="1">
      <alignment horizontal="right"/>
    </xf>
    <xf numFmtId="0" fontId="62" fillId="0" borderId="23" xfId="449" quotePrefix="1" applyFont="1" applyBorder="1" applyAlignment="1">
      <alignment wrapText="1"/>
    </xf>
    <xf numFmtId="165" fontId="63" fillId="0" borderId="21" xfId="339" quotePrefix="1" applyFont="1" applyBorder="1" applyAlignment="1" applyProtection="1">
      <alignment horizontal="left" wrapText="1"/>
    </xf>
    <xf numFmtId="3" fontId="62" fillId="0" borderId="10" xfId="313" applyNumberFormat="1" applyFont="1" applyFill="1" applyBorder="1"/>
    <xf numFmtId="3" fontId="63" fillId="0" borderId="18" xfId="313" applyNumberFormat="1" applyFont="1" applyFill="1" applyBorder="1"/>
    <xf numFmtId="3" fontId="62" fillId="0" borderId="18" xfId="313" applyNumberFormat="1" applyFont="1" applyFill="1" applyBorder="1"/>
    <xf numFmtId="3" fontId="62" fillId="0" borderId="36" xfId="313" applyNumberFormat="1" applyFont="1" applyFill="1" applyBorder="1"/>
    <xf numFmtId="0" fontId="123" fillId="0" borderId="45" xfId="0" applyFont="1" applyBorder="1" applyAlignment="1" applyProtection="1">
      <alignment horizontal="center" vertical="center"/>
      <protection locked="0" hidden="1"/>
    </xf>
    <xf numFmtId="184" fontId="63" fillId="0" borderId="35" xfId="449" applyNumberFormat="1" applyFont="1" applyFill="1" applyBorder="1" applyAlignment="1">
      <alignment horizontal="right"/>
    </xf>
    <xf numFmtId="178" fontId="120" fillId="0" borderId="0" xfId="0" applyNumberFormat="1" applyFont="1" applyBorder="1" applyAlignment="1" applyProtection="1">
      <alignment vertical="center"/>
      <protection locked="0" hidden="1"/>
    </xf>
    <xf numFmtId="178" fontId="119" fillId="0" borderId="0" xfId="0" applyNumberFormat="1" applyFont="1" applyBorder="1" applyAlignment="1" applyProtection="1">
      <alignment vertical="center"/>
      <protection locked="0" hidden="1"/>
    </xf>
    <xf numFmtId="178" fontId="120" fillId="25" borderId="0" xfId="0" applyNumberFormat="1" applyFont="1" applyFill="1" applyBorder="1" applyAlignment="1" applyProtection="1">
      <alignment vertical="center"/>
      <protection locked="0" hidden="1"/>
    </xf>
    <xf numFmtId="0" fontId="123" fillId="0" borderId="27" xfId="0" applyFont="1" applyBorder="1" applyAlignment="1" applyProtection="1">
      <alignment horizontal="center" vertical="center"/>
      <protection locked="0" hidden="1"/>
    </xf>
    <xf numFmtId="177" fontId="69" fillId="0" borderId="0" xfId="449" applyNumberFormat="1" applyFont="1"/>
    <xf numFmtId="186" fontId="116" fillId="0" borderId="0" xfId="0" applyNumberFormat="1" applyFont="1" applyAlignment="1">
      <alignment horizontal="right" vertical="center"/>
    </xf>
    <xf numFmtId="186" fontId="117" fillId="0" borderId="0" xfId="0" applyNumberFormat="1" applyFont="1" applyAlignment="1">
      <alignment horizontal="right"/>
    </xf>
    <xf numFmtId="186" fontId="86" fillId="0" borderId="29" xfId="340" applyNumberFormat="1" applyFont="1" applyFill="1" applyBorder="1" applyAlignment="1" applyProtection="1"/>
    <xf numFmtId="1" fontId="63" fillId="0" borderId="20" xfId="485" applyNumberFormat="1" applyFont="1" applyFill="1" applyBorder="1"/>
    <xf numFmtId="165" fontId="63" fillId="25" borderId="0" xfId="310" quotePrefix="1" applyNumberFormat="1" applyFont="1" applyFill="1" applyBorder="1" applyAlignment="1" applyProtection="1">
      <alignment horizontal="center" vertical="center"/>
    </xf>
    <xf numFmtId="165" fontId="63" fillId="25" borderId="0" xfId="483" quotePrefix="1" applyNumberFormat="1" applyFont="1" applyFill="1" applyBorder="1" applyAlignment="1" applyProtection="1">
      <alignment horizontal="center" vertical="center" wrapText="1"/>
    </xf>
    <xf numFmtId="165" fontId="63" fillId="25" borderId="35" xfId="483" applyNumberFormat="1" applyFont="1" applyFill="1" applyBorder="1" applyAlignment="1" applyProtection="1">
      <alignment wrapText="1"/>
    </xf>
    <xf numFmtId="49" fontId="63" fillId="25" borderId="18" xfId="483" applyNumberFormat="1" applyFont="1" applyFill="1" applyBorder="1" applyAlignment="1">
      <alignment vertical="center" wrapText="1"/>
    </xf>
    <xf numFmtId="165" fontId="63" fillId="25" borderId="18" xfId="310" quotePrefix="1" applyNumberFormat="1" applyFont="1" applyFill="1" applyBorder="1" applyAlignment="1" applyProtection="1">
      <alignment horizontal="left" vertical="center"/>
    </xf>
    <xf numFmtId="167" fontId="63" fillId="0" borderId="10" xfId="450" applyNumberFormat="1" applyFont="1" applyBorder="1" applyAlignment="1" applyProtection="1"/>
    <xf numFmtId="167" fontId="63" fillId="0" borderId="35" xfId="339" applyNumberFormat="1" applyFont="1" applyFill="1" applyBorder="1" applyProtection="1"/>
    <xf numFmtId="165" fontId="80" fillId="25" borderId="0" xfId="483" applyNumberFormat="1" applyFont="1" applyFill="1" applyAlignment="1" applyProtection="1">
      <alignment horizontal="center"/>
    </xf>
    <xf numFmtId="169" fontId="112" fillId="0" borderId="0" xfId="326" applyNumberFormat="1" applyFont="1" applyFill="1"/>
    <xf numFmtId="165" fontId="81" fillId="25" borderId="0" xfId="483" applyNumberFormat="1" applyFont="1" applyFill="1"/>
    <xf numFmtId="165" fontId="63" fillId="25" borderId="35" xfId="483" applyNumberFormat="1" applyFont="1" applyFill="1" applyBorder="1" applyAlignment="1" applyProtection="1">
      <alignment horizontal="left" vertical="center" wrapText="1"/>
    </xf>
    <xf numFmtId="165" fontId="80" fillId="25" borderId="0" xfId="310" applyNumberFormat="1" applyFont="1" applyFill="1"/>
    <xf numFmtId="165" fontId="81" fillId="25" borderId="0" xfId="310" applyNumberFormat="1" applyFont="1" applyFill="1"/>
    <xf numFmtId="0" fontId="123" fillId="0" borderId="27" xfId="0" applyFont="1" applyBorder="1" applyAlignment="1" applyProtection="1">
      <alignment horizontal="center" vertical="center"/>
      <protection locked="0" hidden="1"/>
    </xf>
    <xf numFmtId="0" fontId="62" fillId="0" borderId="14" xfId="313" applyFont="1" applyFill="1" applyBorder="1" applyAlignment="1">
      <alignment horizontal="center" vertical="center"/>
    </xf>
    <xf numFmtId="178" fontId="120" fillId="0" borderId="15" xfId="0" applyNumberFormat="1" applyFont="1" applyBorder="1" applyAlignment="1" applyProtection="1">
      <alignment vertical="center"/>
      <protection locked="0" hidden="1"/>
    </xf>
    <xf numFmtId="4" fontId="37" fillId="0" borderId="0" xfId="313" applyNumberFormat="1" applyFill="1"/>
    <xf numFmtId="165" fontId="65" fillId="0" borderId="64" xfId="339" applyFont="1" applyBorder="1" applyAlignment="1" applyProtection="1">
      <alignment horizontal="center" vertical="center"/>
    </xf>
    <xf numFmtId="0" fontId="51" fillId="0" borderId="0" xfId="0" applyFont="1" applyAlignment="1"/>
    <xf numFmtId="165" fontId="62" fillId="0" borderId="0" xfId="466" applyFont="1" applyAlignment="1">
      <alignment horizontal="left"/>
    </xf>
    <xf numFmtId="179" fontId="112" fillId="0" borderId="20" xfId="313" applyNumberFormat="1" applyFont="1" applyFill="1" applyBorder="1" applyAlignment="1">
      <alignment vertical="center"/>
    </xf>
    <xf numFmtId="179" fontId="74" fillId="0" borderId="36" xfId="483" applyNumberFormat="1" applyFont="1" applyFill="1" applyBorder="1" applyAlignment="1" applyProtection="1">
      <alignment vertical="center"/>
    </xf>
    <xf numFmtId="165" fontId="113" fillId="25" borderId="0" xfId="310" applyNumberFormat="1" applyFont="1" applyFill="1"/>
    <xf numFmtId="167" fontId="62" fillId="0" borderId="18" xfId="449" applyNumberFormat="1" applyFont="1" applyFill="1" applyBorder="1"/>
    <xf numFmtId="3" fontId="63" fillId="0" borderId="37" xfId="449" applyNumberFormat="1" applyFont="1" applyFill="1" applyBorder="1" applyAlignment="1">
      <alignment horizontal="center"/>
    </xf>
    <xf numFmtId="167" fontId="63" fillId="0" borderId="35" xfId="449" applyNumberFormat="1" applyFont="1" applyFill="1" applyBorder="1" applyAlignment="1">
      <alignment horizontal="right"/>
    </xf>
    <xf numFmtId="167" fontId="63" fillId="0" borderId="0" xfId="449" applyNumberFormat="1" applyFont="1" applyFill="1" applyBorder="1" applyAlignment="1">
      <alignment horizontal="right"/>
    </xf>
    <xf numFmtId="167" fontId="62" fillId="0" borderId="14" xfId="449" applyNumberFormat="1" applyFont="1" applyFill="1" applyBorder="1" applyAlignment="1">
      <alignment horizontal="right"/>
    </xf>
    <xf numFmtId="167" fontId="62" fillId="0" borderId="37" xfId="449" applyNumberFormat="1" applyFont="1" applyFill="1" applyBorder="1" applyAlignment="1">
      <alignment horizontal="right"/>
    </xf>
    <xf numFmtId="167" fontId="62" fillId="0" borderId="18" xfId="449" applyNumberFormat="1" applyFont="1" applyFill="1" applyBorder="1" applyAlignment="1">
      <alignment horizontal="right"/>
    </xf>
    <xf numFmtId="3" fontId="65" fillId="0" borderId="0" xfId="449" applyNumberFormat="1" applyFont="1" applyBorder="1" applyAlignment="1">
      <alignment horizontal="center"/>
    </xf>
    <xf numFmtId="3" fontId="67" fillId="0" borderId="28" xfId="449" quotePrefix="1" applyNumberFormat="1" applyFont="1" applyBorder="1" applyAlignment="1">
      <alignment horizontal="center" vertical="center"/>
    </xf>
    <xf numFmtId="167" fontId="62" fillId="0" borderId="29" xfId="449" applyNumberFormat="1" applyFont="1" applyFill="1" applyBorder="1" applyAlignment="1">
      <alignment horizontal="right"/>
    </xf>
    <xf numFmtId="167" fontId="62" fillId="0" borderId="27" xfId="449" applyNumberFormat="1" applyFont="1" applyFill="1" applyBorder="1" applyAlignment="1">
      <alignment horizontal="right"/>
    </xf>
    <xf numFmtId="167" fontId="62" fillId="0" borderId="11" xfId="449" applyNumberFormat="1" applyFont="1" applyFill="1" applyBorder="1" applyAlignment="1">
      <alignment horizontal="right"/>
    </xf>
    <xf numFmtId="167" fontId="62" fillId="0" borderId="36" xfId="449" applyNumberFormat="1" applyFont="1" applyFill="1" applyBorder="1" applyAlignment="1">
      <alignment horizontal="right"/>
    </xf>
    <xf numFmtId="167" fontId="63" fillId="0" borderId="18" xfId="449" applyNumberFormat="1" applyFont="1" applyFill="1" applyBorder="1" applyAlignment="1">
      <alignment horizontal="right"/>
    </xf>
    <xf numFmtId="167" fontId="62" fillId="0" borderId="35" xfId="449" applyNumberFormat="1" applyFont="1" applyFill="1" applyBorder="1" applyAlignment="1">
      <alignment horizontal="right"/>
    </xf>
    <xf numFmtId="3" fontId="63" fillId="0" borderId="29" xfId="449" applyNumberFormat="1" applyFont="1" applyFill="1" applyBorder="1" applyAlignment="1">
      <alignment horizontal="center"/>
    </xf>
    <xf numFmtId="167" fontId="62" fillId="0" borderId="29" xfId="449" applyNumberFormat="1" applyFont="1" applyFill="1" applyBorder="1"/>
    <xf numFmtId="167" fontId="62" fillId="0" borderId="27" xfId="449" applyNumberFormat="1" applyFont="1" applyFill="1" applyBorder="1"/>
    <xf numFmtId="167" fontId="62" fillId="0" borderId="11" xfId="449" applyNumberFormat="1" applyFont="1" applyFill="1" applyBorder="1"/>
    <xf numFmtId="167" fontId="62" fillId="0" borderId="36" xfId="449" applyNumberFormat="1" applyFont="1" applyFill="1" applyBorder="1"/>
    <xf numFmtId="167" fontId="63" fillId="0" borderId="18" xfId="449" applyNumberFormat="1" applyFont="1" applyFill="1" applyBorder="1"/>
    <xf numFmtId="3" fontId="63" fillId="0" borderId="29" xfId="449" applyNumberFormat="1" applyFont="1" applyFill="1" applyBorder="1"/>
    <xf numFmtId="3" fontId="65" fillId="0" borderId="14" xfId="449" applyNumberFormat="1" applyFont="1" applyBorder="1" applyAlignment="1">
      <alignment horizontal="center"/>
    </xf>
    <xf numFmtId="167" fontId="108" fillId="0" borderId="37" xfId="449" applyNumberFormat="1" applyFont="1" applyFill="1" applyBorder="1" applyAlignment="1">
      <alignment horizontal="right"/>
    </xf>
    <xf numFmtId="167" fontId="63" fillId="0" borderId="18" xfId="450" applyNumberFormat="1" applyFont="1" applyBorder="1" applyAlignment="1" applyProtection="1"/>
    <xf numFmtId="167" fontId="63" fillId="0" borderId="24" xfId="339" applyNumberFormat="1" applyFont="1" applyFill="1" applyBorder="1" applyProtection="1"/>
    <xf numFmtId="165" fontId="65" fillId="0" borderId="18" xfId="339" applyFont="1" applyBorder="1" applyAlignment="1" applyProtection="1">
      <alignment horizontal="center"/>
    </xf>
    <xf numFmtId="0" fontId="65" fillId="0" borderId="24" xfId="0" applyFont="1" applyBorder="1" applyAlignment="1" applyProtection="1">
      <alignment horizontal="center"/>
    </xf>
    <xf numFmtId="165" fontId="67" fillId="0" borderId="58" xfId="339" applyFont="1" applyBorder="1" applyAlignment="1" applyProtection="1">
      <alignment horizontal="center" vertical="center"/>
    </xf>
    <xf numFmtId="167" fontId="63" fillId="0" borderId="18" xfId="339" applyNumberFormat="1" applyFont="1" applyFill="1" applyBorder="1" applyProtection="1"/>
    <xf numFmtId="167" fontId="63" fillId="0" borderId="0" xfId="339" applyNumberFormat="1" applyFont="1" applyFill="1" applyBorder="1" applyProtection="1"/>
    <xf numFmtId="167" fontId="63" fillId="0" borderId="18" xfId="450" applyNumberFormat="1" applyFont="1" applyFill="1" applyBorder="1" applyProtection="1"/>
    <xf numFmtId="167" fontId="63" fillId="0" borderId="35" xfId="450" applyNumberFormat="1" applyFont="1" applyBorder="1" applyAlignment="1" applyProtection="1"/>
    <xf numFmtId="167" fontId="63" fillId="0" borderId="22" xfId="339" applyNumberFormat="1" applyFont="1" applyFill="1" applyBorder="1" applyProtection="1"/>
    <xf numFmtId="167" fontId="96" fillId="0" borderId="35" xfId="339" applyNumberFormat="1" applyFont="1" applyFill="1" applyBorder="1" applyAlignment="1" applyProtection="1"/>
    <xf numFmtId="167" fontId="63" fillId="0" borderId="14" xfId="450" applyNumberFormat="1" applyFont="1" applyBorder="1" applyAlignment="1" applyProtection="1"/>
    <xf numFmtId="165" fontId="51" fillId="0" borderId="35" xfId="339" applyFont="1" applyBorder="1"/>
    <xf numFmtId="167" fontId="63" fillId="0" borderId="37" xfId="339" applyNumberFormat="1" applyFont="1" applyFill="1" applyBorder="1" applyProtection="1"/>
    <xf numFmtId="167" fontId="96" fillId="0" borderId="35" xfId="339" applyNumberFormat="1" applyFont="1" applyFill="1" applyBorder="1" applyAlignment="1" applyProtection="1">
      <alignment horizontal="center"/>
    </xf>
    <xf numFmtId="165" fontId="65" fillId="0" borderId="38" xfId="339" applyFont="1" applyBorder="1" applyAlignment="1" applyProtection="1">
      <alignment vertical="center"/>
    </xf>
    <xf numFmtId="165" fontId="65" fillId="0" borderId="35" xfId="467" applyFont="1" applyBorder="1" applyAlignment="1" applyProtection="1">
      <alignment horizontal="center"/>
    </xf>
    <xf numFmtId="181" fontId="62" fillId="0" borderId="35" xfId="467" applyNumberFormat="1" applyFont="1" applyFill="1" applyBorder="1" applyAlignment="1" applyProtection="1">
      <alignment horizontal="right"/>
    </xf>
    <xf numFmtId="181" fontId="63" fillId="0" borderId="35" xfId="467" applyNumberFormat="1" applyFont="1" applyFill="1" applyBorder="1" applyAlignment="1" applyProtection="1">
      <alignment horizontal="right"/>
    </xf>
    <xf numFmtId="167" fontId="63" fillId="0" borderId="37" xfId="467" applyNumberFormat="1" applyFont="1" applyFill="1" applyBorder="1" applyAlignment="1" applyProtection="1">
      <alignment horizontal="right"/>
    </xf>
    <xf numFmtId="165" fontId="65" fillId="0" borderId="14" xfId="467" applyFont="1" applyBorder="1" applyAlignment="1" applyProtection="1">
      <alignment horizontal="center"/>
    </xf>
    <xf numFmtId="181" fontId="82" fillId="0" borderId="35" xfId="467" applyNumberFormat="1" applyFont="1" applyFill="1" applyBorder="1" applyAlignment="1" applyProtection="1">
      <alignment horizontal="right"/>
    </xf>
    <xf numFmtId="49" fontId="96" fillId="25" borderId="0" xfId="483" applyNumberFormat="1" applyFont="1" applyFill="1" applyAlignment="1">
      <alignment horizontal="left"/>
    </xf>
    <xf numFmtId="3" fontId="63" fillId="0" borderId="0" xfId="449" applyNumberFormat="1" applyFont="1" applyBorder="1"/>
    <xf numFmtId="3" fontId="62" fillId="0" borderId="35" xfId="449" applyNumberFormat="1" applyFont="1" applyBorder="1" applyAlignment="1">
      <alignment horizontal="center" vertical="center"/>
    </xf>
    <xf numFmtId="183" fontId="62" fillId="0" borderId="14" xfId="487" applyNumberFormat="1" applyFont="1" applyFill="1" applyBorder="1" applyAlignment="1">
      <alignment horizontal="right"/>
    </xf>
    <xf numFmtId="183" fontId="62" fillId="0" borderId="35" xfId="449" applyNumberFormat="1" applyFont="1" applyFill="1" applyBorder="1" applyAlignment="1">
      <alignment horizontal="right"/>
    </xf>
    <xf numFmtId="183" fontId="63" fillId="0" borderId="35" xfId="449" applyNumberFormat="1" applyFont="1" applyFill="1" applyBorder="1" applyAlignment="1">
      <alignment horizontal="right"/>
    </xf>
    <xf numFmtId="183" fontId="63" fillId="0" borderId="37" xfId="449" applyNumberFormat="1" applyFont="1" applyFill="1" applyBorder="1" applyAlignment="1">
      <alignment horizontal="right"/>
    </xf>
    <xf numFmtId="3" fontId="67" fillId="0" borderId="27" xfId="449" quotePrefix="1" applyNumberFormat="1" applyFont="1" applyBorder="1" applyAlignment="1">
      <alignment horizontal="center" vertical="center"/>
    </xf>
    <xf numFmtId="183" fontId="62" fillId="0" borderId="10" xfId="487" applyNumberFormat="1" applyFont="1" applyFill="1" applyBorder="1" applyAlignment="1">
      <alignment horizontal="right"/>
    </xf>
    <xf numFmtId="183" fontId="62" fillId="0" borderId="18" xfId="449" applyNumberFormat="1" applyFont="1" applyFill="1" applyBorder="1" applyAlignment="1">
      <alignment horizontal="right"/>
    </xf>
    <xf numFmtId="183" fontId="63" fillId="0" borderId="18" xfId="449" applyNumberFormat="1" applyFont="1" applyFill="1" applyBorder="1" applyAlignment="1">
      <alignment horizontal="right"/>
    </xf>
    <xf numFmtId="183" fontId="63" fillId="0" borderId="36" xfId="449" applyNumberFormat="1" applyFont="1" applyFill="1" applyBorder="1" applyAlignment="1">
      <alignment horizontal="right"/>
    </xf>
    <xf numFmtId="3" fontId="62" fillId="0" borderId="14" xfId="449" applyNumberFormat="1" applyFont="1" applyBorder="1" applyAlignment="1">
      <alignment horizontal="center" vertical="center"/>
    </xf>
    <xf numFmtId="183" fontId="108" fillId="0" borderId="35" xfId="449" applyNumberFormat="1" applyFont="1" applyFill="1" applyBorder="1" applyAlignment="1">
      <alignment horizontal="right"/>
    </xf>
    <xf numFmtId="180" fontId="72" fillId="0" borderId="18" xfId="343" applyNumberFormat="1" applyFont="1" applyFill="1" applyBorder="1" applyAlignment="1" applyProtection="1">
      <alignment vertical="center"/>
    </xf>
    <xf numFmtId="165" fontId="68" fillId="0" borderId="0" xfId="339" quotePrefix="1" applyFont="1" applyBorder="1" applyAlignment="1" applyProtection="1">
      <alignment horizontal="left"/>
    </xf>
    <xf numFmtId="165" fontId="68" fillId="0" borderId="0" xfId="345" applyFont="1" applyFill="1" applyAlignment="1">
      <alignment vertical="center"/>
    </xf>
    <xf numFmtId="49" fontId="63" fillId="0" borderId="0" xfId="0" quotePrefix="1" applyNumberFormat="1" applyFont="1" applyFill="1" applyAlignment="1">
      <alignment horizontal="left"/>
    </xf>
    <xf numFmtId="167" fontId="139" fillId="0" borderId="0" xfId="455" applyNumberFormat="1" applyFont="1" applyFill="1" applyAlignment="1"/>
    <xf numFmtId="167" fontId="140" fillId="0" borderId="0" xfId="538" applyNumberFormat="1" applyFont="1" applyFill="1" applyAlignment="1">
      <alignment horizontal="center"/>
    </xf>
    <xf numFmtId="167" fontId="140" fillId="0" borderId="0" xfId="538" applyNumberFormat="1" applyFont="1" applyFill="1" applyBorder="1" applyAlignment="1">
      <alignment horizontal="left"/>
    </xf>
    <xf numFmtId="167" fontId="140" fillId="0" borderId="0" xfId="538" applyNumberFormat="1" applyFont="1" applyFill="1" applyAlignment="1">
      <alignment horizontal="left" indent="1"/>
    </xf>
    <xf numFmtId="167" fontId="140" fillId="0" borderId="0" xfId="538" applyNumberFormat="1" applyFont="1" applyFill="1" applyAlignment="1">
      <alignment vertical="center"/>
    </xf>
    <xf numFmtId="4" fontId="141" fillId="0" borderId="0" xfId="538" applyNumberFormat="1" applyFont="1" applyFill="1" applyAlignment="1">
      <alignment vertical="center"/>
    </xf>
    <xf numFmtId="178" fontId="141" fillId="0" borderId="0" xfId="538" applyNumberFormat="1" applyFont="1" applyFill="1" applyAlignment="1">
      <alignment vertical="center"/>
    </xf>
    <xf numFmtId="43" fontId="141" fillId="0" borderId="0" xfId="538" applyNumberFormat="1" applyFont="1" applyFill="1" applyAlignment="1">
      <alignment horizontal="center" vertical="center"/>
    </xf>
    <xf numFmtId="0" fontId="141" fillId="0" borderId="0" xfId="538" applyFont="1" applyFill="1" applyAlignment="1">
      <alignment horizontal="center" vertical="center"/>
    </xf>
    <xf numFmtId="0" fontId="113" fillId="0" borderId="0" xfId="456" applyFont="1" applyFill="1"/>
    <xf numFmtId="167" fontId="144" fillId="0" borderId="0" xfId="538" applyNumberFormat="1" applyFont="1" applyFill="1" applyBorder="1" applyAlignment="1">
      <alignment horizontal="center" wrapText="1"/>
    </xf>
    <xf numFmtId="167" fontId="140" fillId="0" borderId="0" xfId="538" applyNumberFormat="1" applyFont="1" applyFill="1" applyBorder="1" applyAlignment="1">
      <alignment horizontal="center"/>
    </xf>
    <xf numFmtId="167" fontId="140" fillId="0" borderId="0" xfId="538" applyNumberFormat="1" applyFont="1" applyFill="1" applyBorder="1" applyAlignment="1">
      <alignment horizontal="left" indent="1"/>
    </xf>
    <xf numFmtId="167" fontId="140" fillId="0" borderId="0" xfId="538" applyNumberFormat="1" applyFont="1" applyFill="1" applyBorder="1" applyAlignment="1">
      <alignment vertical="center"/>
    </xf>
    <xf numFmtId="167" fontId="145" fillId="0" borderId="42" xfId="456" applyNumberFormat="1" applyFont="1" applyFill="1" applyBorder="1" applyAlignment="1">
      <alignment horizontal="center" vertical="center" wrapText="1"/>
    </xf>
    <xf numFmtId="167" fontId="145" fillId="0" borderId="42" xfId="456" applyNumberFormat="1" applyFont="1" applyFill="1" applyBorder="1" applyAlignment="1">
      <alignment horizontal="center" vertical="center"/>
    </xf>
    <xf numFmtId="4" fontId="145" fillId="0" borderId="42" xfId="456" applyNumberFormat="1" applyFont="1" applyFill="1" applyBorder="1" applyAlignment="1">
      <alignment horizontal="center" vertical="center" wrapText="1"/>
    </xf>
    <xf numFmtId="178" fontId="145" fillId="0" borderId="42" xfId="456" applyNumberFormat="1" applyFont="1" applyFill="1" applyBorder="1" applyAlignment="1">
      <alignment horizontal="center" vertical="center" wrapText="1"/>
    </xf>
    <xf numFmtId="20" fontId="145" fillId="0" borderId="42" xfId="456" quotePrefix="1" applyNumberFormat="1" applyFont="1" applyFill="1" applyBorder="1" applyAlignment="1">
      <alignment horizontal="center" vertical="center" wrapText="1"/>
    </xf>
    <xf numFmtId="0" fontId="145" fillId="0" borderId="71" xfId="456" quotePrefix="1" applyFont="1" applyFill="1" applyBorder="1" applyAlignment="1">
      <alignment horizontal="center" vertical="center" wrapText="1"/>
    </xf>
    <xf numFmtId="0" fontId="113" fillId="0" borderId="0" xfId="456" applyFont="1" applyFill="1" applyAlignment="1">
      <alignment horizontal="center" vertical="center"/>
    </xf>
    <xf numFmtId="167" fontId="140" fillId="0" borderId="74" xfId="538" quotePrefix="1" applyNumberFormat="1" applyFont="1" applyFill="1" applyBorder="1" applyAlignment="1">
      <alignment horizontal="center" vertical="center"/>
    </xf>
    <xf numFmtId="167" fontId="140" fillId="0" borderId="75" xfId="538" quotePrefix="1" applyNumberFormat="1" applyFont="1" applyFill="1" applyBorder="1" applyAlignment="1">
      <alignment horizontal="center" vertical="center"/>
    </xf>
    <xf numFmtId="0" fontId="140" fillId="0" borderId="75" xfId="456" applyFont="1" applyFill="1" applyBorder="1" applyAlignment="1">
      <alignment horizontal="left" vertical="center" wrapText="1"/>
    </xf>
    <xf numFmtId="0" fontId="140" fillId="0" borderId="75" xfId="538" applyFont="1" applyFill="1" applyBorder="1" applyAlignment="1">
      <alignment horizontal="left" vertical="center" wrapText="1" indent="1"/>
    </xf>
    <xf numFmtId="167" fontId="146" fillId="0" borderId="75" xfId="456" applyNumberFormat="1" applyFont="1" applyFill="1" applyBorder="1" applyAlignment="1">
      <alignment horizontal="center" vertical="center" wrapText="1"/>
    </xf>
    <xf numFmtId="187" fontId="147" fillId="0" borderId="75" xfId="453" applyNumberFormat="1" applyFont="1" applyFill="1" applyBorder="1" applyAlignment="1">
      <alignment vertical="center"/>
    </xf>
    <xf numFmtId="188" fontId="147" fillId="0" borderId="75" xfId="453" applyNumberFormat="1" applyFont="1" applyFill="1" applyBorder="1" applyAlignment="1">
      <alignment horizontal="right" vertical="center"/>
    </xf>
    <xf numFmtId="166" fontId="140" fillId="25" borderId="76" xfId="456" applyNumberFormat="1" applyFont="1" applyFill="1" applyBorder="1" applyAlignment="1">
      <alignment horizontal="right" vertical="center"/>
    </xf>
    <xf numFmtId="167" fontId="140" fillId="0" borderId="77" xfId="538" quotePrefix="1" applyNumberFormat="1" applyFont="1" applyFill="1" applyBorder="1" applyAlignment="1">
      <alignment horizontal="center" vertical="center" wrapText="1"/>
    </xf>
    <xf numFmtId="167" fontId="140" fillId="0" borderId="78" xfId="538" quotePrefix="1" applyNumberFormat="1" applyFont="1" applyFill="1" applyBorder="1" applyAlignment="1">
      <alignment horizontal="center" vertical="center"/>
    </xf>
    <xf numFmtId="0" fontId="140" fillId="0" borderId="78" xfId="456" applyFont="1" applyFill="1" applyBorder="1" applyAlignment="1">
      <alignment horizontal="left" vertical="center" wrapText="1"/>
    </xf>
    <xf numFmtId="0" fontId="140" fillId="0" borderId="78" xfId="538" applyFont="1" applyFill="1" applyBorder="1" applyAlignment="1">
      <alignment horizontal="left" vertical="center" wrapText="1" indent="1"/>
    </xf>
    <xf numFmtId="167" fontId="146" fillId="0" borderId="78" xfId="456" applyNumberFormat="1" applyFont="1" applyFill="1" applyBorder="1" applyAlignment="1">
      <alignment horizontal="center" vertical="center" wrapText="1"/>
    </xf>
    <xf numFmtId="0" fontId="146" fillId="0" borderId="78" xfId="456" applyFont="1" applyFill="1" applyBorder="1" applyAlignment="1">
      <alignment vertical="center" wrapText="1"/>
    </xf>
    <xf numFmtId="187" fontId="147" fillId="0" borderId="78" xfId="453" applyNumberFormat="1" applyFont="1" applyFill="1" applyBorder="1" applyAlignment="1">
      <alignment vertical="center"/>
    </xf>
    <xf numFmtId="188" fontId="147" fillId="0" borderId="78" xfId="453" applyNumberFormat="1" applyFont="1" applyFill="1" applyBorder="1" applyAlignment="1">
      <alignment horizontal="right" vertical="center"/>
    </xf>
    <xf numFmtId="167" fontId="140" fillId="0" borderId="74" xfId="538" quotePrefix="1" applyNumberFormat="1" applyFont="1" applyFill="1" applyBorder="1" applyAlignment="1">
      <alignment horizontal="center" vertical="center" wrapText="1"/>
    </xf>
    <xf numFmtId="0" fontId="146" fillId="0" borderId="75" xfId="456" applyFont="1" applyFill="1" applyBorder="1" applyAlignment="1">
      <alignment vertical="center" wrapText="1"/>
    </xf>
    <xf numFmtId="167" fontId="140" fillId="0" borderId="20" xfId="538" quotePrefix="1" applyNumberFormat="1" applyFont="1" applyFill="1" applyBorder="1" applyAlignment="1">
      <alignment horizontal="center" vertical="center" wrapText="1"/>
    </xf>
    <xf numFmtId="167" fontId="140" fillId="0" borderId="20" xfId="538" quotePrefix="1" applyNumberFormat="1" applyFont="1" applyFill="1" applyBorder="1" applyAlignment="1">
      <alignment horizontal="center" vertical="center"/>
    </xf>
    <xf numFmtId="0" fontId="140" fillId="0" borderId="20" xfId="456" applyFont="1" applyFill="1" applyBorder="1" applyAlignment="1">
      <alignment horizontal="left" vertical="center" wrapText="1"/>
    </xf>
    <xf numFmtId="0" fontId="140" fillId="0" borderId="20" xfId="538" applyFont="1" applyFill="1" applyBorder="1" applyAlignment="1">
      <alignment horizontal="left" vertical="center" wrapText="1" indent="1"/>
    </xf>
    <xf numFmtId="167" fontId="146" fillId="0" borderId="20" xfId="456" applyNumberFormat="1" applyFont="1" applyFill="1" applyBorder="1" applyAlignment="1">
      <alignment horizontal="center" vertical="center" wrapText="1"/>
    </xf>
    <xf numFmtId="0" fontId="146" fillId="0" borderId="20" xfId="456" applyFont="1" applyFill="1" applyBorder="1" applyAlignment="1">
      <alignment vertical="center" wrapText="1"/>
    </xf>
    <xf numFmtId="187" fontId="147" fillId="0" borderId="20" xfId="453" applyNumberFormat="1" applyFont="1" applyFill="1" applyBorder="1" applyAlignment="1">
      <alignment vertical="center"/>
    </xf>
    <xf numFmtId="188" fontId="147" fillId="0" borderId="20" xfId="453" applyNumberFormat="1" applyFont="1" applyFill="1" applyBorder="1" applyAlignment="1">
      <alignment horizontal="right" vertical="center"/>
    </xf>
    <xf numFmtId="167" fontId="140" fillId="0" borderId="75" xfId="538" applyNumberFormat="1" applyFont="1" applyFill="1" applyBorder="1" applyAlignment="1">
      <alignment vertical="center" wrapText="1"/>
    </xf>
    <xf numFmtId="187" fontId="140" fillId="0" borderId="75" xfId="538" applyNumberFormat="1" applyFont="1" applyFill="1" applyBorder="1" applyAlignment="1">
      <alignment vertical="center"/>
    </xf>
    <xf numFmtId="178" fontId="147" fillId="0" borderId="75" xfId="453" applyNumberFormat="1" applyFont="1" applyFill="1" applyBorder="1" applyAlignment="1">
      <alignment vertical="center"/>
    </xf>
    <xf numFmtId="166" fontId="140" fillId="0" borderId="75" xfId="456" applyNumberFormat="1" applyFont="1" applyFill="1" applyBorder="1" applyAlignment="1">
      <alignment horizontal="right" vertical="center"/>
    </xf>
    <xf numFmtId="167" fontId="140" fillId="0" borderId="79" xfId="538" quotePrefix="1" applyNumberFormat="1" applyFont="1" applyFill="1" applyBorder="1" applyAlignment="1">
      <alignment horizontal="center" vertical="center"/>
    </xf>
    <xf numFmtId="167" fontId="140" fillId="0" borderId="80" xfId="538" quotePrefix="1" applyNumberFormat="1" applyFont="1" applyFill="1" applyBorder="1" applyAlignment="1">
      <alignment horizontal="center" vertical="center"/>
    </xf>
    <xf numFmtId="167" fontId="140" fillId="0" borderId="80" xfId="538" applyNumberFormat="1" applyFont="1" applyFill="1" applyBorder="1" applyAlignment="1">
      <alignment vertical="center" wrapText="1"/>
    </xf>
    <xf numFmtId="0" fontId="140" fillId="0" borderId="80" xfId="538" applyFont="1" applyFill="1" applyBorder="1" applyAlignment="1">
      <alignment horizontal="left" vertical="center" wrapText="1" indent="1"/>
    </xf>
    <xf numFmtId="187" fontId="140" fillId="0" borderId="80" xfId="538" applyNumberFormat="1" applyFont="1" applyFill="1" applyBorder="1" applyAlignment="1">
      <alignment vertical="center"/>
    </xf>
    <xf numFmtId="187" fontId="147" fillId="0" borderId="80" xfId="453" applyNumberFormat="1" applyFont="1" applyFill="1" applyBorder="1" applyAlignment="1">
      <alignment vertical="center"/>
    </xf>
    <xf numFmtId="178" fontId="140" fillId="0" borderId="80" xfId="456" applyNumberFormat="1" applyFont="1" applyFill="1" applyBorder="1" applyAlignment="1">
      <alignment vertical="center"/>
    </xf>
    <xf numFmtId="187" fontId="140" fillId="0" borderId="80" xfId="456" applyNumberFormat="1" applyFont="1" applyFill="1" applyBorder="1" applyAlignment="1">
      <alignment vertical="center"/>
    </xf>
    <xf numFmtId="166" fontId="140" fillId="0" borderId="80" xfId="456" applyNumberFormat="1" applyFont="1" applyFill="1" applyBorder="1" applyAlignment="1">
      <alignment horizontal="right" vertical="center"/>
    </xf>
    <xf numFmtId="166" fontId="140" fillId="25" borderId="81" xfId="456" applyNumberFormat="1" applyFont="1" applyFill="1" applyBorder="1" applyAlignment="1">
      <alignment horizontal="right" vertical="center"/>
    </xf>
    <xf numFmtId="167" fontId="140" fillId="0" borderId="68" xfId="538" quotePrefix="1" applyNumberFormat="1" applyFont="1" applyFill="1" applyBorder="1" applyAlignment="1">
      <alignment horizontal="center" vertical="center"/>
    </xf>
    <xf numFmtId="167" fontId="140" fillId="0" borderId="68" xfId="538" applyNumberFormat="1" applyFont="1" applyFill="1" applyBorder="1" applyAlignment="1">
      <alignment horizontal="left" vertical="center" wrapText="1"/>
    </xf>
    <xf numFmtId="0" fontId="140" fillId="0" borderId="68" xfId="538" applyFont="1" applyFill="1" applyBorder="1" applyAlignment="1">
      <alignment horizontal="left" vertical="center" wrapText="1" indent="1"/>
    </xf>
    <xf numFmtId="187" fontId="140" fillId="0" borderId="68" xfId="538" applyNumberFormat="1" applyFont="1" applyFill="1" applyBorder="1" applyAlignment="1">
      <alignment vertical="center"/>
    </xf>
    <xf numFmtId="187" fontId="140" fillId="0" borderId="68" xfId="538" applyNumberFormat="1" applyFont="1" applyFill="1" applyBorder="1" applyAlignment="1">
      <alignment vertical="center"/>
    </xf>
    <xf numFmtId="187" fontId="147" fillId="0" borderId="68" xfId="453" applyNumberFormat="1" applyFont="1" applyFill="1" applyBorder="1" applyAlignment="1">
      <alignment vertical="center"/>
    </xf>
    <xf numFmtId="187" fontId="147" fillId="0" borderId="68" xfId="453" applyNumberFormat="1" applyFont="1" applyFill="1" applyBorder="1" applyAlignment="1">
      <alignment vertical="center"/>
    </xf>
    <xf numFmtId="178" fontId="140" fillId="0" borderId="68" xfId="456" applyNumberFormat="1" applyFont="1" applyFill="1" applyBorder="1" applyAlignment="1">
      <alignment vertical="center"/>
    </xf>
    <xf numFmtId="166" fontId="140" fillId="0" borderId="68" xfId="456" applyNumberFormat="1" applyFont="1" applyFill="1" applyBorder="1" applyAlignment="1">
      <alignment horizontal="right" vertical="center"/>
    </xf>
    <xf numFmtId="166" fontId="140" fillId="25" borderId="69" xfId="456" applyNumberFormat="1" applyFont="1" applyFill="1" applyBorder="1" applyAlignment="1">
      <alignment horizontal="right" vertical="center"/>
    </xf>
    <xf numFmtId="167" fontId="140" fillId="0" borderId="83" xfId="538" quotePrefix="1" applyNumberFormat="1" applyFont="1" applyFill="1" applyBorder="1" applyAlignment="1">
      <alignment horizontal="center" vertical="center"/>
    </xf>
    <xf numFmtId="167" fontId="140" fillId="0" borderId="83" xfId="538" applyNumberFormat="1" applyFont="1" applyFill="1" applyBorder="1" applyAlignment="1">
      <alignment vertical="center" wrapText="1"/>
    </xf>
    <xf numFmtId="0" fontId="140" fillId="0" borderId="83" xfId="538" applyFont="1" applyFill="1" applyBorder="1" applyAlignment="1">
      <alignment horizontal="left" vertical="center" wrapText="1" indent="1"/>
    </xf>
    <xf numFmtId="187" fontId="140" fillId="0" borderId="83" xfId="538" applyNumberFormat="1" applyFont="1" applyFill="1" applyBorder="1" applyAlignment="1">
      <alignment vertical="center"/>
    </xf>
    <xf numFmtId="187" fontId="140" fillId="0" borderId="83" xfId="538" applyNumberFormat="1" applyFont="1" applyFill="1" applyBorder="1" applyAlignment="1">
      <alignment vertical="center"/>
    </xf>
    <xf numFmtId="187" fontId="147" fillId="0" borderId="83" xfId="453" applyNumberFormat="1" applyFont="1" applyFill="1" applyBorder="1" applyAlignment="1">
      <alignment vertical="center"/>
    </xf>
    <xf numFmtId="187" fontId="147" fillId="0" borderId="83" xfId="453" applyNumberFormat="1" applyFont="1" applyFill="1" applyBorder="1" applyAlignment="1">
      <alignment vertical="center"/>
    </xf>
    <xf numFmtId="178" fontId="140" fillId="0" borderId="83" xfId="456" applyNumberFormat="1" applyFont="1" applyFill="1" applyBorder="1" applyAlignment="1">
      <alignment vertical="center"/>
    </xf>
    <xf numFmtId="166" fontId="140" fillId="0" borderId="83" xfId="456" applyNumberFormat="1" applyFont="1" applyFill="1" applyBorder="1" applyAlignment="1">
      <alignment horizontal="right" vertical="center"/>
    </xf>
    <xf numFmtId="166" fontId="140" fillId="25" borderId="84" xfId="456" applyNumberFormat="1" applyFont="1" applyFill="1" applyBorder="1" applyAlignment="1">
      <alignment horizontal="right" vertical="center"/>
    </xf>
    <xf numFmtId="0" fontId="140" fillId="0" borderId="23" xfId="538" applyFont="1" applyFill="1" applyBorder="1" applyAlignment="1">
      <alignment horizontal="left" vertical="center" wrapText="1" indent="1"/>
    </xf>
    <xf numFmtId="187" fontId="140" fillId="0" borderId="23" xfId="538" applyNumberFormat="1" applyFont="1" applyFill="1" applyBorder="1" applyAlignment="1">
      <alignment vertical="center"/>
    </xf>
    <xf numFmtId="187" fontId="140" fillId="0" borderId="23" xfId="538" applyNumberFormat="1" applyFont="1" applyFill="1" applyBorder="1" applyAlignment="1">
      <alignment vertical="center"/>
    </xf>
    <xf numFmtId="187" fontId="147" fillId="0" borderId="23" xfId="453" applyNumberFormat="1" applyFont="1" applyFill="1" applyBorder="1" applyAlignment="1">
      <alignment vertical="center"/>
    </xf>
    <xf numFmtId="166" fontId="140" fillId="0" borderId="23" xfId="456" applyNumberFormat="1" applyFont="1" applyFill="1" applyBorder="1" applyAlignment="1">
      <alignment horizontal="right" vertical="center"/>
    </xf>
    <xf numFmtId="166" fontId="140" fillId="25" borderId="86" xfId="456" applyNumberFormat="1" applyFont="1" applyFill="1" applyBorder="1" applyAlignment="1">
      <alignment horizontal="right" vertical="center"/>
    </xf>
    <xf numFmtId="0" fontId="140" fillId="0" borderId="42" xfId="538" applyFont="1" applyFill="1" applyBorder="1" applyAlignment="1">
      <alignment horizontal="left" vertical="center" wrapText="1" indent="1"/>
    </xf>
    <xf numFmtId="187" fontId="140" fillId="0" borderId="42" xfId="538" applyNumberFormat="1" applyFont="1" applyFill="1" applyBorder="1" applyAlignment="1">
      <alignment vertical="center"/>
    </xf>
    <xf numFmtId="187" fontId="140" fillId="0" borderId="42" xfId="538" applyNumberFormat="1" applyFont="1" applyFill="1" applyBorder="1" applyAlignment="1">
      <alignment vertical="center"/>
    </xf>
    <xf numFmtId="187" fontId="147" fillId="0" borderId="42" xfId="453" applyNumberFormat="1" applyFont="1" applyFill="1" applyBorder="1" applyAlignment="1">
      <alignment vertical="center"/>
    </xf>
    <xf numFmtId="187" fontId="147" fillId="0" borderId="42" xfId="453" applyNumberFormat="1" applyFont="1" applyFill="1" applyBorder="1" applyAlignment="1">
      <alignment vertical="center"/>
    </xf>
    <xf numFmtId="178" fontId="140" fillId="0" borderId="42" xfId="456" applyNumberFormat="1" applyFont="1" applyFill="1" applyBorder="1" applyAlignment="1">
      <alignment vertical="center"/>
    </xf>
    <xf numFmtId="166" fontId="140" fillId="0" borderId="42" xfId="456" applyNumberFormat="1" applyFont="1" applyFill="1" applyBorder="1" applyAlignment="1">
      <alignment horizontal="right" vertical="center"/>
    </xf>
    <xf numFmtId="166" fontId="140" fillId="25" borderId="71" xfId="456" applyNumberFormat="1" applyFont="1" applyFill="1" applyBorder="1" applyAlignment="1">
      <alignment horizontal="right" vertical="center"/>
    </xf>
    <xf numFmtId="0" fontId="140" fillId="0" borderId="15" xfId="538" applyFont="1" applyFill="1" applyBorder="1" applyAlignment="1">
      <alignment horizontal="left" vertical="center" wrapText="1" indent="1"/>
    </xf>
    <xf numFmtId="187" fontId="140" fillId="0" borderId="15" xfId="538" applyNumberFormat="1" applyFont="1" applyFill="1" applyBorder="1" applyAlignment="1">
      <alignment vertical="center"/>
    </xf>
    <xf numFmtId="187" fontId="147" fillId="0" borderId="15" xfId="453" applyNumberFormat="1" applyFont="1" applyFill="1" applyBorder="1" applyAlignment="1">
      <alignment vertical="center"/>
    </xf>
    <xf numFmtId="178" fontId="140" fillId="0" borderId="15" xfId="456" applyNumberFormat="1" applyFont="1" applyFill="1" applyBorder="1" applyAlignment="1">
      <alignment vertical="center"/>
    </xf>
    <xf numFmtId="166" fontId="140" fillId="0" borderId="15" xfId="456" applyNumberFormat="1" applyFont="1" applyFill="1" applyBorder="1" applyAlignment="1">
      <alignment horizontal="right" vertical="center"/>
    </xf>
    <xf numFmtId="0" fontId="85" fillId="0" borderId="0" xfId="456" applyFont="1" applyFill="1" applyAlignment="1">
      <alignment horizontal="center" vertical="center"/>
    </xf>
    <xf numFmtId="178" fontId="140" fillId="0" borderId="23" xfId="456" applyNumberFormat="1" applyFont="1" applyFill="1" applyBorder="1" applyAlignment="1">
      <alignment vertical="center"/>
    </xf>
    <xf numFmtId="188" fontId="147" fillId="0" borderId="42" xfId="453" applyNumberFormat="1" applyFont="1" applyFill="1" applyBorder="1" applyAlignment="1">
      <alignment horizontal="right" vertical="center"/>
    </xf>
    <xf numFmtId="167" fontId="140" fillId="0" borderId="42" xfId="538" quotePrefix="1" applyNumberFormat="1" applyFont="1" applyFill="1" applyBorder="1" applyAlignment="1">
      <alignment horizontal="center" vertical="center"/>
    </xf>
    <xf numFmtId="167" fontId="140" fillId="0" borderId="42" xfId="538" applyNumberFormat="1" applyFont="1" applyFill="1" applyBorder="1" applyAlignment="1">
      <alignment horizontal="left" vertical="center" wrapText="1"/>
    </xf>
    <xf numFmtId="178" fontId="147" fillId="0" borderId="42" xfId="453" applyNumberFormat="1" applyFont="1" applyFill="1" applyBorder="1" applyAlignment="1">
      <alignment vertical="center"/>
    </xf>
    <xf numFmtId="41" fontId="147" fillId="0" borderId="42" xfId="453" applyNumberFormat="1" applyFont="1" applyFill="1" applyBorder="1" applyAlignment="1">
      <alignment vertical="center"/>
    </xf>
    <xf numFmtId="188" fontId="147" fillId="25" borderId="71" xfId="453" applyNumberFormat="1" applyFont="1" applyFill="1" applyBorder="1" applyAlignment="1">
      <alignment horizontal="right" vertical="center"/>
    </xf>
    <xf numFmtId="188" fontId="147" fillId="25" borderId="42" xfId="453" applyNumberFormat="1" applyFont="1" applyFill="1" applyBorder="1" applyAlignment="1">
      <alignment horizontal="right" vertical="center"/>
    </xf>
    <xf numFmtId="0" fontId="113" fillId="25" borderId="0" xfId="456" applyFont="1" applyFill="1"/>
    <xf numFmtId="167" fontId="140" fillId="0" borderId="83" xfId="538" applyNumberFormat="1" applyFont="1" applyFill="1" applyBorder="1" applyAlignment="1">
      <alignment horizontal="left" vertical="center" wrapText="1"/>
    </xf>
    <xf numFmtId="41" fontId="147" fillId="0" borderId="68" xfId="453" applyNumberFormat="1" applyFont="1" applyFill="1" applyBorder="1" applyAlignment="1">
      <alignment vertical="center"/>
    </xf>
    <xf numFmtId="188" fontId="147" fillId="0" borderId="68" xfId="453" applyNumberFormat="1" applyFont="1" applyFill="1" applyBorder="1" applyAlignment="1">
      <alignment horizontal="right" vertical="center"/>
    </xf>
    <xf numFmtId="188" fontId="147" fillId="25" borderId="69" xfId="453" applyNumberFormat="1" applyFont="1" applyFill="1" applyBorder="1" applyAlignment="1">
      <alignment horizontal="right" vertical="center"/>
    </xf>
    <xf numFmtId="167" fontId="140" fillId="0" borderId="20" xfId="538" applyNumberFormat="1" applyFont="1" applyFill="1" applyBorder="1" applyAlignment="1">
      <alignment horizontal="left" vertical="center" wrapText="1"/>
    </xf>
    <xf numFmtId="187" fontId="140" fillId="0" borderId="20" xfId="538" applyNumberFormat="1" applyFont="1" applyFill="1" applyBorder="1" applyAlignment="1">
      <alignment vertical="center"/>
    </xf>
    <xf numFmtId="166" fontId="140" fillId="0" borderId="20" xfId="456" applyNumberFormat="1" applyFont="1" applyFill="1" applyBorder="1" applyAlignment="1">
      <alignment horizontal="right" vertical="center"/>
    </xf>
    <xf numFmtId="166" fontId="140" fillId="25" borderId="87" xfId="456" applyNumberFormat="1" applyFont="1" applyFill="1" applyBorder="1" applyAlignment="1">
      <alignment horizontal="right" vertical="center"/>
    </xf>
    <xf numFmtId="166" fontId="140" fillId="0" borderId="69" xfId="456" applyNumberFormat="1" applyFont="1" applyFill="1" applyBorder="1" applyAlignment="1">
      <alignment horizontal="right" vertical="center"/>
    </xf>
    <xf numFmtId="167" fontId="140" fillId="0" borderId="88" xfId="538" quotePrefix="1" applyNumberFormat="1" applyFont="1" applyFill="1" applyBorder="1" applyAlignment="1">
      <alignment horizontal="center" vertical="center"/>
    </xf>
    <xf numFmtId="178" fontId="140" fillId="0" borderId="75" xfId="456" applyNumberFormat="1" applyFont="1" applyFill="1" applyBorder="1" applyAlignment="1">
      <alignment vertical="center"/>
    </xf>
    <xf numFmtId="187" fontId="140" fillId="0" borderId="20" xfId="456" applyNumberFormat="1" applyFont="1" applyFill="1" applyBorder="1" applyAlignment="1">
      <alignment vertical="center"/>
    </xf>
    <xf numFmtId="41" fontId="147" fillId="0" borderId="23" xfId="453" applyNumberFormat="1" applyFont="1" applyFill="1" applyBorder="1" applyAlignment="1">
      <alignment vertical="center"/>
    </xf>
    <xf numFmtId="178" fontId="140" fillId="0" borderId="42" xfId="456" applyNumberFormat="1" applyFont="1" applyFill="1" applyBorder="1" applyAlignment="1">
      <alignment horizontal="right" vertical="center"/>
    </xf>
    <xf numFmtId="166" fontId="147" fillId="0" borderId="15" xfId="539" applyNumberFormat="1" applyFont="1" applyFill="1" applyBorder="1" applyAlignment="1">
      <alignment horizontal="right" vertical="center"/>
    </xf>
    <xf numFmtId="166" fontId="140" fillId="25" borderId="73" xfId="456" applyNumberFormat="1" applyFont="1" applyFill="1" applyBorder="1" applyAlignment="1">
      <alignment horizontal="right" vertical="center"/>
    </xf>
    <xf numFmtId="167" fontId="140" fillId="0" borderId="68" xfId="538" applyNumberFormat="1" applyFont="1" applyFill="1" applyBorder="1" applyAlignment="1">
      <alignment vertical="center" wrapText="1"/>
    </xf>
    <xf numFmtId="166" fontId="147" fillId="0" borderId="42" xfId="539" applyNumberFormat="1" applyFont="1" applyFill="1" applyBorder="1" applyAlignment="1">
      <alignment horizontal="right" vertical="center"/>
    </xf>
    <xf numFmtId="41" fontId="147" fillId="0" borderId="83" xfId="453" applyNumberFormat="1" applyFont="1" applyFill="1" applyBorder="1" applyAlignment="1">
      <alignment vertical="center"/>
    </xf>
    <xf numFmtId="188" fontId="147" fillId="0" borderId="83" xfId="453" applyNumberFormat="1" applyFont="1" applyFill="1" applyBorder="1" applyAlignment="1">
      <alignment horizontal="right" vertical="center"/>
    </xf>
    <xf numFmtId="188" fontId="147" fillId="25" borderId="84" xfId="453" applyNumberFormat="1" applyFont="1" applyFill="1" applyBorder="1" applyAlignment="1">
      <alignment horizontal="right" vertical="center"/>
    </xf>
    <xf numFmtId="167" fontId="148" fillId="0" borderId="79" xfId="538" quotePrefix="1" applyNumberFormat="1" applyFont="1" applyFill="1" applyBorder="1" applyAlignment="1">
      <alignment horizontal="center" vertical="center"/>
    </xf>
    <xf numFmtId="187" fontId="148" fillId="0" borderId="80" xfId="456" applyNumberFormat="1" applyFont="1" applyFill="1" applyBorder="1" applyAlignment="1">
      <alignment vertical="center"/>
    </xf>
    <xf numFmtId="167" fontId="148" fillId="0" borderId="42" xfId="538" quotePrefix="1" applyNumberFormat="1" applyFont="1" applyFill="1" applyBorder="1" applyAlignment="1">
      <alignment horizontal="center" vertical="center"/>
    </xf>
    <xf numFmtId="167" fontId="148" fillId="0" borderId="42" xfId="538" applyNumberFormat="1" applyFont="1" applyFill="1" applyBorder="1" applyAlignment="1">
      <alignment horizontal="left" vertical="center" wrapText="1"/>
    </xf>
    <xf numFmtId="0" fontId="149" fillId="0" borderId="0" xfId="456" applyFont="1" applyFill="1" applyAlignment="1">
      <alignment vertical="top"/>
    </xf>
    <xf numFmtId="41" fontId="147" fillId="0" borderId="80" xfId="453" applyNumberFormat="1" applyFont="1" applyFill="1" applyBorder="1" applyAlignment="1">
      <alignment vertical="center"/>
    </xf>
    <xf numFmtId="188" fontId="147" fillId="0" borderId="80" xfId="453" applyNumberFormat="1" applyFont="1" applyFill="1" applyBorder="1" applyAlignment="1">
      <alignment horizontal="right" vertical="center"/>
    </xf>
    <xf numFmtId="188" fontId="147" fillId="0" borderId="81" xfId="453" applyNumberFormat="1" applyFont="1" applyFill="1" applyBorder="1" applyAlignment="1">
      <alignment horizontal="right" vertical="center"/>
    </xf>
    <xf numFmtId="41" fontId="147" fillId="0" borderId="20" xfId="453" applyNumberFormat="1" applyFont="1" applyFill="1" applyBorder="1" applyAlignment="1">
      <alignment vertical="center"/>
    </xf>
    <xf numFmtId="188" fontId="147" fillId="25" borderId="87" xfId="453" applyNumberFormat="1" applyFont="1" applyFill="1" applyBorder="1" applyAlignment="1">
      <alignment horizontal="right" vertical="center"/>
    </xf>
    <xf numFmtId="167" fontId="140" fillId="0" borderId="23" xfId="538" quotePrefix="1" applyNumberFormat="1" applyFont="1" applyFill="1" applyBorder="1" applyAlignment="1">
      <alignment horizontal="center" vertical="center"/>
    </xf>
    <xf numFmtId="167" fontId="140" fillId="0" borderId="23" xfId="538" applyNumberFormat="1" applyFont="1" applyFill="1" applyBorder="1" applyAlignment="1">
      <alignment vertical="center" wrapText="1"/>
    </xf>
    <xf numFmtId="178" fontId="140" fillId="0" borderId="20" xfId="456" applyNumberFormat="1" applyFont="1" applyFill="1" applyBorder="1" applyAlignment="1">
      <alignment vertical="center"/>
    </xf>
    <xf numFmtId="178" fontId="147" fillId="0" borderId="68" xfId="453" applyNumberFormat="1" applyFont="1" applyFill="1" applyBorder="1" applyAlignment="1">
      <alignment vertical="center"/>
    </xf>
    <xf numFmtId="41" fontId="147" fillId="0" borderId="78" xfId="453" applyNumberFormat="1" applyFont="1" applyFill="1" applyBorder="1" applyAlignment="1">
      <alignment vertical="center"/>
    </xf>
    <xf numFmtId="167" fontId="140" fillId="0" borderId="68" xfId="538" applyNumberFormat="1" applyFont="1" applyFill="1" applyBorder="1" applyAlignment="1">
      <alignment horizontal="left" vertical="center"/>
    </xf>
    <xf numFmtId="167" fontId="140" fillId="0" borderId="42" xfId="538" applyNumberFormat="1" applyFont="1" applyFill="1" applyBorder="1" applyAlignment="1">
      <alignment vertical="center"/>
    </xf>
    <xf numFmtId="167" fontId="140" fillId="0" borderId="23" xfId="538" applyNumberFormat="1" applyFont="1" applyFill="1" applyBorder="1" applyAlignment="1">
      <alignment horizontal="left" vertical="center"/>
    </xf>
    <xf numFmtId="167" fontId="140" fillId="0" borderId="42" xfId="538" applyNumberFormat="1" applyFont="1" applyFill="1" applyBorder="1" applyAlignment="1">
      <alignment horizontal="left" vertical="center"/>
    </xf>
    <xf numFmtId="0" fontId="140" fillId="0" borderId="83" xfId="538" applyFont="1" applyFill="1" applyBorder="1" applyAlignment="1">
      <alignment horizontal="left" vertical="center" wrapText="1"/>
    </xf>
    <xf numFmtId="0" fontId="140" fillId="0" borderId="83" xfId="538" applyFont="1" applyFill="1" applyBorder="1" applyAlignment="1">
      <alignment horizontal="left" vertical="center" wrapText="1"/>
    </xf>
    <xf numFmtId="49" fontId="140" fillId="0" borderId="20" xfId="538" applyNumberFormat="1" applyFont="1" applyFill="1" applyBorder="1" applyAlignment="1">
      <alignment horizontal="left" vertical="center"/>
    </xf>
    <xf numFmtId="178" fontId="147" fillId="0" borderId="20" xfId="453" applyNumberFormat="1" applyFont="1" applyFill="1" applyBorder="1" applyAlignment="1">
      <alignment vertical="center"/>
    </xf>
    <xf numFmtId="49" fontId="140" fillId="0" borderId="68" xfId="538" quotePrefix="1" applyNumberFormat="1" applyFont="1" applyFill="1" applyBorder="1" applyAlignment="1">
      <alignment horizontal="center" vertical="center"/>
    </xf>
    <xf numFmtId="49" fontId="140" fillId="0" borderId="68" xfId="538" applyNumberFormat="1" applyFont="1" applyFill="1" applyBorder="1" applyAlignment="1">
      <alignment horizontal="left" vertical="center"/>
    </xf>
    <xf numFmtId="167" fontId="140" fillId="0" borderId="68" xfId="538" applyNumberFormat="1" applyFont="1" applyFill="1" applyBorder="1" applyAlignment="1">
      <alignment horizontal="left" vertical="center" wrapText="1" indent="1"/>
    </xf>
    <xf numFmtId="167" fontId="140" fillId="0" borderId="15" xfId="538" quotePrefix="1" applyNumberFormat="1" applyFont="1" applyFill="1" applyBorder="1" applyAlignment="1">
      <alignment horizontal="center" vertical="center"/>
    </xf>
    <xf numFmtId="49" fontId="140" fillId="0" borderId="15" xfId="538" applyNumberFormat="1" applyFont="1" applyFill="1" applyBorder="1" applyAlignment="1">
      <alignment horizontal="left" vertical="center"/>
    </xf>
    <xf numFmtId="167" fontId="140" fillId="0" borderId="15" xfId="538" applyNumberFormat="1" applyFont="1" applyFill="1" applyBorder="1" applyAlignment="1">
      <alignment horizontal="left" vertical="center" wrapText="1" indent="1"/>
    </xf>
    <xf numFmtId="178" fontId="147" fillId="0" borderId="83" xfId="453" applyNumberFormat="1" applyFont="1" applyFill="1" applyBorder="1" applyAlignment="1">
      <alignment vertical="center"/>
    </xf>
    <xf numFmtId="166" fontId="140" fillId="25" borderId="89" xfId="456" applyNumberFormat="1" applyFont="1" applyFill="1" applyBorder="1" applyAlignment="1">
      <alignment horizontal="right" vertical="center"/>
    </xf>
    <xf numFmtId="188" fontId="147" fillId="0" borderId="15" xfId="453" applyNumberFormat="1" applyFont="1" applyFill="1" applyBorder="1" applyAlignment="1">
      <alignment horizontal="right" vertical="center"/>
    </xf>
    <xf numFmtId="187" fontId="147" fillId="0" borderId="20" xfId="453" applyNumberFormat="1" applyFont="1" applyFill="1" applyBorder="1" applyAlignment="1">
      <alignment horizontal="right" vertical="center"/>
    </xf>
    <xf numFmtId="0" fontId="148" fillId="0" borderId="68" xfId="538" quotePrefix="1" applyFont="1" applyFill="1" applyBorder="1" applyAlignment="1">
      <alignment horizontal="left" vertical="center" wrapText="1" indent="1"/>
    </xf>
    <xf numFmtId="187" fontId="148" fillId="0" borderId="68" xfId="538" applyNumberFormat="1" applyFont="1" applyFill="1" applyBorder="1" applyAlignment="1">
      <alignment vertical="center"/>
    </xf>
    <xf numFmtId="0" fontId="148" fillId="0" borderId="83" xfId="538" applyFont="1" applyFill="1" applyBorder="1" applyAlignment="1">
      <alignment horizontal="left" vertical="center" wrapText="1" indent="1"/>
    </xf>
    <xf numFmtId="187" fontId="148" fillId="0" borderId="83" xfId="538" applyNumberFormat="1" applyFont="1" applyFill="1" applyBorder="1" applyAlignment="1">
      <alignment vertical="center"/>
    </xf>
    <xf numFmtId="49" fontId="140" fillId="0" borderId="83" xfId="538" quotePrefix="1" applyNumberFormat="1" applyFont="1" applyFill="1" applyBorder="1" applyAlignment="1">
      <alignment horizontal="center" vertical="center"/>
    </xf>
    <xf numFmtId="49" fontId="140" fillId="0" borderId="20" xfId="538" quotePrefix="1" applyNumberFormat="1" applyFont="1" applyFill="1" applyBorder="1" applyAlignment="1">
      <alignment horizontal="center" vertical="center"/>
    </xf>
    <xf numFmtId="0" fontId="140" fillId="0" borderId="20" xfId="538" applyFont="1" applyFill="1" applyBorder="1" applyAlignment="1">
      <alignment horizontal="left" vertical="center" wrapText="1"/>
    </xf>
    <xf numFmtId="178" fontId="140" fillId="0" borderId="42" xfId="456" applyNumberFormat="1" applyFont="1" applyFill="1" applyBorder="1" applyAlignment="1">
      <alignment vertical="center"/>
    </xf>
    <xf numFmtId="49" fontId="140" fillId="0" borderId="83" xfId="538" applyNumberFormat="1" applyFont="1" applyFill="1" applyBorder="1" applyAlignment="1">
      <alignment horizontal="left" vertical="center"/>
    </xf>
    <xf numFmtId="178" fontId="140" fillId="0" borderId="83" xfId="456" applyNumberFormat="1" applyFont="1" applyFill="1" applyBorder="1" applyAlignment="1">
      <alignment vertical="center"/>
    </xf>
    <xf numFmtId="0" fontId="140" fillId="0" borderId="23" xfId="538" quotePrefix="1" applyFont="1" applyFill="1" applyBorder="1" applyAlignment="1">
      <alignment horizontal="center" vertical="center"/>
    </xf>
    <xf numFmtId="0" fontId="140" fillId="0" borderId="23" xfId="538" applyFont="1" applyFill="1" applyBorder="1" applyAlignment="1">
      <alignment horizontal="left" vertical="center" wrapText="1"/>
    </xf>
    <xf numFmtId="0" fontId="140" fillId="0" borderId="15" xfId="538" applyFont="1" applyFill="1" applyBorder="1" applyAlignment="1">
      <alignment horizontal="left" vertical="center" wrapText="1"/>
    </xf>
    <xf numFmtId="178" fontId="147" fillId="0" borderId="68" xfId="453" applyNumberFormat="1" applyFont="1" applyFill="1" applyBorder="1" applyAlignment="1">
      <alignment vertical="center"/>
    </xf>
    <xf numFmtId="166" fontId="147" fillId="0" borderId="68" xfId="539" applyNumberFormat="1" applyFont="1" applyFill="1" applyBorder="1" applyAlignment="1">
      <alignment horizontal="right" vertical="center"/>
    </xf>
    <xf numFmtId="167" fontId="140" fillId="0" borderId="42" xfId="538" applyNumberFormat="1" applyFont="1" applyFill="1" applyBorder="1" applyAlignment="1">
      <alignment horizontal="left" vertical="center" indent="1"/>
    </xf>
    <xf numFmtId="167" fontId="140" fillId="0" borderId="15" xfId="538" applyNumberFormat="1" applyFont="1" applyFill="1" applyBorder="1" applyAlignment="1">
      <alignment horizontal="left" vertical="center" indent="1"/>
    </xf>
    <xf numFmtId="0" fontId="140" fillId="0" borderId="15" xfId="538" quotePrefix="1" applyFont="1" applyFill="1" applyBorder="1" applyAlignment="1">
      <alignment horizontal="center" vertical="center"/>
    </xf>
    <xf numFmtId="0" fontId="140" fillId="0" borderId="68" xfId="538" quotePrefix="1" applyFont="1" applyFill="1" applyBorder="1" applyAlignment="1">
      <alignment horizontal="center" vertical="center"/>
    </xf>
    <xf numFmtId="0" fontId="140" fillId="0" borderId="68" xfId="538" applyFont="1" applyFill="1" applyBorder="1" applyAlignment="1">
      <alignment horizontal="left" vertical="center" wrapText="1"/>
    </xf>
    <xf numFmtId="167" fontId="140" fillId="0" borderId="68" xfId="538" applyNumberFormat="1" applyFont="1" applyFill="1" applyBorder="1" applyAlignment="1">
      <alignment horizontal="left" vertical="center" indent="1"/>
    </xf>
    <xf numFmtId="166" fontId="147" fillId="25" borderId="69" xfId="539" applyNumberFormat="1" applyFont="1" applyFill="1" applyBorder="1" applyAlignment="1">
      <alignment horizontal="right" vertical="center"/>
    </xf>
    <xf numFmtId="167" fontId="140" fillId="0" borderId="83" xfId="538" applyNumberFormat="1" applyFont="1" applyFill="1" applyBorder="1" applyAlignment="1">
      <alignment horizontal="left" vertical="center" wrapText="1" indent="1"/>
    </xf>
    <xf numFmtId="166" fontId="147" fillId="0" borderId="83" xfId="539" applyNumberFormat="1" applyFont="1" applyFill="1" applyBorder="1" applyAlignment="1">
      <alignment horizontal="right" vertical="center"/>
    </xf>
    <xf numFmtId="166" fontId="147" fillId="25" borderId="84" xfId="539" applyNumberFormat="1" applyFont="1" applyFill="1" applyBorder="1" applyAlignment="1">
      <alignment horizontal="right" vertical="center"/>
    </xf>
    <xf numFmtId="0" fontId="140" fillId="0" borderId="74" xfId="538" applyFont="1" applyFill="1" applyBorder="1" applyAlignment="1">
      <alignment horizontal="center" vertical="center"/>
    </xf>
    <xf numFmtId="0" fontId="140" fillId="0" borderId="75" xfId="538" quotePrefix="1" applyFont="1" applyFill="1" applyBorder="1" applyAlignment="1">
      <alignment horizontal="center" vertical="center"/>
    </xf>
    <xf numFmtId="0" fontId="140" fillId="0" borderId="75" xfId="538" applyFont="1" applyFill="1" applyBorder="1" applyAlignment="1">
      <alignment horizontal="left" vertical="center" wrapText="1"/>
    </xf>
    <xf numFmtId="167" fontId="140" fillId="0" borderId="75" xfId="538" applyNumberFormat="1" applyFont="1" applyFill="1" applyBorder="1" applyAlignment="1">
      <alignment horizontal="left" vertical="center" indent="1"/>
    </xf>
    <xf numFmtId="166" fontId="147" fillId="25" borderId="76" xfId="539" applyNumberFormat="1" applyFont="1" applyFill="1" applyBorder="1" applyAlignment="1">
      <alignment horizontal="right" vertical="center"/>
    </xf>
    <xf numFmtId="0" fontId="140" fillId="0" borderId="83" xfId="538" quotePrefix="1" applyFont="1" applyFill="1" applyBorder="1" applyAlignment="1">
      <alignment horizontal="center" vertical="center"/>
    </xf>
    <xf numFmtId="167" fontId="140" fillId="0" borderId="83" xfId="538" applyNumberFormat="1" applyFont="1" applyFill="1" applyBorder="1" applyAlignment="1">
      <alignment horizontal="left" vertical="center" indent="1"/>
    </xf>
    <xf numFmtId="0" fontId="140" fillId="0" borderId="79" xfId="538" applyFont="1" applyFill="1" applyBorder="1" applyAlignment="1">
      <alignment horizontal="center" vertical="center"/>
    </xf>
    <xf numFmtId="0" fontId="140" fillId="0" borderId="80" xfId="538" quotePrefix="1" applyFont="1" applyFill="1" applyBorder="1" applyAlignment="1">
      <alignment horizontal="center" vertical="center"/>
    </xf>
    <xf numFmtId="0" fontId="140" fillId="0" borderId="80" xfId="538" applyFont="1" applyFill="1" applyBorder="1" applyAlignment="1">
      <alignment horizontal="left" vertical="center" wrapText="1"/>
    </xf>
    <xf numFmtId="167" fontId="140" fillId="0" borderId="80" xfId="538" applyNumberFormat="1" applyFont="1" applyFill="1" applyBorder="1" applyAlignment="1">
      <alignment horizontal="left" vertical="center" indent="1"/>
    </xf>
    <xf numFmtId="0" fontId="140" fillId="0" borderId="42" xfId="538" quotePrefix="1" applyFont="1" applyFill="1" applyBorder="1" applyAlignment="1">
      <alignment horizontal="center" vertical="center"/>
    </xf>
    <xf numFmtId="0" fontId="140" fillId="0" borderId="42" xfId="538" applyFont="1" applyFill="1" applyBorder="1" applyAlignment="1">
      <alignment horizontal="left" vertical="center" wrapText="1"/>
    </xf>
    <xf numFmtId="0" fontId="140" fillId="0" borderId="15" xfId="538" applyFont="1" applyFill="1" applyBorder="1" applyAlignment="1">
      <alignment vertical="center" wrapText="1"/>
    </xf>
    <xf numFmtId="41" fontId="147" fillId="0" borderId="15" xfId="453" applyNumberFormat="1" applyFont="1" applyFill="1" applyBorder="1" applyAlignment="1">
      <alignment vertical="center"/>
    </xf>
    <xf numFmtId="188" fontId="147" fillId="25" borderId="73" xfId="453" applyNumberFormat="1" applyFont="1" applyFill="1" applyBorder="1" applyAlignment="1">
      <alignment horizontal="right" vertical="center"/>
    </xf>
    <xf numFmtId="167" fontId="140" fillId="0" borderId="77" xfId="538" applyNumberFormat="1" applyFont="1" applyFill="1" applyBorder="1" applyAlignment="1">
      <alignment horizontal="center"/>
    </xf>
    <xf numFmtId="167" fontId="140" fillId="0" borderId="78" xfId="538" applyNumberFormat="1" applyFont="1" applyFill="1" applyBorder="1" applyAlignment="1">
      <alignment horizontal="center"/>
    </xf>
    <xf numFmtId="167" fontId="140" fillId="0" borderId="78" xfId="538" applyNumberFormat="1" applyFont="1" applyFill="1" applyBorder="1" applyAlignment="1">
      <alignment horizontal="left"/>
    </xf>
    <xf numFmtId="167" fontId="144" fillId="0" borderId="78" xfId="538" applyNumberFormat="1" applyFont="1" applyFill="1" applyBorder="1" applyAlignment="1">
      <alignment horizontal="left" vertical="center" indent="1"/>
    </xf>
    <xf numFmtId="187" fontId="144" fillId="0" borderId="78" xfId="538" applyNumberFormat="1" applyFont="1" applyFill="1" applyBorder="1" applyAlignment="1">
      <alignment horizontal="right" vertical="center"/>
    </xf>
    <xf numFmtId="187" fontId="144" fillId="0" borderId="78" xfId="538" applyNumberFormat="1" applyFont="1" applyFill="1" applyBorder="1" applyAlignment="1">
      <alignment vertical="center"/>
    </xf>
    <xf numFmtId="166" fontId="144" fillId="0" borderId="78" xfId="456" applyNumberFormat="1" applyFont="1" applyFill="1" applyBorder="1" applyAlignment="1">
      <alignment horizontal="right" vertical="center"/>
    </xf>
    <xf numFmtId="166" fontId="144" fillId="25" borderId="89" xfId="456" applyNumberFormat="1" applyFont="1" applyFill="1" applyBorder="1" applyAlignment="1">
      <alignment horizontal="right" vertical="center"/>
    </xf>
    <xf numFmtId="187" fontId="151" fillId="0" borderId="0" xfId="456" applyNumberFormat="1" applyFont="1" applyFill="1" applyAlignment="1"/>
    <xf numFmtId="178" fontId="113" fillId="0" borderId="0" xfId="456" applyNumberFormat="1" applyFont="1" applyFill="1" applyAlignment="1"/>
    <xf numFmtId="187" fontId="143" fillId="0" borderId="0" xfId="456" applyNumberFormat="1" applyFont="1" applyFill="1" applyAlignment="1"/>
    <xf numFmtId="166" fontId="23" fillId="0" borderId="0" xfId="539" applyNumberFormat="1" applyFont="1" applyFill="1" applyAlignment="1"/>
    <xf numFmtId="166" fontId="113" fillId="0" borderId="0" xfId="539" applyNumberFormat="1" applyFont="1" applyFill="1"/>
    <xf numFmtId="43" fontId="113" fillId="0" borderId="0" xfId="456" applyNumberFormat="1" applyFont="1" applyFill="1" applyAlignment="1"/>
    <xf numFmtId="4" fontId="89" fillId="0" borderId="0" xfId="456" applyNumberFormat="1" applyFont="1" applyFill="1" applyAlignment="1"/>
    <xf numFmtId="43" fontId="23" fillId="0" borderId="0" xfId="456" applyNumberFormat="1" applyFont="1" applyFill="1" applyAlignment="1"/>
    <xf numFmtId="4" fontId="89" fillId="0" borderId="0" xfId="539" applyNumberFormat="1" applyFont="1" applyFill="1" applyAlignment="1"/>
    <xf numFmtId="167" fontId="152" fillId="0" borderId="0" xfId="538" applyNumberFormat="1" applyFont="1" applyFill="1" applyBorder="1" applyAlignment="1" applyProtection="1">
      <alignment horizontal="center" vertical="center"/>
      <protection locked="0"/>
    </xf>
    <xf numFmtId="167" fontId="113" fillId="0" borderId="0" xfId="456" applyNumberFormat="1" applyFont="1" applyFill="1" applyAlignment="1">
      <alignment horizontal="center"/>
    </xf>
    <xf numFmtId="167" fontId="113" fillId="0" borderId="0" xfId="456" applyNumberFormat="1" applyFont="1" applyFill="1" applyBorder="1" applyAlignment="1">
      <alignment horizontal="left"/>
    </xf>
    <xf numFmtId="167" fontId="113" fillId="0" borderId="0" xfId="456" applyNumberFormat="1" applyFont="1" applyFill="1" applyAlignment="1">
      <alignment horizontal="left" indent="1"/>
    </xf>
    <xf numFmtId="167" fontId="113" fillId="0" borderId="0" xfId="456" applyNumberFormat="1" applyFont="1" applyFill="1" applyAlignment="1">
      <alignment vertical="center"/>
    </xf>
    <xf numFmtId="43" fontId="113" fillId="0" borderId="0" xfId="456" applyNumberFormat="1" applyFont="1" applyFill="1" applyAlignment="1">
      <alignment vertical="center"/>
    </xf>
    <xf numFmtId="3" fontId="90" fillId="0" borderId="0" xfId="452" applyNumberFormat="1" applyFont="1" applyBorder="1" applyAlignment="1">
      <alignment horizontal="left" vertical="top" wrapText="1"/>
    </xf>
    <xf numFmtId="3" fontId="90" fillId="0" borderId="0" xfId="452" applyNumberFormat="1" applyFont="1" applyAlignment="1">
      <alignment vertical="top" wrapText="1"/>
    </xf>
    <xf numFmtId="3" fontId="63" fillId="0" borderId="0" xfId="452" applyNumberFormat="1" applyFont="1" applyAlignment="1">
      <alignment horizontal="right" vertical="top" wrapText="1"/>
    </xf>
    <xf numFmtId="3" fontId="87" fillId="0" borderId="29" xfId="452" applyNumberFormat="1" applyFont="1" applyBorder="1" applyAlignment="1">
      <alignment horizontal="center" vertical="top" wrapText="1"/>
    </xf>
    <xf numFmtId="3" fontId="90" fillId="0" borderId="29" xfId="452" applyNumberFormat="1" applyFont="1" applyBorder="1" applyAlignment="1">
      <alignment vertical="top" wrapText="1"/>
    </xf>
    <xf numFmtId="3" fontId="63" fillId="0" borderId="0" xfId="452" applyNumberFormat="1" applyFont="1" applyAlignment="1">
      <alignment horizontal="center" vertical="top" wrapText="1"/>
    </xf>
    <xf numFmtId="4" fontId="90" fillId="25" borderId="42" xfId="452" applyNumberFormat="1" applyFont="1" applyFill="1" applyBorder="1" applyAlignment="1">
      <alignment horizontal="center" vertical="center" wrapText="1"/>
    </xf>
    <xf numFmtId="3" fontId="90" fillId="0" borderId="42" xfId="452" applyNumberFormat="1" applyFont="1" applyBorder="1" applyAlignment="1">
      <alignment horizontal="center" vertical="center" wrapText="1"/>
    </xf>
    <xf numFmtId="3" fontId="62" fillId="0" borderId="0" xfId="452" applyNumberFormat="1" applyFont="1" applyAlignment="1">
      <alignment horizontal="center" vertical="top" wrapText="1"/>
    </xf>
    <xf numFmtId="4" fontId="63" fillId="25" borderId="42" xfId="452" applyNumberFormat="1" applyFont="1" applyFill="1" applyBorder="1" applyAlignment="1">
      <alignment horizontal="center" vertical="center" wrapText="1"/>
    </xf>
    <xf numFmtId="49" fontId="63" fillId="0" borderId="42" xfId="452" applyNumberFormat="1" applyFont="1" applyBorder="1" applyAlignment="1">
      <alignment horizontal="center" vertical="center" wrapText="1"/>
    </xf>
    <xf numFmtId="0" fontId="63" fillId="0" borderId="42" xfId="452" applyFont="1" applyBorder="1" applyAlignment="1">
      <alignment horizontal="center" vertical="center" wrapText="1"/>
    </xf>
    <xf numFmtId="3" fontId="63" fillId="0" borderId="42" xfId="452" applyNumberFormat="1" applyFont="1" applyFill="1" applyBorder="1" applyAlignment="1">
      <alignment horizontal="center" vertical="center" wrapText="1"/>
    </xf>
    <xf numFmtId="3" fontId="63" fillId="25" borderId="42" xfId="452" applyNumberFormat="1" applyFont="1" applyFill="1" applyBorder="1" applyAlignment="1">
      <alignment horizontal="center" vertical="center" wrapText="1"/>
    </xf>
    <xf numFmtId="0" fontId="63" fillId="0" borderId="42" xfId="452" applyFont="1" applyFill="1" applyBorder="1" applyAlignment="1">
      <alignment horizontal="left" vertical="center" wrapText="1" indent="1"/>
    </xf>
    <xf numFmtId="187" fontId="63" fillId="0" borderId="15" xfId="452" applyNumberFormat="1" applyFont="1" applyBorder="1" applyAlignment="1">
      <alignment horizontal="center" vertical="center"/>
    </xf>
    <xf numFmtId="187" fontId="63" fillId="25" borderId="42" xfId="452" applyNumberFormat="1" applyFont="1" applyFill="1" applyBorder="1" applyAlignment="1">
      <alignment horizontal="center" vertical="center" wrapText="1"/>
    </xf>
    <xf numFmtId="166" fontId="63" fillId="0" borderId="42" xfId="453" applyNumberFormat="1" applyFont="1" applyBorder="1" applyAlignment="1">
      <alignment horizontal="center" vertical="center"/>
    </xf>
    <xf numFmtId="3" fontId="63" fillId="0" borderId="0" xfId="452" applyNumberFormat="1" applyFont="1" applyFill="1" applyBorder="1" applyAlignment="1">
      <alignment vertical="center" wrapText="1"/>
    </xf>
    <xf numFmtId="3" fontId="63" fillId="0" borderId="0" xfId="452" applyNumberFormat="1" applyFont="1" applyFill="1" applyAlignment="1">
      <alignment vertical="center" wrapText="1"/>
    </xf>
    <xf numFmtId="187" fontId="63" fillId="0" borderId="42" xfId="452" applyNumberFormat="1" applyFont="1" applyBorder="1" applyAlignment="1">
      <alignment horizontal="center" vertical="center"/>
    </xf>
    <xf numFmtId="0" fontId="62" fillId="0" borderId="90" xfId="452" applyFont="1" applyFill="1" applyBorder="1" applyAlignment="1">
      <alignment horizontal="center" vertical="center" wrapText="1"/>
    </xf>
    <xf numFmtId="187" fontId="62" fillId="0" borderId="90" xfId="452" applyNumberFormat="1" applyFont="1" applyBorder="1" applyAlignment="1">
      <alignment horizontal="center" vertical="center"/>
    </xf>
    <xf numFmtId="187" fontId="62" fillId="25" borderId="90" xfId="452" applyNumberFormat="1" applyFont="1" applyFill="1" applyBorder="1" applyAlignment="1">
      <alignment horizontal="center" vertical="center"/>
    </xf>
    <xf numFmtId="166" fontId="62" fillId="0" borderId="90" xfId="453" applyNumberFormat="1" applyFont="1" applyBorder="1" applyAlignment="1">
      <alignment horizontal="center" vertical="center"/>
    </xf>
    <xf numFmtId="0" fontId="153" fillId="0" borderId="23" xfId="538" applyFont="1" applyFill="1" applyBorder="1" applyAlignment="1">
      <alignment horizontal="left" vertical="center" wrapText="1" indent="1"/>
    </xf>
    <xf numFmtId="178" fontId="153" fillId="0" borderId="23" xfId="538" applyNumberFormat="1" applyFont="1" applyBorder="1" applyAlignment="1">
      <alignment horizontal="center" vertical="center"/>
    </xf>
    <xf numFmtId="187" fontId="63" fillId="25" borderId="23" xfId="452" applyNumberFormat="1" applyFont="1" applyFill="1" applyBorder="1" applyAlignment="1">
      <alignment horizontal="center" vertical="center" wrapText="1"/>
    </xf>
    <xf numFmtId="0" fontId="153" fillId="0" borderId="42" xfId="538" applyFont="1" applyFill="1" applyBorder="1" applyAlignment="1">
      <alignment horizontal="left" vertical="center" wrapText="1" indent="1"/>
    </xf>
    <xf numFmtId="178" fontId="153" fillId="0" borderId="42" xfId="538" applyNumberFormat="1" applyFont="1" applyBorder="1" applyAlignment="1">
      <alignment horizontal="center" vertical="center"/>
    </xf>
    <xf numFmtId="0" fontId="153" fillId="0" borderId="91" xfId="538" applyFont="1" applyFill="1" applyBorder="1" applyAlignment="1">
      <alignment horizontal="left" vertical="center" wrapText="1" indent="1"/>
    </xf>
    <xf numFmtId="178" fontId="153" fillId="0" borderId="91" xfId="538" applyNumberFormat="1" applyFont="1" applyBorder="1" applyAlignment="1">
      <alignment horizontal="center" vertical="center"/>
    </xf>
    <xf numFmtId="187" fontId="63" fillId="25" borderId="91" xfId="452" applyNumberFormat="1" applyFont="1" applyFill="1" applyBorder="1" applyAlignment="1">
      <alignment horizontal="center" vertical="center" wrapText="1"/>
    </xf>
    <xf numFmtId="166" fontId="112" fillId="0" borderId="91" xfId="453" applyNumberFormat="1" applyFont="1" applyBorder="1" applyAlignment="1">
      <alignment horizontal="center" vertical="center"/>
    </xf>
    <xf numFmtId="166" fontId="62" fillId="25" borderId="90" xfId="452" applyNumberFormat="1" applyFont="1" applyFill="1" applyBorder="1" applyAlignment="1">
      <alignment horizontal="center" vertical="center"/>
    </xf>
    <xf numFmtId="0" fontId="63" fillId="25" borderId="23" xfId="538" applyFont="1" applyFill="1" applyBorder="1" applyAlignment="1">
      <alignment horizontal="left" vertical="center" wrapText="1" indent="1"/>
    </xf>
    <xf numFmtId="166" fontId="63" fillId="0" borderId="23" xfId="453" applyNumberFormat="1" applyFont="1" applyBorder="1" applyAlignment="1">
      <alignment horizontal="center" vertical="center"/>
    </xf>
    <xf numFmtId="0" fontId="63" fillId="25" borderId="42" xfId="465" applyFont="1" applyFill="1" applyBorder="1" applyAlignment="1">
      <alignment horizontal="left" vertical="center" wrapText="1" indent="1"/>
    </xf>
    <xf numFmtId="0" fontId="63" fillId="25" borderId="15" xfId="465" applyFont="1" applyFill="1" applyBorder="1" applyAlignment="1">
      <alignment horizontal="left" vertical="center" wrapText="1" indent="1"/>
    </xf>
    <xf numFmtId="0" fontId="63" fillId="25" borderId="15" xfId="538" applyFont="1" applyFill="1" applyBorder="1" applyAlignment="1">
      <alignment horizontal="left" vertical="center" wrapText="1" indent="1"/>
    </xf>
    <xf numFmtId="187" fontId="63" fillId="25" borderId="15" xfId="452" applyNumberFormat="1" applyFont="1" applyFill="1" applyBorder="1" applyAlignment="1">
      <alignment horizontal="center" vertical="center" wrapText="1"/>
    </xf>
    <xf numFmtId="2" fontId="63" fillId="0" borderId="42" xfId="540" applyNumberFormat="1" applyFont="1" applyFill="1" applyBorder="1" applyAlignment="1">
      <alignment horizontal="left" vertical="center" wrapText="1" indent="1"/>
    </xf>
    <xf numFmtId="0" fontId="63" fillId="25" borderId="42" xfId="538" applyFont="1" applyFill="1" applyBorder="1" applyAlignment="1">
      <alignment horizontal="left" vertical="center" wrapText="1" indent="1"/>
    </xf>
    <xf numFmtId="2" fontId="63" fillId="25" borderId="42" xfId="540" applyNumberFormat="1" applyFont="1" applyFill="1" applyBorder="1" applyAlignment="1">
      <alignment horizontal="left" vertical="center" wrapText="1" indent="1"/>
    </xf>
    <xf numFmtId="0" fontId="63" fillId="0" borderId="42" xfId="538" applyFont="1" applyFill="1" applyBorder="1" applyAlignment="1">
      <alignment horizontal="left" vertical="center" wrapText="1" indent="1"/>
    </xf>
    <xf numFmtId="43" fontId="63" fillId="0" borderId="42" xfId="538" applyNumberFormat="1" applyFont="1" applyFill="1" applyBorder="1" applyAlignment="1">
      <alignment horizontal="left" vertical="center" wrapText="1" indent="1"/>
    </xf>
    <xf numFmtId="0" fontId="63" fillId="0" borderId="91" xfId="538" applyFont="1" applyFill="1" applyBorder="1" applyAlignment="1">
      <alignment horizontal="left" vertical="center" wrapText="1" indent="1"/>
    </xf>
    <xf numFmtId="166" fontId="63" fillId="0" borderId="91" xfId="453" applyNumberFormat="1" applyFont="1" applyBorder="1" applyAlignment="1">
      <alignment horizontal="center" vertical="center"/>
    </xf>
    <xf numFmtId="0" fontId="62" fillId="25" borderId="92" xfId="452" applyFont="1" applyFill="1" applyBorder="1" applyAlignment="1">
      <alignment horizontal="center" vertical="center" wrapText="1"/>
    </xf>
    <xf numFmtId="166" fontId="63" fillId="0" borderId="92" xfId="453" applyNumberFormat="1" applyFont="1" applyBorder="1" applyAlignment="1">
      <alignment horizontal="center" vertical="center"/>
    </xf>
    <xf numFmtId="187" fontId="62" fillId="25" borderId="92" xfId="452" applyNumberFormat="1" applyFont="1" applyFill="1" applyBorder="1" applyAlignment="1">
      <alignment horizontal="center" vertical="center"/>
    </xf>
    <xf numFmtId="187" fontId="63" fillId="0" borderId="23" xfId="452" applyNumberFormat="1" applyFont="1" applyBorder="1" applyAlignment="1">
      <alignment horizontal="center" vertical="center"/>
    </xf>
    <xf numFmtId="0" fontId="63" fillId="0" borderId="91" xfId="452" applyFont="1" applyFill="1" applyBorder="1" applyAlignment="1">
      <alignment horizontal="left" vertical="center" wrapText="1" indent="1"/>
    </xf>
    <xf numFmtId="187" fontId="63" fillId="0" borderId="91" xfId="452" applyNumberFormat="1" applyFont="1" applyBorder="1" applyAlignment="1">
      <alignment horizontal="center" vertical="center"/>
    </xf>
    <xf numFmtId="178" fontId="63" fillId="25" borderId="91" xfId="453" applyNumberFormat="1" applyFont="1" applyFill="1" applyBorder="1" applyAlignment="1">
      <alignment horizontal="center" vertical="center"/>
    </xf>
    <xf numFmtId="3" fontId="62" fillId="0" borderId="92" xfId="452" applyNumberFormat="1" applyFont="1" applyFill="1" applyBorder="1" applyAlignment="1">
      <alignment horizontal="center" vertical="center" wrapText="1"/>
    </xf>
    <xf numFmtId="187" fontId="62" fillId="0" borderId="92" xfId="452" applyNumberFormat="1" applyFont="1" applyBorder="1" applyAlignment="1">
      <alignment horizontal="center" vertical="center"/>
    </xf>
    <xf numFmtId="166" fontId="62" fillId="0" borderId="92" xfId="452" applyNumberFormat="1" applyFont="1" applyBorder="1" applyAlignment="1">
      <alignment horizontal="center" vertical="center"/>
    </xf>
    <xf numFmtId="3" fontId="63" fillId="0" borderId="0" xfId="452" applyNumberFormat="1" applyFont="1" applyFill="1" applyBorder="1" applyAlignment="1">
      <alignment horizontal="right" vertical="center" wrapText="1"/>
    </xf>
    <xf numFmtId="3" fontId="63" fillId="0" borderId="0" xfId="452" applyNumberFormat="1" applyFont="1" applyFill="1" applyAlignment="1">
      <alignment horizontal="right" vertical="center" wrapText="1"/>
    </xf>
    <xf numFmtId="3" fontId="63" fillId="25" borderId="0" xfId="452" applyNumberFormat="1" applyFont="1" applyFill="1" applyBorder="1" applyAlignment="1">
      <alignment horizontal="right" vertical="top" wrapText="1"/>
    </xf>
    <xf numFmtId="3" fontId="63" fillId="0" borderId="0" xfId="452" applyNumberFormat="1" applyFont="1" applyBorder="1" applyAlignment="1">
      <alignment horizontal="right" vertical="top" wrapText="1"/>
    </xf>
    <xf numFmtId="3" fontId="63" fillId="0" borderId="0" xfId="452" applyNumberFormat="1" applyFont="1" applyAlignment="1">
      <alignment horizontal="left" vertical="top" wrapText="1"/>
    </xf>
    <xf numFmtId="3" fontId="63" fillId="25" borderId="0" xfId="452" applyNumberFormat="1" applyFont="1" applyFill="1" applyAlignment="1">
      <alignment horizontal="right" vertical="top" wrapText="1"/>
    </xf>
    <xf numFmtId="3" fontId="63" fillId="0" borderId="0" xfId="452" applyNumberFormat="1" applyFont="1" applyBorder="1" applyAlignment="1">
      <alignment horizontal="right" vertical="top" wrapText="1" indent="2"/>
    </xf>
    <xf numFmtId="0" fontId="62" fillId="0" borderId="0" xfId="449" applyFont="1" applyFill="1" applyAlignment="1"/>
    <xf numFmtId="3" fontId="63" fillId="0" borderId="0" xfId="449" applyNumberFormat="1" applyFont="1" applyFill="1" applyAlignment="1"/>
    <xf numFmtId="0" fontId="51" fillId="0" borderId="0" xfId="449" applyFont="1" applyFill="1"/>
    <xf numFmtId="0" fontId="63" fillId="0" borderId="0" xfId="449" quotePrefix="1" applyFont="1" applyFill="1" applyAlignment="1"/>
    <xf numFmtId="0" fontId="62" fillId="0" borderId="0" xfId="449" applyFont="1" applyFill="1" applyAlignment="1">
      <alignment horizontal="centerContinuous" vertical="center"/>
    </xf>
    <xf numFmtId="0" fontId="63" fillId="0" borderId="0" xfId="449" quotePrefix="1" applyFont="1" applyFill="1" applyAlignment="1">
      <alignment horizontal="centerContinuous"/>
    </xf>
    <xf numFmtId="3" fontId="63" fillId="0" borderId="0" xfId="449" applyNumberFormat="1" applyFont="1" applyFill="1" applyAlignment="1">
      <alignment horizontal="centerContinuous"/>
    </xf>
    <xf numFmtId="0" fontId="63" fillId="0" borderId="0" xfId="449" applyFont="1" applyFill="1"/>
    <xf numFmtId="3" fontId="63" fillId="0" borderId="0" xfId="449" applyNumberFormat="1" applyFont="1" applyFill="1" applyBorder="1"/>
    <xf numFmtId="3" fontId="63" fillId="0" borderId="0" xfId="449" applyNumberFormat="1" applyFont="1" applyFill="1"/>
    <xf numFmtId="3" fontId="62" fillId="0" borderId="0" xfId="449" applyNumberFormat="1" applyFont="1" applyFill="1" applyAlignment="1">
      <alignment horizontal="centerContinuous"/>
    </xf>
    <xf numFmtId="3" fontId="65" fillId="0" borderId="0" xfId="449" applyNumberFormat="1" applyFont="1" applyFill="1" applyAlignment="1">
      <alignment horizontal="centerContinuous"/>
    </xf>
    <xf numFmtId="0" fontId="68" fillId="0" borderId="15" xfId="449" applyFont="1" applyFill="1" applyBorder="1"/>
    <xf numFmtId="0" fontId="65" fillId="0" borderId="15" xfId="449" applyFont="1" applyFill="1" applyBorder="1" applyAlignment="1">
      <alignment horizontal="centerContinuous" vertical="top"/>
    </xf>
    <xf numFmtId="3" fontId="65" fillId="0" borderId="42" xfId="449" applyNumberFormat="1" applyFont="1" applyFill="1" applyBorder="1" applyAlignment="1">
      <alignment horizontal="centerContinuous" vertical="top"/>
    </xf>
    <xf numFmtId="3" fontId="65" fillId="0" borderId="42" xfId="449" applyNumberFormat="1" applyFont="1" applyFill="1" applyBorder="1" applyAlignment="1">
      <alignment horizontal="centerContinuous"/>
    </xf>
    <xf numFmtId="3" fontId="65" fillId="0" borderId="28" xfId="449" applyNumberFormat="1" applyFont="1" applyFill="1" applyBorder="1" applyAlignment="1">
      <alignment horizontal="centerContinuous" vertical="top"/>
    </xf>
    <xf numFmtId="3" fontId="65" fillId="0" borderId="28" xfId="449" applyNumberFormat="1" applyFont="1" applyFill="1" applyBorder="1" applyAlignment="1">
      <alignment horizontal="centerContinuous"/>
    </xf>
    <xf numFmtId="3" fontId="65" fillId="0" borderId="45" xfId="449" applyNumberFormat="1" applyFont="1" applyFill="1" applyBorder="1" applyAlignment="1">
      <alignment horizontal="centerContinuous"/>
    </xf>
    <xf numFmtId="0" fontId="65" fillId="0" borderId="20" xfId="449" applyFont="1" applyFill="1" applyBorder="1" applyAlignment="1">
      <alignment horizontal="center"/>
    </xf>
    <xf numFmtId="0" fontId="65" fillId="0" borderId="20" xfId="449" applyFont="1" applyFill="1" applyBorder="1" applyAlignment="1">
      <alignment horizontal="centerContinuous"/>
    </xf>
    <xf numFmtId="3" fontId="65" fillId="0" borderId="35" xfId="449" applyNumberFormat="1" applyFont="1" applyFill="1" applyBorder="1" applyAlignment="1">
      <alignment horizontal="center"/>
    </xf>
    <xf numFmtId="3" fontId="65" fillId="0" borderId="15" xfId="449" quotePrefix="1" applyNumberFormat="1" applyFont="1" applyFill="1" applyBorder="1" applyAlignment="1">
      <alignment horizontal="center"/>
    </xf>
    <xf numFmtId="0" fontId="65" fillId="0" borderId="23" xfId="449" applyFont="1" applyFill="1" applyBorder="1"/>
    <xf numFmtId="0" fontId="65" fillId="0" borderId="23" xfId="449" applyFont="1" applyFill="1" applyBorder="1" applyAlignment="1">
      <alignment horizontal="centerContinuous"/>
    </xf>
    <xf numFmtId="3" fontId="65" fillId="0" borderId="35" xfId="449" quotePrefix="1" applyNumberFormat="1" applyFont="1" applyFill="1" applyBorder="1" applyAlignment="1">
      <alignment horizontal="center"/>
    </xf>
    <xf numFmtId="3" fontId="65" fillId="0" borderId="20" xfId="449" quotePrefix="1" applyNumberFormat="1" applyFont="1" applyFill="1" applyBorder="1" applyAlignment="1">
      <alignment horizontal="center"/>
    </xf>
    <xf numFmtId="0" fontId="67" fillId="0" borderId="23" xfId="449" quotePrefix="1" applyFont="1" applyFill="1" applyBorder="1" applyAlignment="1">
      <alignment horizontal="center" vertical="center"/>
    </xf>
    <xf numFmtId="0" fontId="67" fillId="0" borderId="42" xfId="449" quotePrefix="1" applyFont="1" applyFill="1" applyBorder="1" applyAlignment="1">
      <alignment horizontal="center" vertical="center"/>
    </xf>
    <xf numFmtId="3" fontId="67" fillId="0" borderId="45" xfId="449" quotePrefix="1" applyNumberFormat="1" applyFont="1" applyFill="1" applyBorder="1" applyAlignment="1">
      <alignment horizontal="center" vertical="center"/>
    </xf>
    <xf numFmtId="3" fontId="67" fillId="0" borderId="42" xfId="449" quotePrefix="1" applyNumberFormat="1" applyFont="1" applyFill="1" applyBorder="1" applyAlignment="1">
      <alignment horizontal="center" vertical="center"/>
    </xf>
    <xf numFmtId="0" fontId="51" fillId="0" borderId="0" xfId="449" applyFont="1" applyFill="1" applyAlignment="1">
      <alignment horizontal="center" vertical="center"/>
    </xf>
    <xf numFmtId="0" fontId="62" fillId="0" borderId="15" xfId="449" applyFont="1" applyFill="1" applyBorder="1"/>
    <xf numFmtId="167" fontId="63" fillId="0" borderId="20" xfId="449" applyNumberFormat="1" applyFont="1" applyFill="1" applyBorder="1" applyAlignment="1">
      <alignment horizontal="right"/>
    </xf>
    <xf numFmtId="166" fontId="63" fillId="0" borderId="15" xfId="449" applyNumberFormat="1" applyFont="1" applyFill="1" applyBorder="1"/>
    <xf numFmtId="0" fontId="62" fillId="0" borderId="20" xfId="449" applyFont="1" applyFill="1" applyBorder="1"/>
    <xf numFmtId="166" fontId="63" fillId="0" borderId="18" xfId="449" applyNumberFormat="1" applyFont="1" applyFill="1" applyBorder="1"/>
    <xf numFmtId="166" fontId="63" fillId="0" borderId="20" xfId="449" applyNumberFormat="1" applyFont="1" applyFill="1" applyBorder="1"/>
    <xf numFmtId="166" fontId="63" fillId="0" borderId="35" xfId="449" applyNumberFormat="1" applyFont="1" applyFill="1" applyBorder="1"/>
    <xf numFmtId="0" fontId="62" fillId="0" borderId="23" xfId="449" applyFont="1" applyFill="1" applyBorder="1"/>
    <xf numFmtId="167" fontId="63" fillId="0" borderId="37" xfId="449" applyNumberFormat="1" applyFont="1" applyFill="1" applyBorder="1"/>
    <xf numFmtId="166" fontId="63" fillId="0" borderId="23" xfId="449" applyNumberFormat="1" applyFont="1" applyFill="1" applyBorder="1"/>
    <xf numFmtId="166" fontId="63" fillId="0" borderId="36" xfId="449" applyNumberFormat="1" applyFont="1" applyFill="1" applyBorder="1"/>
    <xf numFmtId="0" fontId="97" fillId="0" borderId="0" xfId="452"/>
    <xf numFmtId="0" fontId="97" fillId="0" borderId="0" xfId="452" applyFill="1"/>
    <xf numFmtId="10" fontId="63" fillId="0" borderId="23" xfId="449" applyNumberFormat="1" applyFont="1" applyFill="1" applyBorder="1"/>
    <xf numFmtId="167" fontId="62" fillId="25" borderId="0" xfId="452" applyNumberFormat="1" applyFont="1" applyFill="1"/>
    <xf numFmtId="167" fontId="145" fillId="25" borderId="0" xfId="452" applyNumberFormat="1" applyFont="1" applyFill="1" applyAlignment="1">
      <alignment horizontal="center"/>
    </xf>
    <xf numFmtId="167" fontId="141" fillId="25" borderId="0" xfId="452" applyNumberFormat="1" applyFont="1" applyFill="1" applyBorder="1" applyAlignment="1">
      <alignment horizontal="center" vertical="center"/>
    </xf>
    <xf numFmtId="167" fontId="141" fillId="0" borderId="0" xfId="452" applyNumberFormat="1" applyFont="1" applyFill="1" applyAlignment="1">
      <alignment horizontal="center" vertical="center" wrapText="1"/>
    </xf>
    <xf numFmtId="41" fontId="141" fillId="0" borderId="0" xfId="452" applyNumberFormat="1" applyFont="1" applyFill="1" applyAlignment="1">
      <alignment horizontal="right" vertical="center"/>
    </xf>
    <xf numFmtId="4" fontId="141" fillId="0" borderId="0" xfId="452" applyNumberFormat="1" applyFont="1" applyFill="1" applyAlignment="1">
      <alignment horizontal="right" vertical="center"/>
    </xf>
    <xf numFmtId="43" fontId="141" fillId="0" borderId="0" xfId="452" applyNumberFormat="1" applyFont="1" applyFill="1" applyAlignment="1">
      <alignment horizontal="right" vertical="center"/>
    </xf>
    <xf numFmtId="0" fontId="141" fillId="0" borderId="0" xfId="452" applyFont="1" applyFill="1"/>
    <xf numFmtId="0" fontId="85" fillId="0" borderId="0" xfId="452" applyFont="1" applyFill="1" applyBorder="1" applyAlignment="1"/>
    <xf numFmtId="0" fontId="145" fillId="0" borderId="0" xfId="452" applyFont="1" applyFill="1"/>
    <xf numFmtId="0" fontId="85" fillId="25" borderId="0" xfId="452" applyFont="1" applyFill="1" applyBorder="1" applyAlignment="1">
      <alignment horizontal="center"/>
    </xf>
    <xf numFmtId="0" fontId="85" fillId="0" borderId="0" xfId="452" applyFont="1" applyFill="1" applyBorder="1" applyAlignment="1">
      <alignment horizontal="center"/>
    </xf>
    <xf numFmtId="0" fontId="79" fillId="25" borderId="0" xfId="452" applyFont="1" applyFill="1" applyBorder="1"/>
    <xf numFmtId="0" fontId="79" fillId="0" borderId="0" xfId="452" applyFont="1" applyFill="1" applyBorder="1"/>
    <xf numFmtId="0" fontId="79" fillId="0" borderId="0" xfId="452" applyFont="1" applyFill="1" applyBorder="1" applyAlignment="1">
      <alignment horizontal="right"/>
    </xf>
    <xf numFmtId="0" fontId="104" fillId="0" borderId="0" xfId="452" applyFont="1" applyFill="1" applyBorder="1" applyAlignment="1">
      <alignment horizontal="right"/>
    </xf>
    <xf numFmtId="0" fontId="79" fillId="0" borderId="0" xfId="452" applyFont="1" applyFill="1"/>
    <xf numFmtId="0" fontId="51" fillId="25" borderId="42" xfId="452" applyFont="1" applyFill="1" applyBorder="1" applyAlignment="1">
      <alignment horizontal="center" vertical="center"/>
    </xf>
    <xf numFmtId="0" fontId="51" fillId="25" borderId="45" xfId="452" applyFont="1" applyFill="1" applyBorder="1" applyAlignment="1">
      <alignment horizontal="center" vertical="center"/>
    </xf>
    <xf numFmtId="0" fontId="51" fillId="0" borderId="15" xfId="452" applyFont="1" applyFill="1" applyBorder="1" applyAlignment="1">
      <alignment horizontal="center" vertical="center"/>
    </xf>
    <xf numFmtId="0" fontId="51" fillId="0" borderId="14" xfId="452" applyFont="1" applyFill="1" applyBorder="1" applyAlignment="1">
      <alignment horizontal="center" vertical="center"/>
    </xf>
    <xf numFmtId="0" fontId="83" fillId="0" borderId="0" xfId="452" applyFont="1" applyFill="1" applyAlignment="1">
      <alignment horizontal="center" vertical="center"/>
    </xf>
    <xf numFmtId="0" fontId="51" fillId="25" borderId="27" xfId="452" applyFont="1" applyFill="1" applyBorder="1" applyAlignment="1">
      <alignment horizontal="left" vertical="center" wrapText="1"/>
    </xf>
    <xf numFmtId="187" fontId="51" fillId="0" borderId="42" xfId="452" applyNumberFormat="1" applyFont="1" applyFill="1" applyBorder="1" applyAlignment="1">
      <alignment horizontal="right" vertical="center"/>
    </xf>
    <xf numFmtId="41" fontId="154" fillId="0" borderId="42" xfId="452" applyNumberFormat="1" applyFont="1" applyFill="1" applyBorder="1" applyAlignment="1">
      <alignment horizontal="right" vertical="center"/>
    </xf>
    <xf numFmtId="0" fontId="79" fillId="25" borderId="42" xfId="452" applyFont="1" applyFill="1" applyBorder="1" applyAlignment="1">
      <alignment horizontal="center" vertical="center"/>
    </xf>
    <xf numFmtId="0" fontId="83" fillId="0" borderId="0" xfId="452" applyFont="1" applyFill="1" applyAlignment="1">
      <alignment vertical="center"/>
    </xf>
    <xf numFmtId="0" fontId="79" fillId="25" borderId="15" xfId="452" applyFont="1" applyFill="1" applyBorder="1" applyAlignment="1">
      <alignment horizontal="center" vertical="center"/>
    </xf>
    <xf numFmtId="0" fontId="51" fillId="25" borderId="15" xfId="452" applyFont="1" applyFill="1" applyBorder="1" applyAlignment="1">
      <alignment horizontal="center" vertical="center"/>
    </xf>
    <xf numFmtId="0" fontId="51" fillId="25" borderId="23" xfId="452" applyFont="1" applyFill="1" applyBorder="1" applyAlignment="1">
      <alignment horizontal="center" vertical="center"/>
    </xf>
    <xf numFmtId="189" fontId="154" fillId="0" borderId="42" xfId="452" applyNumberFormat="1" applyFont="1" applyFill="1" applyBorder="1" applyAlignment="1">
      <alignment horizontal="right" vertical="center"/>
    </xf>
    <xf numFmtId="0" fontId="51" fillId="0" borderId="27" xfId="452" applyFont="1" applyFill="1" applyBorder="1" applyAlignment="1">
      <alignment horizontal="left" vertical="center" wrapText="1"/>
    </xf>
    <xf numFmtId="0" fontId="51" fillId="25" borderId="20" xfId="452" applyFont="1" applyFill="1" applyBorder="1" applyAlignment="1">
      <alignment horizontal="center" vertical="center"/>
    </xf>
    <xf numFmtId="49" fontId="51" fillId="25" borderId="42" xfId="452" applyNumberFormat="1" applyFont="1" applyFill="1" applyBorder="1" applyAlignment="1">
      <alignment horizontal="center" vertical="center"/>
    </xf>
    <xf numFmtId="0" fontId="83" fillId="0" borderId="0" xfId="452" applyFont="1" applyFill="1" applyBorder="1" applyAlignment="1">
      <alignment vertical="center"/>
    </xf>
    <xf numFmtId="0" fontId="51" fillId="25" borderId="36" xfId="452" applyFont="1" applyFill="1" applyBorder="1" applyAlignment="1">
      <alignment horizontal="left" vertical="center" wrapText="1"/>
    </xf>
    <xf numFmtId="190" fontId="51" fillId="25" borderId="42" xfId="452" applyNumberFormat="1" applyFont="1" applyFill="1" applyBorder="1" applyAlignment="1">
      <alignment horizontal="center" vertical="center"/>
    </xf>
    <xf numFmtId="0" fontId="51" fillId="25" borderId="0" xfId="452" applyFont="1" applyFill="1" applyBorder="1" applyAlignment="1">
      <alignment vertical="center"/>
    </xf>
    <xf numFmtId="49" fontId="51" fillId="25" borderId="0" xfId="452" applyNumberFormat="1" applyFont="1" applyFill="1" applyBorder="1" applyAlignment="1">
      <alignment vertical="center"/>
    </xf>
    <xf numFmtId="0" fontId="51" fillId="25" borderId="0" xfId="452" applyFont="1" applyFill="1" applyBorder="1" applyAlignment="1">
      <alignment horizontal="right" vertical="center"/>
    </xf>
    <xf numFmtId="187" fontId="69" fillId="0" borderId="42" xfId="452" applyNumberFormat="1" applyFont="1" applyFill="1" applyBorder="1" applyAlignment="1">
      <alignment horizontal="right" vertical="center"/>
    </xf>
    <xf numFmtId="0" fontId="51" fillId="0" borderId="0" xfId="452" applyFont="1" applyFill="1" applyAlignment="1">
      <alignment vertical="center"/>
    </xf>
    <xf numFmtId="0" fontId="115" fillId="25" borderId="0" xfId="452" applyFont="1" applyFill="1" applyBorder="1"/>
    <xf numFmtId="0" fontId="115" fillId="0" borderId="0" xfId="452" applyFont="1" applyFill="1" applyBorder="1"/>
    <xf numFmtId="0" fontId="115" fillId="0" borderId="11" xfId="452" applyFont="1" applyFill="1" applyBorder="1" applyAlignment="1">
      <alignment horizontal="right"/>
    </xf>
    <xf numFmtId="0" fontId="115" fillId="0" borderId="0" xfId="452" applyFont="1" applyFill="1" applyAlignment="1">
      <alignment horizontal="right"/>
    </xf>
    <xf numFmtId="0" fontId="115" fillId="0" borderId="0" xfId="452" applyFont="1" applyFill="1"/>
    <xf numFmtId="0" fontId="79" fillId="25" borderId="0" xfId="452" applyFont="1" applyFill="1" applyBorder="1" applyAlignment="1">
      <alignment wrapText="1"/>
    </xf>
    <xf numFmtId="0" fontId="97" fillId="25" borderId="0" xfId="452" applyFill="1" applyBorder="1"/>
    <xf numFmtId="4" fontId="155" fillId="0" borderId="0" xfId="452" applyNumberFormat="1" applyFont="1" applyFill="1" applyBorder="1"/>
    <xf numFmtId="0" fontId="79" fillId="25" borderId="0" xfId="452" applyFont="1" applyFill="1" applyBorder="1" applyAlignment="1">
      <alignment horizontal="left" wrapText="1"/>
    </xf>
    <xf numFmtId="0" fontId="97" fillId="0" borderId="0" xfId="452" applyFill="1" applyBorder="1"/>
    <xf numFmtId="4" fontId="97" fillId="0" borderId="0" xfId="452" applyNumberFormat="1" applyFill="1" applyBorder="1"/>
    <xf numFmtId="0" fontId="79" fillId="25" borderId="0" xfId="452" applyFont="1" applyFill="1" applyBorder="1" applyAlignment="1">
      <alignment horizontal="left"/>
    </xf>
    <xf numFmtId="0" fontId="79" fillId="25" borderId="0" xfId="452" applyFont="1" applyFill="1"/>
    <xf numFmtId="0" fontId="115" fillId="25" borderId="0" xfId="452" applyFont="1" applyFill="1" applyBorder="1" applyAlignment="1">
      <alignment horizontal="left"/>
    </xf>
    <xf numFmtId="0" fontId="97" fillId="25" borderId="0" xfId="452" applyFill="1"/>
    <xf numFmtId="0" fontId="156" fillId="25" borderId="0" xfId="452" applyFont="1" applyFill="1"/>
    <xf numFmtId="0" fontId="156" fillId="0" borderId="0" xfId="452" applyFont="1" applyFill="1"/>
    <xf numFmtId="0" fontId="156" fillId="0" borderId="0" xfId="452" applyFont="1" applyFill="1" applyAlignment="1">
      <alignment horizontal="right"/>
    </xf>
    <xf numFmtId="167" fontId="140" fillId="0" borderId="77" xfId="538" quotePrefix="1" applyNumberFormat="1" applyFont="1" applyFill="1" applyBorder="1" applyAlignment="1">
      <alignment horizontal="center" vertical="center"/>
    </xf>
    <xf numFmtId="49" fontId="146" fillId="0" borderId="78" xfId="456" applyNumberFormat="1" applyFont="1" applyFill="1" applyBorder="1" applyAlignment="1">
      <alignment horizontal="center" vertical="center" wrapText="1"/>
    </xf>
    <xf numFmtId="167" fontId="146" fillId="0" borderId="82" xfId="456" applyNumberFormat="1" applyFont="1" applyFill="1" applyBorder="1" applyAlignment="1">
      <alignment horizontal="center" vertical="center" wrapText="1"/>
    </xf>
    <xf numFmtId="167" fontId="146" fillId="0" borderId="83" xfId="456" applyNumberFormat="1" applyFont="1" applyFill="1" applyBorder="1" applyAlignment="1">
      <alignment horizontal="center" vertical="center" wrapText="1"/>
    </xf>
    <xf numFmtId="0" fontId="146" fillId="0" borderId="83" xfId="456" applyFont="1" applyFill="1" applyBorder="1" applyAlignment="1">
      <alignment horizontal="center" vertical="center" wrapText="1"/>
    </xf>
    <xf numFmtId="49" fontId="146" fillId="0" borderId="83" xfId="456" applyNumberFormat="1" applyFont="1" applyFill="1" applyBorder="1" applyAlignment="1">
      <alignment horizontal="center" vertical="center" wrapText="1"/>
    </xf>
    <xf numFmtId="0" fontId="146" fillId="0" borderId="84" xfId="456" applyFont="1" applyFill="1" applyBorder="1" applyAlignment="1">
      <alignment horizontal="center" vertical="center" wrapText="1"/>
    </xf>
    <xf numFmtId="0" fontId="157" fillId="0" borderId="0" xfId="0" applyFont="1" applyBorder="1" applyAlignment="1" applyProtection="1">
      <alignment horizontal="left"/>
    </xf>
    <xf numFmtId="0" fontId="157" fillId="0" borderId="0" xfId="0" applyFont="1"/>
    <xf numFmtId="166" fontId="140" fillId="0" borderId="84" xfId="456" applyNumberFormat="1" applyFont="1" applyFill="1" applyBorder="1" applyAlignment="1">
      <alignment horizontal="right" vertical="center"/>
    </xf>
    <xf numFmtId="0" fontId="92" fillId="0" borderId="0" xfId="0" applyFont="1" applyAlignment="1">
      <alignment horizontal="center" vertical="center" wrapText="1"/>
    </xf>
    <xf numFmtId="0" fontId="92" fillId="25" borderId="0" xfId="0" applyFont="1" applyFill="1" applyAlignment="1">
      <alignment horizontal="center" vertical="center" wrapText="1"/>
    </xf>
    <xf numFmtId="0" fontId="93" fillId="0" borderId="0" xfId="0" applyFont="1" applyAlignment="1">
      <alignment horizontal="center"/>
    </xf>
    <xf numFmtId="165" fontId="62" fillId="0" borderId="0" xfId="451" applyFont="1" applyAlignment="1">
      <alignment horizontal="center"/>
    </xf>
    <xf numFmtId="165" fontId="65" fillId="0" borderId="54" xfId="339" applyFont="1" applyBorder="1" applyAlignment="1" applyProtection="1">
      <alignment horizontal="center" vertical="center"/>
    </xf>
    <xf numFmtId="165" fontId="65" fillId="0" borderId="59" xfId="339" applyFont="1" applyBorder="1" applyAlignment="1" applyProtection="1">
      <alignment horizontal="center" vertical="center"/>
    </xf>
    <xf numFmtId="165" fontId="65" fillId="0" borderId="28" xfId="339" applyFont="1" applyBorder="1" applyAlignment="1" applyProtection="1">
      <alignment horizontal="center" vertical="center"/>
    </xf>
    <xf numFmtId="165" fontId="65" fillId="0" borderId="45" xfId="339" applyFont="1" applyBorder="1" applyAlignment="1" applyProtection="1">
      <alignment horizontal="center" vertical="center"/>
    </xf>
    <xf numFmtId="165" fontId="68" fillId="0" borderId="0" xfId="340" quotePrefix="1" applyFont="1" applyAlignment="1">
      <alignment vertical="top"/>
    </xf>
    <xf numFmtId="0" fontId="51" fillId="0" borderId="0" xfId="0" applyFont="1" applyAlignment="1"/>
    <xf numFmtId="165" fontId="65" fillId="0" borderId="42" xfId="339" applyFont="1" applyBorder="1" applyAlignment="1" applyProtection="1">
      <alignment horizontal="center" vertical="center"/>
    </xf>
    <xf numFmtId="165" fontId="67" fillId="0" borderId="42" xfId="339" applyFont="1" applyBorder="1" applyAlignment="1" applyProtection="1">
      <alignment horizontal="center" vertical="center"/>
    </xf>
    <xf numFmtId="0" fontId="62" fillId="0" borderId="27" xfId="313" applyFont="1" applyFill="1" applyBorder="1" applyAlignment="1">
      <alignment horizontal="center" vertical="center"/>
    </xf>
    <xf numFmtId="0" fontId="62" fillId="0" borderId="28" xfId="313" applyFont="1" applyFill="1" applyBorder="1" applyAlignment="1">
      <alignment horizontal="center" vertical="center"/>
    </xf>
    <xf numFmtId="0" fontId="62" fillId="0" borderId="45" xfId="313" applyFont="1" applyFill="1" applyBorder="1" applyAlignment="1">
      <alignment horizontal="center" vertical="center"/>
    </xf>
    <xf numFmtId="0" fontId="62" fillId="0" borderId="10" xfId="313" applyFont="1" applyFill="1" applyBorder="1" applyAlignment="1">
      <alignment horizontal="center" vertical="center"/>
    </xf>
    <xf numFmtId="0" fontId="62" fillId="0" borderId="11" xfId="313" applyFont="1" applyFill="1" applyBorder="1" applyAlignment="1">
      <alignment horizontal="center" vertical="center"/>
    </xf>
    <xf numFmtId="0" fontId="62" fillId="0" borderId="14" xfId="313" applyFont="1" applyFill="1" applyBorder="1" applyAlignment="1">
      <alignment horizontal="center" vertical="center"/>
    </xf>
    <xf numFmtId="0" fontId="62" fillId="0" borderId="0" xfId="313" applyFont="1" applyFill="1" applyAlignment="1">
      <alignment horizontal="center"/>
    </xf>
    <xf numFmtId="165" fontId="62" fillId="0" borderId="0" xfId="340" applyFont="1" applyAlignment="1" applyProtection="1">
      <alignment horizontal="center"/>
    </xf>
    <xf numFmtId="165" fontId="80" fillId="25" borderId="0" xfId="340" applyFont="1" applyFill="1" applyAlignment="1">
      <alignment horizontal="right"/>
    </xf>
    <xf numFmtId="165" fontId="65" fillId="0" borderId="10" xfId="340" applyFont="1" applyBorder="1" applyAlignment="1" applyProtection="1">
      <alignment horizontal="center" vertical="center"/>
    </xf>
    <xf numFmtId="165" fontId="65" fillId="0" borderId="14" xfId="340" applyFont="1" applyBorder="1" applyAlignment="1" applyProtection="1">
      <alignment horizontal="center" vertical="center"/>
    </xf>
    <xf numFmtId="165" fontId="65" fillId="0" borderId="18" xfId="340" applyFont="1" applyBorder="1" applyAlignment="1" applyProtection="1">
      <alignment horizontal="center" vertical="center"/>
    </xf>
    <xf numFmtId="165" fontId="65" fillId="0" borderId="35" xfId="340" applyFont="1" applyBorder="1" applyAlignment="1" applyProtection="1">
      <alignment horizontal="center" vertical="center"/>
    </xf>
    <xf numFmtId="165" fontId="83" fillId="0" borderId="27" xfId="340" applyFont="1" applyBorder="1" applyAlignment="1" applyProtection="1">
      <alignment horizontal="center" vertical="center"/>
    </xf>
    <xf numFmtId="165" fontId="83" fillId="0" borderId="45" xfId="340" applyFont="1" applyBorder="1" applyAlignment="1" applyProtection="1">
      <alignment horizontal="center" vertical="center"/>
    </xf>
    <xf numFmtId="0" fontId="124" fillId="0" borderId="27" xfId="0" applyFont="1" applyBorder="1" applyAlignment="1" applyProtection="1">
      <alignment horizontal="center"/>
      <protection locked="0" hidden="1"/>
    </xf>
    <xf numFmtId="0" fontId="0" fillId="0" borderId="28" xfId="0" applyBorder="1" applyAlignment="1">
      <alignment horizontal="center"/>
    </xf>
    <xf numFmtId="0" fontId="0" fillId="0" borderId="45" xfId="0" applyBorder="1" applyAlignment="1">
      <alignment horizontal="center"/>
    </xf>
    <xf numFmtId="0" fontId="123" fillId="0" borderId="27" xfId="0" applyFont="1" applyBorder="1" applyAlignment="1" applyProtection="1">
      <alignment horizontal="center" vertical="center"/>
      <protection locked="0" hidden="1"/>
    </xf>
    <xf numFmtId="0" fontId="123" fillId="0" borderId="28" xfId="0" applyFont="1" applyBorder="1" applyAlignment="1" applyProtection="1">
      <alignment horizontal="center" vertical="center"/>
      <protection locked="0" hidden="1"/>
    </xf>
    <xf numFmtId="0" fontId="120" fillId="0" borderId="0" xfId="0" applyFont="1" applyAlignment="1" applyProtection="1">
      <alignment horizontal="center"/>
      <protection locked="0" hidden="1"/>
    </xf>
    <xf numFmtId="165" fontId="68" fillId="0" borderId="0" xfId="340" quotePrefix="1" applyFont="1" applyBorder="1" applyAlignment="1"/>
    <xf numFmtId="0" fontId="68" fillId="0" borderId="0" xfId="0" applyFont="1" applyBorder="1" applyAlignment="1"/>
    <xf numFmtId="0" fontId="89" fillId="0" borderId="0" xfId="0" applyFont="1" applyBorder="1" applyAlignment="1"/>
    <xf numFmtId="0" fontId="89" fillId="0" borderId="0" xfId="0" applyFont="1" applyAlignment="1"/>
    <xf numFmtId="0" fontId="71" fillId="0" borderId="49" xfId="343" applyFont="1" applyFill="1" applyBorder="1" applyAlignment="1">
      <alignment horizontal="center" vertical="center"/>
    </xf>
    <xf numFmtId="0" fontId="71" fillId="0" borderId="51" xfId="343" applyFont="1" applyFill="1" applyBorder="1" applyAlignment="1">
      <alignment horizontal="center" vertical="center"/>
    </xf>
    <xf numFmtId="0" fontId="75" fillId="0" borderId="0" xfId="0" applyFont="1" applyFill="1" applyAlignment="1">
      <alignment vertical="center"/>
    </xf>
    <xf numFmtId="0" fontId="78" fillId="0" borderId="0" xfId="0" applyFont="1"/>
    <xf numFmtId="165" fontId="137" fillId="0" borderId="11" xfId="340" quotePrefix="1" applyFont="1" applyFill="1" applyBorder="1" applyAlignment="1"/>
    <xf numFmtId="0" fontId="137" fillId="0" borderId="11" xfId="0" applyFont="1" applyFill="1" applyBorder="1" applyAlignment="1"/>
    <xf numFmtId="0" fontId="136" fillId="0" borderId="11" xfId="0" applyFont="1" applyFill="1" applyBorder="1" applyAlignment="1"/>
    <xf numFmtId="0" fontId="105" fillId="24" borderId="0" xfId="299" applyFont="1" applyFill="1" applyBorder="1" applyAlignment="1">
      <alignment horizontal="left" vertical="center" wrapText="1"/>
    </xf>
    <xf numFmtId="165" fontId="72" fillId="25" borderId="18" xfId="483" applyNumberFormat="1" applyFont="1" applyFill="1" applyBorder="1" applyAlignment="1" applyProtection="1">
      <alignment horizontal="center"/>
    </xf>
    <xf numFmtId="165" fontId="72" fillId="25" borderId="0" xfId="483" applyNumberFormat="1" applyFont="1" applyFill="1" applyBorder="1" applyAlignment="1" applyProtection="1">
      <alignment horizontal="center"/>
    </xf>
    <xf numFmtId="165" fontId="72" fillId="25" borderId="35" xfId="483" applyNumberFormat="1" applyFont="1" applyFill="1" applyBorder="1" applyAlignment="1" applyProtection="1">
      <alignment horizontal="center"/>
    </xf>
    <xf numFmtId="165" fontId="62" fillId="25" borderId="0" xfId="483" applyNumberFormat="1" applyFont="1" applyFill="1" applyAlignment="1">
      <alignment horizontal="left"/>
    </xf>
    <xf numFmtId="165" fontId="62" fillId="25" borderId="10" xfId="483" applyNumberFormat="1" applyFont="1" applyFill="1" applyBorder="1" applyAlignment="1" applyProtection="1">
      <alignment horizontal="center" vertical="top"/>
    </xf>
    <xf numFmtId="165" fontId="62" fillId="25" borderId="11" xfId="483" applyNumberFormat="1" applyFont="1" applyFill="1" applyBorder="1" applyAlignment="1" applyProtection="1">
      <alignment horizontal="center" vertical="top"/>
    </xf>
    <xf numFmtId="165" fontId="62" fillId="25" borderId="14" xfId="483" applyNumberFormat="1" applyFont="1" applyFill="1" applyBorder="1" applyAlignment="1" applyProtection="1">
      <alignment horizontal="center" vertical="top"/>
    </xf>
    <xf numFmtId="165" fontId="62" fillId="25" borderId="10" xfId="483" applyNumberFormat="1" applyFont="1" applyFill="1" applyBorder="1" applyAlignment="1">
      <alignment horizontal="center" vertical="top"/>
    </xf>
    <xf numFmtId="165" fontId="62" fillId="25" borderId="14" xfId="483" applyNumberFormat="1" applyFont="1" applyFill="1" applyBorder="1" applyAlignment="1">
      <alignment horizontal="center" vertical="top"/>
    </xf>
    <xf numFmtId="165" fontId="72" fillId="25" borderId="36" xfId="483" applyNumberFormat="1" applyFont="1" applyFill="1" applyBorder="1" applyAlignment="1" applyProtection="1">
      <alignment horizontal="center"/>
      <protection locked="0"/>
    </xf>
    <xf numFmtId="165" fontId="72" fillId="25" borderId="29" xfId="483" applyNumberFormat="1" applyFont="1" applyFill="1" applyBorder="1" applyAlignment="1" applyProtection="1">
      <alignment horizontal="center"/>
      <protection locked="0"/>
    </xf>
    <xf numFmtId="165" fontId="72" fillId="25" borderId="37" xfId="483" applyNumberFormat="1" applyFont="1" applyFill="1" applyBorder="1" applyAlignment="1" applyProtection="1">
      <alignment horizontal="center"/>
      <protection locked="0"/>
    </xf>
    <xf numFmtId="165" fontId="62" fillId="0" borderId="10" xfId="485" applyNumberFormat="1" applyFont="1" applyBorder="1" applyAlignment="1" applyProtection="1">
      <alignment horizontal="center" vertical="top"/>
    </xf>
    <xf numFmtId="165" fontId="62" fillId="0" borderId="11" xfId="485" applyNumberFormat="1" applyFont="1" applyBorder="1" applyAlignment="1" applyProtection="1">
      <alignment horizontal="center" vertical="top"/>
    </xf>
    <xf numFmtId="165" fontId="62" fillId="0" borderId="14" xfId="485" applyNumberFormat="1" applyFont="1" applyBorder="1" applyAlignment="1" applyProtection="1">
      <alignment horizontal="center" vertical="top"/>
    </xf>
    <xf numFmtId="165" fontId="62" fillId="0" borderId="10" xfId="485" applyNumberFormat="1" applyFont="1" applyBorder="1" applyAlignment="1">
      <alignment horizontal="center" vertical="top"/>
    </xf>
    <xf numFmtId="165" fontId="62" fillId="0" borderId="14" xfId="485" applyNumberFormat="1" applyFont="1" applyBorder="1" applyAlignment="1">
      <alignment horizontal="center" vertical="top"/>
    </xf>
    <xf numFmtId="165" fontId="72" fillId="25" borderId="18" xfId="310" applyNumberFormat="1" applyFont="1" applyFill="1" applyBorder="1" applyAlignment="1" applyProtection="1">
      <alignment horizontal="center"/>
    </xf>
    <xf numFmtId="165" fontId="72" fillId="25" borderId="0" xfId="310" applyNumberFormat="1" applyFont="1" applyFill="1" applyBorder="1" applyAlignment="1" applyProtection="1">
      <alignment horizontal="center"/>
    </xf>
    <xf numFmtId="165" fontId="72" fillId="25" borderId="35" xfId="310" applyNumberFormat="1" applyFont="1" applyFill="1" applyBorder="1" applyAlignment="1" applyProtection="1">
      <alignment horizontal="center"/>
    </xf>
    <xf numFmtId="165" fontId="99" fillId="25" borderId="0" xfId="310" applyNumberFormat="1" applyFont="1" applyFill="1" applyAlignment="1">
      <alignment horizontal="left"/>
    </xf>
    <xf numFmtId="165" fontId="62" fillId="25" borderId="0" xfId="310" applyNumberFormat="1" applyFont="1" applyFill="1" applyAlignment="1">
      <alignment horizontal="left"/>
    </xf>
    <xf numFmtId="165" fontId="62" fillId="25" borderId="0" xfId="310" applyNumberFormat="1" applyFont="1" applyFill="1" applyAlignment="1" applyProtection="1">
      <alignment horizontal="center"/>
    </xf>
    <xf numFmtId="165" fontId="62" fillId="25" borderId="10" xfId="310" applyNumberFormat="1" applyFont="1" applyFill="1" applyBorder="1" applyAlignment="1" applyProtection="1">
      <alignment horizontal="center" vertical="top"/>
    </xf>
    <xf numFmtId="165" fontId="62" fillId="25" borderId="11" xfId="310" applyNumberFormat="1" applyFont="1" applyFill="1" applyBorder="1" applyAlignment="1" applyProtection="1">
      <alignment horizontal="center" vertical="top"/>
    </xf>
    <xf numFmtId="165" fontId="62" fillId="25" borderId="14" xfId="310" applyNumberFormat="1" applyFont="1" applyFill="1" applyBorder="1" applyAlignment="1" applyProtection="1">
      <alignment horizontal="center" vertical="top"/>
    </xf>
    <xf numFmtId="165" fontId="62" fillId="25" borderId="10" xfId="310" applyNumberFormat="1" applyFont="1" applyFill="1" applyBorder="1" applyAlignment="1">
      <alignment horizontal="center" vertical="top"/>
    </xf>
    <xf numFmtId="165" fontId="62" fillId="25" borderId="14" xfId="310" applyNumberFormat="1" applyFont="1" applyFill="1" applyBorder="1" applyAlignment="1">
      <alignment horizontal="center" vertical="top"/>
    </xf>
    <xf numFmtId="165" fontId="62" fillId="25" borderId="36" xfId="315" applyNumberFormat="1" applyFont="1" applyFill="1" applyBorder="1" applyAlignment="1">
      <alignment horizontal="center" vertical="top"/>
    </xf>
    <xf numFmtId="165" fontId="62" fillId="25" borderId="29" xfId="315" applyNumberFormat="1" applyFont="1" applyFill="1" applyBorder="1" applyAlignment="1">
      <alignment horizontal="center" vertical="top"/>
    </xf>
    <xf numFmtId="165" fontId="62" fillId="25" borderId="37" xfId="315" applyNumberFormat="1" applyFont="1" applyFill="1" applyBorder="1" applyAlignment="1">
      <alignment horizontal="center" vertical="top"/>
    </xf>
    <xf numFmtId="165" fontId="72" fillId="25" borderId="18" xfId="315" applyNumberFormat="1" applyFont="1" applyFill="1" applyBorder="1" applyAlignment="1" applyProtection="1">
      <alignment horizontal="center"/>
    </xf>
    <xf numFmtId="165" fontId="72" fillId="25" borderId="0" xfId="315" applyNumberFormat="1" applyFont="1" applyFill="1" applyBorder="1" applyAlignment="1" applyProtection="1">
      <alignment horizontal="center"/>
    </xf>
    <xf numFmtId="165" fontId="72" fillId="25" borderId="35" xfId="315" applyNumberFormat="1" applyFont="1" applyFill="1" applyBorder="1" applyAlignment="1" applyProtection="1">
      <alignment horizontal="center"/>
    </xf>
    <xf numFmtId="165" fontId="68" fillId="25" borderId="0" xfId="315" applyNumberFormat="1" applyFont="1" applyFill="1" applyAlignment="1">
      <alignment horizontal="left"/>
    </xf>
    <xf numFmtId="165" fontId="62" fillId="25" borderId="0" xfId="315" applyNumberFormat="1" applyFont="1" applyFill="1" applyAlignment="1">
      <alignment horizontal="left"/>
    </xf>
    <xf numFmtId="165" fontId="62" fillId="25" borderId="0" xfId="315" applyNumberFormat="1" applyFont="1" applyFill="1" applyAlignment="1" applyProtection="1">
      <alignment horizontal="center"/>
    </xf>
    <xf numFmtId="165" fontId="62" fillId="25" borderId="10" xfId="315" applyNumberFormat="1" applyFont="1" applyFill="1" applyBorder="1" applyAlignment="1" applyProtection="1">
      <alignment horizontal="center" vertical="top"/>
    </xf>
    <xf numFmtId="165" fontId="62" fillId="25" borderId="11" xfId="315" applyNumberFormat="1" applyFont="1" applyFill="1" applyBorder="1" applyAlignment="1" applyProtection="1">
      <alignment horizontal="center" vertical="top"/>
    </xf>
    <xf numFmtId="165" fontId="62" fillId="25" borderId="14" xfId="315" applyNumberFormat="1" applyFont="1" applyFill="1" applyBorder="1" applyAlignment="1" applyProtection="1">
      <alignment horizontal="center" vertical="top"/>
    </xf>
    <xf numFmtId="165" fontId="62" fillId="25" borderId="10" xfId="315" applyNumberFormat="1" applyFont="1" applyFill="1" applyBorder="1" applyAlignment="1">
      <alignment horizontal="center" vertical="top"/>
    </xf>
    <xf numFmtId="165" fontId="62" fillId="25" borderId="14" xfId="315" applyNumberFormat="1" applyFont="1" applyFill="1" applyBorder="1" applyAlignment="1">
      <alignment horizontal="center" vertical="top"/>
    </xf>
    <xf numFmtId="165" fontId="63" fillId="0" borderId="60" xfId="467" applyFont="1" applyBorder="1" applyAlignment="1" applyProtection="1">
      <alignment horizontal="left"/>
    </xf>
    <xf numFmtId="165" fontId="63" fillId="0" borderId="29" xfId="467" quotePrefix="1" applyFont="1" applyBorder="1" applyAlignment="1" applyProtection="1">
      <alignment horizontal="left"/>
    </xf>
    <xf numFmtId="165" fontId="63" fillId="0" borderId="19" xfId="467" quotePrefix="1" applyFont="1" applyBorder="1" applyAlignment="1" applyProtection="1">
      <alignment horizontal="left"/>
    </xf>
    <xf numFmtId="165" fontId="63" fillId="0" borderId="0" xfId="467" quotePrefix="1" applyFont="1" applyBorder="1" applyAlignment="1" applyProtection="1">
      <alignment horizontal="left"/>
    </xf>
    <xf numFmtId="165" fontId="62" fillId="0" borderId="0" xfId="466" applyFont="1" applyAlignment="1">
      <alignment horizontal="left"/>
    </xf>
    <xf numFmtId="165" fontId="118" fillId="0" borderId="0" xfId="467" applyFont="1" applyAlignment="1">
      <alignment horizontal="center"/>
    </xf>
    <xf numFmtId="165" fontId="67" fillId="0" borderId="54" xfId="467" applyFont="1" applyBorder="1" applyAlignment="1" applyProtection="1">
      <alignment horizontal="center" vertical="center"/>
    </xf>
    <xf numFmtId="165" fontId="67" fillId="0" borderId="59" xfId="467" applyFont="1" applyBorder="1" applyAlignment="1" applyProtection="1">
      <alignment horizontal="center" vertical="center"/>
    </xf>
    <xf numFmtId="165" fontId="62" fillId="0" borderId="13" xfId="467" quotePrefix="1" applyFont="1" applyBorder="1" applyAlignment="1" applyProtection="1">
      <alignment horizontal="left"/>
    </xf>
    <xf numFmtId="165" fontId="62" fillId="0" borderId="12" xfId="467" quotePrefix="1" applyFont="1" applyBorder="1" applyAlignment="1" applyProtection="1">
      <alignment horizontal="left"/>
    </xf>
    <xf numFmtId="165" fontId="62" fillId="0" borderId="19" xfId="467" quotePrefix="1" applyFont="1" applyBorder="1" applyAlignment="1" applyProtection="1">
      <alignment horizontal="left"/>
    </xf>
    <xf numFmtId="165" fontId="62" fillId="0" borderId="0" xfId="467" quotePrefix="1" applyFont="1" applyBorder="1" applyAlignment="1" applyProtection="1">
      <alignment horizontal="left"/>
    </xf>
    <xf numFmtId="0" fontId="62" fillId="0" borderId="0" xfId="449" applyFont="1" applyAlignment="1">
      <alignment horizontal="center" vertical="center"/>
    </xf>
    <xf numFmtId="3" fontId="62" fillId="0" borderId="10" xfId="449" applyNumberFormat="1" applyFont="1" applyBorder="1" applyAlignment="1">
      <alignment horizontal="center" vertical="center"/>
    </xf>
    <xf numFmtId="3" fontId="62" fillId="0" borderId="18" xfId="449" applyNumberFormat="1" applyFont="1" applyBorder="1" applyAlignment="1">
      <alignment horizontal="center" vertical="center"/>
    </xf>
    <xf numFmtId="3" fontId="62" fillId="0" borderId="36" xfId="449" applyNumberFormat="1" applyFont="1" applyBorder="1" applyAlignment="1">
      <alignment horizontal="center" vertical="center"/>
    </xf>
    <xf numFmtId="3" fontId="90" fillId="0" borderId="0" xfId="452" applyNumberFormat="1" applyFont="1" applyAlignment="1">
      <alignment horizontal="right" vertical="top" wrapText="1"/>
    </xf>
    <xf numFmtId="0" fontId="90" fillId="24" borderId="0" xfId="452" applyFont="1" applyFill="1" applyBorder="1" applyAlignment="1">
      <alignment horizontal="center" vertical="center" wrapText="1"/>
    </xf>
    <xf numFmtId="3" fontId="90" fillId="0" borderId="29" xfId="452" applyNumberFormat="1" applyFont="1" applyBorder="1" applyAlignment="1">
      <alignment horizontal="right" vertical="top" wrapText="1"/>
    </xf>
    <xf numFmtId="0" fontId="90" fillId="0" borderId="15" xfId="452" applyFont="1" applyBorder="1" applyAlignment="1">
      <alignment horizontal="center" vertical="center" wrapText="1"/>
    </xf>
    <xf numFmtId="0" fontId="90" fillId="0" borderId="23" xfId="452" applyFont="1" applyBorder="1" applyAlignment="1">
      <alignment horizontal="center" vertical="center" wrapText="1"/>
    </xf>
    <xf numFmtId="3" fontId="90" fillId="0" borderId="15" xfId="452" applyNumberFormat="1" applyFont="1" applyBorder="1" applyAlignment="1">
      <alignment horizontal="center" vertical="center" wrapText="1"/>
    </xf>
    <xf numFmtId="3" fontId="90" fillId="0" borderId="23" xfId="452" applyNumberFormat="1" applyFont="1" applyBorder="1" applyAlignment="1">
      <alignment horizontal="center" vertical="center" wrapText="1"/>
    </xf>
    <xf numFmtId="0" fontId="142" fillId="0" borderId="0" xfId="538" applyFont="1" applyFill="1" applyBorder="1" applyAlignment="1">
      <alignment horizontal="center"/>
    </xf>
    <xf numFmtId="0" fontId="142" fillId="0" borderId="0" xfId="538" applyFont="1" applyFill="1" applyAlignment="1">
      <alignment horizontal="center"/>
    </xf>
    <xf numFmtId="0" fontId="143" fillId="27" borderId="0" xfId="538" applyFont="1" applyFill="1" applyAlignment="1">
      <alignment horizontal="center"/>
    </xf>
    <xf numFmtId="0" fontId="143" fillId="0" borderId="0" xfId="538" applyFont="1" applyFill="1" applyAlignment="1">
      <alignment horizontal="center"/>
    </xf>
    <xf numFmtId="167" fontId="144" fillId="0" borderId="0" xfId="538" applyNumberFormat="1" applyFont="1" applyFill="1" applyBorder="1" applyAlignment="1">
      <alignment horizontal="center" vertical="center"/>
    </xf>
    <xf numFmtId="167" fontId="145" fillId="0" borderId="67" xfId="456" applyNumberFormat="1" applyFont="1" applyFill="1" applyBorder="1" applyAlignment="1">
      <alignment horizontal="center" vertical="center" wrapText="1"/>
    </xf>
    <xf numFmtId="167" fontId="145" fillId="0" borderId="70" xfId="456" applyNumberFormat="1" applyFont="1" applyFill="1" applyBorder="1" applyAlignment="1">
      <alignment horizontal="center" vertical="center" wrapText="1"/>
    </xf>
    <xf numFmtId="167" fontId="145" fillId="0" borderId="68" xfId="456" applyNumberFormat="1" applyFont="1" applyFill="1" applyBorder="1" applyAlignment="1">
      <alignment horizontal="center" vertical="center" wrapText="1"/>
    </xf>
    <xf numFmtId="167" fontId="145" fillId="0" borderId="42" xfId="456" applyNumberFormat="1" applyFont="1" applyFill="1" applyBorder="1" applyAlignment="1">
      <alignment horizontal="center" vertical="center" wrapText="1"/>
    </xf>
    <xf numFmtId="0" fontId="141" fillId="0" borderId="68" xfId="456" applyFont="1" applyFill="1" applyBorder="1" applyAlignment="1">
      <alignment horizontal="center"/>
    </xf>
    <xf numFmtId="4" fontId="145" fillId="0" borderId="68" xfId="456" applyNumberFormat="1" applyFont="1" applyFill="1" applyBorder="1" applyAlignment="1">
      <alignment horizontal="center" vertical="center"/>
    </xf>
    <xf numFmtId="4" fontId="141" fillId="0" borderId="68" xfId="456" applyNumberFormat="1" applyFont="1" applyFill="1" applyBorder="1" applyAlignment="1">
      <alignment horizontal="center" vertical="center"/>
    </xf>
    <xf numFmtId="41" fontId="145" fillId="0" borderId="68" xfId="456" applyNumberFormat="1" applyFont="1" applyFill="1" applyBorder="1" applyAlignment="1">
      <alignment horizontal="center" vertical="center"/>
    </xf>
    <xf numFmtId="41" fontId="141" fillId="0" borderId="68" xfId="456" applyNumberFormat="1" applyFont="1" applyFill="1" applyBorder="1" applyAlignment="1">
      <alignment horizontal="center" vertical="center"/>
    </xf>
    <xf numFmtId="43" fontId="145" fillId="0" borderId="68" xfId="456" applyNumberFormat="1" applyFont="1" applyFill="1" applyBorder="1" applyAlignment="1">
      <alignment horizontal="center" vertical="center"/>
    </xf>
    <xf numFmtId="43" fontId="145" fillId="0" borderId="69" xfId="456" applyNumberFormat="1" applyFont="1" applyFill="1" applyBorder="1" applyAlignment="1">
      <alignment horizontal="center" vertical="center"/>
    </xf>
    <xf numFmtId="167" fontId="140" fillId="0" borderId="67" xfId="538" quotePrefix="1" applyNumberFormat="1" applyFont="1" applyFill="1" applyBorder="1" applyAlignment="1">
      <alignment horizontal="center" vertical="center"/>
    </xf>
    <xf numFmtId="167" fontId="140" fillId="0" borderId="82" xfId="538" quotePrefix="1" applyNumberFormat="1" applyFont="1" applyFill="1" applyBorder="1" applyAlignment="1">
      <alignment horizontal="center" vertical="center"/>
    </xf>
    <xf numFmtId="187" fontId="140" fillId="0" borderId="68" xfId="538" applyNumberFormat="1" applyFont="1" applyFill="1" applyBorder="1" applyAlignment="1">
      <alignment vertical="center"/>
    </xf>
    <xf numFmtId="187" fontId="140" fillId="0" borderId="83" xfId="538" applyNumberFormat="1" applyFont="1" applyFill="1" applyBorder="1" applyAlignment="1">
      <alignment vertical="center"/>
    </xf>
    <xf numFmtId="187" fontId="147" fillId="0" borderId="68" xfId="453" applyNumberFormat="1" applyFont="1" applyFill="1" applyBorder="1" applyAlignment="1">
      <alignment vertical="center"/>
    </xf>
    <xf numFmtId="187" fontId="147" fillId="0" borderId="83" xfId="453" applyNumberFormat="1" applyFont="1" applyFill="1" applyBorder="1" applyAlignment="1">
      <alignment vertical="center"/>
    </xf>
    <xf numFmtId="187" fontId="140" fillId="0" borderId="68" xfId="456" applyNumberFormat="1" applyFont="1" applyFill="1" applyBorder="1" applyAlignment="1">
      <alignment vertical="center"/>
    </xf>
    <xf numFmtId="187" fontId="140" fillId="0" borderId="83" xfId="456" applyNumberFormat="1" applyFont="1" applyFill="1" applyBorder="1" applyAlignment="1">
      <alignment vertical="center"/>
    </xf>
    <xf numFmtId="167" fontId="140" fillId="0" borderId="70" xfId="538" quotePrefix="1" applyNumberFormat="1" applyFont="1" applyFill="1" applyBorder="1" applyAlignment="1">
      <alignment horizontal="center" vertical="center"/>
    </xf>
    <xf numFmtId="167" fontId="140" fillId="0" borderId="68" xfId="538" quotePrefix="1" applyNumberFormat="1" applyFont="1" applyFill="1" applyBorder="1" applyAlignment="1">
      <alignment horizontal="center" vertical="center"/>
    </xf>
    <xf numFmtId="167" fontId="140" fillId="0" borderId="42" xfId="538" quotePrefix="1" applyNumberFormat="1" applyFont="1" applyFill="1" applyBorder="1" applyAlignment="1">
      <alignment horizontal="center" vertical="center"/>
    </xf>
    <xf numFmtId="167" fontId="140" fillId="0" borderId="83" xfId="538" quotePrefix="1" applyNumberFormat="1" applyFont="1" applyFill="1" applyBorder="1" applyAlignment="1">
      <alignment horizontal="center" vertical="center"/>
    </xf>
    <xf numFmtId="167" fontId="140" fillId="0" borderId="68" xfId="538" applyNumberFormat="1" applyFont="1" applyFill="1" applyBorder="1" applyAlignment="1">
      <alignment horizontal="left" vertical="center" wrapText="1"/>
    </xf>
    <xf numFmtId="167" fontId="140" fillId="0" borderId="42" xfId="538" applyNumberFormat="1" applyFont="1" applyFill="1" applyBorder="1" applyAlignment="1">
      <alignment horizontal="left" vertical="center" wrapText="1"/>
    </xf>
    <xf numFmtId="167" fontId="140" fillId="0" borderId="83" xfId="538" applyNumberFormat="1" applyFont="1" applyFill="1" applyBorder="1" applyAlignment="1">
      <alignment horizontal="left" vertical="center" wrapText="1"/>
    </xf>
    <xf numFmtId="187" fontId="140" fillId="0" borderId="42" xfId="538" applyNumberFormat="1" applyFont="1" applyFill="1" applyBorder="1" applyAlignment="1">
      <alignment vertical="center"/>
    </xf>
    <xf numFmtId="187" fontId="147" fillId="0" borderId="42" xfId="453" applyNumberFormat="1" applyFont="1" applyFill="1" applyBorder="1" applyAlignment="1">
      <alignment vertical="center"/>
    </xf>
    <xf numFmtId="187" fontId="140" fillId="0" borderId="42" xfId="456" applyNumberFormat="1" applyFont="1" applyFill="1" applyBorder="1" applyAlignment="1">
      <alignment vertical="center"/>
    </xf>
    <xf numFmtId="167" fontId="140" fillId="0" borderId="85" xfId="538" quotePrefix="1" applyNumberFormat="1" applyFont="1" applyFill="1" applyBorder="1" applyAlignment="1">
      <alignment horizontal="center" vertical="center" wrapText="1"/>
    </xf>
    <xf numFmtId="167" fontId="140" fillId="0" borderId="70" xfId="538" quotePrefix="1" applyNumberFormat="1" applyFont="1" applyFill="1" applyBorder="1" applyAlignment="1">
      <alignment horizontal="center" vertical="center" wrapText="1"/>
    </xf>
    <xf numFmtId="167" fontId="140" fillId="0" borderId="72" xfId="538" quotePrefix="1" applyNumberFormat="1" applyFont="1" applyFill="1" applyBorder="1" applyAlignment="1">
      <alignment horizontal="center" vertical="center" wrapText="1"/>
    </xf>
    <xf numFmtId="167" fontId="140" fillId="0" borderId="82" xfId="538" quotePrefix="1" applyNumberFormat="1" applyFont="1" applyFill="1" applyBorder="1" applyAlignment="1">
      <alignment horizontal="center" vertical="center" wrapText="1"/>
    </xf>
    <xf numFmtId="167" fontId="140" fillId="0" borderId="23" xfId="538" quotePrefix="1" applyNumberFormat="1" applyFont="1" applyFill="1" applyBorder="1" applyAlignment="1">
      <alignment horizontal="center" vertical="center"/>
    </xf>
    <xf numFmtId="167" fontId="140" fillId="0" borderId="23" xfId="538" applyNumberFormat="1" applyFont="1" applyFill="1" applyBorder="1" applyAlignment="1">
      <alignment horizontal="left" vertical="center" wrapText="1"/>
    </xf>
    <xf numFmtId="187" fontId="140" fillId="0" borderId="20" xfId="538" applyNumberFormat="1" applyFont="1" applyFill="1" applyBorder="1" applyAlignment="1">
      <alignment vertical="center"/>
    </xf>
    <xf numFmtId="187" fontId="140" fillId="0" borderId="78" xfId="538" applyNumberFormat="1" applyFont="1" applyFill="1" applyBorder="1" applyAlignment="1">
      <alignment vertical="center"/>
    </xf>
    <xf numFmtId="187" fontId="147" fillId="0" borderId="23" xfId="453" applyNumberFormat="1" applyFont="1" applyFill="1" applyBorder="1" applyAlignment="1">
      <alignment vertical="center"/>
    </xf>
    <xf numFmtId="187" fontId="147" fillId="0" borderId="15" xfId="453" applyNumberFormat="1" applyFont="1" applyFill="1" applyBorder="1" applyAlignment="1">
      <alignment vertical="center"/>
    </xf>
    <xf numFmtId="187" fontId="140" fillId="0" borderId="23" xfId="456" applyNumberFormat="1" applyFont="1" applyFill="1" applyBorder="1" applyAlignment="1">
      <alignment vertical="center"/>
    </xf>
    <xf numFmtId="187" fontId="140" fillId="0" borderId="15" xfId="456" applyNumberFormat="1" applyFont="1" applyFill="1" applyBorder="1" applyAlignment="1">
      <alignment vertical="center"/>
    </xf>
    <xf numFmtId="167" fontId="140" fillId="0" borderId="15" xfId="538" quotePrefix="1" applyNumberFormat="1" applyFont="1" applyFill="1" applyBorder="1" applyAlignment="1">
      <alignment horizontal="center" vertical="center"/>
    </xf>
    <xf numFmtId="167" fontId="140" fillId="0" borderId="20" xfId="538" quotePrefix="1" applyNumberFormat="1" applyFont="1" applyFill="1" applyBorder="1" applyAlignment="1">
      <alignment horizontal="center" vertical="center"/>
    </xf>
    <xf numFmtId="167" fontId="140" fillId="0" borderId="15" xfId="538" applyNumberFormat="1" applyFont="1" applyFill="1" applyBorder="1" applyAlignment="1">
      <alignment horizontal="left" vertical="center" wrapText="1"/>
    </xf>
    <xf numFmtId="167" fontId="140" fillId="0" borderId="20" xfId="538" applyNumberFormat="1" applyFont="1" applyFill="1" applyBorder="1" applyAlignment="1">
      <alignment horizontal="left" vertical="center" wrapText="1"/>
    </xf>
    <xf numFmtId="187" fontId="140" fillId="0" borderId="80" xfId="538" applyNumberFormat="1" applyFont="1" applyFill="1" applyBorder="1" applyAlignment="1">
      <alignment vertical="center"/>
    </xf>
    <xf numFmtId="167" fontId="140" fillId="0" borderId="79" xfId="538" quotePrefix="1" applyNumberFormat="1" applyFont="1" applyFill="1" applyBorder="1" applyAlignment="1">
      <alignment horizontal="center" vertical="center"/>
    </xf>
    <xf numFmtId="167" fontId="140" fillId="0" borderId="77" xfId="538" quotePrefix="1" applyNumberFormat="1" applyFont="1" applyFill="1" applyBorder="1" applyAlignment="1">
      <alignment horizontal="center" vertical="center"/>
    </xf>
    <xf numFmtId="167" fontId="140" fillId="0" borderId="42" xfId="538" quotePrefix="1" applyNumberFormat="1" applyFont="1" applyFill="1" applyBorder="1" applyAlignment="1">
      <alignment horizontal="center" vertical="top" wrapText="1"/>
    </xf>
    <xf numFmtId="167" fontId="140" fillId="0" borderId="42" xfId="538" quotePrefix="1" applyNumberFormat="1" applyFont="1" applyFill="1" applyBorder="1" applyAlignment="1">
      <alignment horizontal="center" vertical="top"/>
    </xf>
    <xf numFmtId="167" fontId="140" fillId="0" borderId="83" xfId="538" quotePrefix="1" applyNumberFormat="1" applyFont="1" applyFill="1" applyBorder="1" applyAlignment="1">
      <alignment horizontal="center" vertical="top"/>
    </xf>
    <xf numFmtId="167" fontId="140" fillId="0" borderId="42" xfId="538" applyNumberFormat="1" applyFont="1" applyFill="1" applyBorder="1" applyAlignment="1">
      <alignment horizontal="left" vertical="top" wrapText="1"/>
    </xf>
    <xf numFmtId="167" fontId="140" fillId="0" borderId="83" xfId="538" applyNumberFormat="1" applyFont="1" applyFill="1" applyBorder="1" applyAlignment="1">
      <alignment horizontal="left" vertical="top" wrapText="1"/>
    </xf>
    <xf numFmtId="167" fontId="140" fillId="0" borderId="88" xfId="538" quotePrefix="1" applyNumberFormat="1" applyFont="1" applyFill="1" applyBorder="1" applyAlignment="1">
      <alignment horizontal="center" vertical="center"/>
    </xf>
    <xf numFmtId="167" fontId="140" fillId="0" borderId="80" xfId="538" quotePrefix="1" applyNumberFormat="1" applyFont="1" applyFill="1" applyBorder="1" applyAlignment="1">
      <alignment horizontal="center" vertical="center"/>
    </xf>
    <xf numFmtId="167" fontId="140" fillId="0" borderId="80" xfId="538" applyNumberFormat="1" applyFont="1" applyFill="1" applyBorder="1" applyAlignment="1">
      <alignment horizontal="left" vertical="center" wrapText="1"/>
    </xf>
    <xf numFmtId="187" fontId="147" fillId="0" borderId="80" xfId="453" applyNumberFormat="1" applyFont="1" applyFill="1" applyBorder="1" applyAlignment="1">
      <alignment vertical="center"/>
    </xf>
    <xf numFmtId="187" fontId="147" fillId="0" borderId="20" xfId="453" applyNumberFormat="1" applyFont="1" applyFill="1" applyBorder="1" applyAlignment="1">
      <alignment vertical="center"/>
    </xf>
    <xf numFmtId="187" fontId="140" fillId="0" borderId="80" xfId="456" applyNumberFormat="1" applyFont="1" applyFill="1" applyBorder="1" applyAlignment="1">
      <alignment vertical="center"/>
    </xf>
    <xf numFmtId="187" fontId="140" fillId="0" borderId="20" xfId="456" applyNumberFormat="1" applyFont="1" applyFill="1" applyBorder="1" applyAlignment="1">
      <alignment vertical="center"/>
    </xf>
    <xf numFmtId="187" fontId="148" fillId="0" borderId="68" xfId="456" applyNumberFormat="1" applyFont="1" applyFill="1" applyBorder="1" applyAlignment="1">
      <alignment horizontal="right" vertical="center"/>
    </xf>
    <xf numFmtId="187" fontId="148" fillId="0" borderId="83" xfId="456" applyNumberFormat="1" applyFont="1" applyFill="1" applyBorder="1" applyAlignment="1">
      <alignment horizontal="right" vertical="center"/>
    </xf>
    <xf numFmtId="167" fontId="140" fillId="0" borderId="85" xfId="538" quotePrefix="1" applyNumberFormat="1" applyFont="1" applyFill="1" applyBorder="1" applyAlignment="1">
      <alignment horizontal="center" vertical="center"/>
    </xf>
    <xf numFmtId="187" fontId="140" fillId="0" borderId="23" xfId="538" applyNumberFormat="1" applyFont="1" applyFill="1" applyBorder="1" applyAlignment="1">
      <alignment vertical="center"/>
    </xf>
    <xf numFmtId="167" fontId="140" fillId="0" borderId="72" xfId="538" quotePrefix="1" applyNumberFormat="1" applyFont="1" applyFill="1" applyBorder="1" applyAlignment="1">
      <alignment horizontal="center" vertical="center"/>
    </xf>
    <xf numFmtId="187" fontId="140" fillId="0" borderId="15" xfId="538" applyNumberFormat="1" applyFont="1" applyFill="1" applyBorder="1" applyAlignment="1">
      <alignment vertical="center"/>
    </xf>
    <xf numFmtId="187" fontId="140" fillId="0" borderId="68" xfId="538" applyNumberFormat="1" applyFont="1" applyFill="1" applyBorder="1" applyAlignment="1">
      <alignment horizontal="center" vertical="center"/>
    </xf>
    <xf numFmtId="187" fontId="140" fillId="0" borderId="83" xfId="538" applyNumberFormat="1" applyFont="1" applyFill="1" applyBorder="1" applyAlignment="1">
      <alignment horizontal="center" vertical="center"/>
    </xf>
    <xf numFmtId="187" fontId="147" fillId="0" borderId="68" xfId="453" applyNumberFormat="1" applyFont="1" applyFill="1" applyBorder="1" applyAlignment="1">
      <alignment horizontal="right" vertical="center"/>
    </xf>
    <xf numFmtId="187" fontId="147" fillId="0" borderId="83" xfId="453" applyNumberFormat="1" applyFont="1" applyFill="1" applyBorder="1" applyAlignment="1">
      <alignment horizontal="right" vertical="center"/>
    </xf>
    <xf numFmtId="167" fontId="140" fillId="0" borderId="68" xfId="538" applyNumberFormat="1" applyFont="1" applyFill="1" applyBorder="1" applyAlignment="1">
      <alignment horizontal="left" vertical="center"/>
    </xf>
    <xf numFmtId="167" fontId="140" fillId="0" borderId="42" xfId="538" applyNumberFormat="1" applyFont="1" applyFill="1" applyBorder="1" applyAlignment="1">
      <alignment horizontal="left" vertical="center"/>
    </xf>
    <xf numFmtId="167" fontId="140" fillId="0" borderId="83" xfId="538" applyNumberFormat="1" applyFont="1" applyFill="1" applyBorder="1" applyAlignment="1">
      <alignment horizontal="left" vertical="center"/>
    </xf>
    <xf numFmtId="167" fontId="140" fillId="0" borderId="42" xfId="538" applyNumberFormat="1" applyFont="1" applyFill="1" applyBorder="1" applyAlignment="1">
      <alignment horizontal="center" vertical="center" wrapText="1"/>
    </xf>
    <xf numFmtId="0" fontId="140" fillId="0" borderId="68" xfId="538" applyFont="1" applyFill="1" applyBorder="1" applyAlignment="1">
      <alignment horizontal="left" vertical="center" wrapText="1"/>
    </xf>
    <xf numFmtId="0" fontId="140" fillId="0" borderId="42" xfId="538" applyFont="1" applyFill="1" applyBorder="1" applyAlignment="1">
      <alignment horizontal="left" vertical="center" wrapText="1"/>
    </xf>
    <xf numFmtId="0" fontId="140" fillId="0" borderId="83" xfId="538" applyFont="1" applyFill="1" applyBorder="1" applyAlignment="1">
      <alignment horizontal="left" vertical="center" wrapText="1"/>
    </xf>
    <xf numFmtId="0" fontId="140" fillId="0" borderId="85" xfId="538" applyFont="1" applyFill="1" applyBorder="1" applyAlignment="1">
      <alignment horizontal="center" vertical="center"/>
    </xf>
    <xf numFmtId="0" fontId="140" fillId="0" borderId="72" xfId="538" applyFont="1" applyFill="1" applyBorder="1" applyAlignment="1">
      <alignment horizontal="center" vertical="center"/>
    </xf>
    <xf numFmtId="49" fontId="140" fillId="0" borderId="23" xfId="538" applyNumberFormat="1" applyFont="1" applyFill="1" applyBorder="1" applyAlignment="1">
      <alignment horizontal="center" vertical="center"/>
    </xf>
    <xf numFmtId="49" fontId="140" fillId="0" borderId="15" xfId="538" applyNumberFormat="1" applyFont="1" applyFill="1" applyBorder="1" applyAlignment="1">
      <alignment horizontal="center" vertical="center"/>
    </xf>
    <xf numFmtId="49" fontId="140" fillId="0" borderId="23" xfId="538" applyNumberFormat="1" applyFont="1" applyFill="1" applyBorder="1" applyAlignment="1">
      <alignment horizontal="left" vertical="center"/>
    </xf>
    <xf numFmtId="49" fontId="140" fillId="0" borderId="15" xfId="538" applyNumberFormat="1" applyFont="1" applyFill="1" applyBorder="1" applyAlignment="1">
      <alignment horizontal="left" vertical="center"/>
    </xf>
    <xf numFmtId="0" fontId="140" fillId="0" borderId="67" xfId="538" applyFont="1" applyFill="1" applyBorder="1" applyAlignment="1">
      <alignment horizontal="center" vertical="center"/>
    </xf>
    <xf numFmtId="0" fontId="140" fillId="0" borderId="82" xfId="538" applyFont="1" applyFill="1" applyBorder="1" applyAlignment="1">
      <alignment horizontal="center" vertical="center"/>
    </xf>
    <xf numFmtId="41" fontId="150" fillId="0" borderId="68" xfId="456" applyNumberFormat="1" applyFont="1" applyFill="1" applyBorder="1" applyAlignment="1">
      <alignment vertical="center"/>
    </xf>
    <xf numFmtId="41" fontId="150" fillId="0" borderId="83" xfId="456" applyNumberFormat="1" applyFont="1" applyFill="1" applyBorder="1" applyAlignment="1">
      <alignment vertical="center"/>
    </xf>
    <xf numFmtId="167" fontId="140" fillId="0" borderId="15" xfId="538" applyNumberFormat="1" applyFont="1" applyFill="1" applyBorder="1" applyAlignment="1">
      <alignment horizontal="left" vertical="center"/>
    </xf>
    <xf numFmtId="187" fontId="140" fillId="0" borderId="68" xfId="456" applyNumberFormat="1" applyFont="1" applyFill="1" applyBorder="1" applyAlignment="1">
      <alignment horizontal="right" vertical="center"/>
    </xf>
    <xf numFmtId="187" fontId="140" fillId="0" borderId="83" xfId="456" applyNumberFormat="1" applyFont="1" applyFill="1" applyBorder="1" applyAlignment="1">
      <alignment horizontal="right" vertical="center"/>
    </xf>
    <xf numFmtId="167" fontId="148" fillId="0" borderId="67" xfId="538" quotePrefix="1" applyNumberFormat="1" applyFont="1" applyFill="1" applyBorder="1" applyAlignment="1">
      <alignment horizontal="center" vertical="center"/>
    </xf>
    <xf numFmtId="167" fontId="148" fillId="0" borderId="82" xfId="538" quotePrefix="1" applyNumberFormat="1" applyFont="1" applyFill="1" applyBorder="1" applyAlignment="1">
      <alignment horizontal="center" vertical="center"/>
    </xf>
    <xf numFmtId="167" fontId="148" fillId="0" borderId="68" xfId="538" quotePrefix="1" applyNumberFormat="1" applyFont="1" applyFill="1" applyBorder="1" applyAlignment="1">
      <alignment horizontal="center" vertical="center"/>
    </xf>
    <xf numFmtId="167" fontId="148" fillId="0" borderId="83" xfId="538" quotePrefix="1" applyNumberFormat="1" applyFont="1" applyFill="1" applyBorder="1" applyAlignment="1">
      <alignment horizontal="center" vertical="center"/>
    </xf>
    <xf numFmtId="167" fontId="148" fillId="0" borderId="68" xfId="538" applyNumberFormat="1" applyFont="1" applyFill="1" applyBorder="1" applyAlignment="1">
      <alignment horizontal="left" vertical="center"/>
    </xf>
    <xf numFmtId="167" fontId="148" fillId="0" borderId="83" xfId="538" applyNumberFormat="1" applyFont="1" applyFill="1" applyBorder="1" applyAlignment="1">
      <alignment horizontal="left" vertical="center"/>
    </xf>
    <xf numFmtId="187" fontId="148" fillId="0" borderId="68" xfId="538" applyNumberFormat="1" applyFont="1" applyFill="1" applyBorder="1" applyAlignment="1">
      <alignment vertical="center"/>
    </xf>
    <xf numFmtId="187" fontId="148" fillId="0" borderId="83" xfId="538" applyNumberFormat="1" applyFont="1" applyFill="1" applyBorder="1" applyAlignment="1">
      <alignment vertical="center"/>
    </xf>
    <xf numFmtId="187" fontId="140" fillId="0" borderId="68" xfId="538" applyNumberFormat="1" applyFont="1" applyFill="1" applyBorder="1" applyAlignment="1">
      <alignment horizontal="right" vertical="center"/>
    </xf>
    <xf numFmtId="187" fontId="140" fillId="0" borderId="83" xfId="538" applyNumberFormat="1" applyFont="1" applyFill="1" applyBorder="1" applyAlignment="1">
      <alignment horizontal="right" vertical="center"/>
    </xf>
    <xf numFmtId="178" fontId="140" fillId="0" borderId="68" xfId="456" applyNumberFormat="1" applyFont="1" applyFill="1" applyBorder="1" applyAlignment="1">
      <alignment vertical="center"/>
    </xf>
    <xf numFmtId="178" fontId="140" fillId="0" borderId="42" xfId="456" applyNumberFormat="1" applyFont="1" applyFill="1" applyBorder="1" applyAlignment="1">
      <alignment vertical="center"/>
    </xf>
    <xf numFmtId="178" fontId="140" fillId="0" borderId="83" xfId="456" applyNumberFormat="1" applyFont="1" applyFill="1" applyBorder="1" applyAlignment="1">
      <alignment vertical="center"/>
    </xf>
    <xf numFmtId="0" fontId="140" fillId="0" borderId="42" xfId="538" quotePrefix="1" applyFont="1" applyFill="1" applyBorder="1" applyAlignment="1">
      <alignment horizontal="center" vertical="center"/>
    </xf>
    <xf numFmtId="0" fontId="140" fillId="0" borderId="42" xfId="538" applyFont="1" applyFill="1" applyBorder="1" applyAlignment="1">
      <alignment horizontal="center" vertical="center" wrapText="1"/>
    </xf>
    <xf numFmtId="178" fontId="147" fillId="0" borderId="68" xfId="453" applyNumberFormat="1" applyFont="1" applyFill="1" applyBorder="1" applyAlignment="1">
      <alignment vertical="center"/>
    </xf>
    <xf numFmtId="178" fontId="147" fillId="0" borderId="42" xfId="453" applyNumberFormat="1" applyFont="1" applyFill="1" applyBorder="1" applyAlignment="1">
      <alignment vertical="center"/>
    </xf>
    <xf numFmtId="178" fontId="147" fillId="0" borderId="83" xfId="453" applyNumberFormat="1" applyFont="1" applyFill="1" applyBorder="1" applyAlignment="1">
      <alignment vertical="center"/>
    </xf>
    <xf numFmtId="0" fontId="140" fillId="0" borderId="83" xfId="538" quotePrefix="1" applyFont="1" applyFill="1" applyBorder="1" applyAlignment="1">
      <alignment horizontal="center" vertical="center"/>
    </xf>
    <xf numFmtId="17" fontId="140" fillId="0" borderId="85" xfId="538" quotePrefix="1" applyNumberFormat="1" applyFont="1" applyFill="1" applyBorder="1" applyAlignment="1">
      <alignment horizontal="center" vertical="center"/>
    </xf>
    <xf numFmtId="17" fontId="140" fillId="0" borderId="72" xfId="538" quotePrefix="1" applyNumberFormat="1" applyFont="1" applyFill="1" applyBorder="1" applyAlignment="1">
      <alignment horizontal="center" vertical="center"/>
    </xf>
    <xf numFmtId="17" fontId="140" fillId="0" borderId="67" xfId="538" quotePrefix="1" applyNumberFormat="1" applyFont="1" applyFill="1" applyBorder="1" applyAlignment="1">
      <alignment horizontal="center" vertical="center"/>
    </xf>
    <xf numFmtId="0" fontId="140" fillId="0" borderId="68" xfId="538" quotePrefix="1" applyFont="1" applyFill="1" applyBorder="1" applyAlignment="1">
      <alignment horizontal="center" vertical="center"/>
    </xf>
    <xf numFmtId="0" fontId="140" fillId="0" borderId="15" xfId="538" quotePrefix="1" applyFont="1" applyFill="1" applyBorder="1" applyAlignment="1">
      <alignment horizontal="center" vertical="center"/>
    </xf>
    <xf numFmtId="0" fontId="140" fillId="0" borderId="15" xfId="538" applyFont="1" applyFill="1" applyBorder="1" applyAlignment="1">
      <alignment horizontal="left" vertical="center" wrapText="1"/>
    </xf>
    <xf numFmtId="49" fontId="140" fillId="0" borderId="67" xfId="538" quotePrefix="1" applyNumberFormat="1" applyFont="1" applyFill="1" applyBorder="1" applyAlignment="1">
      <alignment horizontal="center" vertical="center"/>
    </xf>
    <xf numFmtId="49" fontId="140" fillId="0" borderId="70" xfId="538" quotePrefix="1" applyNumberFormat="1" applyFont="1" applyFill="1" applyBorder="1" applyAlignment="1">
      <alignment horizontal="center" vertical="center"/>
    </xf>
    <xf numFmtId="49" fontId="140" fillId="0" borderId="72" xfId="538" quotePrefix="1" applyNumberFormat="1" applyFont="1" applyFill="1" applyBorder="1" applyAlignment="1">
      <alignment horizontal="center" vertical="center"/>
    </xf>
    <xf numFmtId="178" fontId="147" fillId="0" borderId="15" xfId="453" applyNumberFormat="1" applyFont="1" applyFill="1" applyBorder="1" applyAlignment="1">
      <alignment vertical="center"/>
    </xf>
    <xf numFmtId="187" fontId="140" fillId="0" borderId="80" xfId="538" applyNumberFormat="1" applyFont="1" applyFill="1" applyBorder="1" applyAlignment="1">
      <alignment horizontal="right" vertical="center"/>
    </xf>
    <xf numFmtId="187" fontId="140" fillId="0" borderId="78" xfId="538" applyNumberFormat="1" applyFont="1" applyFill="1" applyBorder="1" applyAlignment="1">
      <alignment horizontal="right" vertical="center"/>
    </xf>
    <xf numFmtId="0" fontId="140" fillId="0" borderId="79" xfId="538" applyFont="1" applyFill="1" applyBorder="1" applyAlignment="1">
      <alignment horizontal="center" vertical="center"/>
    </xf>
    <xf numFmtId="0" fontId="140" fillId="0" borderId="88" xfId="538" applyFont="1" applyFill="1" applyBorder="1" applyAlignment="1">
      <alignment horizontal="center" vertical="center"/>
    </xf>
    <xf numFmtId="0" fontId="140" fillId="0" borderId="77" xfId="538" applyFont="1" applyFill="1" applyBorder="1" applyAlignment="1">
      <alignment horizontal="center" vertical="center"/>
    </xf>
    <xf numFmtId="0" fontId="140" fillId="0" borderId="80" xfId="538" quotePrefix="1" applyFont="1" applyFill="1" applyBorder="1" applyAlignment="1">
      <alignment horizontal="center" vertical="center"/>
    </xf>
    <xf numFmtId="0" fontId="140" fillId="0" borderId="23" xfId="538" quotePrefix="1" applyFont="1" applyFill="1" applyBorder="1" applyAlignment="1">
      <alignment horizontal="center" vertical="center"/>
    </xf>
    <xf numFmtId="0" fontId="140" fillId="0" borderId="80" xfId="538" applyFont="1" applyFill="1" applyBorder="1" applyAlignment="1">
      <alignment horizontal="left" vertical="center"/>
    </xf>
    <xf numFmtId="0" fontId="140" fillId="0" borderId="23" xfId="538" applyFont="1" applyFill="1" applyBorder="1" applyAlignment="1">
      <alignment horizontal="left" vertical="center"/>
    </xf>
    <xf numFmtId="49" fontId="140" fillId="0" borderId="67" xfId="538" applyNumberFormat="1" applyFont="1" applyFill="1" applyBorder="1" applyAlignment="1">
      <alignment horizontal="center" vertical="center"/>
    </xf>
    <xf numFmtId="49" fontId="140" fillId="0" borderId="85" xfId="538" applyNumberFormat="1" applyFont="1" applyFill="1" applyBorder="1" applyAlignment="1">
      <alignment horizontal="center" vertical="center"/>
    </xf>
    <xf numFmtId="49" fontId="140" fillId="0" borderId="70" xfId="538" applyNumberFormat="1" applyFont="1" applyFill="1" applyBorder="1" applyAlignment="1">
      <alignment horizontal="center" vertical="center"/>
    </xf>
    <xf numFmtId="49" fontId="140" fillId="0" borderId="82" xfId="538" applyNumberFormat="1" applyFont="1" applyFill="1" applyBorder="1" applyAlignment="1">
      <alignment horizontal="center" vertical="center"/>
    </xf>
    <xf numFmtId="0" fontId="140" fillId="0" borderId="23" xfId="538" applyFont="1" applyFill="1" applyBorder="1" applyAlignment="1">
      <alignment horizontal="left" vertical="center" wrapText="1"/>
    </xf>
    <xf numFmtId="17" fontId="140" fillId="0" borderId="70" xfId="538" quotePrefix="1" applyNumberFormat="1" applyFont="1" applyFill="1" applyBorder="1" applyAlignment="1">
      <alignment horizontal="center" vertical="center"/>
    </xf>
    <xf numFmtId="17" fontId="140" fillId="0" borderId="82" xfId="538" quotePrefix="1" applyNumberFormat="1" applyFont="1" applyFill="1" applyBorder="1" applyAlignment="1">
      <alignment horizontal="center" vertical="center"/>
    </xf>
    <xf numFmtId="0" fontId="109" fillId="0" borderId="15" xfId="452" applyFont="1" applyFill="1" applyBorder="1" applyAlignment="1">
      <alignment horizontal="center" vertical="center" wrapText="1"/>
    </xf>
    <xf numFmtId="0" fontId="109" fillId="0" borderId="20" xfId="452" applyFont="1" applyFill="1" applyBorder="1" applyAlignment="1">
      <alignment horizontal="center" vertical="center" wrapText="1"/>
    </xf>
    <xf numFmtId="0" fontId="109" fillId="0" borderId="23" xfId="452" applyFont="1" applyFill="1" applyBorder="1" applyAlignment="1">
      <alignment horizontal="center" vertical="center" wrapText="1"/>
    </xf>
    <xf numFmtId="0" fontId="51" fillId="25" borderId="15" xfId="452" applyFont="1" applyFill="1" applyBorder="1" applyAlignment="1">
      <alignment horizontal="center" vertical="center"/>
    </xf>
    <xf numFmtId="0" fontId="51" fillId="25" borderId="20" xfId="452" applyFont="1" applyFill="1" applyBorder="1" applyAlignment="1">
      <alignment horizontal="center" vertical="center"/>
    </xf>
    <xf numFmtId="0" fontId="51" fillId="25" borderId="23" xfId="452" applyFont="1" applyFill="1" applyBorder="1" applyAlignment="1">
      <alignment horizontal="center" vertical="center"/>
    </xf>
    <xf numFmtId="0" fontId="51" fillId="25" borderId="14" xfId="452" applyFont="1" applyFill="1" applyBorder="1" applyAlignment="1">
      <alignment horizontal="center" vertical="center"/>
    </xf>
    <xf numFmtId="0" fontId="51" fillId="25" borderId="35" xfId="452" applyFont="1" applyFill="1" applyBorder="1" applyAlignment="1">
      <alignment horizontal="center" vertical="center"/>
    </xf>
    <xf numFmtId="0" fontId="51" fillId="25" borderId="37" xfId="452" applyFont="1" applyFill="1" applyBorder="1" applyAlignment="1">
      <alignment horizontal="center" vertical="center"/>
    </xf>
    <xf numFmtId="0" fontId="51" fillId="0" borderId="15" xfId="452" applyFont="1" applyFill="1" applyBorder="1" applyAlignment="1">
      <alignment horizontal="center" vertical="center"/>
    </xf>
    <xf numFmtId="0" fontId="51" fillId="0" borderId="20" xfId="452" applyFont="1" applyFill="1" applyBorder="1" applyAlignment="1">
      <alignment horizontal="center" vertical="center"/>
    </xf>
    <xf numFmtId="0" fontId="51" fillId="0" borderId="23" xfId="452" applyFont="1" applyFill="1" applyBorder="1" applyAlignment="1">
      <alignment horizontal="center" vertical="center"/>
    </xf>
    <xf numFmtId="0" fontId="51" fillId="0" borderId="15" xfId="452" applyFont="1" applyFill="1" applyBorder="1" applyAlignment="1">
      <alignment horizontal="center" vertical="center" wrapText="1"/>
    </xf>
    <xf numFmtId="0" fontId="51" fillId="0" borderId="20" xfId="452" applyFont="1" applyFill="1" applyBorder="1" applyAlignment="1">
      <alignment horizontal="center" vertical="center" wrapText="1"/>
    </xf>
    <xf numFmtId="0" fontId="51" fillId="0" borderId="23" xfId="452" applyFont="1" applyFill="1" applyBorder="1" applyAlignment="1">
      <alignment horizontal="center" vertical="center" wrapText="1"/>
    </xf>
    <xf numFmtId="0" fontId="85" fillId="25" borderId="0" xfId="452" applyFont="1" applyFill="1" applyBorder="1" applyAlignment="1">
      <alignment horizontal="center"/>
    </xf>
    <xf numFmtId="0" fontId="51" fillId="25" borderId="42" xfId="452" applyFont="1" applyFill="1" applyBorder="1" applyAlignment="1">
      <alignment horizontal="center" vertical="center"/>
    </xf>
    <xf numFmtId="0" fontId="51" fillId="0" borderId="42" xfId="452" applyFont="1" applyFill="1" applyBorder="1" applyAlignment="1">
      <alignment horizontal="center" vertical="center"/>
    </xf>
    <xf numFmtId="0" fontId="79" fillId="25" borderId="15" xfId="452" applyFont="1" applyFill="1" applyBorder="1" applyAlignment="1">
      <alignment horizontal="center" vertical="top" wrapText="1"/>
    </xf>
    <xf numFmtId="0" fontId="79" fillId="25" borderId="20" xfId="452" applyFont="1" applyFill="1" applyBorder="1" applyAlignment="1">
      <alignment horizontal="center" vertical="top"/>
    </xf>
    <xf numFmtId="0" fontId="79" fillId="25" borderId="23" xfId="452" applyFont="1" applyFill="1" applyBorder="1" applyAlignment="1">
      <alignment horizontal="center" vertical="top"/>
    </xf>
    <xf numFmtId="0" fontId="79" fillId="25" borderId="15" xfId="452" applyFont="1" applyFill="1" applyBorder="1" applyAlignment="1">
      <alignment horizontal="center" vertical="center"/>
    </xf>
    <xf numFmtId="0" fontId="79" fillId="25" borderId="20" xfId="452" applyFont="1" applyFill="1" applyBorder="1" applyAlignment="1">
      <alignment horizontal="center" vertical="center"/>
    </xf>
    <xf numFmtId="0" fontId="79" fillId="25" borderId="23" xfId="452" applyFont="1" applyFill="1" applyBorder="1" applyAlignment="1">
      <alignment horizontal="center" vertical="center"/>
    </xf>
    <xf numFmtId="49" fontId="51" fillId="25" borderId="15" xfId="452" applyNumberFormat="1" applyFont="1" applyFill="1" applyBorder="1" applyAlignment="1">
      <alignment horizontal="center" vertical="center"/>
    </xf>
    <xf numFmtId="49" fontId="51" fillId="25" borderId="23" xfId="452" applyNumberFormat="1" applyFont="1" applyFill="1" applyBorder="1" applyAlignment="1">
      <alignment horizontal="center" vertical="center"/>
    </xf>
    <xf numFmtId="190" fontId="51" fillId="25" borderId="15" xfId="452" applyNumberFormat="1" applyFont="1" applyFill="1" applyBorder="1" applyAlignment="1">
      <alignment horizontal="center" vertical="center"/>
    </xf>
    <xf numFmtId="190" fontId="51" fillId="25" borderId="23" xfId="452" applyNumberFormat="1" applyFont="1" applyFill="1" applyBorder="1" applyAlignment="1">
      <alignment horizontal="center" vertical="center"/>
    </xf>
  </cellXfs>
  <cellStyles count="541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akcent 1" xfId="7" builtinId="30" customBuiltin="1"/>
    <cellStyle name="20% - akcent 1 2" xfId="8"/>
    <cellStyle name="20% - akcent 1 2 2" xfId="9"/>
    <cellStyle name="20% - akcent 1 2 3" xfId="10"/>
    <cellStyle name="20% - akcent 1 2 4" xfId="11"/>
    <cellStyle name="20% - akcent 1 2 4 2" xfId="12"/>
    <cellStyle name="20% - akcent 1 2_Informacja za I półrocze 2016" xfId="13"/>
    <cellStyle name="20% - akcent 1 3" xfId="14"/>
    <cellStyle name="20% - akcent 1 4" xfId="15"/>
    <cellStyle name="20% — akcent 2" xfId="16" builtinId="34" customBuiltin="1"/>
    <cellStyle name="20% - akcent 2 2" xfId="17"/>
    <cellStyle name="20% - akcent 2 2 2" xfId="18"/>
    <cellStyle name="20% - akcent 2 2 3" xfId="19"/>
    <cellStyle name="20% - akcent 2 2 4" xfId="20"/>
    <cellStyle name="20% - akcent 2 2 4 2" xfId="21"/>
    <cellStyle name="20% - akcent 2 2_Informacja za I półrocze 2016" xfId="22"/>
    <cellStyle name="20% - akcent 2 3" xfId="23"/>
    <cellStyle name="20% - akcent 2 4" xfId="24"/>
    <cellStyle name="20% — akcent 3" xfId="25" builtinId="38" customBuiltin="1"/>
    <cellStyle name="20% - akcent 3 2" xfId="26"/>
    <cellStyle name="20% - akcent 3 2 2" xfId="27"/>
    <cellStyle name="20% - akcent 3 2 3" xfId="28"/>
    <cellStyle name="20% - akcent 3 2 4" xfId="29"/>
    <cellStyle name="20% - akcent 3 2 4 2" xfId="30"/>
    <cellStyle name="20% - akcent 3 2_Informacja za I półrocze 2016" xfId="31"/>
    <cellStyle name="20% - akcent 3 3" xfId="32"/>
    <cellStyle name="20% - akcent 3 4" xfId="33"/>
    <cellStyle name="20% — akcent 4" xfId="34" builtinId="42" customBuiltin="1"/>
    <cellStyle name="20% - akcent 4 2" xfId="35"/>
    <cellStyle name="20% - akcent 4 2 2" xfId="36"/>
    <cellStyle name="20% - akcent 4 2 3" xfId="37"/>
    <cellStyle name="20% - akcent 4 2 4" xfId="38"/>
    <cellStyle name="20% - akcent 4 2 4 2" xfId="39"/>
    <cellStyle name="20% - akcent 4 2_Informacja za I półrocze 2016" xfId="40"/>
    <cellStyle name="20% - akcent 4 3" xfId="41"/>
    <cellStyle name="20% - akcent 4 4" xfId="42"/>
    <cellStyle name="20% — akcent 5" xfId="43" builtinId="46" customBuiltin="1"/>
    <cellStyle name="20% - akcent 5 2" xfId="44"/>
    <cellStyle name="20% - akcent 5 2 2" xfId="45"/>
    <cellStyle name="20% - akcent 5 2 3" xfId="46"/>
    <cellStyle name="20% - akcent 5 2 3 2" xfId="47"/>
    <cellStyle name="20% - akcent 5 2_Informacja za I półrocze 2016" xfId="48"/>
    <cellStyle name="20% - akcent 5 3" xfId="49"/>
    <cellStyle name="20% — akcent 6" xfId="50" builtinId="50" customBuiltin="1"/>
    <cellStyle name="20% - akcent 6 2" xfId="51"/>
    <cellStyle name="20% - akcent 6 2 2" xfId="52"/>
    <cellStyle name="20% - akcent 6 2 3" xfId="53"/>
    <cellStyle name="20% - akcent 6 2 3 2" xfId="54"/>
    <cellStyle name="20% - akcent 6 2_Informacja za I półrocze 2016" xfId="55"/>
    <cellStyle name="20% - akcent 6 3" xfId="56"/>
    <cellStyle name="40% - Accent1" xfId="57"/>
    <cellStyle name="40% - Accent2" xfId="58"/>
    <cellStyle name="40% - Accent3" xfId="59"/>
    <cellStyle name="40% - Accent4" xfId="60"/>
    <cellStyle name="40% - Accent5" xfId="61"/>
    <cellStyle name="40% - Accent6" xfId="62"/>
    <cellStyle name="40% — akcent 1" xfId="63" builtinId="31" customBuiltin="1"/>
    <cellStyle name="40% - akcent 1 2" xfId="64"/>
    <cellStyle name="40% - akcent 1 2 2" xfId="65"/>
    <cellStyle name="40% - akcent 1 2 3" xfId="66"/>
    <cellStyle name="40% - akcent 1 2 3 2" xfId="67"/>
    <cellStyle name="40% - akcent 1 2_Informacja za I półrocze 2016" xfId="68"/>
    <cellStyle name="40% - akcent 1 3" xfId="69"/>
    <cellStyle name="40% — akcent 2" xfId="70" builtinId="35" customBuiltin="1"/>
    <cellStyle name="40% - akcent 2 2" xfId="71"/>
    <cellStyle name="40% - akcent 2 2 2" xfId="72"/>
    <cellStyle name="40% - akcent 2 2 3" xfId="73"/>
    <cellStyle name="40% - akcent 2 2 3 2" xfId="74"/>
    <cellStyle name="40% - akcent 2 2_Informacja za I półrocze 2016" xfId="75"/>
    <cellStyle name="40% - akcent 2 3" xfId="76"/>
    <cellStyle name="40% — akcent 3" xfId="77" builtinId="39" customBuiltin="1"/>
    <cellStyle name="40% - akcent 3 2" xfId="78"/>
    <cellStyle name="40% - akcent 3 2 2" xfId="79"/>
    <cellStyle name="40% - akcent 3 2 3" xfId="80"/>
    <cellStyle name="40% - akcent 3 2 4" xfId="81"/>
    <cellStyle name="40% - akcent 3 2 4 2" xfId="82"/>
    <cellStyle name="40% - akcent 3 2_Informacja za I półrocze 2016" xfId="83"/>
    <cellStyle name="40% - akcent 3 3" xfId="84"/>
    <cellStyle name="40% - akcent 3 4" xfId="85"/>
    <cellStyle name="40% — akcent 4" xfId="86" builtinId="43" customBuiltin="1"/>
    <cellStyle name="40% - akcent 4 2" xfId="87"/>
    <cellStyle name="40% - akcent 4 2 2" xfId="88"/>
    <cellStyle name="40% - akcent 4 2 3" xfId="89"/>
    <cellStyle name="40% - akcent 4 2 3 2" xfId="90"/>
    <cellStyle name="40% - akcent 4 2_Informacja za I półrocze 2016" xfId="91"/>
    <cellStyle name="40% - akcent 4 3" xfId="92"/>
    <cellStyle name="40% — akcent 5" xfId="93" builtinId="47" customBuiltin="1"/>
    <cellStyle name="40% - akcent 5 2" xfId="94"/>
    <cellStyle name="40% - akcent 5 2 2" xfId="95"/>
    <cellStyle name="40% - akcent 5 2 3" xfId="96"/>
    <cellStyle name="40% - akcent 5 2 3 2" xfId="97"/>
    <cellStyle name="40% - akcent 5 2_Informacja za I półrocze 2016" xfId="98"/>
    <cellStyle name="40% - akcent 5 3" xfId="99"/>
    <cellStyle name="40% — akcent 6" xfId="100" builtinId="51" customBuiltin="1"/>
    <cellStyle name="40% - akcent 6 2" xfId="101"/>
    <cellStyle name="40% - akcent 6 2 2" xfId="102"/>
    <cellStyle name="40% - akcent 6 2 3" xfId="103"/>
    <cellStyle name="40% - akcent 6 2 3 2" xfId="104"/>
    <cellStyle name="40% - akcent 6 2_Informacja za I półrocze 2016" xfId="105"/>
    <cellStyle name="40% - akcent 6 3" xfId="106"/>
    <cellStyle name="60% - Accent1" xfId="107"/>
    <cellStyle name="60% - Accent2" xfId="108"/>
    <cellStyle name="60% - Accent3" xfId="109"/>
    <cellStyle name="60% - Accent4" xfId="110"/>
    <cellStyle name="60% - Accent5" xfId="111"/>
    <cellStyle name="60% - Accent6" xfId="112"/>
    <cellStyle name="60% — akcent 1" xfId="113" builtinId="32" customBuiltin="1"/>
    <cellStyle name="60% - akcent 1 2" xfId="114"/>
    <cellStyle name="60% - akcent 1 2 2" xfId="115"/>
    <cellStyle name="60% - akcent 1 2 3" xfId="116"/>
    <cellStyle name="60% - akcent 1 2 3 2" xfId="117"/>
    <cellStyle name="60% - akcent 1 2_Informacja za I półrocze 2016" xfId="118"/>
    <cellStyle name="60% - akcent 1 3" xfId="119"/>
    <cellStyle name="60% — akcent 2" xfId="120" builtinId="36" customBuiltin="1"/>
    <cellStyle name="60% - akcent 2 2" xfId="121"/>
    <cellStyle name="60% - akcent 2 2 2" xfId="122"/>
    <cellStyle name="60% - akcent 2 2 3" xfId="123"/>
    <cellStyle name="60% - akcent 2 2 3 2" xfId="124"/>
    <cellStyle name="60% - akcent 2 2_Informacja za I półrocze 2016" xfId="125"/>
    <cellStyle name="60% - akcent 2 3" xfId="126"/>
    <cellStyle name="60% — akcent 3" xfId="127" builtinId="40" customBuiltin="1"/>
    <cellStyle name="60% - akcent 3 2" xfId="128"/>
    <cellStyle name="60% - akcent 3 2 2" xfId="129"/>
    <cellStyle name="60% - akcent 3 2 3" xfId="130"/>
    <cellStyle name="60% - akcent 3 2 4" xfId="131"/>
    <cellStyle name="60% - akcent 3 2 4 2" xfId="132"/>
    <cellStyle name="60% - akcent 3 2_Informacja za I półrocze 2016" xfId="133"/>
    <cellStyle name="60% - akcent 3 3" xfId="134"/>
    <cellStyle name="60% - akcent 3 4" xfId="135"/>
    <cellStyle name="60% — akcent 4" xfId="136" builtinId="44" customBuiltin="1"/>
    <cellStyle name="60% - akcent 4 2" xfId="137"/>
    <cellStyle name="60% - akcent 4 2 2" xfId="138"/>
    <cellStyle name="60% - akcent 4 2 3" xfId="139"/>
    <cellStyle name="60% - akcent 4 2 4" xfId="140"/>
    <cellStyle name="60% - akcent 4 2 4 2" xfId="141"/>
    <cellStyle name="60% - akcent 4 2_Informacja za I półrocze 2016" xfId="142"/>
    <cellStyle name="60% - akcent 4 3" xfId="143"/>
    <cellStyle name="60% - akcent 4 4" xfId="144"/>
    <cellStyle name="60% — akcent 5" xfId="145" builtinId="48" customBuiltin="1"/>
    <cellStyle name="60% - akcent 5 2" xfId="146"/>
    <cellStyle name="60% - akcent 5 2 2" xfId="147"/>
    <cellStyle name="60% - akcent 5 2 3" xfId="148"/>
    <cellStyle name="60% - akcent 5 2 3 2" xfId="149"/>
    <cellStyle name="60% - akcent 5 2_Informacja za I półrocze 2016" xfId="150"/>
    <cellStyle name="60% - akcent 5 3" xfId="151"/>
    <cellStyle name="60% — akcent 6" xfId="152" builtinId="52" customBuiltin="1"/>
    <cellStyle name="60% - akcent 6 2" xfId="153"/>
    <cellStyle name="60% - akcent 6 2 2" xfId="154"/>
    <cellStyle name="60% - akcent 6 2 3" xfId="155"/>
    <cellStyle name="60% - akcent 6 2 4" xfId="156"/>
    <cellStyle name="60% - akcent 6 2 4 2" xfId="157"/>
    <cellStyle name="60% - akcent 6 2_Informacja za I półrocze 2016" xfId="158"/>
    <cellStyle name="60% - akcent 6 3" xfId="159"/>
    <cellStyle name="60% - akcent 6 4" xfId="160"/>
    <cellStyle name="Accent1" xfId="161"/>
    <cellStyle name="Accent2" xfId="162"/>
    <cellStyle name="Accent3" xfId="163"/>
    <cellStyle name="Accent4" xfId="164"/>
    <cellStyle name="Accent5" xfId="165"/>
    <cellStyle name="Accent6" xfId="166"/>
    <cellStyle name="Akcent 1" xfId="167" builtinId="29" customBuiltin="1"/>
    <cellStyle name="Akcent 1 2" xfId="168"/>
    <cellStyle name="Akcent 1 2 2" xfId="169"/>
    <cellStyle name="Akcent 1 2 3" xfId="170"/>
    <cellStyle name="Akcent 1 2 3 2" xfId="171"/>
    <cellStyle name="Akcent 1 2_Informacja za I półrocze 2016" xfId="172"/>
    <cellStyle name="Akcent 1 3" xfId="173"/>
    <cellStyle name="Akcent 2" xfId="174" builtinId="33" customBuiltin="1"/>
    <cellStyle name="Akcent 2 2" xfId="175"/>
    <cellStyle name="Akcent 2 2 2" xfId="176"/>
    <cellStyle name="Akcent 2 2 3" xfId="177"/>
    <cellStyle name="Akcent 2 2 3 2" xfId="178"/>
    <cellStyle name="Akcent 2 2_Informacja za I półrocze 2016" xfId="179"/>
    <cellStyle name="Akcent 2 3" xfId="180"/>
    <cellStyle name="Akcent 3" xfId="181" builtinId="37" customBuiltin="1"/>
    <cellStyle name="Akcent 3 2" xfId="182"/>
    <cellStyle name="Akcent 3 2 2" xfId="183"/>
    <cellStyle name="Akcent 3 2 3" xfId="184"/>
    <cellStyle name="Akcent 3 2 3 2" xfId="185"/>
    <cellStyle name="Akcent 3 2_Informacja za I półrocze 2016" xfId="186"/>
    <cellStyle name="Akcent 3 3" xfId="187"/>
    <cellStyle name="Akcent 4" xfId="188" builtinId="41" customBuiltin="1"/>
    <cellStyle name="Akcent 4 2" xfId="189"/>
    <cellStyle name="Akcent 4 2 2" xfId="190"/>
    <cellStyle name="Akcent 4 2 3" xfId="191"/>
    <cellStyle name="Akcent 4 2 3 2" xfId="192"/>
    <cellStyle name="Akcent 4 2_Informacja za I półrocze 2016" xfId="193"/>
    <cellStyle name="Akcent 4 3" xfId="194"/>
    <cellStyle name="Akcent 5" xfId="195" builtinId="45" customBuiltin="1"/>
    <cellStyle name="Akcent 5 2" xfId="196"/>
    <cellStyle name="Akcent 5 2 2" xfId="197"/>
    <cellStyle name="Akcent 5 2 3" xfId="198"/>
    <cellStyle name="Akcent 5 2 3 2" xfId="199"/>
    <cellStyle name="Akcent 5 2_Informacja za I półrocze 2016" xfId="200"/>
    <cellStyle name="Akcent 5 3" xfId="201"/>
    <cellStyle name="Akcent 6" xfId="202" builtinId="49" customBuiltin="1"/>
    <cellStyle name="Akcent 6 2" xfId="203"/>
    <cellStyle name="Akcent 6 2 2" xfId="204"/>
    <cellStyle name="Akcent 6 2 3" xfId="205"/>
    <cellStyle name="Akcent 6 2 3 2" xfId="206"/>
    <cellStyle name="Akcent 6 2_Informacja za I półrocze 2016" xfId="207"/>
    <cellStyle name="Akcent 6 3" xfId="208"/>
    <cellStyle name="Bad" xfId="209"/>
    <cellStyle name="Calculation" xfId="210"/>
    <cellStyle name="Check Cell" xfId="211"/>
    <cellStyle name="Dane wejściowe" xfId="212" builtinId="20" customBuiltin="1"/>
    <cellStyle name="Dane wejściowe 2" xfId="213"/>
    <cellStyle name="Dane wejściowe 2 2" xfId="214"/>
    <cellStyle name="Dane wejściowe 2 3" xfId="215"/>
    <cellStyle name="Dane wejściowe 2 3 2" xfId="216"/>
    <cellStyle name="Dane wejściowe 2_Informacja za I półrocze 2016" xfId="217"/>
    <cellStyle name="Dane wejściowe 3" xfId="218"/>
    <cellStyle name="Dane wyjściowe" xfId="219" builtinId="21" customBuiltin="1"/>
    <cellStyle name="Dane wyjściowe 2" xfId="220"/>
    <cellStyle name="Dane wyjściowe 2 2" xfId="221"/>
    <cellStyle name="Dane wyjściowe 2 3" xfId="222"/>
    <cellStyle name="Dane wyjściowe 2 3 2" xfId="223"/>
    <cellStyle name="Dane wyjściowe 2_Informacja za I półrocze 2016" xfId="224"/>
    <cellStyle name="Dane wyjściowe 3" xfId="225"/>
    <cellStyle name="Dobre 2" xfId="226"/>
    <cellStyle name="Dobre 2 2" xfId="227"/>
    <cellStyle name="Dobre 2 3" xfId="228"/>
    <cellStyle name="Dobre 2 3 2" xfId="229"/>
    <cellStyle name="Dobre 2_Informacja za I półrocze 2016" xfId="230"/>
    <cellStyle name="Dobre 3" xfId="231"/>
    <cellStyle name="Dobry" xfId="232" builtinId="26" customBuiltin="1"/>
    <cellStyle name="Dziesiętny [0]_T2-0403" xfId="450"/>
    <cellStyle name="Dziesiętny 2" xfId="233"/>
    <cellStyle name="Explanatory Text" xfId="234"/>
    <cellStyle name="Good" xfId="235"/>
    <cellStyle name="Heading 1" xfId="236"/>
    <cellStyle name="Heading 2" xfId="237"/>
    <cellStyle name="Heading 3" xfId="238"/>
    <cellStyle name="Heading 4" xfId="239"/>
    <cellStyle name="Input" xfId="240"/>
    <cellStyle name="Komórka połączona" xfId="241" builtinId="24" customBuiltin="1"/>
    <cellStyle name="Komórka połączona 2" xfId="242"/>
    <cellStyle name="Komórka połączona 2 2" xfId="243"/>
    <cellStyle name="Komórka połączona 2 3" xfId="244"/>
    <cellStyle name="Komórka połączona 2 3 2" xfId="245"/>
    <cellStyle name="Komórka połączona 2_Informacja za I półrocze 2016" xfId="246"/>
    <cellStyle name="Komórka połączona 3" xfId="247"/>
    <cellStyle name="Komórka zaznaczona" xfId="248" builtinId="23" customBuiltin="1"/>
    <cellStyle name="Komórka zaznaczona 2" xfId="249"/>
    <cellStyle name="Komórka zaznaczona 2 2" xfId="250"/>
    <cellStyle name="Komórka zaznaczona 2 3" xfId="251"/>
    <cellStyle name="Komórka zaznaczona 2 3 2" xfId="252"/>
    <cellStyle name="Komórka zaznaczona 2_Informacja za I półrocze 2016" xfId="253"/>
    <cellStyle name="Komórka zaznaczona 3" xfId="254"/>
    <cellStyle name="Linked Cell" xfId="255"/>
    <cellStyle name="Nagłówek 1" xfId="256" builtinId="16" customBuiltin="1"/>
    <cellStyle name="Nagłówek 1 2" xfId="257"/>
    <cellStyle name="Nagłówek 1 2 2" xfId="258"/>
    <cellStyle name="Nagłówek 1 2 3" xfId="259"/>
    <cellStyle name="Nagłówek 1 2 3 2" xfId="260"/>
    <cellStyle name="Nagłówek 1 2_Informacja za I półrocze 2016" xfId="261"/>
    <cellStyle name="Nagłówek 1 3" xfId="262"/>
    <cellStyle name="Nagłówek 2" xfId="263" builtinId="17" customBuiltin="1"/>
    <cellStyle name="Nagłówek 2 2" xfId="264"/>
    <cellStyle name="Nagłówek 2 2 2" xfId="265"/>
    <cellStyle name="Nagłówek 2 2 3" xfId="266"/>
    <cellStyle name="Nagłówek 2 2 3 2" xfId="267"/>
    <cellStyle name="Nagłówek 2 2_Informacja za I półrocze 2016" xfId="268"/>
    <cellStyle name="Nagłówek 2 3" xfId="269"/>
    <cellStyle name="Nagłówek 3" xfId="270" builtinId="18" customBuiltin="1"/>
    <cellStyle name="Nagłówek 3 2" xfId="271"/>
    <cellStyle name="Nagłówek 3 2 2" xfId="272"/>
    <cellStyle name="Nagłówek 3 2 3" xfId="273"/>
    <cellStyle name="Nagłówek 3 2 3 2" xfId="274"/>
    <cellStyle name="Nagłówek 3 2_Informacja za I półrocze 2016" xfId="275"/>
    <cellStyle name="Nagłówek 3 3" xfId="276"/>
    <cellStyle name="Nagłówek 4" xfId="277" builtinId="19" customBuiltin="1"/>
    <cellStyle name="Nagłówek 4 2" xfId="278"/>
    <cellStyle name="Nagłówek 4 2 2" xfId="279"/>
    <cellStyle name="Nagłówek 4 2 3" xfId="280"/>
    <cellStyle name="Nagłówek 4 2 3 2" xfId="281"/>
    <cellStyle name="Nagłówek 4 2_Informacja za I półrocze 2016" xfId="282"/>
    <cellStyle name="Nagłówek 4 3" xfId="283"/>
    <cellStyle name="Neutral" xfId="284"/>
    <cellStyle name="Neutralne 2" xfId="285"/>
    <cellStyle name="Neutralne 2 2" xfId="286"/>
    <cellStyle name="Neutralne 2 3" xfId="287"/>
    <cellStyle name="Neutralne 2 3 2" xfId="288"/>
    <cellStyle name="Neutralne 2_Informacja za I półrocze 2016" xfId="289"/>
    <cellStyle name="Neutralne 3" xfId="290"/>
    <cellStyle name="Neutralny" xfId="291" builtinId="28" customBuiltin="1"/>
    <cellStyle name="Normal - Styl1" xfId="292"/>
    <cellStyle name="Normal - Styl2" xfId="293"/>
    <cellStyle name="Normal - Styl3" xfId="294"/>
    <cellStyle name="Normal - Styl4" xfId="295"/>
    <cellStyle name="Normal - Styl5" xfId="296"/>
    <cellStyle name="Normal - Styl6" xfId="297"/>
    <cellStyle name="Normal - Styl7" xfId="298"/>
    <cellStyle name="Normalny" xfId="0" builtinId="0"/>
    <cellStyle name="Normalny 10" xfId="299"/>
    <cellStyle name="Normalny 10 2" xfId="300"/>
    <cellStyle name="Normalny 10 2 2" xfId="301"/>
    <cellStyle name="Normalny 10_Informacja za I półrocze 2016" xfId="302"/>
    <cellStyle name="Normalny 11" xfId="303"/>
    <cellStyle name="Normalny 12" xfId="304"/>
    <cellStyle name="Normalny 12 2" xfId="305"/>
    <cellStyle name="Normalny 13" xfId="306"/>
    <cellStyle name="Normalny 14" xfId="307"/>
    <cellStyle name="Normalny 15" xfId="308"/>
    <cellStyle name="Normalny 16" xfId="454"/>
    <cellStyle name="Normalny 16 2" xfId="501"/>
    <cellStyle name="Normalny 16 3" xfId="517"/>
    <cellStyle name="Normalny 17" xfId="459"/>
    <cellStyle name="Normalny 17 2" xfId="503"/>
    <cellStyle name="Normalny 17 3" xfId="518"/>
    <cellStyle name="Normalny 18" xfId="457"/>
    <cellStyle name="Normalny 18 2" xfId="502"/>
    <cellStyle name="Normalny 19" xfId="462"/>
    <cellStyle name="Normalny 19 2" xfId="505"/>
    <cellStyle name="Normalny 19 3" xfId="520"/>
    <cellStyle name="Normalny 2" xfId="309"/>
    <cellStyle name="Normalny 2 2" xfId="310"/>
    <cellStyle name="Normalny 2 2 2" xfId="452"/>
    <cellStyle name="Normalny 2 3" xfId="311"/>
    <cellStyle name="Normalny 2 4" xfId="456"/>
    <cellStyle name="Normalny 2_T11_14_czerwiec 2016_TW" xfId="312"/>
    <cellStyle name="Normalny 20" xfId="458"/>
    <cellStyle name="Normalny 21" xfId="468"/>
    <cellStyle name="Normalny 22" xfId="471"/>
    <cellStyle name="Normalny 22 2" xfId="525"/>
    <cellStyle name="Normalny 23" xfId="480"/>
    <cellStyle name="Normalny 24" xfId="489"/>
    <cellStyle name="Normalny 25" xfId="493"/>
    <cellStyle name="Normalny 25 2" xfId="494"/>
    <cellStyle name="Normalny 26" xfId="495"/>
    <cellStyle name="Normalny 27" xfId="496"/>
    <cellStyle name="Normalny 28" xfId="497"/>
    <cellStyle name="Normalny 29" xfId="508"/>
    <cellStyle name="Normalny 3" xfId="313"/>
    <cellStyle name="Normalny 3 10" xfId="469"/>
    <cellStyle name="Normalny 3 10 2" xfId="523"/>
    <cellStyle name="Normalny 3 11" xfId="472"/>
    <cellStyle name="Normalny 3 11 2" xfId="526"/>
    <cellStyle name="Normalny 3 12" xfId="474"/>
    <cellStyle name="Normalny 3 12 2" xfId="528"/>
    <cellStyle name="Normalny 3 13" xfId="476"/>
    <cellStyle name="Normalny 3 13 2" xfId="530"/>
    <cellStyle name="Normalny 3 14" xfId="478"/>
    <cellStyle name="Normalny 3 14 2" xfId="532"/>
    <cellStyle name="Normalny 3 15" xfId="481"/>
    <cellStyle name="Normalny 3 16" xfId="490"/>
    <cellStyle name="Normalny 3 2" xfId="314"/>
    <cellStyle name="Normalny 3 2 2" xfId="315"/>
    <cellStyle name="Normalny 3 2 3" xfId="455"/>
    <cellStyle name="Normalny 3 2_Informacja za I półrocze 2016" xfId="316"/>
    <cellStyle name="Normalny 3 3" xfId="317"/>
    <cellStyle name="Normalny 3 4" xfId="318"/>
    <cellStyle name="Normalny 3 5" xfId="319"/>
    <cellStyle name="Normalny 3 6" xfId="320"/>
    <cellStyle name="Normalny 3 7" xfId="321"/>
    <cellStyle name="Normalny 3 8" xfId="322"/>
    <cellStyle name="Normalny 3 9" xfId="463"/>
    <cellStyle name="Normalny 3 9 2" xfId="506"/>
    <cellStyle name="Normalny 3 9 3" xfId="521"/>
    <cellStyle name="Normalny 3_Kopia Operatywka czerwiec 2016 BSE dla BP i PM_TW" xfId="323"/>
    <cellStyle name="Normalny 30" xfId="510"/>
    <cellStyle name="Normalny 31" xfId="511"/>
    <cellStyle name="Normalny 32" xfId="513"/>
    <cellStyle name="Normalny 33" xfId="534"/>
    <cellStyle name="Normalny 34" xfId="535"/>
    <cellStyle name="Normalny 35" xfId="536"/>
    <cellStyle name="Normalny 36" xfId="537"/>
    <cellStyle name="Normalny 37" xfId="538"/>
    <cellStyle name="Normalny 4" xfId="324"/>
    <cellStyle name="Normalny 4 2" xfId="325"/>
    <cellStyle name="Normalny 4 2 2" xfId="326"/>
    <cellStyle name="Normalny 4 3" xfId="327"/>
    <cellStyle name="Normalny 4 4" xfId="465"/>
    <cellStyle name="Normalny 4_T11_14_1512" xfId="328"/>
    <cellStyle name="Normalny 5" xfId="329"/>
    <cellStyle name="Normalny 5 2" xfId="330"/>
    <cellStyle name="Normalny 5 3" xfId="331"/>
    <cellStyle name="Normalny 5_Informacja za I półrocze 2016" xfId="332"/>
    <cellStyle name="Normalny 6" xfId="333"/>
    <cellStyle name="Normalny 6 2" xfId="461"/>
    <cellStyle name="Normalny 7" xfId="334"/>
    <cellStyle name="Normalny 7 2" xfId="335"/>
    <cellStyle name="Normalny 7_Informacja za I półrocze 2016" xfId="336"/>
    <cellStyle name="Normalny 8" xfId="337"/>
    <cellStyle name="Normalny 9" xfId="338"/>
    <cellStyle name="Normalny_kopia (2)" xfId="540"/>
    <cellStyle name="Normalny_Spis treści" xfId="451"/>
    <cellStyle name="Normalny_T1-0305" xfId="449"/>
    <cellStyle name="Normalny_T12-0403" xfId="467"/>
    <cellStyle name="Normalny_T15-1008" xfId="466"/>
    <cellStyle name="Normalny_T17-0406" xfId="487"/>
    <cellStyle name="Normalny_T2-0403" xfId="339"/>
    <cellStyle name="Normalny_T4-0403" xfId="340"/>
    <cellStyle name="Normalny_T4-0403 2" xfId="486"/>
    <cellStyle name="Normalny_T5-0403" xfId="341"/>
    <cellStyle name="Normalny_T60406" xfId="488"/>
    <cellStyle name="Normalny_T6a-0305" xfId="342"/>
    <cellStyle name="Normalny_T7-0305" xfId="343"/>
    <cellStyle name="Normalny_T8-0305" xfId="344"/>
    <cellStyle name="Normalny_T9-0305" xfId="345"/>
    <cellStyle name="Normalny_TABLICA 11_1" xfId="484"/>
    <cellStyle name="Normalny_TABLICA_NR_3_ III_KWARTAŁ_2009_nowelizacja" xfId="492"/>
    <cellStyle name="Normalny_Tablica12-zob.dz-2010-07 2" xfId="483"/>
    <cellStyle name="Normalny_Tablica13-zob.cz 2010-07" xfId="346"/>
    <cellStyle name="Normalny_Tablica13-zob.cz 2010-07 2" xfId="485"/>
    <cellStyle name="Note" xfId="347"/>
    <cellStyle name="Note 2" xfId="348"/>
    <cellStyle name="Note_Kopia Operatywka czerwiec 2016 BSE dla BP i PM_TW" xfId="349"/>
    <cellStyle name="Obliczenia" xfId="350" builtinId="22" customBuiltin="1"/>
    <cellStyle name="Obliczenia 2" xfId="351"/>
    <cellStyle name="Obliczenia 2 2" xfId="352"/>
    <cellStyle name="Obliczenia 2 3" xfId="353"/>
    <cellStyle name="Obliczenia 2 3 2" xfId="354"/>
    <cellStyle name="Obliczenia 2_Informacja za I półrocze 2016" xfId="355"/>
    <cellStyle name="Obliczenia 3" xfId="356"/>
    <cellStyle name="Output" xfId="357"/>
    <cellStyle name="Procentowy 10" xfId="477"/>
    <cellStyle name="Procentowy 10 2" xfId="531"/>
    <cellStyle name="Procentowy 11" xfId="479"/>
    <cellStyle name="Procentowy 11 2" xfId="533"/>
    <cellStyle name="Procentowy 12" xfId="482"/>
    <cellStyle name="Procentowy 13" xfId="491"/>
    <cellStyle name="Procentowy 14" xfId="498"/>
    <cellStyle name="Procentowy 15" xfId="509"/>
    <cellStyle name="Procentowy 16" xfId="512"/>
    <cellStyle name="Procentowy 17" xfId="514"/>
    <cellStyle name="Procentowy 18" xfId="539"/>
    <cellStyle name="Procentowy 2" xfId="358"/>
    <cellStyle name="Procentowy 2 2" xfId="359"/>
    <cellStyle name="Procentowy 2 3" xfId="453"/>
    <cellStyle name="Procentowy 3" xfId="360"/>
    <cellStyle name="Procentowy 4" xfId="361"/>
    <cellStyle name="Procentowy 5" xfId="460"/>
    <cellStyle name="Procentowy 5 2" xfId="504"/>
    <cellStyle name="Procentowy 5 3" xfId="519"/>
    <cellStyle name="Procentowy 6" xfId="464"/>
    <cellStyle name="Procentowy 6 2" xfId="507"/>
    <cellStyle name="Procentowy 6 3" xfId="522"/>
    <cellStyle name="Procentowy 7" xfId="470"/>
    <cellStyle name="Procentowy 7 2" xfId="524"/>
    <cellStyle name="Procentowy 8" xfId="473"/>
    <cellStyle name="Procentowy 8 2" xfId="527"/>
    <cellStyle name="Procentowy 9" xfId="475"/>
    <cellStyle name="Procentowy 9 2" xfId="529"/>
    <cellStyle name="Przecinek [0]" xfId="362"/>
    <cellStyle name="Suma" xfId="363" builtinId="25" customBuiltin="1"/>
    <cellStyle name="Suma 2" xfId="364"/>
    <cellStyle name="Suma 2 2" xfId="365"/>
    <cellStyle name="Suma 2 3" xfId="366"/>
    <cellStyle name="Suma 2 3 2" xfId="367"/>
    <cellStyle name="Suma 2_Informacja za I półrocze 2016" xfId="368"/>
    <cellStyle name="Suma 3" xfId="369"/>
    <cellStyle name="Tekst objaśnienia" xfId="370" builtinId="53" customBuiltin="1"/>
    <cellStyle name="Tekst objaśnienia 2" xfId="371"/>
    <cellStyle name="Tekst objaśnienia 2 2" xfId="372"/>
    <cellStyle name="Tekst objaśnienia 2 3" xfId="373"/>
    <cellStyle name="Tekst objaśnienia 2 3 2" xfId="374"/>
    <cellStyle name="Tekst objaśnienia 2_Informacja za I półrocze 2016" xfId="375"/>
    <cellStyle name="Tekst objaśnienia 3" xfId="376"/>
    <cellStyle name="Tekst ostrzeżenia" xfId="377" builtinId="11" customBuiltin="1"/>
    <cellStyle name="Tekst ostrzeżenia 2" xfId="378"/>
    <cellStyle name="Tekst ostrzeżenia 2 2" xfId="379"/>
    <cellStyle name="Tekst ostrzeżenia 2 3" xfId="380"/>
    <cellStyle name="Tekst ostrzeżenia 2 3 2" xfId="381"/>
    <cellStyle name="Tekst ostrzeżenia 2_Informacja za I półrocze 2016" xfId="382"/>
    <cellStyle name="Tekst ostrzeżenia 3" xfId="383"/>
    <cellStyle name="Title" xfId="384"/>
    <cellStyle name="Total" xfId="385"/>
    <cellStyle name="Tytuł" xfId="386" builtinId="15" customBuiltin="1"/>
    <cellStyle name="Tytuł 2" xfId="387"/>
    <cellStyle name="Tytuł 2 2" xfId="388"/>
    <cellStyle name="Tytuł 2 3" xfId="389"/>
    <cellStyle name="Tytuł 2 3 2" xfId="390"/>
    <cellStyle name="Tytuł 2_Informacja za I półrocze 2016" xfId="391"/>
    <cellStyle name="Tytuł 3" xfId="392"/>
    <cellStyle name="Uwaga" xfId="393" builtinId="10" customBuiltin="1"/>
    <cellStyle name="Uwaga 10" xfId="394"/>
    <cellStyle name="Uwaga 11" xfId="395"/>
    <cellStyle name="Uwaga 12" xfId="396"/>
    <cellStyle name="Uwaga 12 2" xfId="397"/>
    <cellStyle name="Uwaga 12 2 2" xfId="398"/>
    <cellStyle name="Uwaga 12 3" xfId="399"/>
    <cellStyle name="Uwaga 12_uwaga i tab 6 (po akceptacji dyrekcji)" xfId="400"/>
    <cellStyle name="Uwaga 13" xfId="401"/>
    <cellStyle name="Uwaga 13 2" xfId="402"/>
    <cellStyle name="Uwaga 14" xfId="403"/>
    <cellStyle name="Uwaga 15" xfId="404"/>
    <cellStyle name="Uwaga 16" xfId="405"/>
    <cellStyle name="Uwaga 17" xfId="406"/>
    <cellStyle name="Uwaga 18" xfId="407"/>
    <cellStyle name="Uwaga 19" xfId="408"/>
    <cellStyle name="Uwaga 2" xfId="409"/>
    <cellStyle name="Uwaga 2 2" xfId="410"/>
    <cellStyle name="Uwaga 2 3" xfId="411"/>
    <cellStyle name="Uwaga 2 4" xfId="412"/>
    <cellStyle name="Uwaga 2 4 2" xfId="413"/>
    <cellStyle name="Uwaga 2_T6-1604" xfId="414"/>
    <cellStyle name="Uwaga 20" xfId="415"/>
    <cellStyle name="Uwaga 3" xfId="416"/>
    <cellStyle name="Uwaga 4" xfId="417"/>
    <cellStyle name="Uwaga 4 2" xfId="418"/>
    <cellStyle name="Uwaga 4_T6-1604" xfId="419"/>
    <cellStyle name="Uwaga 5" xfId="420"/>
    <cellStyle name="Uwaga 5 2" xfId="421"/>
    <cellStyle name="Uwaga 5 3" xfId="422"/>
    <cellStyle name="Uwaga 5_T6-1605" xfId="423"/>
    <cellStyle name="Uwaga 6" xfId="424"/>
    <cellStyle name="Uwaga 6 2" xfId="425"/>
    <cellStyle name="Uwaga 6 3" xfId="426"/>
    <cellStyle name="Uwaga 6_T6-1605" xfId="427"/>
    <cellStyle name="Uwaga 7" xfId="428"/>
    <cellStyle name="Uwaga 7 2" xfId="429"/>
    <cellStyle name="Uwaga 7 3" xfId="430"/>
    <cellStyle name="Uwaga 7_T6-1605" xfId="431"/>
    <cellStyle name="Uwaga 8" xfId="432"/>
    <cellStyle name="Uwaga 8 2" xfId="433"/>
    <cellStyle name="Uwaga 8 3" xfId="434"/>
    <cellStyle name="Uwaga 8_T6-1605" xfId="435"/>
    <cellStyle name="Uwaga 9" xfId="436"/>
    <cellStyle name="Uwaga 9 2" xfId="437"/>
    <cellStyle name="Uwaga 9_uwaga i tab 6 (po akceptacji dyrekcji)" xfId="438"/>
    <cellStyle name="Walutowy 2" xfId="439"/>
    <cellStyle name="Walutowy 2 2" xfId="499"/>
    <cellStyle name="Walutowy 2 3" xfId="515"/>
    <cellStyle name="Waluty [0]" xfId="440"/>
    <cellStyle name="Waluty [0] 2" xfId="500"/>
    <cellStyle name="Waluty [0] 3" xfId="516"/>
    <cellStyle name="Warning Text" xfId="441"/>
    <cellStyle name="Złe 2" xfId="442"/>
    <cellStyle name="Złe 2 2" xfId="443"/>
    <cellStyle name="Złe 2 3" xfId="444"/>
    <cellStyle name="Złe 2 3 2" xfId="445"/>
    <cellStyle name="Złe 2_Informacja za I półrocze 2016" xfId="446"/>
    <cellStyle name="Złe 3" xfId="447"/>
    <cellStyle name="Zły" xfId="448" builtinId="27" customBuiltin="1"/>
  </cellStyles>
  <dxfs count="1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dochodów 
budżetu państwa w I-XII 2019  r.</a:t>
            </a:r>
          </a:p>
        </c:rich>
      </c:tx>
      <c:layout>
        <c:manualLayout>
          <c:xMode val="edge"/>
          <c:yMode val="edge"/>
          <c:x val="0.24517374517374518"/>
          <c:y val="3.806228373702422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5637065637065636"/>
          <c:y val="0.3044987843634846"/>
          <c:w val="0.81467181467181471"/>
          <c:h val="0.53633308609477404"/>
        </c:manualLayout>
      </c:layout>
      <c:barChart>
        <c:barDir val="col"/>
        <c:grouping val="clustered"/>
        <c:varyColors val="0"/>
        <c:ser>
          <c:idx val="1"/>
          <c:order val="0"/>
          <c:tx>
            <c:v>Dochody</c:v>
          </c:tx>
          <c:spPr>
            <a:solidFill>
              <a:srgbClr val="3366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4306329502005098E-3"/>
                  <c:y val="-3.96501536846289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#,##0</c:formatCode>
              <c:ptCount val="12"/>
              <c:pt idx="0">
                <c:v>38737.01588875999</c:v>
              </c:pt>
              <c:pt idx="1">
                <c:v>26040.327014039976</c:v>
              </c:pt>
              <c:pt idx="2">
                <c:v>25509.125915359953</c:v>
              </c:pt>
              <c:pt idx="3">
                <c:v>39679.199950490074</c:v>
              </c:pt>
              <c:pt idx="4">
                <c:v>32899.955799089468</c:v>
              </c:pt>
              <c:pt idx="5">
                <c:v>29311.498417670286</c:v>
              </c:pt>
              <c:pt idx="6">
                <c:v>36588.76737492939</c:v>
              </c:pt>
              <c:pt idx="7">
                <c:v>34078.060440270114</c:v>
              </c:pt>
              <c:pt idx="8">
                <c:v>33183.933025591192</c:v>
              </c:pt>
              <c:pt idx="9">
                <c:v>36864.039729728189</c:v>
              </c:pt>
              <c:pt idx="10">
                <c:v>34215.668118121801</c:v>
              </c:pt>
              <c:pt idx="11">
                <c:v>33427.663757829985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844657480"/>
        <c:axId val="844657872"/>
      </c:barChart>
      <c:catAx>
        <c:axId val="844657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4465787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844657872"/>
        <c:scaling>
          <c:orientation val="minMax"/>
          <c:max val="55000"/>
          <c:min val="0"/>
        </c:scaling>
        <c:delete val="0"/>
        <c:axPos val="l"/>
        <c:majorGridlines>
          <c:spPr>
            <a:ln w="3175">
              <a:solidFill>
                <a:srgbClr val="000000">
                  <a:alpha val="54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818532818532815E-2"/>
              <c:y val="0.5190318684212915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844657480"/>
        <c:crosses val="autoZero"/>
        <c:crossBetween val="between"/>
        <c:majorUnit val="5000"/>
        <c:minorUnit val="1000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Struktura dochodów podatkowych budżetu państwa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w okresie I-XII 2019 r.</a:t>
            </a:r>
          </a:p>
        </c:rich>
      </c:tx>
      <c:layout>
        <c:manualLayout>
          <c:xMode val="edge"/>
          <c:yMode val="edge"/>
          <c:x val="0.12698438044894739"/>
          <c:y val="4.8442906574394463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42680849524721542"/>
          <c:y val="0.39100412083038366"/>
          <c:w val="0.17283980386044259"/>
          <c:h val="0.33910091895024425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9933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8.4254653353515993E-2"/>
                  <c:y val="-4.021832911024530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1682063150940888E-2"/>
                  <c:y val="0.1687874538536287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16121225587542298"/>
                  <c:y val="0.2794467300583966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0.2021041814217667"/>
                  <c:y val="4.98295325541054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11177559972835573"/>
                  <c:y val="-8.06106676111852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20238404639979443"/>
                  <c:y val="-8.2082300266100375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Podatek od towarów i usług</c:v>
              </c:pt>
              <c:pt idx="1">
                <c:v>Podatek akcyzowy</c:v>
              </c:pt>
              <c:pt idx="2">
                <c:v>Podatek dochodowy od osób prawnych</c:v>
              </c:pt>
              <c:pt idx="3">
                <c:v>Podatek dochodowy od osób fizycznych</c:v>
              </c:pt>
              <c:pt idx="4">
                <c:v>Zryczałtowany podatek dochodowy</c:v>
              </c:pt>
              <c:pt idx="5">
                <c:v>Podatki pozostałe</c:v>
              </c:pt>
            </c:strLit>
          </c:cat>
          <c:val>
            <c:numLit>
              <c:formatCode>#,##0</c:formatCode>
              <c:ptCount val="6"/>
              <c:pt idx="0">
                <c:v>180891751.05481988</c:v>
              </c:pt>
              <c:pt idx="1">
                <c:v>72395920.445479989</c:v>
              </c:pt>
              <c:pt idx="2">
                <c:v>39984712.827230021</c:v>
              </c:pt>
              <c:pt idx="3">
                <c:v>54530918.783989988</c:v>
              </c:pt>
              <c:pt idx="4">
                <c:v>10901156.093400002</c:v>
              </c:pt>
              <c:pt idx="5">
                <c:v>8586261.4339999557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dochodów niepodatkowych 
budżetu państwa w okresie I-XII 2019 r.</a:t>
            </a:r>
          </a:p>
        </c:rich>
      </c:tx>
      <c:layout>
        <c:manualLayout>
          <c:xMode val="edge"/>
          <c:yMode val="edge"/>
          <c:x val="0.25562717843549299"/>
          <c:y val="4.152249134948096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40675273088381331"/>
          <c:y val="0.33564070549156827"/>
          <c:w val="0.18971075985885363"/>
          <c:h val="0.4083051881237634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3676836215408766"/>
                  <c:y val="5.647131478807363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9278173025799035E-3"/>
                  <c:y val="-0.1134722865524162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8.3451232583065374E-2"/>
                  <c:y val="9.2272202998846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12276071600374712"/>
                  <c:y val="0.170416223923566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Mode val="edge"/>
                  <c:yMode val="edge"/>
                  <c:x val="0.65434134968265623"/>
                  <c:y val="0.6366792763963768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Dywidendy i wpłaty z zysku</c:v>
              </c:pt>
              <c:pt idx="1">
                <c:v>Wpłaty z zysku NBP</c:v>
              </c:pt>
              <c:pt idx="2">
                <c:v>Cło</c:v>
              </c:pt>
              <c:pt idx="3">
                <c:v>Dochody państwowych jednostek budżetowych i inne dochody niepodatkowe</c:v>
              </c:pt>
              <c:pt idx="4">
                <c:v>Wpłaty jednostek samorządu terytorialnego</c:v>
              </c:pt>
            </c:strLit>
          </c:cat>
          <c:val>
            <c:numLit>
              <c:formatCode>General</c:formatCode>
              <c:ptCount val="5"/>
              <c:pt idx="0" formatCode="#,##0">
                <c:v>3510655.5723799998</c:v>
              </c:pt>
              <c:pt idx="2" formatCode="#,##0">
                <c:v>4409000.0129799992</c:v>
              </c:pt>
              <c:pt idx="3" formatCode="#,##0">
                <c:v>20861634.360110585</c:v>
              </c:pt>
              <c:pt idx="4" formatCode="#,##0">
                <c:v>2597743.9291500002</c:v>
              </c:pt>
            </c:numLit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cat>
            <c:strLit>
              <c:ptCount val="5"/>
              <c:pt idx="0">
                <c:v>Dywidendy i wpłaty z zysku</c:v>
              </c:pt>
              <c:pt idx="1">
                <c:v>Wpłaty z zysku NBP</c:v>
              </c:pt>
              <c:pt idx="2">
                <c:v>Cło</c:v>
              </c:pt>
              <c:pt idx="3">
                <c:v>Dochody państwowych jednostek budżetowych i inne dochody niepodatkowe</c:v>
              </c:pt>
              <c:pt idx="4">
                <c:v>Wpłaty jednostek samorządu terytorialnego</c:v>
              </c:pt>
            </c:strLit>
          </c:cat>
          <c:val>
            <c:numLit>
              <c:formatCode>General</c:formatCode>
              <c:ptCount val="1"/>
              <c:pt idx="0">
                <c:v>771240.16700000002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6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Zestawienie porównawcze wykonania budżetu państwa 
w latach 2018-2019</a:t>
            </a:r>
          </a:p>
        </c:rich>
      </c:tx>
      <c:layout>
        <c:manualLayout>
          <c:xMode val="edge"/>
          <c:yMode val="edge"/>
          <c:x val="0.23255813953488372"/>
          <c:y val="3.560830860534124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3269493844049249"/>
          <c:y val="0.19881334444162713"/>
          <c:w val="0.75512995896032831"/>
          <c:h val="0.32640996848625348"/>
        </c:manualLayout>
      </c:layout>
      <c:barChart>
        <c:barDir val="col"/>
        <c:grouping val="clustered"/>
        <c:varyColors val="0"/>
        <c:ser>
          <c:idx val="0"/>
          <c:order val="0"/>
          <c:tx>
            <c:v>Wykonanie I-XII 2018</c:v>
          </c:tx>
          <c:spPr>
            <a:solidFill>
              <a:srgbClr val="0000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943860894878314E-2"/>
                  <c:y val="9.258518991749712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chemeClr val="tx2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9.914802945410162E-3"/>
                  <c:y val="1.105992060030193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chemeClr val="tx2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4128404866414545E-2"/>
                  <c:y val="3.395762319966154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chemeClr val="tx2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8.9472324255492706E-3"/>
                  <c:y val="5.473461463783945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chemeClr val="tx2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1450005220120574E-2"/>
                  <c:y val="3.0861729972498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0610009396216881E-2"/>
                  <c:y val="9.25851899174976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chemeClr val="tx2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Dochody</c:v>
              </c:pt>
              <c:pt idx="1">
                <c:v>Wydatki</c:v>
              </c:pt>
              <c:pt idx="2">
                <c:v>Deficyt/Nadwyzka</c:v>
              </c:pt>
              <c:pt idx="3">
                <c:v>Finansowanie</c:v>
              </c:pt>
              <c:pt idx="4">
                <c:v> krajowe</c:v>
              </c:pt>
              <c:pt idx="5">
                <c:v>zagraniczne</c:v>
              </c:pt>
            </c:strLit>
          </c:cat>
          <c:val>
            <c:numLit>
              <c:formatCode>#\ ##0" "</c:formatCode>
              <c:ptCount val="6"/>
              <c:pt idx="0">
                <c:v>380048.14</c:v>
              </c:pt>
              <c:pt idx="1">
                <c:v>390454.34700000001</c:v>
              </c:pt>
              <c:pt idx="2">
                <c:v>-10406.208000000001</c:v>
              </c:pt>
              <c:pt idx="3">
                <c:v>13930.77</c:v>
              </c:pt>
              <c:pt idx="4">
                <c:v>33382.574999999997</c:v>
              </c:pt>
              <c:pt idx="5">
                <c:v>-19451.805</c:v>
              </c:pt>
            </c:numLit>
          </c:val>
        </c:ser>
        <c:ser>
          <c:idx val="1"/>
          <c:order val="1"/>
          <c:tx>
            <c:v>Wykonanie I-XII 2019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3942503663550883E-3"/>
                  <c:y val="-3.873025608674722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112805451428627E-2"/>
                  <c:y val="4.073505350622058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1820103648692839E-2"/>
                  <c:y val="3.001606997010357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2083632280648102E-2"/>
                  <c:y val="1.239815325351896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1.3917796896381335E-2"/>
                  <c:y val="1.763687116491366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6.3418603716038913E-3"/>
                  <c:y val="1.018461389667249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FF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Dochody</c:v>
              </c:pt>
              <c:pt idx="1">
                <c:v>Wydatki</c:v>
              </c:pt>
              <c:pt idx="2">
                <c:v>Deficyt/Nadwyzka</c:v>
              </c:pt>
              <c:pt idx="3">
                <c:v>Finansowanie</c:v>
              </c:pt>
              <c:pt idx="4">
                <c:v> krajowe</c:v>
              </c:pt>
              <c:pt idx="5">
                <c:v>zagraniczne</c:v>
              </c:pt>
            </c:strLit>
          </c:cat>
          <c:val>
            <c:numLit>
              <c:formatCode>#\ ##0" "</c:formatCode>
              <c:ptCount val="6"/>
              <c:pt idx="0">
                <c:v>400535.255</c:v>
              </c:pt>
              <c:pt idx="1">
                <c:v>414273.01400000002</c:v>
              </c:pt>
              <c:pt idx="2">
                <c:v>-13737.759</c:v>
              </c:pt>
              <c:pt idx="3">
                <c:v>11095.253000000001</c:v>
              </c:pt>
              <c:pt idx="4">
                <c:v>33036.783000000003</c:v>
              </c:pt>
              <c:pt idx="5">
                <c:v>-21941.528999999999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7972456"/>
        <c:axId val="857970104"/>
      </c:barChart>
      <c:catAx>
        <c:axId val="857972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857970104"/>
        <c:crosses val="autoZero"/>
        <c:auto val="1"/>
        <c:lblAlgn val="ctr"/>
        <c:lblOffset val="1000"/>
        <c:tickLblSkip val="1"/>
        <c:tickMarkSkip val="1"/>
        <c:noMultiLvlLbl val="0"/>
      </c:catAx>
      <c:valAx>
        <c:axId val="857970104"/>
        <c:scaling>
          <c:orientation val="minMax"/>
          <c:min val="-100000"/>
        </c:scaling>
        <c:delete val="0"/>
        <c:axPos val="l"/>
        <c:majorGridlines>
          <c:spPr>
            <a:ln w="3175">
              <a:solidFill>
                <a:srgbClr val="000000">
                  <a:alpha val="46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5.3517504713886015E-3"/>
              <c:y val="0.31442149201155051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&quot; &quot;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857972456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872777017783858"/>
          <c:y val="0.89614243323442133"/>
          <c:w val="0.33515731874145011"/>
          <c:h val="5.934718100890212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175" b="1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wydatków budżetu państwa 
w okresie I-XII 2019 r.</a:t>
            </a:r>
          </a:p>
        </c:rich>
      </c:tx>
      <c:layout>
        <c:manualLayout>
          <c:xMode val="edge"/>
          <c:yMode val="edge"/>
          <c:x val="0.21063012792692251"/>
          <c:y val="3.303303303303303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9330736853639477"/>
          <c:y val="0.28828913373080228"/>
          <c:w val="0.34842553175128776"/>
          <c:h val="0.5315330903161666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254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66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FF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6.1344466280949472E-2"/>
                  <c:y val="-9.6814132374108079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7.9860293053919448E-3"/>
                  <c:y val="1.8034097089215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10848513030359394"/>
                  <c:y val="-0.200033734521923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2003554673776004"/>
                  <c:y val="-0.2616209910698099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3523942381218096"/>
                  <c:y val="-0.1995501012823848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9708330749994835"/>
                  <c:y val="-0.1036425401779732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5.5774898216463101E-2"/>
                  <c:y val="-1.391154934462021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Mode val="edge"/>
                  <c:yMode val="edge"/>
                  <c:x val="0.46456737566838369"/>
                  <c:y val="0.807810176808185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233329.13558989973</c:v>
              </c:pt>
              <c:pt idx="1">
                <c:v>28364.687061400025</c:v>
              </c:pt>
              <c:pt idx="2">
                <c:v>78197.306328980165</c:v>
              </c:pt>
              <c:pt idx="3">
                <c:v>18610.437467619995</c:v>
              </c:pt>
              <c:pt idx="4">
                <c:v>27336.009369269999</c:v>
              </c:pt>
              <c:pt idx="5">
                <c:v>21719.914608329997</c:v>
              </c:pt>
              <c:pt idx="6">
                <c:v>6714.3704296499891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6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wydatków
 budżetu państwa w I-XII 2019 r.</a:t>
            </a:r>
          </a:p>
        </c:rich>
      </c:tx>
      <c:layout>
        <c:manualLayout>
          <c:xMode val="edge"/>
          <c:yMode val="edge"/>
          <c:x val="0.26510762178119546"/>
          <c:y val="3.806228373702422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5984435886551016"/>
          <c:y val="0.30103857090480862"/>
          <c:w val="0.81286704447460645"/>
          <c:h val="0.49827073804933847"/>
        </c:manualLayout>
      </c:layout>
      <c:barChart>
        <c:barDir val="col"/>
        <c:grouping val="clustered"/>
        <c:varyColors val="0"/>
        <c:ser>
          <c:idx val="1"/>
          <c:order val="0"/>
          <c:tx>
            <c:v>Wydatki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001380158794311E-3"/>
                  <c:y val="1.709954162577239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9630942368403207E-3"/>
                  <c:y val="1.054402658859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2.3244381174174359E-3"/>
                  <c:y val="7.16253396916325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#,##0</c:formatCode>
              <c:ptCount val="12"/>
              <c:pt idx="0" formatCode="#\ ##0&quot; &quot;">
                <c:v>32149.648836799999</c:v>
              </c:pt>
              <c:pt idx="1">
                <c:v>33420.56526560006</c:v>
              </c:pt>
              <c:pt idx="2">
                <c:v>29206.068065159867</c:v>
              </c:pt>
              <c:pt idx="3">
                <c:v>35264.520948090169</c:v>
              </c:pt>
              <c:pt idx="4">
                <c:v>34760.097928499847</c:v>
              </c:pt>
              <c:pt idx="5">
                <c:v>32416.649823500164</c:v>
              </c:pt>
              <c:pt idx="6">
                <c:v>36331.248624680418</c:v>
              </c:pt>
              <c:pt idx="7">
                <c:v>31275.889005909907</c:v>
              </c:pt>
              <c:pt idx="8">
                <c:v>32989.514121989836</c:v>
              </c:pt>
              <c:pt idx="9">
                <c:v>38269.789059769711</c:v>
              </c:pt>
              <c:pt idx="10">
                <c:v>32905.945700780547</c:v>
              </c:pt>
              <c:pt idx="11">
                <c:v>45283.076999369485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844664536"/>
        <c:axId val="844665712"/>
      </c:barChart>
      <c:catAx>
        <c:axId val="844664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4466571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844665712"/>
        <c:scaling>
          <c:orientation val="minMax"/>
          <c:max val="55000"/>
          <c:min val="0"/>
        </c:scaling>
        <c:delete val="0"/>
        <c:axPos val="l"/>
        <c:majorGridlines>
          <c:spPr>
            <a:ln w="3175">
              <a:solidFill>
                <a:srgbClr val="000000">
                  <a:alpha val="54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5087719298245612E-2"/>
              <c:y val="0.498270622746551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844664536"/>
        <c:crosses val="autoZero"/>
        <c:crossBetween val="between"/>
        <c:majorUnit val="5000"/>
        <c:minorUnit val="1000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Deficyt (Nadwyżka)  budżetu państwa w I-XII 2019 r. 
(w skali miesiąca)</a:t>
            </a:r>
          </a:p>
        </c:rich>
      </c:tx>
      <c:layout>
        <c:manualLayout>
          <c:xMode val="edge"/>
          <c:yMode val="edge"/>
          <c:x val="0.19808306709265175"/>
          <c:y val="3.79310344827586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3738019169329074"/>
          <c:y val="0.37586206896551722"/>
          <c:w val="0.84025559105431313"/>
          <c:h val="0.544827586206896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821379755645559E-4"/>
                  <c:y val="-6.561317766313693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2549285971841379E-3"/>
                  <c:y val="4.772196578876085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1460256765028973E-3"/>
                  <c:y val="-1.528427912028229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7.8096364419803149E-17"/>
                  <c:y val="1.37931034482758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561927288396063E-16"/>
                  <c:y val="1.37931034482758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3.3405731298528567E-3"/>
                  <c:y val="-8.315622775579388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4.17017533288753E-3"/>
                  <c:y val="3.59016893016923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#,##0</c:formatCode>
              <c:ptCount val="12"/>
              <c:pt idx="0">
                <c:v>6587.3670519599909</c:v>
              </c:pt>
              <c:pt idx="1">
                <c:v>-7380.2382515600839</c:v>
              </c:pt>
              <c:pt idx="2">
                <c:v>-3696.9421497999138</c:v>
              </c:pt>
              <c:pt idx="3">
                <c:v>4414.6790023999056</c:v>
              </c:pt>
              <c:pt idx="4">
                <c:v>-1860.1421294103784</c:v>
              </c:pt>
              <c:pt idx="5">
                <c:v>-3105.1514058298781</c:v>
              </c:pt>
              <c:pt idx="6">
                <c:v>257.51875024897163</c:v>
              </c:pt>
              <c:pt idx="7">
                <c:v>2802.1714343602071</c:v>
              </c:pt>
              <c:pt idx="8">
                <c:v>194.41890360135585</c:v>
              </c:pt>
              <c:pt idx="9">
                <c:v>-1405.7493300415226</c:v>
              </c:pt>
              <c:pt idx="10">
                <c:v>1309.7224173412542</c:v>
              </c:pt>
              <c:pt idx="11">
                <c:v>-11855.4132415395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926111968"/>
        <c:axId val="926113536"/>
      </c:barChart>
      <c:catAx>
        <c:axId val="926111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26113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26113536"/>
        <c:scaling>
          <c:orientation val="minMax"/>
          <c:max val="35000"/>
          <c:min val="-20000"/>
        </c:scaling>
        <c:delete val="0"/>
        <c:axPos val="l"/>
        <c:majorGridlines>
          <c:spPr>
            <a:ln w="3175">
              <a:solidFill>
                <a:srgbClr val="000000">
                  <a:alpha val="48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2.8753993610223641E-2"/>
              <c:y val="0.5965517241379310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926111968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wydatków i dochodów budżetu państwa w I-XII 2019 r.</a:t>
            </a:r>
          </a:p>
        </c:rich>
      </c:tx>
      <c:layout>
        <c:manualLayout>
          <c:xMode val="edge"/>
          <c:yMode val="edge"/>
          <c:x val="0.12938619514665928"/>
          <c:y val="3.806228373702422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0461996333952725"/>
          <c:y val="0.2808645660556689"/>
          <c:w val="0.82542960537083288"/>
          <c:h val="0.4602083900039029"/>
        </c:manualLayout>
      </c:layout>
      <c:barChart>
        <c:barDir val="col"/>
        <c:grouping val="clustered"/>
        <c:varyColors val="0"/>
        <c:ser>
          <c:idx val="1"/>
          <c:order val="0"/>
          <c:tx>
            <c:v>Wydatki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01902316709763E-2"/>
                  <c:y val="1.00869569821730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6.8448692135927962E-3"/>
                  <c:y val="1.34492759762307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1408115355988036E-2"/>
                  <c:y val="1.34492759762307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9.1264922847903111E-3"/>
                  <c:y val="3.36231899405763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1.634351780639131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4.5632461423951972E-3"/>
                  <c:y val="2.01739139643461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8.3658546179914285E-17"/>
                  <c:y val="1.6811594970288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0"/>
                  <c:y val="-1.0086956982173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4.5632461423951972E-3"/>
                  <c:y val="1.34492759762307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0"/>
                  <c:y val="6.72463798811533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#,##0</c:formatCode>
              <c:ptCount val="12"/>
              <c:pt idx="0">
                <c:v>32149.648836799999</c:v>
              </c:pt>
              <c:pt idx="1">
                <c:v>33420.56526560006</c:v>
              </c:pt>
              <c:pt idx="2">
                <c:v>29206.068065159867</c:v>
              </c:pt>
              <c:pt idx="3">
                <c:v>35264.520948090169</c:v>
              </c:pt>
              <c:pt idx="4">
                <c:v>34760.097928499847</c:v>
              </c:pt>
              <c:pt idx="5">
                <c:v>32416.649823500164</c:v>
              </c:pt>
              <c:pt idx="6">
                <c:v>36331.248624680418</c:v>
              </c:pt>
              <c:pt idx="7">
                <c:v>31275.889005909907</c:v>
              </c:pt>
              <c:pt idx="8">
                <c:v>32989.514121989836</c:v>
              </c:pt>
              <c:pt idx="9">
                <c:v>38269.789059769711</c:v>
              </c:pt>
              <c:pt idx="10">
                <c:v>32905.945700780547</c:v>
              </c:pt>
              <c:pt idx="11">
                <c:v>45283.076999369485</c:v>
              </c:pt>
            </c:numLit>
          </c:val>
        </c:ser>
        <c:ser>
          <c:idx val="0"/>
          <c:order val="1"/>
          <c:tx>
            <c:v>Dochody</c:v>
          </c:tx>
          <c:spPr>
            <a:solidFill>
              <a:srgbClr val="3366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2055140541693041E-3"/>
                  <c:y val="5.864996273650406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2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6901437296776102E-2"/>
                  <c:y val="1.681159497028848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2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5971361498383192E-2"/>
                  <c:y val="1.34492759762307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2816230711975986E-3"/>
                  <c:y val="1.34492759762307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1.34492759762307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5971361498383109E-2"/>
                  <c:y val="6.72463798811533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1.34492759762307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9.1264922847904793E-3"/>
                  <c:y val="1.6811594970288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2.2816230711975986E-3"/>
                  <c:y val="-1.0086956982173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2.2816230711975986E-3"/>
                  <c:y val="6.72463798811539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2.2816230711975986E-3"/>
                  <c:y val="3.3623189940576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6.8448692135929636E-3"/>
                  <c:y val="1.6811594970288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chemeClr val="tx2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#,##0</c:formatCode>
              <c:ptCount val="12"/>
              <c:pt idx="0">
                <c:v>38737.01588875999</c:v>
              </c:pt>
              <c:pt idx="1">
                <c:v>26040.327014039976</c:v>
              </c:pt>
              <c:pt idx="2">
                <c:v>25509.125915359953</c:v>
              </c:pt>
              <c:pt idx="3">
                <c:v>39679.199950490074</c:v>
              </c:pt>
              <c:pt idx="4">
                <c:v>32899.955799089468</c:v>
              </c:pt>
              <c:pt idx="5">
                <c:v>29311.498417670286</c:v>
              </c:pt>
              <c:pt idx="6">
                <c:v>36588.76737492939</c:v>
              </c:pt>
              <c:pt idx="7">
                <c:v>34078.060440270114</c:v>
              </c:pt>
              <c:pt idx="8">
                <c:v>33183.933025591192</c:v>
              </c:pt>
              <c:pt idx="9">
                <c:v>36864.039729728189</c:v>
              </c:pt>
              <c:pt idx="10">
                <c:v>34215.668118121801</c:v>
              </c:pt>
              <c:pt idx="11">
                <c:v>33427.663757829985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926112752"/>
        <c:axId val="918366416"/>
      </c:barChart>
      <c:catAx>
        <c:axId val="92611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1836641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918366416"/>
        <c:scaling>
          <c:orientation val="minMax"/>
          <c:max val="55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0562969832451593E-3"/>
              <c:y val="0.4539731623404387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926112752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675438596491224"/>
          <c:y val="0.81314878892733566"/>
          <c:w val="0.14912280701754388"/>
          <c:h val="0.114186851211072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Realizacja dochodów budżetu państwa 
w okresie I-XII</a:t>
            </a:r>
            <a:r>
              <a:rPr lang="pl-PL" baseline="0"/>
              <a:t> </a:t>
            </a:r>
            <a:r>
              <a:rPr lang="pl-PL"/>
              <a:t>2019 r.</a:t>
            </a:r>
          </a:p>
        </c:rich>
      </c:tx>
      <c:layout>
        <c:manualLayout>
          <c:xMode val="edge"/>
          <c:yMode val="edge"/>
          <c:x val="0.31992397502036385"/>
          <c:y val="1.730103806228373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6666697846881448"/>
          <c:y val="0.19723216714452979"/>
          <c:w val="0.8256720427592994"/>
          <c:h val="0.50173095150801439"/>
        </c:manualLayout>
      </c:layout>
      <c:barChart>
        <c:barDir val="col"/>
        <c:grouping val="clustered"/>
        <c:varyColors val="0"/>
        <c:ser>
          <c:idx val="0"/>
          <c:order val="0"/>
          <c:tx>
            <c:v>Ustawa budżetowa</c:v>
          </c:tx>
          <c:spPr>
            <a:solidFill>
              <a:srgbClr val="0000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9581695106138899E-4"/>
                  <c:y val="7.86981627296587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2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9508800640013415E-4"/>
                  <c:y val="5.336692913385826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2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882891395446101E-2"/>
                  <c:y val="-1.8162729658792651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2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Mode val="edge"/>
                  <c:yMode val="edge"/>
                  <c:x val="0.81609348077833299"/>
                  <c:y val="0.6401394898550528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2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chemeClr val="tx2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żródeł niepodlegające zwrotowi</c:v>
              </c:pt>
            </c:strLit>
          </c:cat>
          <c:val>
            <c:numLit>
              <c:formatCode>#,##0</c:formatCode>
              <c:ptCount val="3"/>
              <c:pt idx="0">
                <c:v>359731.3</c:v>
              </c:pt>
              <c:pt idx="1">
                <c:v>25806.04</c:v>
              </c:pt>
              <c:pt idx="2">
                <c:v>2197.1799999999998</c:v>
              </c:pt>
            </c:numLit>
          </c:val>
        </c:ser>
        <c:ser>
          <c:idx val="1"/>
          <c:order val="1"/>
          <c:tx>
            <c:v>Wykonanie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0209672066853666E-2"/>
                  <c:y val="1.134257871745262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5371338078155623E-3"/>
                  <c:y val="1.255223097112763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8.2388970338330555E-4"/>
                  <c:y val="1.198152230971128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Mode val="edge"/>
                  <c:yMode val="edge"/>
                  <c:x val="0.89846911381464356"/>
                  <c:y val="0.650520130231080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FF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żródeł niepodlegające zwrotowi</c:v>
              </c:pt>
            </c:strLit>
          </c:cat>
          <c:val>
            <c:numLit>
              <c:formatCode>#,##0</c:formatCode>
              <c:ptCount val="3"/>
              <c:pt idx="0">
                <c:v>367290.72063891985</c:v>
              </c:pt>
              <c:pt idx="1">
                <c:v>31379.033874620582</c:v>
              </c:pt>
              <c:pt idx="2">
                <c:v>1865.5009183399998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7972064"/>
        <c:axId val="857966968"/>
      </c:barChart>
      <c:catAx>
        <c:axId val="85797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857966968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857966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>
                  <a:alpha val="51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567049808429116E-2"/>
              <c:y val="0.3944643943728486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857972064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7252441146006173E-2"/>
          <c:y val="0.79357545704710786"/>
          <c:w val="0.19157128347462316"/>
          <c:h val="0.15570970583694344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05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Realizacja wydatków budżetu państwa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05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w okresie I-XII 2019 r.</a:t>
            </a:r>
            <a:r>
              <a:rPr lang="pl-PL" sz="1050" b="1" i="0" u="none" strike="noStrike" baseline="0">
                <a:solidFill>
                  <a:srgbClr val="FFFFFF"/>
                </a:solidFill>
                <a:latin typeface="Arial CE"/>
                <a:cs typeface="Arial CE"/>
              </a:rPr>
              <a:t> </a:t>
            </a:r>
          </a:p>
        </c:rich>
      </c:tx>
      <c:layout>
        <c:manualLayout>
          <c:xMode val="edge"/>
          <c:yMode val="edge"/>
          <c:x val="0.26534674254827056"/>
          <c:y val="1.730103806228373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4422042557611686"/>
          <c:y val="0.16546036745406825"/>
          <c:w val="0.81980277286004488"/>
          <c:h val="0.42906646887581923"/>
        </c:manualLayout>
      </c:layout>
      <c:barChart>
        <c:barDir val="col"/>
        <c:grouping val="clustered"/>
        <c:varyColors val="0"/>
        <c:ser>
          <c:idx val="0"/>
          <c:order val="0"/>
          <c:tx>
            <c:v>Budżet
po zmianach
</c:v>
          </c:tx>
          <c:spPr>
            <a:solidFill>
              <a:srgbClr val="0000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4.628798598968361E-3"/>
                  <c:y val="5.840839895013098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2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6402375630651029E-3"/>
                  <c:y val="-1.168167979002624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2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2430163667005252E-17"/>
                  <c:y val="-8.00000000000004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1.290897637795275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2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3018250040775343E-3"/>
                  <c:y val="7.7270341207251307E-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2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2.3143992994840955E-3"/>
                  <c:y val="-9.52251968503946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2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2243746338192053E-3"/>
                  <c:y val="-3.40829396325459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2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chemeClr val="tx2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234048.78157464982</c:v>
              </c:pt>
              <c:pt idx="1">
                <c:v>28496.510209050019</c:v>
              </c:pt>
              <c:pt idx="2">
                <c:v>78815.882531660172</c:v>
              </c:pt>
              <c:pt idx="3">
                <c:v>18784.374392230005</c:v>
              </c:pt>
              <c:pt idx="4">
                <c:v>27345.893</c:v>
              </c:pt>
              <c:pt idx="5">
                <c:v>21719.914613659999</c:v>
              </c:pt>
              <c:pt idx="6">
                <c:v>7023.1636787500029</c:v>
              </c:pt>
            </c:numLit>
          </c:val>
        </c:ser>
        <c:ser>
          <c:idx val="1"/>
          <c:order val="1"/>
          <c:tx>
            <c:v>Wykonanie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8318251772018912E-2"/>
                  <c:y val="8.177427821522309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5877143666792107E-2"/>
                  <c:y val="5.918320209973753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2277250457184979E-2"/>
                  <c:y val="1.411023622047244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2998723435661892E-2"/>
                  <c:y val="9.687349081364732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1.8320383935153083E-2"/>
                  <c:y val="1.587212598425196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2765461144060422E-2"/>
                  <c:y val="9.837060367454068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8.1896932691981825E-3"/>
                  <c:y val="1.581060367454058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FF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233329.13558989973</c:v>
              </c:pt>
              <c:pt idx="1">
                <c:v>28364.687061400025</c:v>
              </c:pt>
              <c:pt idx="2">
                <c:v>78197.306328980165</c:v>
              </c:pt>
              <c:pt idx="3">
                <c:v>18610.437467619995</c:v>
              </c:pt>
              <c:pt idx="4">
                <c:v>27336.009369269999</c:v>
              </c:pt>
              <c:pt idx="5">
                <c:v>21719.914608329997</c:v>
              </c:pt>
              <c:pt idx="6">
                <c:v>6714.3704296499891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7973240"/>
        <c:axId val="857974808"/>
      </c:barChart>
      <c:catAx>
        <c:axId val="857973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857974808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857974808"/>
        <c:scaling>
          <c:orientation val="minMax"/>
          <c:max val="270000"/>
          <c:min val="0"/>
        </c:scaling>
        <c:delete val="0"/>
        <c:axPos val="l"/>
        <c:majorGridlines>
          <c:spPr>
            <a:ln w="3175">
              <a:solidFill>
                <a:srgbClr val="000000">
                  <a:alpha val="54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9.9009900990099011E-3"/>
              <c:y val="0.359862318248281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857973240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</c:legendEntry>
      <c:layout>
        <c:manualLayout>
          <c:xMode val="edge"/>
          <c:yMode val="edge"/>
          <c:x val="0.73531415503755104"/>
          <c:y val="0.21453323524870807"/>
          <c:w val="0.19050170213871787"/>
          <c:h val="0.14467663860356558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Rozliczenie rezerwy ogólnej
w okresie  I-XII 2019 r.</a:t>
            </a:r>
          </a:p>
        </c:rich>
      </c:tx>
      <c:layout>
        <c:manualLayout>
          <c:xMode val="edge"/>
          <c:yMode val="edge"/>
          <c:x val="0.26260504201680673"/>
          <c:y val="3.412969283276450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3823529411764708"/>
          <c:y val="0.24573378839590443"/>
          <c:w val="0.33823529411764708"/>
          <c:h val="0.54948805460750849"/>
        </c:manualLayout>
      </c:layout>
      <c:pieChart>
        <c:varyColors val="1"/>
        <c:ser>
          <c:idx val="0"/>
          <c:order val="0"/>
          <c:spPr>
            <a:solidFill>
              <a:srgbClr val="0000FF"/>
            </a:solidFill>
            <a:ln w="254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plosion val="9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explosion val="23"/>
          </c:dPt>
          <c:dLbls>
            <c:dLbl>
              <c:idx val="0"/>
              <c:layout>
                <c:manualLayout>
                  <c:x val="1.7472372475179732E-2"/>
                  <c:y val="8.007247436245545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6358543417366972E-2"/>
                  <c:y val="-8.156297868909731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Wykorzystanie rezerwy</c:v>
              </c:pt>
              <c:pt idx="1">
                <c:v>Pozostałość rezerwy</c:v>
              </c:pt>
            </c:strLit>
          </c:cat>
          <c:val>
            <c:numLit>
              <c:formatCode>#\ ##0" "</c:formatCode>
              <c:ptCount val="2"/>
              <c:pt idx="0">
                <c:v>232591733.84000009</c:v>
              </c:pt>
              <c:pt idx="1">
                <c:v>4908266.159999907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48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Rozliczenie rezerw celowych 
w okresie  I-XII 2019 r.</a:t>
            </a:r>
          </a:p>
        </c:rich>
      </c:tx>
      <c:layout>
        <c:manualLayout>
          <c:xMode val="edge"/>
          <c:yMode val="edge"/>
          <c:x val="0.26422806905234403"/>
          <c:y val="3.384615384615384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5975681163620193"/>
          <c:y val="0.246154215976887"/>
          <c:w val="0.33130147060283005"/>
          <c:h val="0.50153921505290722"/>
        </c:manualLayout>
      </c:layout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explosion val="11"/>
          <c:dPt>
            <c:idx val="0"/>
            <c:bubble3D val="0"/>
            <c:explosion val="16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4.532616349785535E-2"/>
                  <c:y val="0.1147519483141529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9.7164442986293301E-2"/>
                  <c:y val="-1.554272227907853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Wykorzystanie rezerw</c:v>
              </c:pt>
              <c:pt idx="1">
                <c:v>Pozostałość rezerw</c:v>
              </c:pt>
            </c:strLit>
          </c:cat>
          <c:val>
            <c:numLit>
              <c:formatCode>#,##0</c:formatCode>
              <c:ptCount val="2"/>
              <c:pt idx="0">
                <c:v>27131672806.009998</c:v>
              </c:pt>
              <c:pt idx="1">
                <c:v>100922635.96000004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6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dochodów budżetu państwa 
w okresie I-XII 2019 r.</a:t>
            </a:r>
          </a:p>
        </c:rich>
      </c:tx>
      <c:layout>
        <c:manualLayout>
          <c:xMode val="edge"/>
          <c:yMode val="edge"/>
          <c:x val="0.16598360655737704"/>
          <c:y val="4.848484848484848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2581967213114754"/>
          <c:y val="0.26969776780826177"/>
          <c:w val="0.30532786885245899"/>
          <c:h val="0.4515164876789999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25400">
              <a:solidFill>
                <a:srgbClr val="000000"/>
              </a:solidFill>
              <a:prstDash val="solid"/>
            </a:ln>
          </c:spPr>
          <c:explosion val="22"/>
          <c:dPt>
            <c:idx val="0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2.3896562110064107E-2"/>
                  <c:y val="8.5732300249171077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5590766318144647E-2"/>
                  <c:y val="-0.1526032908696677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6.4435050126930904E-2"/>
                  <c:y val="1.40955264906013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Mode val="edge"/>
                  <c:yMode val="edge"/>
                  <c:x val="0.69672131147540983"/>
                  <c:y val="0.5757592795906711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źródeł niepodlegające zwrotowi</c:v>
              </c:pt>
            </c:strLit>
          </c:cat>
          <c:val>
            <c:numLit>
              <c:formatCode>#,##0</c:formatCode>
              <c:ptCount val="3"/>
              <c:pt idx="0">
                <c:v>367290720.63891983</c:v>
              </c:pt>
              <c:pt idx="1">
                <c:v>31379033.874620583</c:v>
              </c:pt>
              <c:pt idx="2">
                <c:v>1865500.9183399999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1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20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0</xdr:rowOff>
    </xdr:from>
    <xdr:to>
      <xdr:col>1</xdr:col>
      <xdr:colOff>438150</xdr:colOff>
      <xdr:row>7</xdr:row>
      <xdr:rowOff>85725</xdr:rowOff>
    </xdr:to>
    <xdr:pic>
      <xdr:nvPicPr>
        <xdr:cNvPr id="2" name="Picture 1" descr="mf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61925"/>
          <a:ext cx="9810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0.26441</cdr:x>
      <cdr:y>0.43069</cdr:y>
    </cdr:from>
    <cdr:to>
      <cdr:x>0.37545</cdr:x>
      <cdr:y>0.48703</cdr:y>
    </cdr:to>
    <cdr:sp macro="" textlink="">
      <cdr:nvSpPr>
        <cdr:cNvPr id="31754" name="Text Box 10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3847" y="2080397"/>
          <a:ext cx="609200" cy="278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0.26441</cdr:x>
      <cdr:y>0.43069</cdr:y>
    </cdr:from>
    <cdr:to>
      <cdr:x>0.37545</cdr:x>
      <cdr:y>0.48703</cdr:y>
    </cdr:to>
    <cdr:sp macro="" textlink="">
      <cdr:nvSpPr>
        <cdr:cNvPr id="31755" name="Text Box 10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3847" y="2080397"/>
          <a:ext cx="609200" cy="278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59" name="Text Box 10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63" name="Text Box 10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67" name="Text Box 10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1" name="Text Box 1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5" name="Text Box 10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6" name="Text Box 10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7" name="Text Box 10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8" name="Text Box 10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9" name="Text Box 10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80" name="Text Box 10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81" name="Text Box 10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2" name="Text Box 10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3" name="Text Box 10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4" name="Text Box 10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5" name="Text Box 10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6" name="Text Box 10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7" name="Text Box 10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8" name="Text Box 106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9" name="Text Box 106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0" name="Text Box 107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1" name="Text Box 107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2" name="Text Box 107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3" name="Text Box 10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4" name="Text Box 10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5" name="Text Box 10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6" name="Text Box 107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7" name="Text Box 107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8" name="Text Box 107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9" name="Text Box 107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0" name="Text Box 108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1" name="Text Box 108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2" name="Text Box 10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3" name="Text Box 108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4" name="Text Box 108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5" name="Text Box 108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6" name="Text Box 108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7" name="Text Box 108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8" name="Text Box 108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9" name="Text Box 10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0" name="Text Box 109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1" name="Text Box 10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2" name="Text Box 10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3" name="Text Box 109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4" name="Text Box 10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5" name="Text Box 109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6" name="Text Box 109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7" name="Text Box 10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8" name="Text Box 1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9" name="Text Box 10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0" name="Text Box 1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1" name="Text Box 1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2" name="Text Box 1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3" name="Text Box 1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4" name="Text Box 1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5" name="Text Box 1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6" name="Text Box 1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7" name="Text Box 1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8" name="Text Box 1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9" name="Text Box 1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0" name="Text Box 1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1" name="Text Box 1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2" name="Text Box 1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3" name="Text Box 1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4" name="Text Box 1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5" name="Text Box 1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6" name="Text Box 1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7" name="Text Box 1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8" name="Text Box 1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9" name="Text Box 1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0" name="Text Box 1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1" name="Text Box 1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2" name="Text Box 1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3" name="Text Box 1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4" name="Text Box 1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5" name="Text Box 1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6" name="Text Box 1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7" name="Text Box 1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8" name="Text Box 1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9" name="Text Box 1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0" name="Text Box 1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1" name="Text Box 1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2" name="Text Box 1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3" name="Text Box 1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4" name="Text Box 1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5" name="Text Box 1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6" name="Text Box 1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0.38485</cdr:y>
    </cdr:from>
    <cdr:to>
      <cdr:x>0.4127</cdr:x>
      <cdr:y>0.4179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0.33832</cdr:y>
    </cdr:from>
    <cdr:to>
      <cdr:x>0.4127</cdr:x>
      <cdr:y>0.37235</cdr:y>
    </cdr:to>
    <cdr:sp macro="" textlink="">
      <cdr:nvSpPr>
        <cdr:cNvPr id="318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3080" y="16198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0.37015</cdr:y>
    </cdr:from>
    <cdr:to>
      <cdr:x>0.4127</cdr:x>
      <cdr:y>0.40418</cdr:y>
    </cdr:to>
    <cdr:sp macro="" textlink="">
      <cdr:nvSpPr>
        <cdr:cNvPr id="3185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3080" y="17722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0.31229</cdr:x>
      <cdr:y>0.36485</cdr:y>
    </cdr:from>
    <cdr:to>
      <cdr:x>0.41038</cdr:x>
      <cdr:y>0.39888</cdr:y>
    </cdr:to>
    <cdr:sp macro="" textlink="">
      <cdr:nvSpPr>
        <cdr:cNvPr id="3185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0380" y="17468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0.30533</cdr:x>
      <cdr:y>0.34628</cdr:y>
    </cdr:from>
    <cdr:to>
      <cdr:x>0.40342</cdr:x>
      <cdr:y>0.38031</cdr:y>
    </cdr:to>
    <cdr:sp macro="" textlink="">
      <cdr:nvSpPr>
        <cdr:cNvPr id="3186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72280" y="16579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0.31229</cdr:x>
      <cdr:y>0.3622</cdr:y>
    </cdr:from>
    <cdr:to>
      <cdr:x>0.41038</cdr:x>
      <cdr:y>0.39623</cdr:y>
    </cdr:to>
    <cdr:sp macro="" textlink="">
      <cdr:nvSpPr>
        <cdr:cNvPr id="3186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0380" y="17341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0.79553</cdr:x>
      <cdr:y>0.98547</cdr:y>
    </cdr:from>
    <cdr:to>
      <cdr:x>0.8933</cdr:x>
      <cdr:y>0.98547</cdr:y>
    </cdr:to>
    <cdr:sp macro="" textlink="">
      <cdr:nvSpPr>
        <cdr:cNvPr id="51218" name="Text Box 20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52938" y="4611341"/>
          <a:ext cx="528332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925" b="0" i="0" strike="noStrike">
              <a:solidFill>
                <a:srgbClr val="000000"/>
              </a:solidFill>
              <a:latin typeface="Arial CE"/>
            </a:rPr>
            <a:t>702,7%</a:t>
          </a:r>
        </a:p>
      </cdr:txBody>
    </cdr:sp>
  </cdr:relSizeAnchor>
  <cdr:relSizeAnchor xmlns:cdr="http://schemas.openxmlformats.org/drawingml/2006/chartDrawing">
    <cdr:from>
      <cdr:x>0.15215</cdr:x>
      <cdr:y>0.10228</cdr:y>
    </cdr:from>
    <cdr:to>
      <cdr:x>0.2627</cdr:x>
      <cdr:y>0.18435</cdr:y>
    </cdr:to>
    <cdr:sp macro="" textlink="">
      <cdr:nvSpPr>
        <cdr:cNvPr id="51234" name="Text Box 20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75646" y="786111"/>
          <a:ext cx="598418" cy="4068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0.38326</cdr:x>
      <cdr:y>0.16988</cdr:y>
    </cdr:from>
    <cdr:to>
      <cdr:x>0.50929</cdr:x>
      <cdr:y>0.37732</cdr:y>
    </cdr:to>
    <cdr:sp macro="" textlink="">
      <cdr:nvSpPr>
        <cdr:cNvPr id="51238" name="Text Box 208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9388" y="1060412"/>
          <a:ext cx="684676" cy="8517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0.01085</cdr:x>
      <cdr:y>0.35544</cdr:y>
    </cdr:from>
    <cdr:to>
      <cdr:x>0.0487</cdr:x>
      <cdr:y>0.44297</cdr:y>
    </cdr:to>
    <cdr:sp macro="" textlink="">
      <cdr:nvSpPr>
        <cdr:cNvPr id="51239" name="Text Box 208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401" y="1701800"/>
          <a:ext cx="207299" cy="419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0.39815</cdr:y>
    </cdr:from>
    <cdr:to>
      <cdr:x>0.01998</cdr:x>
      <cdr:y>0.98547</cdr:y>
    </cdr:to>
    <cdr:sp macro="" textlink="">
      <cdr:nvSpPr>
        <cdr:cNvPr id="51241" name="Text Box 20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2070024"/>
          <a:ext cx="0" cy="25413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0.56493</cdr:y>
    </cdr:from>
    <cdr:to>
      <cdr:x>0.01998</cdr:x>
      <cdr:y>0.98547</cdr:y>
    </cdr:to>
    <cdr:sp macro="" textlink="">
      <cdr:nvSpPr>
        <cdr:cNvPr id="51242" name="Text Box 209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2754624"/>
          <a:ext cx="0" cy="18567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3" name="Text Box 20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4" name="Text Box 20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5" name="Text Box 209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6" name="Text Box 20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7" name="Text Box 209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8" name="Text Box 209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9" name="Text Box 20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0" name="Text Box 2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1" name="Text Box 20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2" name="Text Box 2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3" name="Text Box 2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4" name="Text Box 2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5" name="Text Box 2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6" name="Text Box 2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7" name="Text Box 2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8" name="Text Box 2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9" name="Text Box 2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0" name="Text Box 2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1" name="Text Box 2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2" name="Text Box 2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3" name="Text Box 2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4" name="Text Box 2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5" name="Text Box 2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6" name="Text Box 2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7" name="Text Box 2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8" name="Text Box 2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9" name="Text Box 2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0" name="Text Box 2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1" name="Text Box 2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2" name="Text Box 2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3" name="Text Box 2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4" name="Text Box 2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5" name="Text Box 2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6" name="Text Box 2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7" name="Text Box 2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8" name="Text Box 2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9" name="Text Box 2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0" name="Text Box 2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1" name="Text Box 2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2" name="Text Box 2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3" name="Text Box 2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4" name="Text Box 2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5" name="Text Box 2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6" name="Text Box 2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7" name="Text Box 2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8" name="Text Box 2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9" name="Text Box 21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0" name="Text Box 21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1" name="Text Box 21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2" name="Text Box 214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3" name="Text Box 214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4" name="Text Box 21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5" name="Text Box 21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6" name="Text Box 214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7" name="Text Box 214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8" name="Text Box 214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9" name="Text Box 21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0" name="Text Box 21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1" name="Text Box 21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2" name="Text Box 21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3" name="Text Box 21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4" name="Text Box 21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5" name="Text Box 21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6" name="Text Box 21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7" name="Text Box 21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8" name="Text Box 21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9" name="Text Box 21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0" name="Text Box 21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1" name="Text Box 21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2" name="Text Box 21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0.98571</cdr:y>
    </cdr:from>
    <cdr:to>
      <cdr:x>0.00868</cdr:x>
      <cdr:y>0.98571</cdr:y>
    </cdr:to>
    <cdr:sp macro="" textlink="">
      <cdr:nvSpPr>
        <cdr:cNvPr id="51313" name="Text Box 21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479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0.98743</cdr:y>
    </cdr:from>
    <cdr:to>
      <cdr:x>0.00868</cdr:x>
      <cdr:y>0.98743</cdr:y>
    </cdr:to>
    <cdr:sp macro="" textlink="">
      <cdr:nvSpPr>
        <cdr:cNvPr id="51314" name="Text Box 21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32087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0.98865</cdr:y>
    </cdr:from>
    <cdr:to>
      <cdr:x>0.00868</cdr:x>
      <cdr:y>0.98865</cdr:y>
    </cdr:to>
    <cdr:sp macro="" textlink="">
      <cdr:nvSpPr>
        <cdr:cNvPr id="51315" name="Text Box 21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4822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6" name="Text Box 21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7" name="Text Box 21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8" name="Text Box 21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9" name="Text Box 21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0.96172</cdr:y>
    </cdr:from>
    <cdr:to>
      <cdr:x>0.00988</cdr:x>
      <cdr:y>0.96172</cdr:y>
    </cdr:to>
    <cdr:sp macro="" textlink="">
      <cdr:nvSpPr>
        <cdr:cNvPr id="2663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0.22725</cdr:x>
      <cdr:y>0.35544</cdr:y>
    </cdr:from>
    <cdr:to>
      <cdr:x>0.32853</cdr:x>
      <cdr:y>0.4079</cdr:y>
    </cdr:to>
    <cdr:sp macro="" textlink="">
      <cdr:nvSpPr>
        <cdr:cNvPr id="300123" name="Text Box 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4600" y="1701800"/>
          <a:ext cx="554718" cy="2511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0.80806</cdr:x>
      <cdr:y>0.75547</cdr:y>
    </cdr:from>
    <cdr:to>
      <cdr:x>0.896</cdr:x>
      <cdr:y>0.75547</cdr:y>
    </cdr:to>
    <cdr:sp macro="" textlink="">
      <cdr:nvSpPr>
        <cdr:cNvPr id="300124" name="Text Box 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36501" y="3557934"/>
          <a:ext cx="482507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925" b="0" i="0" strike="noStrike">
              <a:solidFill>
                <a:srgbClr val="000000"/>
              </a:solidFill>
              <a:latin typeface="Arial CE"/>
            </a:rPr>
            <a:t>702,7%</a:t>
          </a:r>
        </a:p>
      </cdr:txBody>
    </cdr:sp>
  </cdr:relSizeAnchor>
  <cdr:relSizeAnchor xmlns:cdr="http://schemas.openxmlformats.org/drawingml/2006/chartDrawing">
    <cdr:from>
      <cdr:x>0.60686</cdr:x>
      <cdr:y>0.30331</cdr:y>
    </cdr:from>
    <cdr:to>
      <cdr:x>0.72011</cdr:x>
      <cdr:y>0.4346</cdr:y>
    </cdr:to>
    <cdr:sp macro="" textlink="">
      <cdr:nvSpPr>
        <cdr:cNvPr id="300129" name="Text Box 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32663" y="1430372"/>
          <a:ext cx="621330" cy="6177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0.05757</cdr:x>
      <cdr:y>0.24281</cdr:y>
    </cdr:from>
    <cdr:to>
      <cdr:x>0.1519</cdr:x>
      <cdr:y>0.43289</cdr:y>
    </cdr:to>
    <cdr:sp macro="" textlink="">
      <cdr:nvSpPr>
        <cdr:cNvPr id="300131" name="Text Box 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9010" y="1145699"/>
          <a:ext cx="517550" cy="8943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0.05757</cdr:x>
      <cdr:y>0.24281</cdr:y>
    </cdr:from>
    <cdr:to>
      <cdr:x>0.1519</cdr:x>
      <cdr:y>0.43289</cdr:y>
    </cdr:to>
    <cdr:sp macro="" textlink="">
      <cdr:nvSpPr>
        <cdr:cNvPr id="300132" name="Text Box 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9010" y="1145699"/>
          <a:ext cx="517550" cy="8943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0.36528</cdr:y>
    </cdr:from>
    <cdr:to>
      <cdr:x>0.04774</cdr:x>
      <cdr:y>0.75547</cdr:y>
    </cdr:to>
    <cdr:sp macro="" textlink="">
      <cdr:nvSpPr>
        <cdr:cNvPr id="300133" name="Text Box 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1721961"/>
          <a:ext cx="0" cy="18359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0.47036</cdr:y>
    </cdr:from>
    <cdr:to>
      <cdr:x>0.04774</cdr:x>
      <cdr:y>0.75547</cdr:y>
    </cdr:to>
    <cdr:sp macro="" textlink="">
      <cdr:nvSpPr>
        <cdr:cNvPr id="300134" name="Text Box 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216394"/>
          <a:ext cx="0" cy="13415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5" name="Text Box 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6" name="Text Box 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7" name="Text Box 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38" name="Text Box 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39" name="Text Box 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0" name="Text Box 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1" name="Text Box 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2" name="Text Box 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3" name="Text Box 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4" name="Text Box 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5" name="Text Box 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6" name="Text Box 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7" name="Text Box 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8" name="Text Box 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9" name="Text Box 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0" name="Text Box 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1" name="Text Box 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2" name="Text Box 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3" name="Text Box 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4" name="Text Box 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5" name="Text Box 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6" name="Text Box 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7" name="Text Box 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8" name="Text Box 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9" name="Text Box 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0" name="Text Box 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1" name="Text Box 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2" name="Text Box 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3" name="Text Box 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4" name="Text Box 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5" name="Text Box 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6" name="Text Box 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7" name="Text Box 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8" name="Text Box 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9" name="Text Box 1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0" name="Text Box 1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1" name="Text Box 1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2" name="Text Box 14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3" name="Text Box 14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4" name="Text Box 1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5" name="Text Box 1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6" name="Text Box 14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7" name="Text Box 14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8" name="Text Box 14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9" name="Text Box 1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0" name="Text Box 1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1" name="Text Box 1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2" name="Text Box 1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3" name="Text Box 1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4" name="Text Box 1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5" name="Text Box 1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6" name="Text Box 1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7" name="Text Box 1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8" name="Text Box 1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9" name="Text Box 1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0" name="Text Box 1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1" name="Text Box 1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2" name="Text Box 1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3" name="Text Box 1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4" name="Text Box 1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5" name="Text Box 1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6" name="Text Box 1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7" name="Text Box 1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198" name="Text Box 1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199" name="Text Box 1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0" name="Text Box 16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1" name="Text Box 16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2" name="Text Box 17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3" name="Text Box 17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4" name="Text Box 17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0.75596</cdr:y>
    </cdr:from>
    <cdr:to>
      <cdr:x>0.00868</cdr:x>
      <cdr:y>0.75596</cdr:y>
    </cdr:to>
    <cdr:sp macro="" textlink="">
      <cdr:nvSpPr>
        <cdr:cNvPr id="300205" name="Text Box 1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6023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0.75866</cdr:y>
    </cdr:from>
    <cdr:to>
      <cdr:x>0.00868</cdr:x>
      <cdr:y>0.75866</cdr:y>
    </cdr:to>
    <cdr:sp macro="" textlink="">
      <cdr:nvSpPr>
        <cdr:cNvPr id="300206" name="Text Box 1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72916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0.76111</cdr:y>
    </cdr:from>
    <cdr:to>
      <cdr:x>0.00868</cdr:x>
      <cdr:y>0.76111</cdr:y>
    </cdr:to>
    <cdr:sp macro="" textlink="">
      <cdr:nvSpPr>
        <cdr:cNvPr id="300207" name="Text Box 1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8444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08" name="Text Box 17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09" name="Text Box 17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10" name="Text Box 17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11" name="Text Box 17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300212" name="Text Box 18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</xdr:row>
      <xdr:rowOff>123825</xdr:rowOff>
    </xdr:from>
    <xdr:to>
      <xdr:col>9</xdr:col>
      <xdr:colOff>590550</xdr:colOff>
      <xdr:row>30</xdr:row>
      <xdr:rowOff>123825</xdr:rowOff>
    </xdr:to>
    <xdr:graphicFrame macro="">
      <xdr:nvGraphicFramePr>
        <xdr:cNvPr id="2" name="Chart 9" descr="Rozliczenie rezerwy ogólnej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152400</xdr:colOff>
      <xdr:row>2</xdr:row>
      <xdr:rowOff>0</xdr:rowOff>
    </xdr:from>
    <xdr:to>
      <xdr:col>20</xdr:col>
      <xdr:colOff>152400</xdr:colOff>
      <xdr:row>31</xdr:row>
      <xdr:rowOff>0</xdr:rowOff>
    </xdr:to>
    <xdr:graphicFrame macro="">
      <xdr:nvGraphicFramePr>
        <xdr:cNvPr id="3" name="Chart 10" descr="Rozliczenie rezerw celowych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561975</xdr:colOff>
      <xdr:row>25</xdr:row>
      <xdr:rowOff>0</xdr:rowOff>
    </xdr:to>
    <xdr:graphicFrame macro="">
      <xdr:nvGraphicFramePr>
        <xdr:cNvPr id="2" name="Chart 1" descr="Struktura dochodów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38100</xdr:rowOff>
    </xdr:from>
    <xdr:to>
      <xdr:col>20</xdr:col>
      <xdr:colOff>0</xdr:colOff>
      <xdr:row>25</xdr:row>
      <xdr:rowOff>38100</xdr:rowOff>
    </xdr:to>
    <xdr:graphicFrame macro="">
      <xdr:nvGraphicFramePr>
        <xdr:cNvPr id="3" name="Chart 7" descr="Struktura dochodów podatkowych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29</xdr:row>
      <xdr:rowOff>47625</xdr:rowOff>
    </xdr:from>
    <xdr:to>
      <xdr:col>15</xdr:col>
      <xdr:colOff>0</xdr:colOff>
      <xdr:row>53</xdr:row>
      <xdr:rowOff>28575</xdr:rowOff>
    </xdr:to>
    <xdr:graphicFrame macro="">
      <xdr:nvGraphicFramePr>
        <xdr:cNvPr id="4" name="Chart 8" descr="Struktura dochodów niepodatkowych budżetu państwa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28575</xdr:rowOff>
    </xdr:from>
    <xdr:to>
      <xdr:col>10</xdr:col>
      <xdr:colOff>47625</xdr:colOff>
      <xdr:row>26</xdr:row>
      <xdr:rowOff>38100</xdr:rowOff>
    </xdr:to>
    <xdr:graphicFrame macro="">
      <xdr:nvGraphicFramePr>
        <xdr:cNvPr id="2" name="Chart 1" descr="Zestawienie porównawcze wykonania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10</xdr:col>
      <xdr:colOff>19050</xdr:colOff>
      <xdr:row>26</xdr:row>
      <xdr:rowOff>19050</xdr:rowOff>
    </xdr:to>
    <xdr:graphicFrame macro="">
      <xdr:nvGraphicFramePr>
        <xdr:cNvPr id="2" name="Chart 1" descr="Struktura wydatków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95</xdr:row>
      <xdr:rowOff>0</xdr:rowOff>
    </xdr:from>
    <xdr:ext cx="47625" cy="47625"/>
    <xdr:pic>
      <xdr:nvPicPr>
        <xdr:cNvPr id="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1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1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1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1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1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505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1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505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1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95</xdr:row>
      <xdr:rowOff>0</xdr:rowOff>
    </xdr:from>
    <xdr:ext cx="47625" cy="47625"/>
    <xdr:pic>
      <xdr:nvPicPr>
        <xdr:cNvPr id="1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1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2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2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2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2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2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2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2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2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2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2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3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3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3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96</xdr:row>
      <xdr:rowOff>0</xdr:rowOff>
    </xdr:from>
    <xdr:ext cx="47625" cy="47625"/>
    <xdr:pic>
      <xdr:nvPicPr>
        <xdr:cNvPr id="3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47625" cy="47625"/>
    <xdr:pic>
      <xdr:nvPicPr>
        <xdr:cNvPr id="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428</xdr:row>
      <xdr:rowOff>0</xdr:rowOff>
    </xdr:from>
    <xdr:to>
      <xdr:col>13</xdr:col>
      <xdr:colOff>47625</xdr:colOff>
      <xdr:row>428</xdr:row>
      <xdr:rowOff>47625</xdr:rowOff>
    </xdr:to>
    <xdr:pic>
      <xdr:nvPicPr>
        <xdr:cNvPr id="3542" name="Picture 9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35200" y="974121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432</xdr:row>
      <xdr:rowOff>0</xdr:rowOff>
    </xdr:from>
    <xdr:to>
      <xdr:col>0</xdr:col>
      <xdr:colOff>47625</xdr:colOff>
      <xdr:row>432</xdr:row>
      <xdr:rowOff>47625</xdr:rowOff>
    </xdr:to>
    <xdr:pic>
      <xdr:nvPicPr>
        <xdr:cNvPr id="354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5456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442</xdr:row>
      <xdr:rowOff>0</xdr:rowOff>
    </xdr:from>
    <xdr:to>
      <xdr:col>13</xdr:col>
      <xdr:colOff>47625</xdr:colOff>
      <xdr:row>442</xdr:row>
      <xdr:rowOff>47625</xdr:rowOff>
    </xdr:to>
    <xdr:pic>
      <xdr:nvPicPr>
        <xdr:cNvPr id="3544" name="Picture 14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54950" y="1010316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445</xdr:row>
      <xdr:rowOff>0</xdr:rowOff>
    </xdr:from>
    <xdr:to>
      <xdr:col>5</xdr:col>
      <xdr:colOff>47625</xdr:colOff>
      <xdr:row>445</xdr:row>
      <xdr:rowOff>47625</xdr:rowOff>
    </xdr:to>
    <xdr:pic>
      <xdr:nvPicPr>
        <xdr:cNvPr id="3545" name="Picture 15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1016031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442</xdr:row>
      <xdr:rowOff>0</xdr:rowOff>
    </xdr:from>
    <xdr:to>
      <xdr:col>8</xdr:col>
      <xdr:colOff>47625</xdr:colOff>
      <xdr:row>442</xdr:row>
      <xdr:rowOff>47625</xdr:rowOff>
    </xdr:to>
    <xdr:pic>
      <xdr:nvPicPr>
        <xdr:cNvPr id="3546" name="Obraz 5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6050" y="1010316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432</xdr:row>
      <xdr:rowOff>0</xdr:rowOff>
    </xdr:from>
    <xdr:to>
      <xdr:col>13</xdr:col>
      <xdr:colOff>47625</xdr:colOff>
      <xdr:row>432</xdr:row>
      <xdr:rowOff>47625</xdr:rowOff>
    </xdr:to>
    <xdr:pic>
      <xdr:nvPicPr>
        <xdr:cNvPr id="3547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0" y="983551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434</xdr:row>
      <xdr:rowOff>0</xdr:rowOff>
    </xdr:from>
    <xdr:to>
      <xdr:col>13</xdr:col>
      <xdr:colOff>47625</xdr:colOff>
      <xdr:row>434</xdr:row>
      <xdr:rowOff>47625</xdr:rowOff>
    </xdr:to>
    <xdr:pic>
      <xdr:nvPicPr>
        <xdr:cNvPr id="3548" name="Picture 354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0" y="994981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432</xdr:row>
      <xdr:rowOff>0</xdr:rowOff>
    </xdr:from>
    <xdr:to>
      <xdr:col>13</xdr:col>
      <xdr:colOff>47625</xdr:colOff>
      <xdr:row>432</xdr:row>
      <xdr:rowOff>47625</xdr:rowOff>
    </xdr:to>
    <xdr:pic>
      <xdr:nvPicPr>
        <xdr:cNvPr id="3549" name="Obraz 8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9650" y="989266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430</xdr:row>
      <xdr:rowOff>0</xdr:rowOff>
    </xdr:from>
    <xdr:to>
      <xdr:col>13</xdr:col>
      <xdr:colOff>47625</xdr:colOff>
      <xdr:row>430</xdr:row>
      <xdr:rowOff>47625</xdr:rowOff>
    </xdr:to>
    <xdr:pic>
      <xdr:nvPicPr>
        <xdr:cNvPr id="3550" name="Obraz 9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9650" y="978693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432</xdr:row>
      <xdr:rowOff>0</xdr:rowOff>
    </xdr:from>
    <xdr:to>
      <xdr:col>13</xdr:col>
      <xdr:colOff>47625</xdr:colOff>
      <xdr:row>432</xdr:row>
      <xdr:rowOff>47625</xdr:rowOff>
    </xdr:to>
    <xdr:pic>
      <xdr:nvPicPr>
        <xdr:cNvPr id="3551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9650" y="985456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433</xdr:row>
      <xdr:rowOff>0</xdr:rowOff>
    </xdr:from>
    <xdr:to>
      <xdr:col>13</xdr:col>
      <xdr:colOff>47625</xdr:colOff>
      <xdr:row>433</xdr:row>
      <xdr:rowOff>47625</xdr:rowOff>
    </xdr:to>
    <xdr:pic>
      <xdr:nvPicPr>
        <xdr:cNvPr id="3552" name="Obraz 12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78900" y="993076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436</xdr:row>
      <xdr:rowOff>0</xdr:rowOff>
    </xdr:from>
    <xdr:to>
      <xdr:col>13</xdr:col>
      <xdr:colOff>47625</xdr:colOff>
      <xdr:row>436</xdr:row>
      <xdr:rowOff>47625</xdr:rowOff>
    </xdr:to>
    <xdr:pic>
      <xdr:nvPicPr>
        <xdr:cNvPr id="3553" name="Obraz 12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83475" y="998886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13</xdr:col>
      <xdr:colOff>0</xdr:colOff>
      <xdr:row>431</xdr:row>
      <xdr:rowOff>0</xdr:rowOff>
    </xdr:from>
    <xdr:ext cx="47625" cy="47625"/>
    <xdr:pic>
      <xdr:nvPicPr>
        <xdr:cNvPr id="15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4623" y="99986404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369486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432</xdr:row>
      <xdr:rowOff>0</xdr:rowOff>
    </xdr:from>
    <xdr:ext cx="47625" cy="47625"/>
    <xdr:pic>
      <xdr:nvPicPr>
        <xdr:cNvPr id="20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4623" y="101369486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432</xdr:row>
      <xdr:rowOff>0</xdr:rowOff>
    </xdr:from>
    <xdr:ext cx="47625" cy="47625"/>
    <xdr:pic>
      <xdr:nvPicPr>
        <xdr:cNvPr id="21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31644" y="101369486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195171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195171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195171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195171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432</xdr:row>
      <xdr:rowOff>0</xdr:rowOff>
    </xdr:from>
    <xdr:to>
      <xdr:col>0</xdr:col>
      <xdr:colOff>47625</xdr:colOff>
      <xdr:row>432</xdr:row>
      <xdr:rowOff>47625</xdr:rowOff>
    </xdr:to>
    <xdr:pic>
      <xdr:nvPicPr>
        <xdr:cNvPr id="2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432</xdr:row>
      <xdr:rowOff>0</xdr:rowOff>
    </xdr:from>
    <xdr:to>
      <xdr:col>13</xdr:col>
      <xdr:colOff>47625</xdr:colOff>
      <xdr:row>432</xdr:row>
      <xdr:rowOff>47625</xdr:rowOff>
    </xdr:to>
    <xdr:pic>
      <xdr:nvPicPr>
        <xdr:cNvPr id="27" name="Obraz 8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1050" y="976407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432</xdr:row>
      <xdr:rowOff>0</xdr:rowOff>
    </xdr:from>
    <xdr:ext cx="47625" cy="47625"/>
    <xdr:pic>
      <xdr:nvPicPr>
        <xdr:cNvPr id="29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105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432</xdr:row>
      <xdr:rowOff>0</xdr:rowOff>
    </xdr:from>
    <xdr:to>
      <xdr:col>0</xdr:col>
      <xdr:colOff>47625</xdr:colOff>
      <xdr:row>432</xdr:row>
      <xdr:rowOff>47625</xdr:rowOff>
    </xdr:to>
    <xdr:pic>
      <xdr:nvPicPr>
        <xdr:cNvPr id="3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6407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6407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312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0</xdr:rowOff>
    </xdr:from>
    <xdr:to>
      <xdr:col>1</xdr:col>
      <xdr:colOff>476250</xdr:colOff>
      <xdr:row>7</xdr:row>
      <xdr:rowOff>85725</xdr:rowOff>
    </xdr:to>
    <xdr:pic>
      <xdr:nvPicPr>
        <xdr:cNvPr id="2" name="Picture 1" descr="mf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61925"/>
          <a:ext cx="100012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10</xdr:col>
      <xdr:colOff>0</xdr:colOff>
      <xdr:row>22</xdr:row>
      <xdr:rowOff>152400</xdr:rowOff>
    </xdr:to>
    <xdr:graphicFrame macro="">
      <xdr:nvGraphicFramePr>
        <xdr:cNvPr id="2" name="Chart 1" descr="Realizacja miesięczna dochod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</xdr:colOff>
      <xdr:row>1</xdr:row>
      <xdr:rowOff>28575</xdr:rowOff>
    </xdr:from>
    <xdr:to>
      <xdr:col>20</xdr:col>
      <xdr:colOff>9525</xdr:colOff>
      <xdr:row>23</xdr:row>
      <xdr:rowOff>28575</xdr:rowOff>
    </xdr:to>
    <xdr:graphicFrame macro="">
      <xdr:nvGraphicFramePr>
        <xdr:cNvPr id="3" name="Chart 6" descr="Realizacja miesięczna wydatk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25</xdr:row>
      <xdr:rowOff>0</xdr:rowOff>
    </xdr:from>
    <xdr:to>
      <xdr:col>16</xdr:col>
      <xdr:colOff>9525</xdr:colOff>
      <xdr:row>46</xdr:row>
      <xdr:rowOff>152400</xdr:rowOff>
    </xdr:to>
    <xdr:graphicFrame macro="">
      <xdr:nvGraphicFramePr>
        <xdr:cNvPr id="4" name="Chart 7" descr="Deficyt (Nadwyżka) budżetu państwa w skali miesiąca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5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6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7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8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9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0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1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2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3" name="Text Box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4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5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6" name="Text Box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7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8" name="Text Box 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9" name="Text Box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20" name="Text Box 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21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25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89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</xdr:row>
      <xdr:rowOff>9525</xdr:rowOff>
    </xdr:from>
    <xdr:to>
      <xdr:col>10</xdr:col>
      <xdr:colOff>57150</xdr:colOff>
      <xdr:row>25</xdr:row>
      <xdr:rowOff>9525</xdr:rowOff>
    </xdr:to>
    <xdr:graphicFrame macro="">
      <xdr:nvGraphicFramePr>
        <xdr:cNvPr id="2" name="Chart 1026" descr="Realizacja miesięczna wydatków i dochod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600075</xdr:colOff>
      <xdr:row>30</xdr:row>
      <xdr:rowOff>0</xdr:rowOff>
    </xdr:to>
    <xdr:graphicFrame macro="">
      <xdr:nvGraphicFramePr>
        <xdr:cNvPr id="2" name="Chart 1" descr="Realizacja dochodów budżetu państwa według wybranych kategorii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19</xdr:col>
      <xdr:colOff>600075</xdr:colOff>
      <xdr:row>30</xdr:row>
      <xdr:rowOff>0</xdr:rowOff>
    </xdr:to>
    <xdr:graphicFrame macro="">
      <xdr:nvGraphicFramePr>
        <xdr:cNvPr id="3" name="Chart 4" descr="Realizacja wydatków budżetu państwa według wybranych kategorii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\T2-03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II\T2-03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II\T6a-03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2 (2)"/>
    </sheetNames>
    <sheetDataSet>
      <sheetData sheetId="0" refreshError="1">
        <row r="1">
          <cell r="A1" t="str">
            <v xml:space="preserve">Tablica 2         </v>
          </cell>
          <cell r="B1" t="str">
            <v xml:space="preserve"> </v>
          </cell>
        </row>
        <row r="3">
          <cell r="A3" t="str">
            <v>ZESTAWIENIE  OGÓLNE - PORÓWNANIE  WYKONANIA  BUDŻETU  PAŃSTWA</v>
          </cell>
        </row>
        <row r="4">
          <cell r="A4" t="str">
            <v>W  LATACH  2002  -  2003</v>
          </cell>
        </row>
        <row r="6">
          <cell r="E6">
            <v>1.004</v>
          </cell>
          <cell r="J6" t="str">
            <v xml:space="preserve"> </v>
          </cell>
          <cell r="L6" t="str">
            <v>w tys. zł</v>
          </cell>
        </row>
        <row r="7">
          <cell r="B7" t="str">
            <v>R o k   2 0 0 2</v>
          </cell>
          <cell r="F7" t="str">
            <v>R o k     2 0 0 3</v>
          </cell>
          <cell r="H7" t="str">
            <v>Wskaźniki</v>
          </cell>
        </row>
        <row r="8">
          <cell r="A8" t="str">
            <v>Wyszczególnienie</v>
          </cell>
          <cell r="B8" t="str">
            <v>budżet</v>
          </cell>
          <cell r="C8" t="str">
            <v>wykonanie</v>
          </cell>
          <cell r="D8" t="str">
            <v>wykonanie</v>
          </cell>
          <cell r="E8" t="str">
            <v>wykonanie</v>
          </cell>
          <cell r="F8" t="str">
            <v>budżet</v>
          </cell>
          <cell r="G8" t="str">
            <v>wykonanie</v>
          </cell>
          <cell r="H8" t="str">
            <v xml:space="preserve"> </v>
          </cell>
          <cell r="J8" t="str">
            <v xml:space="preserve"> </v>
          </cell>
          <cell r="K8" t="str">
            <v>nominalnie</v>
          </cell>
          <cell r="L8" t="str">
            <v>realnie</v>
          </cell>
        </row>
        <row r="9">
          <cell r="B9" t="str">
            <v>po zmianach</v>
          </cell>
          <cell r="C9" t="str">
            <v xml:space="preserve">I - XII </v>
          </cell>
          <cell r="D9" t="str">
            <v>I - V</v>
          </cell>
          <cell r="E9" t="str">
            <v>I - V*/</v>
          </cell>
          <cell r="F9" t="str">
            <v>po zmianach</v>
          </cell>
          <cell r="G9" t="str">
            <v>I - V</v>
          </cell>
          <cell r="H9" t="str">
            <v>4:2</v>
          </cell>
          <cell r="I9" t="str">
            <v>4:3</v>
          </cell>
          <cell r="J9" t="str">
            <v>7:6</v>
          </cell>
          <cell r="K9" t="str">
            <v>7:4</v>
          </cell>
          <cell r="L9" t="str">
            <v>7:5</v>
          </cell>
        </row>
        <row r="10">
          <cell r="A10" t="str">
            <v>1</v>
          </cell>
          <cell r="B10" t="str">
            <v>2</v>
          </cell>
          <cell r="C10">
            <v>3</v>
          </cell>
          <cell r="D10">
            <v>4</v>
          </cell>
          <cell r="E10">
            <v>5</v>
          </cell>
          <cell r="F10">
            <v>6</v>
          </cell>
          <cell r="G10">
            <v>7</v>
          </cell>
          <cell r="H10">
            <v>8</v>
          </cell>
          <cell r="I10">
            <v>9</v>
          </cell>
          <cell r="J10">
            <v>10</v>
          </cell>
          <cell r="K10">
            <v>11</v>
          </cell>
          <cell r="L10">
            <v>12</v>
          </cell>
        </row>
        <row r="11">
          <cell r="A11" t="str">
            <v xml:space="preserve">  1.  Dochody</v>
          </cell>
          <cell r="B11">
            <v>145101632</v>
          </cell>
          <cell r="C11">
            <v>143519842.53200001</v>
          </cell>
          <cell r="D11">
            <v>53537938.031000003</v>
          </cell>
          <cell r="E11">
            <v>53752089.783124</v>
          </cell>
          <cell r="F11">
            <v>155697654</v>
          </cell>
          <cell r="G11">
            <v>56710336</v>
          </cell>
          <cell r="H11">
            <v>0.36896854475075785</v>
          </cell>
          <cell r="I11">
            <v>0.37303509313342825</v>
          </cell>
          <cell r="J11">
            <v>0.36423372185171138</v>
          </cell>
          <cell r="K11">
            <v>1.0592551391718352</v>
          </cell>
          <cell r="L11">
            <v>1.0550349991751349</v>
          </cell>
        </row>
        <row r="12">
          <cell r="A12" t="str">
            <v xml:space="preserve">  2.  Wydatki</v>
          </cell>
          <cell r="B12">
            <v>185101632</v>
          </cell>
          <cell r="C12">
            <v>182922448.42500001</v>
          </cell>
          <cell r="D12">
            <v>76522473.716999993</v>
          </cell>
          <cell r="E12">
            <v>76828563.611867994</v>
          </cell>
          <cell r="F12">
            <v>194431654</v>
          </cell>
          <cell r="G12">
            <v>79927895</v>
          </cell>
          <cell r="H12">
            <v>0.41340788394561534</v>
          </cell>
          <cell r="I12">
            <v>0.41833287732952273</v>
          </cell>
          <cell r="J12">
            <v>0.41108478663664511</v>
          </cell>
          <cell r="K12">
            <v>1.0445022372851425</v>
          </cell>
          <cell r="L12">
            <v>1.0403408737899824</v>
          </cell>
        </row>
        <row r="13">
          <cell r="A13" t="str">
            <v xml:space="preserve">  3.  Deficyt</v>
          </cell>
          <cell r="B13">
            <v>-40000000</v>
          </cell>
          <cell r="C13">
            <v>-39402605.893000007</v>
          </cell>
          <cell r="D13">
            <v>-22984535.68599999</v>
          </cell>
          <cell r="E13">
            <v>-23076473.828743991</v>
          </cell>
          <cell r="F13">
            <v>-38734000</v>
          </cell>
          <cell r="G13">
            <v>-23217559</v>
          </cell>
          <cell r="H13">
            <v>0.57461340000000005</v>
          </cell>
          <cell r="I13">
            <v>0.58332527549066171</v>
          </cell>
          <cell r="J13">
            <v>0.59941031135436562</v>
          </cell>
          <cell r="K13">
            <v>1.0101382650136346</v>
          </cell>
          <cell r="L13">
            <v>1.0061138097745363</v>
          </cell>
        </row>
        <row r="14">
          <cell r="A14" t="str">
            <v xml:space="preserve">  4.  Finansowanie</v>
          </cell>
          <cell r="B14">
            <v>40000000</v>
          </cell>
          <cell r="C14">
            <v>39402606</v>
          </cell>
          <cell r="D14">
            <v>22984536</v>
          </cell>
          <cell r="E14">
            <v>23076474.144000001</v>
          </cell>
          <cell r="F14">
            <v>38734000</v>
          </cell>
          <cell r="G14">
            <v>23217559</v>
          </cell>
          <cell r="H14">
            <v>0.57461340000000005</v>
          </cell>
          <cell r="I14">
            <v>0.58332527549066171</v>
          </cell>
          <cell r="J14">
            <v>0.59941031135436562</v>
          </cell>
          <cell r="K14">
            <v>1.0101382512137727</v>
          </cell>
          <cell r="L14">
            <v>1.006113796029654</v>
          </cell>
        </row>
        <row r="15">
          <cell r="A15" t="str">
            <v xml:space="preserve">  4. 1.  krajowe</v>
          </cell>
          <cell r="B15">
            <v>38820322</v>
          </cell>
          <cell r="C15">
            <v>35954621</v>
          </cell>
          <cell r="D15">
            <v>21216602</v>
          </cell>
          <cell r="E15">
            <v>21301468.408</v>
          </cell>
          <cell r="F15">
            <v>33632759</v>
          </cell>
          <cell r="G15">
            <v>21191635</v>
          </cell>
          <cell r="H15">
            <v>0.54653338527176565</v>
          </cell>
          <cell r="I15">
            <v>0.59009388528945972</v>
          </cell>
          <cell r="J15">
            <v>0.63008910449481714</v>
          </cell>
          <cell r="K15">
            <v>0.99882323286264219</v>
          </cell>
          <cell r="L15">
            <v>0.99484385743291059</v>
          </cell>
        </row>
        <row r="16">
          <cell r="A16" t="str">
            <v xml:space="preserve">  4. 2.  zagraniczne</v>
          </cell>
          <cell r="B16">
            <v>1179678</v>
          </cell>
          <cell r="C16">
            <v>3447985</v>
          </cell>
          <cell r="D16">
            <v>1767934</v>
          </cell>
          <cell r="E16">
            <v>1775005.736</v>
          </cell>
          <cell r="F16">
            <v>5101241</v>
          </cell>
          <cell r="G16">
            <v>2025924</v>
          </cell>
          <cell r="H16">
            <v>1.4986581083990715</v>
          </cell>
          <cell r="I16">
            <v>0.51274410996567565</v>
          </cell>
          <cell r="J16">
            <v>0.39714336178196641</v>
          </cell>
          <cell r="K16">
            <v>1.1459273932171676</v>
          </cell>
          <cell r="L16">
            <v>1.1413619454354258</v>
          </cell>
        </row>
        <row r="17">
          <cell r="F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9">
          <cell r="A19" t="str">
            <v xml:space="preserve">  */ - dla zapewnienia porównywalności wykonania za 2003 i 2002 r. zastosowano  wskaźnik  wzrostu cen towarów i usług konsumpcyjnych  100,4% ( na podstawie danych GUS 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2 "/>
    </sheetNames>
    <sheetDataSet>
      <sheetData sheetId="0">
        <row r="1">
          <cell r="A1" t="str">
            <v xml:space="preserve">Tablica 2         </v>
          </cell>
          <cell r="B1" t="str">
            <v xml:space="preserve"> </v>
          </cell>
        </row>
        <row r="3">
          <cell r="A3" t="str">
            <v>ZESTAWIENIE  OGÓLNE - PORÓWNANIE  WYKONANIA  BUDŻETU  PAŃSTWA</v>
          </cell>
        </row>
        <row r="4">
          <cell r="A4" t="str">
            <v>W  LATACH  2002  -  2003</v>
          </cell>
        </row>
        <row r="6">
          <cell r="E6">
            <v>1.004</v>
          </cell>
          <cell r="J6" t="str">
            <v xml:space="preserve"> </v>
          </cell>
          <cell r="L6" t="str">
            <v>w tys. zł</v>
          </cell>
        </row>
        <row r="7">
          <cell r="B7" t="str">
            <v>R o k   2 0 0 2</v>
          </cell>
          <cell r="F7" t="str">
            <v>R o k     2 0 0 3</v>
          </cell>
          <cell r="H7" t="str">
            <v>Wskaźniki</v>
          </cell>
        </row>
        <row r="8">
          <cell r="A8" t="str">
            <v>Wyszczególnienie</v>
          </cell>
          <cell r="B8" t="str">
            <v>budżet</v>
          </cell>
          <cell r="C8" t="str">
            <v>wykonanie</v>
          </cell>
          <cell r="D8" t="str">
            <v>wykonanie</v>
          </cell>
          <cell r="E8" t="str">
            <v>wykonanie</v>
          </cell>
          <cell r="F8" t="str">
            <v>budżet</v>
          </cell>
          <cell r="G8" t="str">
            <v>wykonanie</v>
          </cell>
          <cell r="H8" t="str">
            <v xml:space="preserve"> </v>
          </cell>
          <cell r="J8" t="str">
            <v xml:space="preserve"> </v>
          </cell>
          <cell r="K8" t="str">
            <v>nominalnie</v>
          </cell>
          <cell r="L8" t="str">
            <v>realnie</v>
          </cell>
        </row>
        <row r="9">
          <cell r="B9" t="str">
            <v>po zmianach</v>
          </cell>
          <cell r="C9" t="str">
            <v xml:space="preserve">I - XII </v>
          </cell>
          <cell r="D9" t="str">
            <v>I - V</v>
          </cell>
          <cell r="E9" t="str">
            <v>I - V*/</v>
          </cell>
          <cell r="F9" t="str">
            <v>po zmianach</v>
          </cell>
          <cell r="G9" t="str">
            <v>I - V</v>
          </cell>
          <cell r="H9" t="str">
            <v>4:2</v>
          </cell>
          <cell r="I9" t="str">
            <v>4:3</v>
          </cell>
          <cell r="J9" t="str">
            <v>7:6</v>
          </cell>
          <cell r="K9" t="str">
            <v>7:4</v>
          </cell>
          <cell r="L9" t="str">
            <v>7:5</v>
          </cell>
        </row>
        <row r="10">
          <cell r="A10" t="str">
            <v>1</v>
          </cell>
          <cell r="B10" t="str">
            <v>2</v>
          </cell>
          <cell r="C10">
            <v>3</v>
          </cell>
          <cell r="D10">
            <v>4</v>
          </cell>
          <cell r="E10">
            <v>5</v>
          </cell>
          <cell r="F10">
            <v>6</v>
          </cell>
          <cell r="G10">
            <v>7</v>
          </cell>
          <cell r="H10">
            <v>8</v>
          </cell>
          <cell r="I10">
            <v>9</v>
          </cell>
          <cell r="J10">
            <v>10</v>
          </cell>
          <cell r="K10">
            <v>11</v>
          </cell>
          <cell r="L10">
            <v>12</v>
          </cell>
        </row>
        <row r="11">
          <cell r="A11" t="str">
            <v xml:space="preserve">  1.  Dochody</v>
          </cell>
          <cell r="B11">
            <v>145101632</v>
          </cell>
          <cell r="C11">
            <v>143519842.53200001</v>
          </cell>
          <cell r="D11">
            <v>53537938.031000003</v>
          </cell>
          <cell r="E11">
            <v>53752089.783124</v>
          </cell>
          <cell r="F11">
            <v>155697654</v>
          </cell>
          <cell r="G11">
            <v>56710336</v>
          </cell>
          <cell r="H11">
            <v>0.36896854475075785</v>
          </cell>
          <cell r="I11">
            <v>0.37303509313342825</v>
          </cell>
          <cell r="J11">
            <v>0.36423372185171138</v>
          </cell>
          <cell r="K11">
            <v>1.0592551391718352</v>
          </cell>
          <cell r="L11">
            <v>1.0550349991751349</v>
          </cell>
        </row>
        <row r="12">
          <cell r="A12" t="str">
            <v xml:space="preserve">  2.  Wydatki</v>
          </cell>
          <cell r="B12">
            <v>185101632</v>
          </cell>
          <cell r="C12">
            <v>182922448.42500001</v>
          </cell>
          <cell r="D12">
            <v>76522473.716999993</v>
          </cell>
          <cell r="E12">
            <v>76828563.611867994</v>
          </cell>
          <cell r="F12">
            <v>194431654</v>
          </cell>
          <cell r="G12">
            <v>79927895</v>
          </cell>
          <cell r="H12">
            <v>0.41340788394561534</v>
          </cell>
          <cell r="I12">
            <v>0.41833287732952273</v>
          </cell>
          <cell r="J12">
            <v>0.41108478663664511</v>
          </cell>
          <cell r="K12">
            <v>1.0445022372851425</v>
          </cell>
          <cell r="L12">
            <v>1.0403408737899824</v>
          </cell>
        </row>
        <row r="13">
          <cell r="A13" t="str">
            <v xml:space="preserve">  3.  Deficyt</v>
          </cell>
          <cell r="B13">
            <v>-40000000</v>
          </cell>
          <cell r="C13">
            <v>-39402605.893000007</v>
          </cell>
          <cell r="D13">
            <v>-22984535.68599999</v>
          </cell>
          <cell r="E13">
            <v>-23076473.828743991</v>
          </cell>
          <cell r="F13">
            <v>-38734000</v>
          </cell>
          <cell r="G13">
            <v>-23217559</v>
          </cell>
          <cell r="H13">
            <v>0.57461340000000005</v>
          </cell>
          <cell r="I13">
            <v>0.58332527549066171</v>
          </cell>
          <cell r="J13">
            <v>0.59941031135436562</v>
          </cell>
          <cell r="K13">
            <v>1.0101382650136346</v>
          </cell>
          <cell r="L13">
            <v>1.0061138097745363</v>
          </cell>
        </row>
        <row r="14">
          <cell r="A14" t="str">
            <v xml:space="preserve">  4.  Finansowanie</v>
          </cell>
          <cell r="B14">
            <v>40000000</v>
          </cell>
          <cell r="C14">
            <v>39402606</v>
          </cell>
          <cell r="D14">
            <v>22984536</v>
          </cell>
          <cell r="E14">
            <v>23076474.144000001</v>
          </cell>
          <cell r="F14">
            <v>38734000</v>
          </cell>
          <cell r="G14">
            <v>23217559</v>
          </cell>
          <cell r="H14">
            <v>0.57461340000000005</v>
          </cell>
          <cell r="I14">
            <v>0.58332527549066171</v>
          </cell>
          <cell r="J14">
            <v>0.59941031135436562</v>
          </cell>
          <cell r="K14">
            <v>1.0101382512137727</v>
          </cell>
          <cell r="L14">
            <v>1.006113796029654</v>
          </cell>
        </row>
        <row r="15">
          <cell r="A15" t="str">
            <v xml:space="preserve">  4. 1.  krajowe</v>
          </cell>
          <cell r="B15">
            <v>38820322</v>
          </cell>
          <cell r="C15">
            <v>35954621</v>
          </cell>
          <cell r="D15">
            <v>21216602</v>
          </cell>
          <cell r="E15">
            <v>21301468.408</v>
          </cell>
          <cell r="F15">
            <v>33632759</v>
          </cell>
          <cell r="G15">
            <v>21191635</v>
          </cell>
          <cell r="H15">
            <v>0.54653338527176565</v>
          </cell>
          <cell r="I15">
            <v>0.59009388528945972</v>
          </cell>
          <cell r="J15">
            <v>0.63008910449481714</v>
          </cell>
          <cell r="K15">
            <v>0.99882323286264219</v>
          </cell>
          <cell r="L15">
            <v>0.99484385743291059</v>
          </cell>
        </row>
        <row r="16">
          <cell r="A16" t="str">
            <v xml:space="preserve">  4. 2.  zagraniczne</v>
          </cell>
          <cell r="B16">
            <v>1179678</v>
          </cell>
          <cell r="C16">
            <v>3447985</v>
          </cell>
          <cell r="D16">
            <v>1767934</v>
          </cell>
          <cell r="E16">
            <v>1775005.736</v>
          </cell>
          <cell r="F16">
            <v>5101241</v>
          </cell>
          <cell r="G16">
            <v>2025924</v>
          </cell>
          <cell r="H16">
            <v>1.4986581083990715</v>
          </cell>
          <cell r="I16">
            <v>0.51274410996567565</v>
          </cell>
          <cell r="J16">
            <v>0.39714336178196641</v>
          </cell>
          <cell r="K16">
            <v>1.1459273932171676</v>
          </cell>
          <cell r="L16">
            <v>1.1413619454354258</v>
          </cell>
        </row>
        <row r="17">
          <cell r="F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9">
          <cell r="A19" t="str">
            <v xml:space="preserve">  */ - dla zapewnienia porównywalności wykonania za 2003 i 2002 r. zastosowano  wskaźnik  wzrostu cen towarów i usług konsumpcyjnych  100,4% ( na podstawie danych GUS )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6a "/>
      <sheetName val="Ustawa"/>
    </sheetNames>
    <sheetDataSet>
      <sheetData sheetId="0">
        <row r="1">
          <cell r="A1" t="str">
            <v>Tablica 6a</v>
          </cell>
        </row>
        <row r="2">
          <cell r="A2" t="str">
            <v xml:space="preserve">WYDATKI   BUDŻETU   PAŃSTWA   -   WEDŁUG   DZIAŁÓW </v>
          </cell>
        </row>
        <row r="4">
          <cell r="K4" t="str">
            <v xml:space="preserve"> </v>
          </cell>
          <cell r="L4" t="str">
            <v>w tys. zł</v>
          </cell>
        </row>
        <row r="5">
          <cell r="A5" t="str">
            <v xml:space="preserve"> </v>
          </cell>
          <cell r="B5" t="str">
            <v xml:space="preserve"> </v>
          </cell>
          <cell r="C5" t="str">
            <v>Wyszczególnienie</v>
          </cell>
          <cell r="E5" t="str">
            <v xml:space="preserve"> </v>
          </cell>
          <cell r="G5" t="str">
            <v xml:space="preserve"> </v>
          </cell>
          <cell r="H5" t="str">
            <v xml:space="preserve"> </v>
          </cell>
          <cell r="I5" t="str">
            <v xml:space="preserve"> </v>
          </cell>
          <cell r="J5" t="str">
            <v xml:space="preserve"> </v>
          </cell>
          <cell r="K5" t="str">
            <v xml:space="preserve"> </v>
          </cell>
          <cell r="L5" t="str">
            <v xml:space="preserve"> </v>
          </cell>
        </row>
        <row r="6">
          <cell r="C6" t="str">
            <v xml:space="preserve">                                   a - Ustawa budżetowa   </v>
          </cell>
        </row>
        <row r="7">
          <cell r="A7" t="str">
            <v xml:space="preserve"> </v>
          </cell>
          <cell r="C7" t="str">
            <v xml:space="preserve">                                   b - Budżet po zmianach</v>
          </cell>
          <cell r="G7" t="str">
            <v>Dotacje</v>
          </cell>
          <cell r="H7" t="str">
            <v>Świadczenia</v>
          </cell>
          <cell r="I7" t="str">
            <v>Wydatki bieżące</v>
          </cell>
          <cell r="J7" t="str">
            <v xml:space="preserve">Wydatki </v>
          </cell>
          <cell r="K7" t="str">
            <v>Rozliczenia</v>
          </cell>
          <cell r="L7" t="str">
            <v>Obsługa</v>
          </cell>
        </row>
        <row r="8">
          <cell r="A8" t="str">
            <v xml:space="preserve"> </v>
          </cell>
          <cell r="C8" t="str">
            <v xml:space="preserve">                                   c - Wykonanie                </v>
          </cell>
          <cell r="E8" t="str">
            <v xml:space="preserve">OGÓŁEM </v>
          </cell>
          <cell r="G8" t="str">
            <v>i</v>
          </cell>
          <cell r="H8" t="str">
            <v>na rzecz</v>
          </cell>
          <cell r="I8" t="str">
            <v xml:space="preserve">jednostek </v>
          </cell>
          <cell r="J8" t="str">
            <v>majątkowe</v>
          </cell>
          <cell r="K8" t="str">
            <v>z bankami</v>
          </cell>
          <cell r="L8" t="str">
            <v>długu</v>
          </cell>
          <cell r="Q8" t="str">
            <v>brak dz.756- usunąć z bazy do operatywki</v>
          </cell>
        </row>
        <row r="9">
          <cell r="A9" t="str">
            <v xml:space="preserve"> </v>
          </cell>
          <cell r="C9" t="str">
            <v xml:space="preserve">                                   d - Wskaźnik c:a            </v>
          </cell>
          <cell r="E9" t="str">
            <v xml:space="preserve"> </v>
          </cell>
          <cell r="G9" t="str">
            <v>subwencje</v>
          </cell>
          <cell r="H9" t="str">
            <v>osób fizycznych</v>
          </cell>
          <cell r="I9" t="str">
            <v>budżetowych</v>
          </cell>
          <cell r="L9" t="str">
            <v>publicznego</v>
          </cell>
        </row>
        <row r="10">
          <cell r="C10" t="str">
            <v xml:space="preserve">                                   e - Wskaźnik c:b            </v>
          </cell>
        </row>
        <row r="11">
          <cell r="A11">
            <v>1</v>
          </cell>
          <cell r="E11" t="str">
            <v>2</v>
          </cell>
          <cell r="G11" t="str">
            <v>3</v>
          </cell>
          <cell r="H11" t="str">
            <v>4</v>
          </cell>
          <cell r="I11" t="str">
            <v>5</v>
          </cell>
          <cell r="J11" t="str">
            <v>6</v>
          </cell>
          <cell r="K11" t="str">
            <v>7</v>
          </cell>
          <cell r="L11" t="str">
            <v>8</v>
          </cell>
          <cell r="N11" t="str">
            <v>TU KOPIUJ   CAłY ZBIOR    TAB6-mc.DBF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34"/>
  <sheetViews>
    <sheetView showGridLines="0" tabSelected="1" zoomScale="75" zoomScaleNormal="75" workbookViewId="0">
      <selection activeCell="A35" sqref="A35"/>
    </sheetView>
  </sheetViews>
  <sheetFormatPr defaultRowHeight="12.75"/>
  <cols>
    <col min="1" max="1" width="8.85546875" customWidth="1"/>
    <col min="257" max="257" width="8.85546875" customWidth="1"/>
    <col min="513" max="513" width="8.85546875" customWidth="1"/>
    <col min="769" max="769" width="8.85546875" customWidth="1"/>
    <col min="1025" max="1025" width="8.85546875" customWidth="1"/>
    <col min="1281" max="1281" width="8.85546875" customWidth="1"/>
    <col min="1537" max="1537" width="8.85546875" customWidth="1"/>
    <col min="1793" max="1793" width="8.85546875" customWidth="1"/>
    <col min="2049" max="2049" width="8.85546875" customWidth="1"/>
    <col min="2305" max="2305" width="8.85546875" customWidth="1"/>
    <col min="2561" max="2561" width="8.85546875" customWidth="1"/>
    <col min="2817" max="2817" width="8.85546875" customWidth="1"/>
    <col min="3073" max="3073" width="8.85546875" customWidth="1"/>
    <col min="3329" max="3329" width="8.85546875" customWidth="1"/>
    <col min="3585" max="3585" width="8.85546875" customWidth="1"/>
    <col min="3841" max="3841" width="8.85546875" customWidth="1"/>
    <col min="4097" max="4097" width="8.85546875" customWidth="1"/>
    <col min="4353" max="4353" width="8.85546875" customWidth="1"/>
    <col min="4609" max="4609" width="8.85546875" customWidth="1"/>
    <col min="4865" max="4865" width="8.85546875" customWidth="1"/>
    <col min="5121" max="5121" width="8.85546875" customWidth="1"/>
    <col min="5377" max="5377" width="8.85546875" customWidth="1"/>
    <col min="5633" max="5633" width="8.85546875" customWidth="1"/>
    <col min="5889" max="5889" width="8.85546875" customWidth="1"/>
    <col min="6145" max="6145" width="8.85546875" customWidth="1"/>
    <col min="6401" max="6401" width="8.85546875" customWidth="1"/>
    <col min="6657" max="6657" width="8.85546875" customWidth="1"/>
    <col min="6913" max="6913" width="8.85546875" customWidth="1"/>
    <col min="7169" max="7169" width="8.85546875" customWidth="1"/>
    <col min="7425" max="7425" width="8.85546875" customWidth="1"/>
    <col min="7681" max="7681" width="8.85546875" customWidth="1"/>
    <col min="7937" max="7937" width="8.85546875" customWidth="1"/>
    <col min="8193" max="8193" width="8.85546875" customWidth="1"/>
    <col min="8449" max="8449" width="8.85546875" customWidth="1"/>
    <col min="8705" max="8705" width="8.85546875" customWidth="1"/>
    <col min="8961" max="8961" width="8.85546875" customWidth="1"/>
    <col min="9217" max="9217" width="8.85546875" customWidth="1"/>
    <col min="9473" max="9473" width="8.85546875" customWidth="1"/>
    <col min="9729" max="9729" width="8.85546875" customWidth="1"/>
    <col min="9985" max="9985" width="8.85546875" customWidth="1"/>
    <col min="10241" max="10241" width="8.85546875" customWidth="1"/>
    <col min="10497" max="10497" width="8.85546875" customWidth="1"/>
    <col min="10753" max="10753" width="8.85546875" customWidth="1"/>
    <col min="11009" max="11009" width="8.85546875" customWidth="1"/>
    <col min="11265" max="11265" width="8.85546875" customWidth="1"/>
    <col min="11521" max="11521" width="8.85546875" customWidth="1"/>
    <col min="11777" max="11777" width="8.85546875" customWidth="1"/>
    <col min="12033" max="12033" width="8.85546875" customWidth="1"/>
    <col min="12289" max="12289" width="8.85546875" customWidth="1"/>
    <col min="12545" max="12545" width="8.85546875" customWidth="1"/>
    <col min="12801" max="12801" width="8.85546875" customWidth="1"/>
    <col min="13057" max="13057" width="8.85546875" customWidth="1"/>
    <col min="13313" max="13313" width="8.85546875" customWidth="1"/>
    <col min="13569" max="13569" width="8.85546875" customWidth="1"/>
    <col min="13825" max="13825" width="8.85546875" customWidth="1"/>
    <col min="14081" max="14081" width="8.85546875" customWidth="1"/>
    <col min="14337" max="14337" width="8.85546875" customWidth="1"/>
    <col min="14593" max="14593" width="8.85546875" customWidth="1"/>
    <col min="14849" max="14849" width="8.85546875" customWidth="1"/>
    <col min="15105" max="15105" width="8.85546875" customWidth="1"/>
    <col min="15361" max="15361" width="8.85546875" customWidth="1"/>
    <col min="15617" max="15617" width="8.85546875" customWidth="1"/>
    <col min="15873" max="15873" width="8.85546875" customWidth="1"/>
    <col min="16129" max="16129" width="8.85546875" customWidth="1"/>
  </cols>
  <sheetData>
    <row r="9" spans="1:13" ht="15">
      <c r="A9" s="331" t="s">
        <v>482</v>
      </c>
      <c r="B9" s="331"/>
      <c r="C9" s="331"/>
    </row>
    <row r="16" spans="1:13" ht="20.45" customHeight="1">
      <c r="B16" s="1656" t="s">
        <v>483</v>
      </c>
      <c r="C16" s="1656"/>
      <c r="D16" s="1656"/>
      <c r="E16" s="1656"/>
      <c r="F16" s="1656"/>
      <c r="G16" s="1656"/>
      <c r="H16" s="1656"/>
      <c r="I16" s="1656"/>
      <c r="J16" s="1656"/>
      <c r="K16" s="1656"/>
      <c r="L16" s="1656"/>
      <c r="M16" s="1656"/>
    </row>
    <row r="17" spans="2:13">
      <c r="B17" s="332"/>
      <c r="C17" s="332"/>
      <c r="D17" s="332"/>
      <c r="E17" s="332"/>
      <c r="F17" s="332"/>
      <c r="G17" s="332"/>
      <c r="H17" s="332"/>
      <c r="I17" s="332"/>
      <c r="J17" s="332"/>
      <c r="K17" s="332"/>
      <c r="L17" s="332"/>
      <c r="M17" s="332"/>
    </row>
    <row r="18" spans="2:13" ht="20.45" customHeight="1">
      <c r="B18" s="1657" t="s">
        <v>783</v>
      </c>
      <c r="C18" s="1657"/>
      <c r="D18" s="1657"/>
      <c r="E18" s="1657"/>
      <c r="F18" s="1657"/>
      <c r="G18" s="1657"/>
      <c r="H18" s="1657"/>
      <c r="I18" s="1657"/>
      <c r="J18" s="1657"/>
      <c r="K18" s="1657"/>
      <c r="L18" s="1657"/>
      <c r="M18" s="1657"/>
    </row>
    <row r="30" spans="2:13" ht="14.25">
      <c r="C30" s="822"/>
      <c r="D30" s="823"/>
      <c r="E30" s="823"/>
      <c r="F30" s="823"/>
      <c r="G30" s="823"/>
      <c r="H30" s="823"/>
    </row>
    <row r="34" spans="1:14" s="333" customFormat="1" ht="18">
      <c r="A34" s="1658" t="s">
        <v>955</v>
      </c>
      <c r="B34" s="1658"/>
      <c r="C34" s="1658"/>
      <c r="D34" s="1658"/>
      <c r="E34" s="1658"/>
      <c r="F34" s="1658"/>
      <c r="G34" s="1658"/>
      <c r="H34" s="1658"/>
      <c r="I34" s="1658"/>
      <c r="J34" s="1658"/>
      <c r="K34" s="1658"/>
      <c r="L34" s="1658"/>
      <c r="M34" s="1658"/>
      <c r="N34" s="1658"/>
    </row>
  </sheetData>
  <mergeCells count="3">
    <mergeCell ref="B16:M16"/>
    <mergeCell ref="B18:M18"/>
    <mergeCell ref="A34:N34"/>
  </mergeCells>
  <pageMargins left="0.75" right="0.75" top="1" bottom="1" header="0.5" footer="0.5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36" transitionEvaluation="1"/>
  <dimension ref="A1:L195"/>
  <sheetViews>
    <sheetView showGridLines="0" topLeftCell="A136" zoomScale="70" zoomScaleNormal="70" zoomScaleSheetLayoutView="55" workbookViewId="0">
      <selection activeCell="N176" sqref="N176"/>
    </sheetView>
  </sheetViews>
  <sheetFormatPr defaultColWidth="16.28515625" defaultRowHeight="15"/>
  <cols>
    <col min="1" max="1" width="5.42578125" style="33" customWidth="1"/>
    <col min="2" max="2" width="1.42578125" style="33" customWidth="1"/>
    <col min="3" max="3" width="42.5703125" style="33" bestFit="1" customWidth="1"/>
    <col min="4" max="4" width="3.7109375" style="33" customWidth="1"/>
    <col min="5" max="5" width="17.7109375" style="33" customWidth="1"/>
    <col min="6" max="6" width="14.7109375" style="33" customWidth="1"/>
    <col min="7" max="7" width="14.5703125" style="33" customWidth="1"/>
    <col min="8" max="9" width="14.7109375" style="33" customWidth="1"/>
    <col min="10" max="10" width="14.5703125" style="33" customWidth="1"/>
    <col min="11" max="11" width="14.7109375" style="33" customWidth="1"/>
    <col min="12" max="12" width="23" style="33" customWidth="1"/>
    <col min="13" max="16384" width="16.28515625" style="33"/>
  </cols>
  <sheetData>
    <row r="1" spans="1:12" ht="16.5" customHeight="1">
      <c r="A1" s="136" t="s">
        <v>359</v>
      </c>
      <c r="B1" s="136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" customHeight="1">
      <c r="A2" s="197" t="s">
        <v>360</v>
      </c>
      <c r="B2" s="197"/>
      <c r="C2" s="197"/>
      <c r="D2" s="197"/>
      <c r="E2" s="197"/>
      <c r="F2" s="197"/>
      <c r="G2" s="198"/>
      <c r="H2" s="198"/>
      <c r="I2" s="198"/>
      <c r="J2" s="198"/>
      <c r="K2" s="198"/>
      <c r="L2" s="198"/>
    </row>
    <row r="3" spans="1:12" ht="15" customHeight="1">
      <c r="A3" s="197"/>
      <c r="B3" s="197"/>
      <c r="C3" s="197"/>
      <c r="D3" s="197"/>
      <c r="E3" s="197"/>
      <c r="F3" s="197"/>
      <c r="G3" s="198"/>
      <c r="H3" s="198"/>
      <c r="I3" s="198"/>
      <c r="J3" s="198"/>
      <c r="K3" s="198"/>
      <c r="L3" s="198"/>
    </row>
    <row r="4" spans="1:12" ht="15.2" customHeight="1">
      <c r="A4" s="21"/>
      <c r="B4" s="199"/>
      <c r="C4" s="199"/>
      <c r="D4" s="21"/>
      <c r="E4" s="21"/>
      <c r="F4" s="21"/>
      <c r="G4" s="21"/>
      <c r="H4" s="21"/>
      <c r="I4" s="21"/>
      <c r="J4" s="136"/>
      <c r="K4" s="136"/>
      <c r="L4" s="200" t="s">
        <v>2</v>
      </c>
    </row>
    <row r="5" spans="1:12" ht="15.95" customHeight="1">
      <c r="A5" s="201" t="s">
        <v>4</v>
      </c>
      <c r="B5" s="202" t="s">
        <v>4</v>
      </c>
      <c r="C5" s="202" t="s">
        <v>3</v>
      </c>
      <c r="D5" s="203"/>
      <c r="E5" s="19" t="s">
        <v>4</v>
      </c>
      <c r="F5" s="147" t="s">
        <v>4</v>
      </c>
      <c r="G5" s="17" t="s">
        <v>4</v>
      </c>
      <c r="H5" s="18" t="s">
        <v>4</v>
      </c>
      <c r="I5" s="19" t="s">
        <v>4</v>
      </c>
      <c r="J5" s="18" t="s">
        <v>4</v>
      </c>
      <c r="K5" s="19" t="s">
        <v>4</v>
      </c>
      <c r="L5" s="19" t="s">
        <v>4</v>
      </c>
    </row>
    <row r="6" spans="1:12" ht="15.95" customHeight="1">
      <c r="A6" s="204"/>
      <c r="B6" s="205"/>
      <c r="C6" s="24" t="s">
        <v>438</v>
      </c>
      <c r="D6" s="205"/>
      <c r="E6" s="152"/>
      <c r="F6" s="153" t="s">
        <v>5</v>
      </c>
      <c r="G6" s="29" t="s">
        <v>6</v>
      </c>
      <c r="H6" s="30" t="s">
        <v>7</v>
      </c>
      <c r="I6" s="31" t="s">
        <v>7</v>
      </c>
      <c r="J6" s="30" t="s">
        <v>8</v>
      </c>
      <c r="K6" s="32" t="s">
        <v>9</v>
      </c>
      <c r="L6" s="31" t="s">
        <v>10</v>
      </c>
    </row>
    <row r="7" spans="1:12" ht="15.95" customHeight="1">
      <c r="A7" s="204" t="s">
        <v>4</v>
      </c>
      <c r="B7" s="205"/>
      <c r="C7" s="24" t="s">
        <v>11</v>
      </c>
      <c r="D7" s="21"/>
      <c r="E7" s="32" t="s">
        <v>12</v>
      </c>
      <c r="F7" s="153" t="s">
        <v>13</v>
      </c>
      <c r="G7" s="37" t="s">
        <v>14</v>
      </c>
      <c r="H7" s="30" t="s">
        <v>15</v>
      </c>
      <c r="I7" s="31" t="s">
        <v>16</v>
      </c>
      <c r="J7" s="30" t="s">
        <v>17</v>
      </c>
      <c r="K7" s="31" t="s">
        <v>18</v>
      </c>
      <c r="L7" s="38" t="s">
        <v>19</v>
      </c>
    </row>
    <row r="8" spans="1:12" ht="15.95" customHeight="1">
      <c r="A8" s="206" t="s">
        <v>4</v>
      </c>
      <c r="B8" s="207"/>
      <c r="C8" s="24" t="s">
        <v>787</v>
      </c>
      <c r="D8" s="21"/>
      <c r="E8" s="32" t="s">
        <v>4</v>
      </c>
      <c r="F8" s="153" t="s">
        <v>20</v>
      </c>
      <c r="G8" s="37" t="s">
        <v>21</v>
      </c>
      <c r="H8" s="30" t="s">
        <v>22</v>
      </c>
      <c r="I8" s="31" t="s">
        <v>4</v>
      </c>
      <c r="J8" s="30" t="s">
        <v>23</v>
      </c>
      <c r="K8" s="31" t="s">
        <v>24</v>
      </c>
      <c r="L8" s="31" t="s">
        <v>25</v>
      </c>
    </row>
    <row r="9" spans="1:12" ht="15.95" customHeight="1">
      <c r="A9" s="208" t="s">
        <v>4</v>
      </c>
      <c r="B9" s="209"/>
      <c r="C9" s="24" t="s">
        <v>26</v>
      </c>
      <c r="D9" s="21"/>
      <c r="E9" s="157" t="s">
        <v>4</v>
      </c>
      <c r="F9" s="153" t="s">
        <v>4</v>
      </c>
      <c r="G9" s="37" t="s">
        <v>4</v>
      </c>
      <c r="H9" s="30" t="s">
        <v>27</v>
      </c>
      <c r="I9" s="31"/>
      <c r="J9" s="30" t="s">
        <v>28</v>
      </c>
      <c r="K9" s="31" t="s">
        <v>4</v>
      </c>
      <c r="L9" s="31" t="s">
        <v>29</v>
      </c>
    </row>
    <row r="10" spans="1:12" ht="15.95" customHeight="1">
      <c r="A10" s="204"/>
      <c r="B10" s="205"/>
      <c r="C10" s="24" t="s">
        <v>30</v>
      </c>
      <c r="D10" s="210"/>
      <c r="E10" s="44"/>
      <c r="F10" s="211"/>
      <c r="G10" s="212"/>
      <c r="H10" s="202"/>
      <c r="I10" s="213"/>
      <c r="J10" s="214"/>
      <c r="K10" s="202"/>
      <c r="L10" s="213"/>
    </row>
    <row r="11" spans="1:12" s="223" customFormat="1" ht="9.9499999999999993" customHeight="1">
      <c r="A11" s="215">
        <v>1</v>
      </c>
      <c r="B11" s="216"/>
      <c r="C11" s="216"/>
      <c r="D11" s="216"/>
      <c r="E11" s="217" t="s">
        <v>32</v>
      </c>
      <c r="F11" s="217">
        <v>3</v>
      </c>
      <c r="G11" s="218" t="s">
        <v>34</v>
      </c>
      <c r="H11" s="219" t="s">
        <v>35</v>
      </c>
      <c r="I11" s="220" t="s">
        <v>36</v>
      </c>
      <c r="J11" s="221">
        <v>7</v>
      </c>
      <c r="K11" s="258">
        <v>8</v>
      </c>
      <c r="L11" s="222">
        <v>9</v>
      </c>
    </row>
    <row r="12" spans="1:12" ht="18.95" customHeight="1">
      <c r="A12" s="224"/>
      <c r="B12" s="225"/>
      <c r="C12" s="226" t="s">
        <v>40</v>
      </c>
      <c r="D12" s="227" t="s">
        <v>41</v>
      </c>
      <c r="E12" s="851">
        <v>416234520000</v>
      </c>
      <c r="F12" s="851">
        <v>222579619000</v>
      </c>
      <c r="G12" s="851">
        <v>28476092000</v>
      </c>
      <c r="H12" s="851">
        <v>81440065000</v>
      </c>
      <c r="I12" s="851">
        <v>21783880000</v>
      </c>
      <c r="J12" s="851">
        <v>29199900000</v>
      </c>
      <c r="K12" s="851">
        <v>22207223000</v>
      </c>
      <c r="L12" s="852">
        <v>10547741000</v>
      </c>
    </row>
    <row r="13" spans="1:12" ht="18.95" customHeight="1">
      <c r="A13" s="228"/>
      <c r="B13" s="229"/>
      <c r="C13" s="230"/>
      <c r="D13" s="211" t="s">
        <v>42</v>
      </c>
      <c r="E13" s="853">
        <v>416234520000</v>
      </c>
      <c r="F13" s="851">
        <v>234048781574.64999</v>
      </c>
      <c r="G13" s="851">
        <v>28496510209.049999</v>
      </c>
      <c r="H13" s="851">
        <v>78815882531.660004</v>
      </c>
      <c r="I13" s="851">
        <v>18784374392.23</v>
      </c>
      <c r="J13" s="851">
        <v>27345893000</v>
      </c>
      <c r="K13" s="851">
        <v>21719914613.66</v>
      </c>
      <c r="L13" s="854">
        <v>7023163678.75</v>
      </c>
    </row>
    <row r="14" spans="1:12" ht="18.95" customHeight="1">
      <c r="A14" s="228"/>
      <c r="B14" s="229"/>
      <c r="C14" s="169" t="s">
        <v>4</v>
      </c>
      <c r="D14" s="211" t="s">
        <v>43</v>
      </c>
      <c r="E14" s="1243">
        <v>414273014380.15002</v>
      </c>
      <c r="F14" s="851">
        <v>233329135589.90005</v>
      </c>
      <c r="G14" s="851">
        <v>28364687061.399998</v>
      </c>
      <c r="H14" s="851">
        <v>78197306328.979996</v>
      </c>
      <c r="I14" s="851">
        <v>18610437467.619999</v>
      </c>
      <c r="J14" s="851">
        <v>27336009369.27</v>
      </c>
      <c r="K14" s="851">
        <v>21719914608.329998</v>
      </c>
      <c r="L14" s="854">
        <v>6714370429.6499996</v>
      </c>
    </row>
    <row r="15" spans="1:12" ht="18.95" customHeight="1">
      <c r="A15" s="228"/>
      <c r="B15" s="229"/>
      <c r="C15" s="230"/>
      <c r="D15" s="211" t="s">
        <v>44</v>
      </c>
      <c r="E15" s="362">
        <v>0.99528749893245283</v>
      </c>
      <c r="F15" s="363">
        <v>1.0482951522614479</v>
      </c>
      <c r="G15" s="363">
        <v>0.99608777290788353</v>
      </c>
      <c r="H15" s="363">
        <v>0.96018226813767882</v>
      </c>
      <c r="I15" s="363">
        <v>0.85432151974854798</v>
      </c>
      <c r="J15" s="363">
        <v>0.9361679104815428</v>
      </c>
      <c r="K15" s="363">
        <v>0.97805631115290725</v>
      </c>
      <c r="L15" s="364">
        <v>0.63656952039777992</v>
      </c>
    </row>
    <row r="16" spans="1:12" ht="18.95" customHeight="1">
      <c r="A16" s="231"/>
      <c r="B16" s="232"/>
      <c r="C16" s="233"/>
      <c r="D16" s="211" t="s">
        <v>45</v>
      </c>
      <c r="E16" s="365">
        <v>0.99528749893245283</v>
      </c>
      <c r="F16" s="366">
        <v>0.99692523080056961</v>
      </c>
      <c r="G16" s="366">
        <v>0.99537405995741413</v>
      </c>
      <c r="H16" s="366">
        <v>0.99215163006730878</v>
      </c>
      <c r="I16" s="366">
        <v>0.99074033976441889</v>
      </c>
      <c r="J16" s="366">
        <v>0.99963856983094324</v>
      </c>
      <c r="K16" s="366">
        <v>0.99999999975460296</v>
      </c>
      <c r="L16" s="367">
        <v>0.95603217250449157</v>
      </c>
    </row>
    <row r="17" spans="1:12" ht="18.95" customHeight="1">
      <c r="A17" s="234" t="s">
        <v>361</v>
      </c>
      <c r="B17" s="235" t="s">
        <v>47</v>
      </c>
      <c r="C17" s="236" t="s">
        <v>362</v>
      </c>
      <c r="D17" s="237" t="s">
        <v>41</v>
      </c>
      <c r="E17" s="855">
        <v>4895636000</v>
      </c>
      <c r="F17" s="856">
        <v>2356235000</v>
      </c>
      <c r="G17" s="856">
        <v>1857000</v>
      </c>
      <c r="H17" s="856">
        <v>1020101000</v>
      </c>
      <c r="I17" s="856">
        <v>137448000</v>
      </c>
      <c r="J17" s="857">
        <v>0</v>
      </c>
      <c r="K17" s="857">
        <v>0</v>
      </c>
      <c r="L17" s="868">
        <v>1379995000</v>
      </c>
    </row>
    <row r="18" spans="1:12" ht="18.95" customHeight="1">
      <c r="A18" s="238"/>
      <c r="B18" s="235"/>
      <c r="C18" s="236"/>
      <c r="D18" s="239" t="s">
        <v>42</v>
      </c>
      <c r="E18" s="858">
        <v>8455473531.1299992</v>
      </c>
      <c r="F18" s="850">
        <v>4343877184.6499987</v>
      </c>
      <c r="G18" s="850">
        <v>2902912.64</v>
      </c>
      <c r="H18" s="850">
        <v>1373155720.0299995</v>
      </c>
      <c r="I18" s="850">
        <v>154305594.25</v>
      </c>
      <c r="J18" s="850">
        <v>0</v>
      </c>
      <c r="K18" s="850">
        <v>0</v>
      </c>
      <c r="L18" s="859">
        <v>2581232119.5600009</v>
      </c>
    </row>
    <row r="19" spans="1:12" ht="18.95" customHeight="1">
      <c r="A19" s="238"/>
      <c r="B19" s="235"/>
      <c r="C19" s="236"/>
      <c r="D19" s="239" t="s">
        <v>43</v>
      </c>
      <c r="E19" s="858">
        <v>8371622388.3699961</v>
      </c>
      <c r="F19" s="850">
        <v>4320708017.7299995</v>
      </c>
      <c r="G19" s="850">
        <v>2850437.5000000009</v>
      </c>
      <c r="H19" s="850">
        <v>1336158895.9599996</v>
      </c>
      <c r="I19" s="850">
        <v>150387226.22999999</v>
      </c>
      <c r="J19" s="850">
        <v>0</v>
      </c>
      <c r="K19" s="850">
        <v>0</v>
      </c>
      <c r="L19" s="859">
        <v>2561517810.9499979</v>
      </c>
    </row>
    <row r="20" spans="1:12" ht="18.95" customHeight="1">
      <c r="A20" s="238"/>
      <c r="B20" s="236"/>
      <c r="C20" s="236"/>
      <c r="D20" s="239" t="s">
        <v>44</v>
      </c>
      <c r="E20" s="368">
        <v>1.710017327344189</v>
      </c>
      <c r="F20" s="195">
        <v>1.8337339092789979</v>
      </c>
      <c r="G20" s="195">
        <v>1.534969036079699</v>
      </c>
      <c r="H20" s="195">
        <v>1.3098300030683232</v>
      </c>
      <c r="I20" s="195">
        <v>1.0941390651737384</v>
      </c>
      <c r="J20" s="195">
        <v>0</v>
      </c>
      <c r="K20" s="195">
        <v>0</v>
      </c>
      <c r="L20" s="369">
        <v>1.8561790520617814</v>
      </c>
    </row>
    <row r="21" spans="1:12" s="243" customFormat="1" ht="18.95" customHeight="1">
      <c r="A21" s="240"/>
      <c r="B21" s="241"/>
      <c r="C21" s="241"/>
      <c r="D21" s="242" t="s">
        <v>45</v>
      </c>
      <c r="E21" s="370">
        <v>0.99008321149001377</v>
      </c>
      <c r="F21" s="371">
        <v>0.99466624724062824</v>
      </c>
      <c r="G21" s="371">
        <v>0.98192327964785076</v>
      </c>
      <c r="H21" s="371">
        <v>0.97305708046776251</v>
      </c>
      <c r="I21" s="371">
        <v>0.97460644224180482</v>
      </c>
      <c r="J21" s="371">
        <v>0</v>
      </c>
      <c r="K21" s="371">
        <v>0</v>
      </c>
      <c r="L21" s="372">
        <v>0.99236244254803263</v>
      </c>
    </row>
    <row r="22" spans="1:12" ht="18.95" customHeight="1">
      <c r="A22" s="234" t="s">
        <v>363</v>
      </c>
      <c r="B22" s="235" t="s">
        <v>47</v>
      </c>
      <c r="C22" s="236" t="s">
        <v>364</v>
      </c>
      <c r="D22" s="239" t="s">
        <v>41</v>
      </c>
      <c r="E22" s="855">
        <v>9013000</v>
      </c>
      <c r="F22" s="856">
        <v>1490000</v>
      </c>
      <c r="G22" s="856">
        <v>8000</v>
      </c>
      <c r="H22" s="856">
        <v>1465000</v>
      </c>
      <c r="I22" s="856">
        <v>0</v>
      </c>
      <c r="J22" s="857">
        <v>0</v>
      </c>
      <c r="K22" s="857">
        <v>0</v>
      </c>
      <c r="L22" s="868">
        <v>6050000</v>
      </c>
    </row>
    <row r="23" spans="1:12" ht="18.95" customHeight="1">
      <c r="A23" s="234"/>
      <c r="B23" s="235"/>
      <c r="C23" s="236"/>
      <c r="D23" s="239" t="s">
        <v>42</v>
      </c>
      <c r="E23" s="858">
        <v>11345143.57</v>
      </c>
      <c r="F23" s="850">
        <v>2438888.5699999998</v>
      </c>
      <c r="G23" s="850">
        <v>9514.89</v>
      </c>
      <c r="H23" s="850">
        <v>3433985.1100000003</v>
      </c>
      <c r="I23" s="850">
        <v>0</v>
      </c>
      <c r="J23" s="850">
        <v>0</v>
      </c>
      <c r="K23" s="850">
        <v>0</v>
      </c>
      <c r="L23" s="859">
        <v>5462755</v>
      </c>
    </row>
    <row r="24" spans="1:12" ht="18.95" customHeight="1">
      <c r="A24" s="234"/>
      <c r="B24" s="235"/>
      <c r="C24" s="236"/>
      <c r="D24" s="239" t="s">
        <v>43</v>
      </c>
      <c r="E24" s="858">
        <v>11206487.609999999</v>
      </c>
      <c r="F24" s="850">
        <v>2333541.4300000006</v>
      </c>
      <c r="G24" s="850">
        <v>9514.89</v>
      </c>
      <c r="H24" s="850">
        <v>3433985.1099999994</v>
      </c>
      <c r="I24" s="850">
        <v>0</v>
      </c>
      <c r="J24" s="850">
        <v>0</v>
      </c>
      <c r="K24" s="850">
        <v>0</v>
      </c>
      <c r="L24" s="859">
        <v>5429446.1799999997</v>
      </c>
    </row>
    <row r="25" spans="1:12" ht="18.95" customHeight="1">
      <c r="A25" s="234"/>
      <c r="B25" s="236"/>
      <c r="C25" s="236"/>
      <c r="D25" s="239" t="s">
        <v>44</v>
      </c>
      <c r="E25" s="368">
        <v>1.2433693121047376</v>
      </c>
      <c r="F25" s="195">
        <v>1.5661351879194636</v>
      </c>
      <c r="G25" s="195">
        <v>1.1893612499999999</v>
      </c>
      <c r="H25" s="195">
        <v>2.34401713993174</v>
      </c>
      <c r="I25" s="195">
        <v>0</v>
      </c>
      <c r="J25" s="195">
        <v>0</v>
      </c>
      <c r="K25" s="195">
        <v>0</v>
      </c>
      <c r="L25" s="369">
        <v>0.89742912066115699</v>
      </c>
    </row>
    <row r="26" spans="1:12" ht="18.95" customHeight="1">
      <c r="A26" s="240"/>
      <c r="B26" s="241"/>
      <c r="C26" s="241"/>
      <c r="D26" s="239" t="s">
        <v>45</v>
      </c>
      <c r="E26" s="370">
        <v>0.98777838648365379</v>
      </c>
      <c r="F26" s="371">
        <v>0.95680526724515369</v>
      </c>
      <c r="G26" s="371">
        <v>1</v>
      </c>
      <c r="H26" s="371">
        <v>0.99999999999999978</v>
      </c>
      <c r="I26" s="371">
        <v>0</v>
      </c>
      <c r="J26" s="371">
        <v>0</v>
      </c>
      <c r="K26" s="371">
        <v>0</v>
      </c>
      <c r="L26" s="372">
        <v>0.99390256015508649</v>
      </c>
    </row>
    <row r="27" spans="1:12" ht="18.95" customHeight="1">
      <c r="A27" s="234" t="s">
        <v>365</v>
      </c>
      <c r="B27" s="235" t="s">
        <v>47</v>
      </c>
      <c r="C27" s="236" t="s">
        <v>366</v>
      </c>
      <c r="D27" s="237" t="s">
        <v>41</v>
      </c>
      <c r="E27" s="855">
        <v>82741000</v>
      </c>
      <c r="F27" s="856">
        <v>5205000</v>
      </c>
      <c r="G27" s="856">
        <v>1123000</v>
      </c>
      <c r="H27" s="856">
        <v>35291000</v>
      </c>
      <c r="I27" s="856">
        <v>555000</v>
      </c>
      <c r="J27" s="857">
        <v>0</v>
      </c>
      <c r="K27" s="857">
        <v>0</v>
      </c>
      <c r="L27" s="868">
        <v>40567000</v>
      </c>
    </row>
    <row r="28" spans="1:12" ht="18.95" customHeight="1">
      <c r="A28" s="234"/>
      <c r="B28" s="235"/>
      <c r="C28" s="236"/>
      <c r="D28" s="239" t="s">
        <v>42</v>
      </c>
      <c r="E28" s="858">
        <v>151330445.73000002</v>
      </c>
      <c r="F28" s="850">
        <v>5211093</v>
      </c>
      <c r="G28" s="850">
        <v>1482671.1400000001</v>
      </c>
      <c r="H28" s="850">
        <v>36450680.219999999</v>
      </c>
      <c r="I28" s="850">
        <v>919381.64</v>
      </c>
      <c r="J28" s="850">
        <v>0</v>
      </c>
      <c r="K28" s="850">
        <v>0</v>
      </c>
      <c r="L28" s="859">
        <v>107266619.73</v>
      </c>
    </row>
    <row r="29" spans="1:12" ht="18.95" customHeight="1">
      <c r="A29" s="234"/>
      <c r="B29" s="235"/>
      <c r="C29" s="236"/>
      <c r="D29" s="239" t="s">
        <v>43</v>
      </c>
      <c r="E29" s="858">
        <v>144203698.23999995</v>
      </c>
      <c r="F29" s="850">
        <v>5194844.8900000006</v>
      </c>
      <c r="G29" s="850">
        <v>1444393.4900000005</v>
      </c>
      <c r="H29" s="850">
        <v>36064715.199999981</v>
      </c>
      <c r="I29" s="850">
        <v>911374.61</v>
      </c>
      <c r="J29" s="850">
        <v>0</v>
      </c>
      <c r="K29" s="850">
        <v>0</v>
      </c>
      <c r="L29" s="859">
        <v>100588370.04999997</v>
      </c>
    </row>
    <row r="30" spans="1:12" ht="18.95" customHeight="1">
      <c r="A30" s="238"/>
      <c r="B30" s="236"/>
      <c r="C30" s="236"/>
      <c r="D30" s="239" t="s">
        <v>44</v>
      </c>
      <c r="E30" s="368">
        <v>1.7428324318052713</v>
      </c>
      <c r="F30" s="195">
        <v>0.99804897022094152</v>
      </c>
      <c r="G30" s="195">
        <v>1.2861918878005347</v>
      </c>
      <c r="H30" s="195">
        <v>1.021923867274942</v>
      </c>
      <c r="I30" s="195">
        <v>1.6421164144144145</v>
      </c>
      <c r="J30" s="195">
        <v>0</v>
      </c>
      <c r="K30" s="195">
        <v>0</v>
      </c>
      <c r="L30" s="369">
        <v>2.479561467448911</v>
      </c>
    </row>
    <row r="31" spans="1:12" ht="18.95" customHeight="1">
      <c r="A31" s="240"/>
      <c r="B31" s="241"/>
      <c r="C31" s="241"/>
      <c r="D31" s="244" t="s">
        <v>45</v>
      </c>
      <c r="E31" s="370">
        <v>0.95290605630861991</v>
      </c>
      <c r="F31" s="371">
        <v>0.99688201496307982</v>
      </c>
      <c r="G31" s="371">
        <v>0.97418331754943333</v>
      </c>
      <c r="H31" s="371">
        <v>0.98941130816570488</v>
      </c>
      <c r="I31" s="371">
        <v>0.99129085283887108</v>
      </c>
      <c r="J31" s="371">
        <v>0</v>
      </c>
      <c r="K31" s="371">
        <v>0</v>
      </c>
      <c r="L31" s="372">
        <v>0.93774158543627262</v>
      </c>
    </row>
    <row r="32" spans="1:12" ht="18.95" customHeight="1">
      <c r="A32" s="234" t="s">
        <v>367</v>
      </c>
      <c r="B32" s="235" t="s">
        <v>47</v>
      </c>
      <c r="C32" s="236" t="s">
        <v>368</v>
      </c>
      <c r="D32" s="239" t="s">
        <v>41</v>
      </c>
      <c r="E32" s="855">
        <v>575364000</v>
      </c>
      <c r="F32" s="856">
        <v>575364000</v>
      </c>
      <c r="G32" s="856">
        <v>0</v>
      </c>
      <c r="H32" s="856">
        <v>0</v>
      </c>
      <c r="I32" s="856">
        <v>0</v>
      </c>
      <c r="J32" s="857">
        <v>0</v>
      </c>
      <c r="K32" s="857">
        <v>0</v>
      </c>
      <c r="L32" s="868">
        <v>0</v>
      </c>
    </row>
    <row r="33" spans="1:12" ht="18.95" customHeight="1">
      <c r="A33" s="234"/>
      <c r="B33" s="235"/>
      <c r="C33" s="236"/>
      <c r="D33" s="239" t="s">
        <v>42</v>
      </c>
      <c r="E33" s="858">
        <v>918635416.91999996</v>
      </c>
      <c r="F33" s="850">
        <v>918605281.91999996</v>
      </c>
      <c r="G33" s="850">
        <v>0</v>
      </c>
      <c r="H33" s="850">
        <v>30135</v>
      </c>
      <c r="I33" s="850">
        <v>0</v>
      </c>
      <c r="J33" s="850">
        <v>0</v>
      </c>
      <c r="K33" s="850">
        <v>0</v>
      </c>
      <c r="L33" s="859">
        <v>0</v>
      </c>
    </row>
    <row r="34" spans="1:12" ht="18.95" customHeight="1">
      <c r="A34" s="234"/>
      <c r="B34" s="235"/>
      <c r="C34" s="236"/>
      <c r="D34" s="239" t="s">
        <v>43</v>
      </c>
      <c r="E34" s="858">
        <v>910040692.81999993</v>
      </c>
      <c r="F34" s="850">
        <v>910010557.81999993</v>
      </c>
      <c r="G34" s="850">
        <v>0</v>
      </c>
      <c r="H34" s="850">
        <v>30135</v>
      </c>
      <c r="I34" s="850">
        <v>0</v>
      </c>
      <c r="J34" s="850">
        <v>0</v>
      </c>
      <c r="K34" s="850">
        <v>0</v>
      </c>
      <c r="L34" s="859">
        <v>0</v>
      </c>
    </row>
    <row r="35" spans="1:12" ht="18.95" customHeight="1">
      <c r="A35" s="238"/>
      <c r="B35" s="236"/>
      <c r="C35" s="236"/>
      <c r="D35" s="239" t="s">
        <v>44</v>
      </c>
      <c r="E35" s="368">
        <v>1.5816781947080456</v>
      </c>
      <c r="F35" s="195">
        <v>1.5816258191683872</v>
      </c>
      <c r="G35" s="195">
        <v>0</v>
      </c>
      <c r="H35" s="195">
        <v>0</v>
      </c>
      <c r="I35" s="195">
        <v>0</v>
      </c>
      <c r="J35" s="195">
        <v>0</v>
      </c>
      <c r="K35" s="195">
        <v>0</v>
      </c>
      <c r="L35" s="369">
        <v>0</v>
      </c>
    </row>
    <row r="36" spans="1:12" ht="18.95" customHeight="1">
      <c r="A36" s="240"/>
      <c r="B36" s="241"/>
      <c r="C36" s="241"/>
      <c r="D36" s="239" t="s">
        <v>45</v>
      </c>
      <c r="E36" s="370">
        <v>0.99064403141692881</v>
      </c>
      <c r="F36" s="371">
        <v>0.99064372449281379</v>
      </c>
      <c r="G36" s="371">
        <v>0</v>
      </c>
      <c r="H36" s="371">
        <v>1</v>
      </c>
      <c r="I36" s="371">
        <v>0</v>
      </c>
      <c r="J36" s="371">
        <v>0</v>
      </c>
      <c r="K36" s="371">
        <v>0</v>
      </c>
      <c r="L36" s="372">
        <v>0</v>
      </c>
    </row>
    <row r="37" spans="1:12" ht="18.95" customHeight="1">
      <c r="A37" s="234" t="s">
        <v>369</v>
      </c>
      <c r="B37" s="235" t="s">
        <v>47</v>
      </c>
      <c r="C37" s="236" t="s">
        <v>370</v>
      </c>
      <c r="D37" s="237" t="s">
        <v>41</v>
      </c>
      <c r="E37" s="855">
        <v>833206000</v>
      </c>
      <c r="F37" s="856">
        <v>166282000</v>
      </c>
      <c r="G37" s="856">
        <v>165000</v>
      </c>
      <c r="H37" s="856">
        <v>441689000</v>
      </c>
      <c r="I37" s="856">
        <v>134780000</v>
      </c>
      <c r="J37" s="857">
        <v>0</v>
      </c>
      <c r="K37" s="857">
        <v>0</v>
      </c>
      <c r="L37" s="868">
        <v>90290000</v>
      </c>
    </row>
    <row r="38" spans="1:12" ht="18.95" customHeight="1">
      <c r="A38" s="234"/>
      <c r="B38" s="235"/>
      <c r="C38" s="236"/>
      <c r="D38" s="239" t="s">
        <v>42</v>
      </c>
      <c r="E38" s="858">
        <v>835350771.90999997</v>
      </c>
      <c r="F38" s="850">
        <v>109760617</v>
      </c>
      <c r="G38" s="850">
        <v>158529</v>
      </c>
      <c r="H38" s="850">
        <v>474588838.78999996</v>
      </c>
      <c r="I38" s="850">
        <v>166979958.12</v>
      </c>
      <c r="J38" s="850">
        <v>0</v>
      </c>
      <c r="K38" s="850">
        <v>0</v>
      </c>
      <c r="L38" s="859">
        <v>83862829</v>
      </c>
    </row>
    <row r="39" spans="1:12" ht="18.95" customHeight="1">
      <c r="A39" s="234"/>
      <c r="B39" s="235"/>
      <c r="C39" s="236"/>
      <c r="D39" s="239" t="s">
        <v>43</v>
      </c>
      <c r="E39" s="858">
        <v>816017912.54000008</v>
      </c>
      <c r="F39" s="850">
        <v>104322246.14000003</v>
      </c>
      <c r="G39" s="850">
        <v>158527.5</v>
      </c>
      <c r="H39" s="850">
        <v>471244564.72000003</v>
      </c>
      <c r="I39" s="850">
        <v>165793091.61000001</v>
      </c>
      <c r="J39" s="850">
        <v>0</v>
      </c>
      <c r="K39" s="850">
        <v>0</v>
      </c>
      <c r="L39" s="859">
        <v>74499482.570000008</v>
      </c>
    </row>
    <row r="40" spans="1:12" ht="18.95" customHeight="1">
      <c r="A40" s="238"/>
      <c r="B40" s="236"/>
      <c r="C40" s="236"/>
      <c r="D40" s="239" t="s">
        <v>44</v>
      </c>
      <c r="E40" s="368">
        <v>0.97937114295864414</v>
      </c>
      <c r="F40" s="195">
        <v>0.62738147328033123</v>
      </c>
      <c r="G40" s="195">
        <v>0.96077272727272722</v>
      </c>
      <c r="H40" s="195">
        <v>1.0669148761232452</v>
      </c>
      <c r="I40" s="195">
        <v>1.2301015848790622</v>
      </c>
      <c r="J40" s="195">
        <v>0</v>
      </c>
      <c r="K40" s="195">
        <v>0</v>
      </c>
      <c r="L40" s="369">
        <v>0.82511333004762444</v>
      </c>
    </row>
    <row r="41" spans="1:12" ht="18.95" customHeight="1">
      <c r="A41" s="240"/>
      <c r="B41" s="241"/>
      <c r="C41" s="241"/>
      <c r="D41" s="245" t="s">
        <v>45</v>
      </c>
      <c r="E41" s="370">
        <v>0.97685659722825657</v>
      </c>
      <c r="F41" s="371">
        <v>0.95045243905653365</v>
      </c>
      <c r="G41" s="371">
        <v>0.99999053800881854</v>
      </c>
      <c r="H41" s="371">
        <v>0.99295332338930176</v>
      </c>
      <c r="I41" s="371">
        <v>0.99289216188959006</v>
      </c>
      <c r="J41" s="371">
        <v>0</v>
      </c>
      <c r="K41" s="371">
        <v>0</v>
      </c>
      <c r="L41" s="372">
        <v>0.88834926579927331</v>
      </c>
    </row>
    <row r="42" spans="1:12" ht="18.75" customHeight="1">
      <c r="A42" s="246" t="s">
        <v>371</v>
      </c>
      <c r="B42" s="247" t="s">
        <v>47</v>
      </c>
      <c r="C42" s="248" t="s">
        <v>372</v>
      </c>
      <c r="D42" s="249" t="s">
        <v>41</v>
      </c>
      <c r="E42" s="855">
        <v>0</v>
      </c>
      <c r="F42" s="856">
        <v>0</v>
      </c>
      <c r="G42" s="856">
        <v>0</v>
      </c>
      <c r="H42" s="856">
        <v>0</v>
      </c>
      <c r="I42" s="856">
        <v>0</v>
      </c>
      <c r="J42" s="857">
        <v>0</v>
      </c>
      <c r="K42" s="857">
        <v>0</v>
      </c>
      <c r="L42" s="868">
        <v>0</v>
      </c>
    </row>
    <row r="43" spans="1:12" ht="18.95" customHeight="1">
      <c r="A43" s="238"/>
      <c r="B43" s="236"/>
      <c r="C43" s="236" t="s">
        <v>373</v>
      </c>
      <c r="D43" s="239" t="s">
        <v>42</v>
      </c>
      <c r="E43" s="858">
        <v>1500000</v>
      </c>
      <c r="F43" s="850">
        <v>0</v>
      </c>
      <c r="G43" s="850">
        <v>0</v>
      </c>
      <c r="H43" s="850">
        <v>0</v>
      </c>
      <c r="I43" s="850">
        <v>1500000</v>
      </c>
      <c r="J43" s="850">
        <v>0</v>
      </c>
      <c r="K43" s="850">
        <v>0</v>
      </c>
      <c r="L43" s="859">
        <v>0</v>
      </c>
    </row>
    <row r="44" spans="1:12" ht="18.95" customHeight="1">
      <c r="A44" s="238"/>
      <c r="B44" s="236"/>
      <c r="C44" s="236"/>
      <c r="D44" s="239" t="s">
        <v>43</v>
      </c>
      <c r="E44" s="858">
        <v>1500000</v>
      </c>
      <c r="F44" s="850">
        <v>0</v>
      </c>
      <c r="G44" s="850">
        <v>0</v>
      </c>
      <c r="H44" s="850">
        <v>0</v>
      </c>
      <c r="I44" s="850">
        <v>1500000</v>
      </c>
      <c r="J44" s="850">
        <v>0</v>
      </c>
      <c r="K44" s="850">
        <v>0</v>
      </c>
      <c r="L44" s="859">
        <v>0</v>
      </c>
    </row>
    <row r="45" spans="1:12" ht="18.95" customHeight="1">
      <c r="A45" s="238"/>
      <c r="B45" s="236"/>
      <c r="C45" s="236"/>
      <c r="D45" s="239" t="s">
        <v>44</v>
      </c>
      <c r="E45" s="368">
        <v>0</v>
      </c>
      <c r="F45" s="195">
        <v>0</v>
      </c>
      <c r="G45" s="195">
        <v>0</v>
      </c>
      <c r="H45" s="195">
        <v>0</v>
      </c>
      <c r="I45" s="195">
        <v>0</v>
      </c>
      <c r="J45" s="195">
        <v>0</v>
      </c>
      <c r="K45" s="195">
        <v>0</v>
      </c>
      <c r="L45" s="369">
        <v>0</v>
      </c>
    </row>
    <row r="46" spans="1:12" ht="18.95" customHeight="1">
      <c r="A46" s="240"/>
      <c r="B46" s="241"/>
      <c r="C46" s="241"/>
      <c r="D46" s="242" t="s">
        <v>45</v>
      </c>
      <c r="E46" s="370">
        <v>1</v>
      </c>
      <c r="F46" s="371">
        <v>0</v>
      </c>
      <c r="G46" s="371">
        <v>0</v>
      </c>
      <c r="H46" s="371">
        <v>0</v>
      </c>
      <c r="I46" s="371">
        <v>1</v>
      </c>
      <c r="J46" s="371">
        <v>0</v>
      </c>
      <c r="K46" s="371">
        <v>0</v>
      </c>
      <c r="L46" s="372">
        <v>0</v>
      </c>
    </row>
    <row r="47" spans="1:12" ht="18.95" customHeight="1">
      <c r="A47" s="234" t="s">
        <v>374</v>
      </c>
      <c r="B47" s="235" t="s">
        <v>47</v>
      </c>
      <c r="C47" s="236" t="s">
        <v>375</v>
      </c>
      <c r="D47" s="250" t="s">
        <v>41</v>
      </c>
      <c r="E47" s="855">
        <v>427089000</v>
      </c>
      <c r="F47" s="856">
        <v>334732000</v>
      </c>
      <c r="G47" s="856">
        <v>246000</v>
      </c>
      <c r="H47" s="856">
        <v>89497000</v>
      </c>
      <c r="I47" s="856">
        <v>886000</v>
      </c>
      <c r="J47" s="857">
        <v>0</v>
      </c>
      <c r="K47" s="857">
        <v>0</v>
      </c>
      <c r="L47" s="868">
        <v>1728000</v>
      </c>
    </row>
    <row r="48" spans="1:12" ht="18.95" customHeight="1">
      <c r="A48" s="234"/>
      <c r="B48" s="235"/>
      <c r="C48" s="236"/>
      <c r="D48" s="239" t="s">
        <v>42</v>
      </c>
      <c r="E48" s="858">
        <v>374249639.01999998</v>
      </c>
      <c r="F48" s="850">
        <v>278497520</v>
      </c>
      <c r="G48" s="850">
        <v>275641.88</v>
      </c>
      <c r="H48" s="850">
        <v>93015364.010000005</v>
      </c>
      <c r="I48" s="850">
        <v>1108834.1299999999</v>
      </c>
      <c r="J48" s="850">
        <v>0</v>
      </c>
      <c r="K48" s="850">
        <v>0</v>
      </c>
      <c r="L48" s="859">
        <v>1352279</v>
      </c>
    </row>
    <row r="49" spans="1:12" ht="18.95" customHeight="1">
      <c r="A49" s="234"/>
      <c r="B49" s="235"/>
      <c r="C49" s="236"/>
      <c r="D49" s="239" t="s">
        <v>43</v>
      </c>
      <c r="E49" s="858">
        <v>373044890.24000007</v>
      </c>
      <c r="F49" s="850">
        <v>278341793</v>
      </c>
      <c r="G49" s="850">
        <v>274430.02999999997</v>
      </c>
      <c r="H49" s="850">
        <v>92110986.670000076</v>
      </c>
      <c r="I49" s="850">
        <v>1106162.75</v>
      </c>
      <c r="J49" s="850">
        <v>0</v>
      </c>
      <c r="K49" s="850">
        <v>0</v>
      </c>
      <c r="L49" s="859">
        <v>1211517.7899999996</v>
      </c>
    </row>
    <row r="50" spans="1:12" ht="18.95" customHeight="1">
      <c r="A50" s="234"/>
      <c r="B50" s="236"/>
      <c r="C50" s="236"/>
      <c r="D50" s="239" t="s">
        <v>44</v>
      </c>
      <c r="E50" s="368">
        <v>0.8734593731985606</v>
      </c>
      <c r="F50" s="195">
        <v>0.83153625288290334</v>
      </c>
      <c r="G50" s="195">
        <v>1.1155692276422764</v>
      </c>
      <c r="H50" s="195">
        <v>1.0292075339955538</v>
      </c>
      <c r="I50" s="195">
        <v>1.2484906884875846</v>
      </c>
      <c r="J50" s="195">
        <v>0</v>
      </c>
      <c r="K50" s="195">
        <v>0</v>
      </c>
      <c r="L50" s="369">
        <v>0.70110983217592571</v>
      </c>
    </row>
    <row r="51" spans="1:12" ht="18.95" customHeight="1">
      <c r="A51" s="240"/>
      <c r="B51" s="241"/>
      <c r="C51" s="241"/>
      <c r="D51" s="244" t="s">
        <v>45</v>
      </c>
      <c r="E51" s="370">
        <v>0.99678089527847069</v>
      </c>
      <c r="F51" s="371">
        <v>0.99944083164546671</v>
      </c>
      <c r="G51" s="371">
        <v>0.99560353455723039</v>
      </c>
      <c r="H51" s="371">
        <v>0.99027711873596813</v>
      </c>
      <c r="I51" s="371">
        <v>0.99759082091024753</v>
      </c>
      <c r="J51" s="371">
        <v>0</v>
      </c>
      <c r="K51" s="371">
        <v>0</v>
      </c>
      <c r="L51" s="372">
        <v>0.89590815948483971</v>
      </c>
    </row>
    <row r="52" spans="1:12" ht="18.95" customHeight="1">
      <c r="A52" s="234" t="s">
        <v>376</v>
      </c>
      <c r="B52" s="235" t="s">
        <v>47</v>
      </c>
      <c r="C52" s="236" t="s">
        <v>377</v>
      </c>
      <c r="D52" s="237" t="s">
        <v>41</v>
      </c>
      <c r="E52" s="855">
        <v>19500000</v>
      </c>
      <c r="F52" s="856">
        <v>19500000</v>
      </c>
      <c r="G52" s="856">
        <v>0</v>
      </c>
      <c r="H52" s="856">
        <v>0</v>
      </c>
      <c r="I52" s="856">
        <v>0</v>
      </c>
      <c r="J52" s="857">
        <v>0</v>
      </c>
      <c r="K52" s="857">
        <v>0</v>
      </c>
      <c r="L52" s="868">
        <v>0</v>
      </c>
    </row>
    <row r="53" spans="1:12" ht="18.95" customHeight="1">
      <c r="A53" s="234"/>
      <c r="B53" s="235"/>
      <c r="C53" s="236"/>
      <c r="D53" s="239" t="s">
        <v>42</v>
      </c>
      <c r="E53" s="858">
        <v>18092512</v>
      </c>
      <c r="F53" s="850">
        <v>18092512</v>
      </c>
      <c r="G53" s="850">
        <v>0</v>
      </c>
      <c r="H53" s="850">
        <v>0</v>
      </c>
      <c r="I53" s="850">
        <v>0</v>
      </c>
      <c r="J53" s="850">
        <v>0</v>
      </c>
      <c r="K53" s="850">
        <v>0</v>
      </c>
      <c r="L53" s="859">
        <v>0</v>
      </c>
    </row>
    <row r="54" spans="1:12" ht="18.95" customHeight="1">
      <c r="A54" s="234"/>
      <c r="B54" s="235"/>
      <c r="C54" s="236"/>
      <c r="D54" s="239" t="s">
        <v>43</v>
      </c>
      <c r="E54" s="858">
        <v>17623414.079999998</v>
      </c>
      <c r="F54" s="850">
        <v>17623414.079999998</v>
      </c>
      <c r="G54" s="850">
        <v>0</v>
      </c>
      <c r="H54" s="850">
        <v>0</v>
      </c>
      <c r="I54" s="850">
        <v>0</v>
      </c>
      <c r="J54" s="850">
        <v>0</v>
      </c>
      <c r="K54" s="850">
        <v>0</v>
      </c>
      <c r="L54" s="859">
        <v>0</v>
      </c>
    </row>
    <row r="55" spans="1:12" ht="18.95" customHeight="1">
      <c r="A55" s="238"/>
      <c r="B55" s="236"/>
      <c r="C55" s="236"/>
      <c r="D55" s="239" t="s">
        <v>44</v>
      </c>
      <c r="E55" s="368">
        <v>0.90376482461538454</v>
      </c>
      <c r="F55" s="195">
        <v>0.90376482461538454</v>
      </c>
      <c r="G55" s="195">
        <v>0</v>
      </c>
      <c r="H55" s="195">
        <v>0</v>
      </c>
      <c r="I55" s="195">
        <v>0</v>
      </c>
      <c r="J55" s="195">
        <v>0</v>
      </c>
      <c r="K55" s="195">
        <v>0</v>
      </c>
      <c r="L55" s="369">
        <v>0</v>
      </c>
    </row>
    <row r="56" spans="1:12" ht="18.95" customHeight="1">
      <c r="A56" s="240"/>
      <c r="B56" s="241"/>
      <c r="C56" s="241"/>
      <c r="D56" s="244" t="s">
        <v>45</v>
      </c>
      <c r="E56" s="370">
        <v>0.97407226149691084</v>
      </c>
      <c r="F56" s="371">
        <v>0.97407226149691084</v>
      </c>
      <c r="G56" s="371">
        <v>0</v>
      </c>
      <c r="H56" s="371">
        <v>0</v>
      </c>
      <c r="I56" s="371">
        <v>0</v>
      </c>
      <c r="J56" s="371">
        <v>0</v>
      </c>
      <c r="K56" s="371">
        <v>0</v>
      </c>
      <c r="L56" s="372">
        <v>0</v>
      </c>
    </row>
    <row r="57" spans="1:12" ht="18.95" customHeight="1">
      <c r="A57" s="234" t="s">
        <v>378</v>
      </c>
      <c r="B57" s="235" t="s">
        <v>47</v>
      </c>
      <c r="C57" s="236" t="s">
        <v>379</v>
      </c>
      <c r="D57" s="239" t="s">
        <v>41</v>
      </c>
      <c r="E57" s="855">
        <v>11510767000</v>
      </c>
      <c r="F57" s="856">
        <v>5432565000</v>
      </c>
      <c r="G57" s="856">
        <v>13736000</v>
      </c>
      <c r="H57" s="856">
        <v>3461945000</v>
      </c>
      <c r="I57" s="856">
        <v>1778339000</v>
      </c>
      <c r="J57" s="857">
        <v>0</v>
      </c>
      <c r="K57" s="857">
        <v>0</v>
      </c>
      <c r="L57" s="868">
        <v>824182000</v>
      </c>
    </row>
    <row r="58" spans="1:12" ht="18.95" customHeight="1">
      <c r="A58" s="234"/>
      <c r="B58" s="235"/>
      <c r="C58" s="236"/>
      <c r="D58" s="239" t="s">
        <v>42</v>
      </c>
      <c r="E58" s="858">
        <v>12084106168.960003</v>
      </c>
      <c r="F58" s="850">
        <v>5882645347.1300001</v>
      </c>
      <c r="G58" s="850">
        <v>13980069.289999999</v>
      </c>
      <c r="H58" s="850">
        <v>3515506326.0700006</v>
      </c>
      <c r="I58" s="850">
        <v>1910467066.53</v>
      </c>
      <c r="J58" s="850">
        <v>0</v>
      </c>
      <c r="K58" s="850">
        <v>0</v>
      </c>
      <c r="L58" s="859">
        <v>761507359.94000006</v>
      </c>
    </row>
    <row r="59" spans="1:12" ht="18.95" customHeight="1">
      <c r="A59" s="234"/>
      <c r="B59" s="235"/>
      <c r="C59" s="236"/>
      <c r="D59" s="239" t="s">
        <v>43</v>
      </c>
      <c r="E59" s="858">
        <v>12011739162.139996</v>
      </c>
      <c r="F59" s="850">
        <v>5873269682.829998</v>
      </c>
      <c r="G59" s="850">
        <v>13596482.229999997</v>
      </c>
      <c r="H59" s="850">
        <v>3491733928.4899979</v>
      </c>
      <c r="I59" s="850">
        <v>1878056167.3200002</v>
      </c>
      <c r="J59" s="850">
        <v>0</v>
      </c>
      <c r="K59" s="850">
        <v>0</v>
      </c>
      <c r="L59" s="859">
        <v>755082901.27000022</v>
      </c>
    </row>
    <row r="60" spans="1:12" ht="18.95" customHeight="1">
      <c r="A60" s="238"/>
      <c r="B60" s="236"/>
      <c r="C60" s="236"/>
      <c r="D60" s="239" t="s">
        <v>44</v>
      </c>
      <c r="E60" s="368">
        <v>1.043522048716649</v>
      </c>
      <c r="F60" s="195">
        <v>1.0811227629729232</v>
      </c>
      <c r="G60" s="195">
        <v>0.98984291132789726</v>
      </c>
      <c r="H60" s="195">
        <v>1.0086046798808179</v>
      </c>
      <c r="I60" s="195">
        <v>1.0560732050075943</v>
      </c>
      <c r="J60" s="195">
        <v>0</v>
      </c>
      <c r="K60" s="195">
        <v>0</v>
      </c>
      <c r="L60" s="369">
        <v>0.9161603884457562</v>
      </c>
    </row>
    <row r="61" spans="1:12" ht="18.95" customHeight="1">
      <c r="A61" s="240"/>
      <c r="B61" s="241"/>
      <c r="C61" s="241"/>
      <c r="D61" s="239" t="s">
        <v>45</v>
      </c>
      <c r="E61" s="370">
        <v>0.99401138935655053</v>
      </c>
      <c r="F61" s="371">
        <v>0.99840621629441317</v>
      </c>
      <c r="G61" s="371">
        <v>0.97256186274596046</v>
      </c>
      <c r="H61" s="371">
        <v>0.99323784531300274</v>
      </c>
      <c r="I61" s="371">
        <v>0.98303509137748812</v>
      </c>
      <c r="J61" s="371">
        <v>0</v>
      </c>
      <c r="K61" s="371">
        <v>0</v>
      </c>
      <c r="L61" s="372">
        <v>0.99156349759967388</v>
      </c>
    </row>
    <row r="62" spans="1:12" ht="18.95" customHeight="1">
      <c r="A62" s="234" t="s">
        <v>380</v>
      </c>
      <c r="B62" s="235" t="s">
        <v>47</v>
      </c>
      <c r="C62" s="236" t="s">
        <v>134</v>
      </c>
      <c r="D62" s="237" t="s">
        <v>41</v>
      </c>
      <c r="E62" s="855">
        <v>58251000</v>
      </c>
      <c r="F62" s="856">
        <v>54757000</v>
      </c>
      <c r="G62" s="856">
        <v>10000</v>
      </c>
      <c r="H62" s="856">
        <v>3484000</v>
      </c>
      <c r="I62" s="856">
        <v>0</v>
      </c>
      <c r="J62" s="857">
        <v>0</v>
      </c>
      <c r="K62" s="857">
        <v>0</v>
      </c>
      <c r="L62" s="868">
        <v>0</v>
      </c>
    </row>
    <row r="63" spans="1:12" ht="18.95" customHeight="1">
      <c r="A63" s="234"/>
      <c r="B63" s="235"/>
      <c r="C63" s="236"/>
      <c r="D63" s="239" t="s">
        <v>42</v>
      </c>
      <c r="E63" s="858">
        <v>58449733</v>
      </c>
      <c r="F63" s="850">
        <v>54866878</v>
      </c>
      <c r="G63" s="850">
        <v>10000</v>
      </c>
      <c r="H63" s="850">
        <v>3307730</v>
      </c>
      <c r="I63" s="850">
        <v>250000</v>
      </c>
      <c r="J63" s="850">
        <v>0</v>
      </c>
      <c r="K63" s="850">
        <v>0</v>
      </c>
      <c r="L63" s="859">
        <v>15125</v>
      </c>
    </row>
    <row r="64" spans="1:12" ht="18.95" customHeight="1">
      <c r="A64" s="234"/>
      <c r="B64" s="235"/>
      <c r="C64" s="236"/>
      <c r="D64" s="239" t="s">
        <v>43</v>
      </c>
      <c r="E64" s="858">
        <v>58308716.690000005</v>
      </c>
      <c r="F64" s="850">
        <v>54800983.690000005</v>
      </c>
      <c r="G64" s="850">
        <v>2841.32</v>
      </c>
      <c r="H64" s="850">
        <v>3239831.5999999996</v>
      </c>
      <c r="I64" s="850">
        <v>249936</v>
      </c>
      <c r="J64" s="850">
        <v>0</v>
      </c>
      <c r="K64" s="850">
        <v>0</v>
      </c>
      <c r="L64" s="859">
        <v>15124.08</v>
      </c>
    </row>
    <row r="65" spans="1:12" ht="18.95" customHeight="1">
      <c r="A65" s="238"/>
      <c r="B65" s="236"/>
      <c r="C65" s="236"/>
      <c r="D65" s="239" t="s">
        <v>44</v>
      </c>
      <c r="E65" s="368">
        <v>1.0009908274536061</v>
      </c>
      <c r="F65" s="195">
        <v>1.0008032523695602</v>
      </c>
      <c r="G65" s="195">
        <v>0.284132</v>
      </c>
      <c r="H65" s="195">
        <v>0.92991722158438561</v>
      </c>
      <c r="I65" s="195">
        <v>0</v>
      </c>
      <c r="J65" s="195">
        <v>0</v>
      </c>
      <c r="K65" s="195">
        <v>0</v>
      </c>
      <c r="L65" s="369">
        <v>0</v>
      </c>
    </row>
    <row r="66" spans="1:12" ht="18.95" customHeight="1">
      <c r="A66" s="240"/>
      <c r="B66" s="241"/>
      <c r="C66" s="241"/>
      <c r="D66" s="244" t="s">
        <v>45</v>
      </c>
      <c r="E66" s="370">
        <v>0.99758739171657129</v>
      </c>
      <c r="F66" s="371">
        <v>0.99879901477171718</v>
      </c>
      <c r="G66" s="371">
        <v>0.284132</v>
      </c>
      <c r="H66" s="371">
        <v>0.97947281065866909</v>
      </c>
      <c r="I66" s="371">
        <v>0.99974399999999997</v>
      </c>
      <c r="J66" s="371">
        <v>0</v>
      </c>
      <c r="K66" s="371">
        <v>0</v>
      </c>
      <c r="L66" s="372">
        <v>0.99993917355371897</v>
      </c>
    </row>
    <row r="67" spans="1:12" ht="18.95" customHeight="1">
      <c r="A67" s="234" t="s">
        <v>381</v>
      </c>
      <c r="B67" s="235" t="s">
        <v>47</v>
      </c>
      <c r="C67" s="236" t="s">
        <v>382</v>
      </c>
      <c r="D67" s="237" t="s">
        <v>41</v>
      </c>
      <c r="E67" s="855">
        <v>747970000</v>
      </c>
      <c r="F67" s="856">
        <v>737186000</v>
      </c>
      <c r="G67" s="856">
        <v>361000</v>
      </c>
      <c r="H67" s="856">
        <v>10088000</v>
      </c>
      <c r="I67" s="856">
        <v>335000</v>
      </c>
      <c r="J67" s="857">
        <v>0</v>
      </c>
      <c r="K67" s="857">
        <v>0</v>
      </c>
      <c r="L67" s="868">
        <v>0</v>
      </c>
    </row>
    <row r="68" spans="1:12" ht="18.95" customHeight="1">
      <c r="A68" s="234"/>
      <c r="B68" s="235"/>
      <c r="C68" s="236"/>
      <c r="D68" s="239" t="s">
        <v>42</v>
      </c>
      <c r="E68" s="858">
        <v>794050874.71999991</v>
      </c>
      <c r="F68" s="850">
        <v>730002722.6099999</v>
      </c>
      <c r="G68" s="850">
        <v>271000</v>
      </c>
      <c r="H68" s="850">
        <v>58676598.930000007</v>
      </c>
      <c r="I68" s="850">
        <v>5100553.18</v>
      </c>
      <c r="J68" s="850">
        <v>0</v>
      </c>
      <c r="K68" s="850">
        <v>0</v>
      </c>
      <c r="L68" s="859">
        <v>0</v>
      </c>
    </row>
    <row r="69" spans="1:12" ht="18.95" customHeight="1">
      <c r="A69" s="234"/>
      <c r="B69" s="235"/>
      <c r="C69" s="236"/>
      <c r="D69" s="239" t="s">
        <v>43</v>
      </c>
      <c r="E69" s="858">
        <v>767549655.98000002</v>
      </c>
      <c r="F69" s="850">
        <v>705265366.69000006</v>
      </c>
      <c r="G69" s="850">
        <v>230505.93</v>
      </c>
      <c r="H69" s="850">
        <v>57392975.539999999</v>
      </c>
      <c r="I69" s="850">
        <v>4660807.82</v>
      </c>
      <c r="J69" s="850">
        <v>0</v>
      </c>
      <c r="K69" s="850">
        <v>0</v>
      </c>
      <c r="L69" s="859">
        <v>0</v>
      </c>
    </row>
    <row r="70" spans="1:12" ht="18.95" customHeight="1">
      <c r="A70" s="238"/>
      <c r="B70" s="236"/>
      <c r="C70" s="236"/>
      <c r="D70" s="239" t="s">
        <v>44</v>
      </c>
      <c r="E70" s="368">
        <v>1.0261770605505569</v>
      </c>
      <c r="F70" s="195">
        <v>0.95669934954000757</v>
      </c>
      <c r="G70" s="195">
        <v>0.63852058171745152</v>
      </c>
      <c r="H70" s="195">
        <v>5.6892323096748614</v>
      </c>
      <c r="I70" s="195" t="s">
        <v>753</v>
      </c>
      <c r="J70" s="195">
        <v>0</v>
      </c>
      <c r="K70" s="195">
        <v>0</v>
      </c>
      <c r="L70" s="369">
        <v>0</v>
      </c>
    </row>
    <row r="71" spans="1:12" ht="18.95" customHeight="1">
      <c r="A71" s="240"/>
      <c r="B71" s="241"/>
      <c r="C71" s="241"/>
      <c r="D71" s="242" t="s">
        <v>45</v>
      </c>
      <c r="E71" s="370">
        <v>0.96662528865125319</v>
      </c>
      <c r="F71" s="371">
        <v>0.96611333745228289</v>
      </c>
      <c r="G71" s="371">
        <v>0.85057538745387451</v>
      </c>
      <c r="H71" s="371">
        <v>0.97812375949854657</v>
      </c>
      <c r="I71" s="371">
        <v>0.91378477108633938</v>
      </c>
      <c r="J71" s="371">
        <v>0</v>
      </c>
      <c r="K71" s="371">
        <v>0</v>
      </c>
      <c r="L71" s="372">
        <v>0</v>
      </c>
    </row>
    <row r="72" spans="1:12" ht="18.95" customHeight="1">
      <c r="A72" s="251" t="s">
        <v>383</v>
      </c>
      <c r="B72" s="247" t="s">
        <v>47</v>
      </c>
      <c r="C72" s="252" t="s">
        <v>384</v>
      </c>
      <c r="D72" s="249" t="s">
        <v>41</v>
      </c>
      <c r="E72" s="855">
        <v>467012000</v>
      </c>
      <c r="F72" s="856">
        <v>308162000</v>
      </c>
      <c r="G72" s="856">
        <v>212000</v>
      </c>
      <c r="H72" s="856">
        <v>131772000</v>
      </c>
      <c r="I72" s="856">
        <v>3872000</v>
      </c>
      <c r="J72" s="857">
        <v>0</v>
      </c>
      <c r="K72" s="857">
        <v>0</v>
      </c>
      <c r="L72" s="868">
        <v>22994000</v>
      </c>
    </row>
    <row r="73" spans="1:12" ht="18.95" customHeight="1">
      <c r="A73" s="234"/>
      <c r="B73" s="235"/>
      <c r="C73" s="236"/>
      <c r="D73" s="239" t="s">
        <v>42</v>
      </c>
      <c r="E73" s="858">
        <v>483362472.61999995</v>
      </c>
      <c r="F73" s="850">
        <v>323760416.31999999</v>
      </c>
      <c r="G73" s="850">
        <v>206904.92</v>
      </c>
      <c r="H73" s="850">
        <v>129569990.45999992</v>
      </c>
      <c r="I73" s="850">
        <v>11882247</v>
      </c>
      <c r="J73" s="850">
        <v>0</v>
      </c>
      <c r="K73" s="850">
        <v>0</v>
      </c>
      <c r="L73" s="859">
        <v>17942913.920000002</v>
      </c>
    </row>
    <row r="74" spans="1:12" ht="18.95" customHeight="1">
      <c r="A74" s="234"/>
      <c r="B74" s="235"/>
      <c r="C74" s="236"/>
      <c r="D74" s="239" t="s">
        <v>43</v>
      </c>
      <c r="E74" s="858">
        <v>474965906.67999995</v>
      </c>
      <c r="F74" s="850">
        <v>321853072.59999996</v>
      </c>
      <c r="G74" s="850">
        <v>176451.89</v>
      </c>
      <c r="H74" s="850">
        <v>124772204.86999999</v>
      </c>
      <c r="I74" s="850">
        <v>11396560.17</v>
      </c>
      <c r="J74" s="850">
        <v>0</v>
      </c>
      <c r="K74" s="850">
        <v>0</v>
      </c>
      <c r="L74" s="859">
        <v>16767617.15</v>
      </c>
    </row>
    <row r="75" spans="1:12" ht="18.95" customHeight="1">
      <c r="A75" s="238"/>
      <c r="B75" s="236"/>
      <c r="C75" s="236" t="s">
        <v>4</v>
      </c>
      <c r="D75" s="239" t="s">
        <v>44</v>
      </c>
      <c r="E75" s="368">
        <v>1.0170314824458471</v>
      </c>
      <c r="F75" s="195">
        <v>1.0444281663540604</v>
      </c>
      <c r="G75" s="195">
        <v>0.83232023584905668</v>
      </c>
      <c r="H75" s="195">
        <v>0.9468794954163251</v>
      </c>
      <c r="I75" s="195">
        <v>2.9433264901859504</v>
      </c>
      <c r="J75" s="195">
        <v>0</v>
      </c>
      <c r="K75" s="195">
        <v>0</v>
      </c>
      <c r="L75" s="369">
        <v>0.72921706314690793</v>
      </c>
    </row>
    <row r="76" spans="1:12" ht="18.95" customHeight="1">
      <c r="A76" s="240"/>
      <c r="B76" s="241"/>
      <c r="C76" s="241"/>
      <c r="D76" s="245" t="s">
        <v>45</v>
      </c>
      <c r="E76" s="370">
        <v>0.98262884188239197</v>
      </c>
      <c r="F76" s="371">
        <v>0.99410878037012762</v>
      </c>
      <c r="G76" s="371">
        <v>0.85281630808972553</v>
      </c>
      <c r="H76" s="371">
        <v>0.96297147531641536</v>
      </c>
      <c r="I76" s="371">
        <v>0.95912500135706658</v>
      </c>
      <c r="J76" s="371">
        <v>0</v>
      </c>
      <c r="K76" s="371">
        <v>0</v>
      </c>
      <c r="L76" s="372">
        <v>0.93449799875091855</v>
      </c>
    </row>
    <row r="77" spans="1:12" ht="18.95" customHeight="1">
      <c r="A77" s="234" t="s">
        <v>385</v>
      </c>
      <c r="B77" s="235" t="s">
        <v>47</v>
      </c>
      <c r="C77" s="236" t="s">
        <v>386</v>
      </c>
      <c r="D77" s="250" t="s">
        <v>41</v>
      </c>
      <c r="E77" s="855">
        <v>25265000</v>
      </c>
      <c r="F77" s="856">
        <v>0</v>
      </c>
      <c r="G77" s="856">
        <v>36000</v>
      </c>
      <c r="H77" s="856">
        <v>23205000</v>
      </c>
      <c r="I77" s="856">
        <v>900000</v>
      </c>
      <c r="J77" s="857">
        <v>0</v>
      </c>
      <c r="K77" s="857">
        <v>0</v>
      </c>
      <c r="L77" s="868">
        <v>1124000</v>
      </c>
    </row>
    <row r="78" spans="1:12" ht="18.95" customHeight="1">
      <c r="A78" s="234"/>
      <c r="B78" s="235"/>
      <c r="C78" s="236"/>
      <c r="D78" s="239" t="s">
        <v>42</v>
      </c>
      <c r="E78" s="858">
        <v>24795062</v>
      </c>
      <c r="F78" s="850">
        <v>0</v>
      </c>
      <c r="G78" s="850">
        <v>35500</v>
      </c>
      <c r="H78" s="850">
        <v>23166691</v>
      </c>
      <c r="I78" s="850">
        <v>938809</v>
      </c>
      <c r="J78" s="850">
        <v>0</v>
      </c>
      <c r="K78" s="850">
        <v>0</v>
      </c>
      <c r="L78" s="859">
        <v>654062</v>
      </c>
    </row>
    <row r="79" spans="1:12" ht="18.95" customHeight="1">
      <c r="A79" s="234"/>
      <c r="B79" s="235"/>
      <c r="C79" s="236"/>
      <c r="D79" s="239" t="s">
        <v>43</v>
      </c>
      <c r="E79" s="858">
        <v>24385893.169999994</v>
      </c>
      <c r="F79" s="850">
        <v>0</v>
      </c>
      <c r="G79" s="850">
        <v>35420.97</v>
      </c>
      <c r="H79" s="850">
        <v>22794315.869999997</v>
      </c>
      <c r="I79" s="850">
        <v>938686.15</v>
      </c>
      <c r="J79" s="850">
        <v>0</v>
      </c>
      <c r="K79" s="850">
        <v>0</v>
      </c>
      <c r="L79" s="859">
        <v>617470.17999999993</v>
      </c>
    </row>
    <row r="80" spans="1:12" ht="18.95" customHeight="1">
      <c r="A80" s="238"/>
      <c r="B80" s="236"/>
      <c r="C80" s="236"/>
      <c r="D80" s="239" t="s">
        <v>44</v>
      </c>
      <c r="E80" s="368">
        <v>0.96520455848011055</v>
      </c>
      <c r="F80" s="195">
        <v>0</v>
      </c>
      <c r="G80" s="195">
        <v>0.98391583333333332</v>
      </c>
      <c r="H80" s="195">
        <v>0.98230191208791195</v>
      </c>
      <c r="I80" s="195">
        <v>1.0429846111111112</v>
      </c>
      <c r="J80" s="195">
        <v>0</v>
      </c>
      <c r="K80" s="195">
        <v>0</v>
      </c>
      <c r="L80" s="369">
        <v>0.54935069395017788</v>
      </c>
    </row>
    <row r="81" spans="1:12" ht="18.95" customHeight="1">
      <c r="A81" s="240"/>
      <c r="B81" s="241"/>
      <c r="C81" s="241"/>
      <c r="D81" s="239" t="s">
        <v>45</v>
      </c>
      <c r="E81" s="370">
        <v>0.98349797108795267</v>
      </c>
      <c r="F81" s="371">
        <v>0</v>
      </c>
      <c r="G81" s="371">
        <v>0.99777380281690142</v>
      </c>
      <c r="H81" s="371">
        <v>0.98392627026449297</v>
      </c>
      <c r="I81" s="371">
        <v>0.99986914271166982</v>
      </c>
      <c r="J81" s="371">
        <v>0</v>
      </c>
      <c r="K81" s="371">
        <v>0</v>
      </c>
      <c r="L81" s="372">
        <v>0.94405450859398643</v>
      </c>
    </row>
    <row r="82" spans="1:12" ht="18.95" customHeight="1">
      <c r="A82" s="234" t="s">
        <v>387</v>
      </c>
      <c r="B82" s="235" t="s">
        <v>47</v>
      </c>
      <c r="C82" s="236" t="s">
        <v>739</v>
      </c>
      <c r="D82" s="237" t="s">
        <v>41</v>
      </c>
      <c r="E82" s="855">
        <v>23202541000</v>
      </c>
      <c r="F82" s="856">
        <v>21405984000</v>
      </c>
      <c r="G82" s="856">
        <v>70689000</v>
      </c>
      <c r="H82" s="856">
        <v>753708000</v>
      </c>
      <c r="I82" s="856">
        <v>740083000</v>
      </c>
      <c r="J82" s="857">
        <v>0</v>
      </c>
      <c r="K82" s="857">
        <v>0</v>
      </c>
      <c r="L82" s="868">
        <v>232077000</v>
      </c>
    </row>
    <row r="83" spans="1:12" ht="18.95" customHeight="1">
      <c r="A83" s="234"/>
      <c r="B83" s="235"/>
      <c r="C83" s="236"/>
      <c r="D83" s="239" t="s">
        <v>42</v>
      </c>
      <c r="E83" s="858">
        <v>24084770853.790001</v>
      </c>
      <c r="F83" s="850">
        <v>22388329909</v>
      </c>
      <c r="G83" s="850">
        <v>54361285</v>
      </c>
      <c r="H83" s="850">
        <v>749051521</v>
      </c>
      <c r="I83" s="850">
        <v>636125964.79000008</v>
      </c>
      <c r="J83" s="850">
        <v>0</v>
      </c>
      <c r="K83" s="850">
        <v>0</v>
      </c>
      <c r="L83" s="859">
        <v>256902174</v>
      </c>
    </row>
    <row r="84" spans="1:12" ht="18.95" customHeight="1">
      <c r="A84" s="234"/>
      <c r="B84" s="235"/>
      <c r="C84" s="236"/>
      <c r="D84" s="239" t="s">
        <v>43</v>
      </c>
      <c r="E84" s="858">
        <v>24007999176.139988</v>
      </c>
      <c r="F84" s="850">
        <v>22367177158.249992</v>
      </c>
      <c r="G84" s="850">
        <v>53541787.939999998</v>
      </c>
      <c r="H84" s="850">
        <v>743191032.23000014</v>
      </c>
      <c r="I84" s="850">
        <v>625683126.78000009</v>
      </c>
      <c r="J84" s="850">
        <v>0</v>
      </c>
      <c r="K84" s="850">
        <v>0</v>
      </c>
      <c r="L84" s="859">
        <v>218406070.93999997</v>
      </c>
    </row>
    <row r="85" spans="1:12" ht="18.95" customHeight="1">
      <c r="A85" s="238"/>
      <c r="B85" s="236"/>
      <c r="C85" s="236"/>
      <c r="D85" s="239" t="s">
        <v>44</v>
      </c>
      <c r="E85" s="368">
        <v>1.0347142227284498</v>
      </c>
      <c r="F85" s="195">
        <v>1.0449030120853118</v>
      </c>
      <c r="G85" s="195">
        <v>0.75742743482012753</v>
      </c>
      <c r="H85" s="195">
        <v>0.98604636308756199</v>
      </c>
      <c r="I85" s="195">
        <v>0.84542291442986817</v>
      </c>
      <c r="J85" s="195">
        <v>0</v>
      </c>
      <c r="K85" s="195">
        <v>0</v>
      </c>
      <c r="L85" s="369">
        <v>0.94109313262408578</v>
      </c>
    </row>
    <row r="86" spans="1:12" ht="18.95" customHeight="1">
      <c r="A86" s="240"/>
      <c r="B86" s="241"/>
      <c r="C86" s="241"/>
      <c r="D86" s="244" t="s">
        <v>45</v>
      </c>
      <c r="E86" s="370">
        <v>0.99681243894259708</v>
      </c>
      <c r="F86" s="371">
        <v>0.99905518853634967</v>
      </c>
      <c r="G86" s="371">
        <v>0.98492498733243705</v>
      </c>
      <c r="H86" s="371">
        <v>0.99217612059291194</v>
      </c>
      <c r="I86" s="371">
        <v>0.98358369475855711</v>
      </c>
      <c r="J86" s="371">
        <v>0</v>
      </c>
      <c r="K86" s="371">
        <v>0</v>
      </c>
      <c r="L86" s="372">
        <v>0.85015267694854135</v>
      </c>
    </row>
    <row r="87" spans="1:12" ht="18.95" customHeight="1">
      <c r="A87" s="234" t="s">
        <v>388</v>
      </c>
      <c r="B87" s="235" t="s">
        <v>47</v>
      </c>
      <c r="C87" s="236" t="s">
        <v>83</v>
      </c>
      <c r="D87" s="239" t="s">
        <v>41</v>
      </c>
      <c r="E87" s="855">
        <v>14511767000</v>
      </c>
      <c r="F87" s="856">
        <v>566988000</v>
      </c>
      <c r="G87" s="856">
        <v>407021000</v>
      </c>
      <c r="H87" s="856">
        <v>12244196000</v>
      </c>
      <c r="I87" s="856">
        <v>497441000</v>
      </c>
      <c r="J87" s="857">
        <v>0</v>
      </c>
      <c r="K87" s="857">
        <v>0</v>
      </c>
      <c r="L87" s="868">
        <v>796121000</v>
      </c>
    </row>
    <row r="88" spans="1:12" ht="18.95" customHeight="1">
      <c r="A88" s="234"/>
      <c r="B88" s="235"/>
      <c r="C88" s="236"/>
      <c r="D88" s="239" t="s">
        <v>42</v>
      </c>
      <c r="E88" s="858">
        <v>15643536919.849983</v>
      </c>
      <c r="F88" s="850">
        <v>916292517.71999979</v>
      </c>
      <c r="G88" s="850">
        <v>362598228.82000005</v>
      </c>
      <c r="H88" s="850">
        <v>13042073950.219984</v>
      </c>
      <c r="I88" s="850">
        <v>501334124.83999991</v>
      </c>
      <c r="J88" s="850">
        <v>0</v>
      </c>
      <c r="K88" s="850">
        <v>0</v>
      </c>
      <c r="L88" s="859">
        <v>821238098.24999988</v>
      </c>
    </row>
    <row r="89" spans="1:12" ht="18.95" customHeight="1">
      <c r="A89" s="234"/>
      <c r="B89" s="235"/>
      <c r="C89" s="236"/>
      <c r="D89" s="239" t="s">
        <v>43</v>
      </c>
      <c r="E89" s="858">
        <v>15401274824.679979</v>
      </c>
      <c r="F89" s="850">
        <v>895009543.92000031</v>
      </c>
      <c r="G89" s="850">
        <v>349308859.7100004</v>
      </c>
      <c r="H89" s="850">
        <v>12917805534.439976</v>
      </c>
      <c r="I89" s="850">
        <v>484537327.70000017</v>
      </c>
      <c r="J89" s="850">
        <v>0</v>
      </c>
      <c r="K89" s="850">
        <v>0</v>
      </c>
      <c r="L89" s="859">
        <v>754613558.91000116</v>
      </c>
    </row>
    <row r="90" spans="1:12" ht="18.95" customHeight="1">
      <c r="A90" s="234"/>
      <c r="B90" s="236"/>
      <c r="C90" s="236"/>
      <c r="D90" s="239" t="s">
        <v>44</v>
      </c>
      <c r="E90" s="368">
        <v>1.0612956247629926</v>
      </c>
      <c r="F90" s="195">
        <v>1.5785334855764148</v>
      </c>
      <c r="G90" s="195">
        <v>0.85820844553475228</v>
      </c>
      <c r="H90" s="195">
        <v>1.0550145991161834</v>
      </c>
      <c r="I90" s="195">
        <v>0.97405989393717074</v>
      </c>
      <c r="J90" s="195">
        <v>0</v>
      </c>
      <c r="K90" s="195">
        <v>0</v>
      </c>
      <c r="L90" s="369">
        <v>0.94786289886838959</v>
      </c>
    </row>
    <row r="91" spans="1:12" ht="18.95" customHeight="1">
      <c r="A91" s="240"/>
      <c r="B91" s="241"/>
      <c r="C91" s="241"/>
      <c r="D91" s="242" t="s">
        <v>45</v>
      </c>
      <c r="E91" s="370">
        <v>0.98451359840097297</v>
      </c>
      <c r="F91" s="371">
        <v>0.97677272989966391</v>
      </c>
      <c r="G91" s="371">
        <v>0.96334960280074411</v>
      </c>
      <c r="H91" s="371">
        <v>0.99047172894017277</v>
      </c>
      <c r="I91" s="371">
        <v>0.96649580328217155</v>
      </c>
      <c r="J91" s="371">
        <v>0</v>
      </c>
      <c r="K91" s="371">
        <v>0</v>
      </c>
      <c r="L91" s="372">
        <v>0.9188730534031837</v>
      </c>
    </row>
    <row r="92" spans="1:12" ht="18.95" customHeight="1">
      <c r="A92" s="234" t="s">
        <v>389</v>
      </c>
      <c r="B92" s="235" t="s">
        <v>47</v>
      </c>
      <c r="C92" s="236" t="s">
        <v>390</v>
      </c>
      <c r="D92" s="237" t="s">
        <v>41</v>
      </c>
      <c r="E92" s="855">
        <v>2750003000</v>
      </c>
      <c r="F92" s="856">
        <v>108450000</v>
      </c>
      <c r="G92" s="856">
        <v>135714000</v>
      </c>
      <c r="H92" s="856">
        <v>2349167000</v>
      </c>
      <c r="I92" s="856">
        <v>156657000</v>
      </c>
      <c r="J92" s="857">
        <v>0</v>
      </c>
      <c r="K92" s="857">
        <v>0</v>
      </c>
      <c r="L92" s="868">
        <v>15000</v>
      </c>
    </row>
    <row r="93" spans="1:12" ht="18.95" customHeight="1">
      <c r="A93" s="234"/>
      <c r="B93" s="235"/>
      <c r="C93" s="236" t="s">
        <v>391</v>
      </c>
      <c r="D93" s="239" t="s">
        <v>42</v>
      </c>
      <c r="E93" s="858">
        <v>3073282417</v>
      </c>
      <c r="F93" s="850">
        <v>400947137.97000003</v>
      </c>
      <c r="G93" s="850">
        <v>135367190.81</v>
      </c>
      <c r="H93" s="850">
        <v>2410367719.1099997</v>
      </c>
      <c r="I93" s="850">
        <v>126569695.11</v>
      </c>
      <c r="J93" s="850">
        <v>0</v>
      </c>
      <c r="K93" s="850">
        <v>0</v>
      </c>
      <c r="L93" s="859">
        <v>30674</v>
      </c>
    </row>
    <row r="94" spans="1:12" ht="18.95" customHeight="1">
      <c r="A94" s="234"/>
      <c r="B94" s="235"/>
      <c r="C94" s="236" t="s">
        <v>392</v>
      </c>
      <c r="D94" s="239" t="s">
        <v>43</v>
      </c>
      <c r="E94" s="858">
        <v>2898599477.5099988</v>
      </c>
      <c r="F94" s="850">
        <v>383456166.38999999</v>
      </c>
      <c r="G94" s="850">
        <v>131340127.59999999</v>
      </c>
      <c r="H94" s="850">
        <v>2273714262.499999</v>
      </c>
      <c r="I94" s="850">
        <v>110073257.14999999</v>
      </c>
      <c r="J94" s="850">
        <v>0</v>
      </c>
      <c r="K94" s="850">
        <v>0</v>
      </c>
      <c r="L94" s="859">
        <v>15663.869999999999</v>
      </c>
    </row>
    <row r="95" spans="1:12" ht="18.95" customHeight="1">
      <c r="A95" s="238"/>
      <c r="B95" s="236"/>
      <c r="C95" s="236" t="s">
        <v>393</v>
      </c>
      <c r="D95" s="239" t="s">
        <v>44</v>
      </c>
      <c r="E95" s="368">
        <v>1.05403502378361</v>
      </c>
      <c r="F95" s="195">
        <v>3.5357876107883817</v>
      </c>
      <c r="G95" s="195">
        <v>0.96777139867662876</v>
      </c>
      <c r="H95" s="195">
        <v>0.96788106699097975</v>
      </c>
      <c r="I95" s="195">
        <v>0.70263861270163475</v>
      </c>
      <c r="J95" s="195">
        <v>0</v>
      </c>
      <c r="K95" s="195">
        <v>0</v>
      </c>
      <c r="L95" s="369">
        <v>1.0442579999999999</v>
      </c>
    </row>
    <row r="96" spans="1:12" ht="18.95" customHeight="1">
      <c r="A96" s="240"/>
      <c r="B96" s="241"/>
      <c r="C96" s="241"/>
      <c r="D96" s="244" t="s">
        <v>45</v>
      </c>
      <c r="E96" s="370">
        <v>0.94316079169173173</v>
      </c>
      <c r="F96" s="371">
        <v>0.95637586623374582</v>
      </c>
      <c r="G96" s="371">
        <v>0.97025081789831669</v>
      </c>
      <c r="H96" s="371">
        <v>0.94330597131442739</v>
      </c>
      <c r="I96" s="371">
        <v>0.86966518371034096</v>
      </c>
      <c r="J96" s="371">
        <v>0</v>
      </c>
      <c r="K96" s="371">
        <v>0</v>
      </c>
      <c r="L96" s="372">
        <v>0.51065625611266863</v>
      </c>
    </row>
    <row r="97" spans="1:12" ht="18.95" customHeight="1">
      <c r="A97" s="234" t="s">
        <v>394</v>
      </c>
      <c r="B97" s="235" t="s">
        <v>47</v>
      </c>
      <c r="C97" s="236" t="s">
        <v>113</v>
      </c>
      <c r="D97" s="239" t="s">
        <v>41</v>
      </c>
      <c r="E97" s="855">
        <v>36452900000</v>
      </c>
      <c r="F97" s="856">
        <v>1450433000</v>
      </c>
      <c r="G97" s="856">
        <v>1234758000</v>
      </c>
      <c r="H97" s="856">
        <v>21691759000</v>
      </c>
      <c r="I97" s="856">
        <v>12075950000</v>
      </c>
      <c r="J97" s="857">
        <v>0</v>
      </c>
      <c r="K97" s="857">
        <v>0</v>
      </c>
      <c r="L97" s="868">
        <v>0</v>
      </c>
    </row>
    <row r="98" spans="1:12" ht="18.95" customHeight="1">
      <c r="A98" s="234"/>
      <c r="B98" s="235"/>
      <c r="C98" s="236"/>
      <c r="D98" s="239" t="s">
        <v>42</v>
      </c>
      <c r="E98" s="858">
        <v>35761632740.729996</v>
      </c>
      <c r="F98" s="850">
        <v>2051014913</v>
      </c>
      <c r="G98" s="850">
        <v>1193211226.8</v>
      </c>
      <c r="H98" s="850">
        <v>21672381655.889999</v>
      </c>
      <c r="I98" s="850">
        <v>10845024945.039999</v>
      </c>
      <c r="J98" s="850">
        <v>0</v>
      </c>
      <c r="K98" s="850">
        <v>0</v>
      </c>
      <c r="L98" s="859">
        <v>0</v>
      </c>
    </row>
    <row r="99" spans="1:12" ht="18.95" customHeight="1">
      <c r="A99" s="234"/>
      <c r="B99" s="235"/>
      <c r="C99" s="236"/>
      <c r="D99" s="239" t="s">
        <v>43</v>
      </c>
      <c r="E99" s="858">
        <v>35741076829.349991</v>
      </c>
      <c r="F99" s="850">
        <v>2049250070.9399993</v>
      </c>
      <c r="G99" s="850">
        <v>1192907341.4399996</v>
      </c>
      <c r="H99" s="850">
        <v>21658330725.619991</v>
      </c>
      <c r="I99" s="850">
        <v>10840588691.35</v>
      </c>
      <c r="J99" s="850">
        <v>0</v>
      </c>
      <c r="K99" s="850">
        <v>0</v>
      </c>
      <c r="L99" s="859">
        <v>0</v>
      </c>
    </row>
    <row r="100" spans="1:12" ht="18.95" customHeight="1">
      <c r="A100" s="238"/>
      <c r="B100" s="236"/>
      <c r="C100" s="236"/>
      <c r="D100" s="239" t="s">
        <v>44</v>
      </c>
      <c r="E100" s="368">
        <v>0.98047279720817793</v>
      </c>
      <c r="F100" s="195">
        <v>1.412854003556179</v>
      </c>
      <c r="G100" s="195">
        <v>0.96610618553595085</v>
      </c>
      <c r="H100" s="195">
        <v>0.99845894127903556</v>
      </c>
      <c r="I100" s="195">
        <v>0.89770069363900984</v>
      </c>
      <c r="J100" s="195">
        <v>0</v>
      </c>
      <c r="K100" s="195">
        <v>0</v>
      </c>
      <c r="L100" s="369">
        <v>0</v>
      </c>
    </row>
    <row r="101" spans="1:12" ht="18.95" customHeight="1">
      <c r="A101" s="240"/>
      <c r="B101" s="241"/>
      <c r="C101" s="241"/>
      <c r="D101" s="242" t="s">
        <v>45</v>
      </c>
      <c r="E101" s="370">
        <v>0.99942519650797168</v>
      </c>
      <c r="F101" s="371">
        <v>0.99913952743648304</v>
      </c>
      <c r="G101" s="371">
        <v>0.99974532140397698</v>
      </c>
      <c r="H101" s="371">
        <v>0.99935166653609619</v>
      </c>
      <c r="I101" s="371">
        <v>0.99959094112623248</v>
      </c>
      <c r="J101" s="371">
        <v>0</v>
      </c>
      <c r="K101" s="371">
        <v>0</v>
      </c>
      <c r="L101" s="372">
        <v>0</v>
      </c>
    </row>
    <row r="102" spans="1:12" ht="18.95" customHeight="1">
      <c r="A102" s="251" t="s">
        <v>395</v>
      </c>
      <c r="B102" s="247" t="s">
        <v>47</v>
      </c>
      <c r="C102" s="252" t="s">
        <v>396</v>
      </c>
      <c r="D102" s="249" t="s">
        <v>41</v>
      </c>
      <c r="E102" s="855">
        <v>88819232000</v>
      </c>
      <c r="F102" s="856">
        <v>67611095000</v>
      </c>
      <c r="G102" s="856">
        <v>21087135000</v>
      </c>
      <c r="H102" s="856">
        <v>118902000</v>
      </c>
      <c r="I102" s="856">
        <v>2100000</v>
      </c>
      <c r="J102" s="857">
        <v>0</v>
      </c>
      <c r="K102" s="857">
        <v>0</v>
      </c>
      <c r="L102" s="868">
        <v>0</v>
      </c>
    </row>
    <row r="103" spans="1:12" ht="18.95" customHeight="1">
      <c r="A103" s="234"/>
      <c r="B103" s="235"/>
      <c r="C103" s="236" t="s">
        <v>397</v>
      </c>
      <c r="D103" s="239" t="s">
        <v>42</v>
      </c>
      <c r="E103" s="858">
        <v>88204693637</v>
      </c>
      <c r="F103" s="850">
        <v>66222480000</v>
      </c>
      <c r="G103" s="850">
        <v>21860309987</v>
      </c>
      <c r="H103" s="850">
        <v>120853650</v>
      </c>
      <c r="I103" s="850">
        <v>1050000</v>
      </c>
      <c r="J103" s="850">
        <v>0</v>
      </c>
      <c r="K103" s="850">
        <v>0</v>
      </c>
      <c r="L103" s="859">
        <v>0</v>
      </c>
    </row>
    <row r="104" spans="1:12" ht="18.95" customHeight="1">
      <c r="A104" s="234"/>
      <c r="B104" s="235"/>
      <c r="C104" s="236"/>
      <c r="D104" s="239" t="s">
        <v>43</v>
      </c>
      <c r="E104" s="858">
        <v>88093615546.340012</v>
      </c>
      <c r="F104" s="850">
        <v>66212481939.599998</v>
      </c>
      <c r="G104" s="850">
        <v>21760341910.420002</v>
      </c>
      <c r="H104" s="850">
        <v>119923013.47</v>
      </c>
      <c r="I104" s="850">
        <v>868682.85</v>
      </c>
      <c r="J104" s="850">
        <v>0</v>
      </c>
      <c r="K104" s="850">
        <v>0</v>
      </c>
      <c r="L104" s="859">
        <v>0</v>
      </c>
    </row>
    <row r="105" spans="1:12" ht="18.95" customHeight="1">
      <c r="A105" s="238"/>
      <c r="B105" s="236"/>
      <c r="C105" s="236"/>
      <c r="D105" s="239" t="s">
        <v>44</v>
      </c>
      <c r="E105" s="368">
        <v>0.99183041288107521</v>
      </c>
      <c r="F105" s="195">
        <v>0.97931385284619332</v>
      </c>
      <c r="G105" s="195">
        <v>1.03192500595363</v>
      </c>
      <c r="H105" s="195">
        <v>1.0085870167869337</v>
      </c>
      <c r="I105" s="195">
        <v>0.41365849999999998</v>
      </c>
      <c r="J105" s="195">
        <v>0</v>
      </c>
      <c r="K105" s="195">
        <v>0</v>
      </c>
      <c r="L105" s="369">
        <v>0</v>
      </c>
    </row>
    <row r="106" spans="1:12" ht="18.95" customHeight="1">
      <c r="A106" s="240"/>
      <c r="B106" s="241"/>
      <c r="C106" s="241"/>
      <c r="D106" s="245" t="s">
        <v>45</v>
      </c>
      <c r="E106" s="370">
        <v>0.99874067823287138</v>
      </c>
      <c r="F106" s="371">
        <v>0.99984902316554736</v>
      </c>
      <c r="G106" s="371">
        <v>0.99542695978970808</v>
      </c>
      <c r="H106" s="371">
        <v>0.99229947519168848</v>
      </c>
      <c r="I106" s="371">
        <v>0.82731699999999997</v>
      </c>
      <c r="J106" s="371">
        <v>0</v>
      </c>
      <c r="K106" s="371">
        <v>0</v>
      </c>
      <c r="L106" s="372">
        <v>0</v>
      </c>
    </row>
    <row r="107" spans="1:12" ht="18.95" customHeight="1">
      <c r="A107" s="234" t="s">
        <v>398</v>
      </c>
      <c r="B107" s="235" t="s">
        <v>47</v>
      </c>
      <c r="C107" s="236" t="s">
        <v>399</v>
      </c>
      <c r="D107" s="250" t="s">
        <v>41</v>
      </c>
      <c r="E107" s="855">
        <v>15905755000</v>
      </c>
      <c r="F107" s="856">
        <v>2461185000</v>
      </c>
      <c r="G107" s="856">
        <v>253907000</v>
      </c>
      <c r="H107" s="856">
        <v>12541097000</v>
      </c>
      <c r="I107" s="856">
        <v>586459000</v>
      </c>
      <c r="J107" s="857">
        <v>0</v>
      </c>
      <c r="K107" s="857">
        <v>0</v>
      </c>
      <c r="L107" s="868">
        <v>63107000</v>
      </c>
    </row>
    <row r="108" spans="1:12" ht="18.95" customHeight="1">
      <c r="A108" s="234"/>
      <c r="B108" s="235"/>
      <c r="C108" s="236" t="s">
        <v>400</v>
      </c>
      <c r="D108" s="239" t="s">
        <v>42</v>
      </c>
      <c r="E108" s="858">
        <v>18705376829.600002</v>
      </c>
      <c r="F108" s="850">
        <v>3630544442.2900004</v>
      </c>
      <c r="G108" s="850">
        <v>411007195.65000004</v>
      </c>
      <c r="H108" s="850">
        <v>13221182457.890003</v>
      </c>
      <c r="I108" s="850">
        <v>1266292515.6600001</v>
      </c>
      <c r="J108" s="850">
        <v>0</v>
      </c>
      <c r="K108" s="850">
        <v>0</v>
      </c>
      <c r="L108" s="859">
        <v>176350218.11000001</v>
      </c>
    </row>
    <row r="109" spans="1:12" ht="18.95" customHeight="1">
      <c r="A109" s="234"/>
      <c r="B109" s="235"/>
      <c r="C109" s="236"/>
      <c r="D109" s="239" t="s">
        <v>43</v>
      </c>
      <c r="E109" s="858">
        <v>18682565441.160007</v>
      </c>
      <c r="F109" s="850">
        <v>3630051171.9199996</v>
      </c>
      <c r="G109" s="850">
        <v>410646634.78999996</v>
      </c>
      <c r="H109" s="850">
        <v>13216540146.76001</v>
      </c>
      <c r="I109" s="850">
        <v>1257640547.8699999</v>
      </c>
      <c r="J109" s="850">
        <v>0</v>
      </c>
      <c r="K109" s="850">
        <v>0</v>
      </c>
      <c r="L109" s="859">
        <v>167686939.81999996</v>
      </c>
    </row>
    <row r="110" spans="1:12" ht="18.95" customHeight="1">
      <c r="A110" s="234"/>
      <c r="B110" s="236"/>
      <c r="C110" s="236"/>
      <c r="D110" s="239" t="s">
        <v>44</v>
      </c>
      <c r="E110" s="368">
        <v>1.1745789773047559</v>
      </c>
      <c r="F110" s="195">
        <v>1.4749200778974354</v>
      </c>
      <c r="G110" s="195">
        <v>1.6173111997306098</v>
      </c>
      <c r="H110" s="195">
        <v>1.0538583783188991</v>
      </c>
      <c r="I110" s="195">
        <v>2.1444645710441819</v>
      </c>
      <c r="J110" s="195">
        <v>0</v>
      </c>
      <c r="K110" s="195">
        <v>0</v>
      </c>
      <c r="L110" s="369">
        <v>2.657184461628662</v>
      </c>
    </row>
    <row r="111" spans="1:12" ht="18.95" customHeight="1">
      <c r="A111" s="240"/>
      <c r="B111" s="241"/>
      <c r="C111" s="241"/>
      <c r="D111" s="239" t="s">
        <v>45</v>
      </c>
      <c r="E111" s="370">
        <v>0.99878049030245153</v>
      </c>
      <c r="F111" s="371">
        <v>0.99986413322358625</v>
      </c>
      <c r="G111" s="371">
        <v>0.99912273832717247</v>
      </c>
      <c r="H111" s="371">
        <v>0.99964887322712781</v>
      </c>
      <c r="I111" s="371">
        <v>0.99316748090744988</v>
      </c>
      <c r="J111" s="371">
        <v>0</v>
      </c>
      <c r="K111" s="371">
        <v>0</v>
      </c>
      <c r="L111" s="372">
        <v>0.95087458137082514</v>
      </c>
    </row>
    <row r="112" spans="1:12" ht="18.95" customHeight="1">
      <c r="A112" s="234" t="s">
        <v>401</v>
      </c>
      <c r="B112" s="235" t="s">
        <v>47</v>
      </c>
      <c r="C112" s="236" t="s">
        <v>402</v>
      </c>
      <c r="D112" s="237" t="s">
        <v>41</v>
      </c>
      <c r="E112" s="855">
        <v>13396411000</v>
      </c>
      <c r="F112" s="856">
        <v>178258000</v>
      </c>
      <c r="G112" s="856">
        <v>315122000</v>
      </c>
      <c r="H112" s="856">
        <v>12403797000</v>
      </c>
      <c r="I112" s="856">
        <v>483635000</v>
      </c>
      <c r="J112" s="857">
        <v>0</v>
      </c>
      <c r="K112" s="857">
        <v>0</v>
      </c>
      <c r="L112" s="868">
        <v>15599000</v>
      </c>
    </row>
    <row r="113" spans="1:12" ht="18.95" customHeight="1">
      <c r="A113" s="234"/>
      <c r="B113" s="235"/>
      <c r="C113" s="236"/>
      <c r="D113" s="239" t="s">
        <v>42</v>
      </c>
      <c r="E113" s="858">
        <v>13616377971.999998</v>
      </c>
      <c r="F113" s="850">
        <v>178235230</v>
      </c>
      <c r="G113" s="850">
        <v>301306547.80999994</v>
      </c>
      <c r="H113" s="850">
        <v>12526399230.189999</v>
      </c>
      <c r="I113" s="850">
        <v>584718151</v>
      </c>
      <c r="J113" s="850">
        <v>0</v>
      </c>
      <c r="K113" s="850">
        <v>0</v>
      </c>
      <c r="L113" s="859">
        <v>25718813</v>
      </c>
    </row>
    <row r="114" spans="1:12" ht="18.95" customHeight="1">
      <c r="A114" s="234"/>
      <c r="B114" s="235"/>
      <c r="C114" s="236"/>
      <c r="D114" s="239" t="s">
        <v>43</v>
      </c>
      <c r="E114" s="858">
        <v>13556304314.59</v>
      </c>
      <c r="F114" s="850">
        <v>176839907.30000004</v>
      </c>
      <c r="G114" s="850">
        <v>300885150.33000004</v>
      </c>
      <c r="H114" s="850">
        <v>12475154646.230001</v>
      </c>
      <c r="I114" s="850">
        <v>581030873.05999994</v>
      </c>
      <c r="J114" s="850">
        <v>0</v>
      </c>
      <c r="K114" s="850">
        <v>0</v>
      </c>
      <c r="L114" s="859">
        <v>22393737.670000002</v>
      </c>
    </row>
    <row r="115" spans="1:12" ht="18.95" customHeight="1">
      <c r="A115" s="238"/>
      <c r="B115" s="236"/>
      <c r="C115" s="236"/>
      <c r="D115" s="239" t="s">
        <v>44</v>
      </c>
      <c r="E115" s="368">
        <v>1.0119355336731606</v>
      </c>
      <c r="F115" s="195">
        <v>0.99204471776862768</v>
      </c>
      <c r="G115" s="195">
        <v>0.95482114968171072</v>
      </c>
      <c r="H115" s="195">
        <v>1.0057528872997519</v>
      </c>
      <c r="I115" s="195">
        <v>1.201383012106237</v>
      </c>
      <c r="J115" s="195">
        <v>0</v>
      </c>
      <c r="K115" s="195">
        <v>0</v>
      </c>
      <c r="L115" s="369">
        <v>1.4355880293608565</v>
      </c>
    </row>
    <row r="116" spans="1:12" ht="18.95" customHeight="1">
      <c r="A116" s="240"/>
      <c r="B116" s="241"/>
      <c r="C116" s="241"/>
      <c r="D116" s="244" t="s">
        <v>45</v>
      </c>
      <c r="E116" s="370">
        <v>0.99558813235549648</v>
      </c>
      <c r="F116" s="371">
        <v>0.99217145398247053</v>
      </c>
      <c r="G116" s="371">
        <v>0.99860143271673729</v>
      </c>
      <c r="H116" s="371">
        <v>0.99590907306893972</v>
      </c>
      <c r="I116" s="371">
        <v>0.99369392256133326</v>
      </c>
      <c r="J116" s="371">
        <v>0</v>
      </c>
      <c r="K116" s="371">
        <v>0</v>
      </c>
      <c r="L116" s="372">
        <v>0.87071427713246341</v>
      </c>
    </row>
    <row r="117" spans="1:12" ht="18.95" customHeight="1">
      <c r="A117" s="234" t="s">
        <v>403</v>
      </c>
      <c r="B117" s="235" t="s">
        <v>47</v>
      </c>
      <c r="C117" s="236" t="s">
        <v>404</v>
      </c>
      <c r="D117" s="237" t="s">
        <v>41</v>
      </c>
      <c r="E117" s="855">
        <v>0</v>
      </c>
      <c r="F117" s="856">
        <v>0</v>
      </c>
      <c r="G117" s="856">
        <v>0</v>
      </c>
      <c r="H117" s="856">
        <v>0</v>
      </c>
      <c r="I117" s="856">
        <v>0</v>
      </c>
      <c r="J117" s="857">
        <v>0</v>
      </c>
      <c r="K117" s="857">
        <v>0</v>
      </c>
      <c r="L117" s="868">
        <v>0</v>
      </c>
    </row>
    <row r="118" spans="1:12" ht="18.95" customHeight="1">
      <c r="A118" s="234"/>
      <c r="B118" s="235"/>
      <c r="C118" s="236" t="s">
        <v>405</v>
      </c>
      <c r="D118" s="239" t="s">
        <v>42</v>
      </c>
      <c r="E118" s="858">
        <v>5587967</v>
      </c>
      <c r="F118" s="850">
        <v>5587967</v>
      </c>
      <c r="G118" s="850">
        <v>0</v>
      </c>
      <c r="H118" s="850">
        <v>0</v>
      </c>
      <c r="I118" s="850">
        <v>0</v>
      </c>
      <c r="J118" s="850">
        <v>0</v>
      </c>
      <c r="K118" s="850">
        <v>0</v>
      </c>
      <c r="L118" s="859">
        <v>0</v>
      </c>
    </row>
    <row r="119" spans="1:12" ht="18.95" customHeight="1">
      <c r="A119" s="234"/>
      <c r="B119" s="235"/>
      <c r="C119" s="236" t="s">
        <v>406</v>
      </c>
      <c r="D119" s="239" t="s">
        <v>43</v>
      </c>
      <c r="E119" s="858">
        <v>5587966.8799999999</v>
      </c>
      <c r="F119" s="850">
        <v>5587966.8799999999</v>
      </c>
      <c r="G119" s="850">
        <v>0</v>
      </c>
      <c r="H119" s="850">
        <v>0</v>
      </c>
      <c r="I119" s="850">
        <v>0</v>
      </c>
      <c r="J119" s="850">
        <v>0</v>
      </c>
      <c r="K119" s="850">
        <v>0</v>
      </c>
      <c r="L119" s="859">
        <v>0</v>
      </c>
    </row>
    <row r="120" spans="1:12" ht="18.95" customHeight="1">
      <c r="A120" s="238"/>
      <c r="B120" s="236"/>
      <c r="C120" s="236" t="s">
        <v>407</v>
      </c>
      <c r="D120" s="239" t="s">
        <v>44</v>
      </c>
      <c r="E120" s="368">
        <v>0</v>
      </c>
      <c r="F120" s="195">
        <v>0</v>
      </c>
      <c r="G120" s="195">
        <v>0</v>
      </c>
      <c r="H120" s="195">
        <v>0</v>
      </c>
      <c r="I120" s="195">
        <v>0</v>
      </c>
      <c r="J120" s="195">
        <v>0</v>
      </c>
      <c r="K120" s="195">
        <v>0</v>
      </c>
      <c r="L120" s="369">
        <v>0</v>
      </c>
    </row>
    <row r="121" spans="1:12" ht="18.95" customHeight="1">
      <c r="A121" s="240"/>
      <c r="B121" s="241"/>
      <c r="C121" s="241" t="s">
        <v>408</v>
      </c>
      <c r="D121" s="244" t="s">
        <v>45</v>
      </c>
      <c r="E121" s="370">
        <v>0.99999997852528477</v>
      </c>
      <c r="F121" s="371">
        <v>0.99999997852528477</v>
      </c>
      <c r="G121" s="371">
        <v>0</v>
      </c>
      <c r="H121" s="371">
        <v>0</v>
      </c>
      <c r="I121" s="371">
        <v>0</v>
      </c>
      <c r="J121" s="371">
        <v>0</v>
      </c>
      <c r="K121" s="371">
        <v>0</v>
      </c>
      <c r="L121" s="372">
        <v>0</v>
      </c>
    </row>
    <row r="122" spans="1:12" ht="18.95" customHeight="1">
      <c r="A122" s="234" t="s">
        <v>409</v>
      </c>
      <c r="B122" s="235" t="s">
        <v>47</v>
      </c>
      <c r="C122" s="236" t="s">
        <v>410</v>
      </c>
      <c r="D122" s="237" t="s">
        <v>41</v>
      </c>
      <c r="E122" s="855">
        <v>29200000000</v>
      </c>
      <c r="F122" s="856">
        <v>0</v>
      </c>
      <c r="G122" s="856">
        <v>0</v>
      </c>
      <c r="H122" s="856">
        <v>100000</v>
      </c>
      <c r="I122" s="856">
        <v>0</v>
      </c>
      <c r="J122" s="857">
        <v>29199900000</v>
      </c>
      <c r="K122" s="857">
        <v>0</v>
      </c>
      <c r="L122" s="868">
        <v>0</v>
      </c>
    </row>
    <row r="123" spans="1:12" ht="18.95" customHeight="1">
      <c r="A123" s="234"/>
      <c r="B123" s="235"/>
      <c r="C123" s="236"/>
      <c r="D123" s="239" t="s">
        <v>42</v>
      </c>
      <c r="E123" s="858">
        <v>27346000000</v>
      </c>
      <c r="F123" s="850">
        <v>0</v>
      </c>
      <c r="G123" s="850">
        <v>0</v>
      </c>
      <c r="H123" s="850">
        <v>107000</v>
      </c>
      <c r="I123" s="850">
        <v>0</v>
      </c>
      <c r="J123" s="850">
        <v>27345893000</v>
      </c>
      <c r="K123" s="850">
        <v>0</v>
      </c>
      <c r="L123" s="859">
        <v>0</v>
      </c>
    </row>
    <row r="124" spans="1:12" ht="18.95" customHeight="1">
      <c r="A124" s="234"/>
      <c r="B124" s="235"/>
      <c r="C124" s="236"/>
      <c r="D124" s="239" t="s">
        <v>43</v>
      </c>
      <c r="E124" s="858">
        <v>27336115635.310001</v>
      </c>
      <c r="F124" s="850">
        <v>0</v>
      </c>
      <c r="G124" s="850">
        <v>0</v>
      </c>
      <c r="H124" s="850">
        <v>106266.04</v>
      </c>
      <c r="I124" s="850">
        <v>0</v>
      </c>
      <c r="J124" s="850">
        <v>27336009369.27</v>
      </c>
      <c r="K124" s="850">
        <v>0</v>
      </c>
      <c r="L124" s="859">
        <v>0</v>
      </c>
    </row>
    <row r="125" spans="1:12" ht="18.95" customHeight="1">
      <c r="A125" s="238"/>
      <c r="B125" s="236"/>
      <c r="C125" s="236"/>
      <c r="D125" s="239" t="s">
        <v>44</v>
      </c>
      <c r="E125" s="368">
        <v>0.93616834367500001</v>
      </c>
      <c r="F125" s="195">
        <v>0</v>
      </c>
      <c r="G125" s="195">
        <v>0</v>
      </c>
      <c r="H125" s="195">
        <v>1.0626603999999999</v>
      </c>
      <c r="I125" s="195">
        <v>0</v>
      </c>
      <c r="J125" s="195">
        <v>0.9361679104815428</v>
      </c>
      <c r="K125" s="195">
        <v>0</v>
      </c>
      <c r="L125" s="369">
        <v>0</v>
      </c>
    </row>
    <row r="126" spans="1:12" ht="18.95" customHeight="1">
      <c r="A126" s="240"/>
      <c r="B126" s="241"/>
      <c r="C126" s="241"/>
      <c r="D126" s="244" t="s">
        <v>45</v>
      </c>
      <c r="E126" s="370">
        <v>0.99963854440539757</v>
      </c>
      <c r="F126" s="371">
        <v>0</v>
      </c>
      <c r="G126" s="371">
        <v>0</v>
      </c>
      <c r="H126" s="371">
        <v>0.99314056074766344</v>
      </c>
      <c r="I126" s="371">
        <v>0</v>
      </c>
      <c r="J126" s="371">
        <v>0.99963856983094324</v>
      </c>
      <c r="K126" s="371">
        <v>0</v>
      </c>
      <c r="L126" s="372">
        <v>0</v>
      </c>
    </row>
    <row r="127" spans="1:12" ht="18.95" customHeight="1">
      <c r="A127" s="234" t="s">
        <v>411</v>
      </c>
      <c r="B127" s="235" t="s">
        <v>47</v>
      </c>
      <c r="C127" s="236" t="s">
        <v>412</v>
      </c>
      <c r="D127" s="237" t="s">
        <v>41</v>
      </c>
      <c r="E127" s="855">
        <v>110806380000</v>
      </c>
      <c r="F127" s="856">
        <v>72654657000</v>
      </c>
      <c r="G127" s="856">
        <v>1192933000</v>
      </c>
      <c r="H127" s="856">
        <v>4786249000</v>
      </c>
      <c r="I127" s="856">
        <v>3362972000</v>
      </c>
      <c r="J127" s="857">
        <v>0</v>
      </c>
      <c r="K127" s="857">
        <v>22207223000</v>
      </c>
      <c r="L127" s="868">
        <v>6602346000</v>
      </c>
    </row>
    <row r="128" spans="1:12" ht="18.95" customHeight="1">
      <c r="A128" s="238"/>
      <c r="B128" s="236"/>
      <c r="C128" s="236"/>
      <c r="D128" s="239" t="s">
        <v>42</v>
      </c>
      <c r="E128" s="858">
        <v>85550182077.040024</v>
      </c>
      <c r="F128" s="850">
        <v>61846052498.230011</v>
      </c>
      <c r="G128" s="850">
        <v>0</v>
      </c>
      <c r="H128" s="850">
        <v>98036547.220000014</v>
      </c>
      <c r="I128" s="850">
        <v>341158075.05000001</v>
      </c>
      <c r="J128" s="850">
        <v>0</v>
      </c>
      <c r="K128" s="850">
        <v>21719914613.66</v>
      </c>
      <c r="L128" s="859">
        <v>1545020342.8800001</v>
      </c>
    </row>
    <row r="129" spans="1:12" ht="18.95" customHeight="1">
      <c r="A129" s="238"/>
      <c r="B129" s="236"/>
      <c r="C129" s="236"/>
      <c r="D129" s="239" t="s">
        <v>43</v>
      </c>
      <c r="E129" s="858">
        <v>85336951682.990005</v>
      </c>
      <c r="F129" s="850">
        <v>61843722897.850006</v>
      </c>
      <c r="G129" s="850">
        <v>0</v>
      </c>
      <c r="H129" s="850">
        <v>675702.66999999993</v>
      </c>
      <c r="I129" s="850">
        <v>333295903.39999992</v>
      </c>
      <c r="J129" s="850">
        <v>0</v>
      </c>
      <c r="K129" s="850">
        <v>21719914608.329998</v>
      </c>
      <c r="L129" s="859">
        <v>1439342570.74</v>
      </c>
    </row>
    <row r="130" spans="1:12" ht="18.95" customHeight="1">
      <c r="A130" s="238"/>
      <c r="B130" s="236"/>
      <c r="C130" s="236"/>
      <c r="D130" s="239" t="s">
        <v>44</v>
      </c>
      <c r="E130" s="368">
        <v>0.7701447487318871</v>
      </c>
      <c r="F130" s="195">
        <v>0.85120108540117401</v>
      </c>
      <c r="G130" s="195">
        <v>0</v>
      </c>
      <c r="H130" s="195">
        <v>1.4117582892156258E-4</v>
      </c>
      <c r="I130" s="195">
        <v>9.9107546360778481E-2</v>
      </c>
      <c r="J130" s="195">
        <v>0</v>
      </c>
      <c r="K130" s="195">
        <v>0.97805631115290725</v>
      </c>
      <c r="L130" s="369">
        <v>0.21800471692031892</v>
      </c>
    </row>
    <row r="131" spans="1:12" ht="18.95" customHeight="1">
      <c r="A131" s="240"/>
      <c r="B131" s="241"/>
      <c r="C131" s="241"/>
      <c r="D131" s="242" t="s">
        <v>45</v>
      </c>
      <c r="E131" s="370">
        <v>0.9975075401492659</v>
      </c>
      <c r="F131" s="371">
        <v>0.99996233227043763</v>
      </c>
      <c r="G131" s="371">
        <v>0</v>
      </c>
      <c r="H131" s="371">
        <v>6.8923548325675096E-3</v>
      </c>
      <c r="I131" s="371">
        <v>0.97695446121611562</v>
      </c>
      <c r="J131" s="371">
        <v>0</v>
      </c>
      <c r="K131" s="371">
        <v>0.99999999975460296</v>
      </c>
      <c r="L131" s="372">
        <v>0.93160104808522382</v>
      </c>
    </row>
    <row r="132" spans="1:12" ht="18.95" customHeight="1">
      <c r="A132" s="251" t="s">
        <v>413</v>
      </c>
      <c r="B132" s="247" t="s">
        <v>47</v>
      </c>
      <c r="C132" s="252" t="s">
        <v>115</v>
      </c>
      <c r="D132" s="249" t="s">
        <v>41</v>
      </c>
      <c r="E132" s="855">
        <v>2085616000</v>
      </c>
      <c r="F132" s="856">
        <v>148184000</v>
      </c>
      <c r="G132" s="856">
        <v>30173000</v>
      </c>
      <c r="H132" s="856">
        <v>1764693000</v>
      </c>
      <c r="I132" s="856">
        <v>90312000</v>
      </c>
      <c r="J132" s="857">
        <v>0</v>
      </c>
      <c r="K132" s="857">
        <v>0</v>
      </c>
      <c r="L132" s="868">
        <v>52254000</v>
      </c>
    </row>
    <row r="133" spans="1:12" ht="18.95" customHeight="1">
      <c r="A133" s="234"/>
      <c r="B133" s="236"/>
      <c r="C133" s="236"/>
      <c r="D133" s="239" t="s">
        <v>42</v>
      </c>
      <c r="E133" s="858">
        <v>4053294042.0499988</v>
      </c>
      <c r="F133" s="850">
        <v>1966723638.3099997</v>
      </c>
      <c r="G133" s="850">
        <v>30022253.029999994</v>
      </c>
      <c r="H133" s="850">
        <v>1871102753.2799995</v>
      </c>
      <c r="I133" s="850">
        <v>113728730.43000002</v>
      </c>
      <c r="J133" s="850">
        <v>0</v>
      </c>
      <c r="K133" s="850">
        <v>0</v>
      </c>
      <c r="L133" s="859">
        <v>71716667</v>
      </c>
    </row>
    <row r="134" spans="1:12" ht="18.95" customHeight="1">
      <c r="A134" s="234"/>
      <c r="B134" s="236"/>
      <c r="C134" s="236"/>
      <c r="D134" s="239" t="s">
        <v>43</v>
      </c>
      <c r="E134" s="858">
        <v>3976273948.4799981</v>
      </c>
      <c r="F134" s="850">
        <v>1921325966.599999</v>
      </c>
      <c r="G134" s="850">
        <v>27729680.169999998</v>
      </c>
      <c r="H134" s="850">
        <v>1849233402.4099996</v>
      </c>
      <c r="I134" s="850">
        <v>113175161.68000001</v>
      </c>
      <c r="J134" s="850">
        <v>0</v>
      </c>
      <c r="K134" s="850">
        <v>0</v>
      </c>
      <c r="L134" s="859">
        <v>64809737.620000005</v>
      </c>
    </row>
    <row r="135" spans="1:12" ht="18.95" customHeight="1">
      <c r="A135" s="234"/>
      <c r="B135" s="236"/>
      <c r="C135" s="236"/>
      <c r="D135" s="239" t="s">
        <v>44</v>
      </c>
      <c r="E135" s="368">
        <v>1.9065225566355446</v>
      </c>
      <c r="F135" s="195" t="s">
        <v>753</v>
      </c>
      <c r="G135" s="195">
        <v>0.91902297318794945</v>
      </c>
      <c r="H135" s="195">
        <v>1.0479065777503507</v>
      </c>
      <c r="I135" s="195">
        <v>1.2531575170519975</v>
      </c>
      <c r="J135" s="195">
        <v>0</v>
      </c>
      <c r="K135" s="195">
        <v>0</v>
      </c>
      <c r="L135" s="369">
        <v>1.2402828036131206</v>
      </c>
    </row>
    <row r="136" spans="1:12" ht="18.95" customHeight="1">
      <c r="A136" s="253"/>
      <c r="B136" s="241"/>
      <c r="C136" s="241"/>
      <c r="D136" s="242" t="s">
        <v>45</v>
      </c>
      <c r="E136" s="370">
        <v>0.98099814798261054</v>
      </c>
      <c r="F136" s="371">
        <v>0.97691710679340238</v>
      </c>
      <c r="G136" s="371">
        <v>0.92363754786460817</v>
      </c>
      <c r="H136" s="371">
        <v>0.98831205243449971</v>
      </c>
      <c r="I136" s="371">
        <v>0.99513255139746115</v>
      </c>
      <c r="J136" s="371">
        <v>0</v>
      </c>
      <c r="K136" s="371">
        <v>0</v>
      </c>
      <c r="L136" s="372">
        <v>0.90369143368026295</v>
      </c>
    </row>
    <row r="137" spans="1:12" ht="18.95" hidden="1" customHeight="1">
      <c r="A137" s="234" t="s">
        <v>414</v>
      </c>
      <c r="B137" s="235" t="s">
        <v>47</v>
      </c>
      <c r="C137" s="236" t="s">
        <v>746</v>
      </c>
      <c r="D137" s="237" t="s">
        <v>41</v>
      </c>
      <c r="E137" s="855">
        <v>0</v>
      </c>
      <c r="F137" s="856">
        <v>0</v>
      </c>
      <c r="G137" s="856">
        <v>0</v>
      </c>
      <c r="H137" s="856">
        <v>0</v>
      </c>
      <c r="I137" s="856">
        <v>0</v>
      </c>
      <c r="J137" s="857">
        <v>0</v>
      </c>
      <c r="K137" s="857">
        <v>0</v>
      </c>
      <c r="L137" s="868">
        <v>0</v>
      </c>
    </row>
    <row r="138" spans="1:12" ht="18.95" hidden="1" customHeight="1">
      <c r="A138" s="234"/>
      <c r="B138" s="235"/>
      <c r="C138" s="236"/>
      <c r="D138" s="239" t="s">
        <v>42</v>
      </c>
      <c r="E138" s="858">
        <v>0</v>
      </c>
      <c r="F138" s="850">
        <v>0</v>
      </c>
      <c r="G138" s="850">
        <v>0</v>
      </c>
      <c r="H138" s="850">
        <v>0</v>
      </c>
      <c r="I138" s="850">
        <v>0</v>
      </c>
      <c r="J138" s="850">
        <v>0</v>
      </c>
      <c r="K138" s="850">
        <v>0</v>
      </c>
      <c r="L138" s="859">
        <v>0</v>
      </c>
    </row>
    <row r="139" spans="1:12" ht="18.95" hidden="1" customHeight="1">
      <c r="A139" s="234"/>
      <c r="B139" s="235"/>
      <c r="C139" s="236"/>
      <c r="D139" s="239" t="s">
        <v>43</v>
      </c>
      <c r="E139" s="858" t="s">
        <v>4</v>
      </c>
      <c r="F139" s="850"/>
      <c r="G139" s="850"/>
      <c r="H139" s="850">
        <v>0</v>
      </c>
      <c r="I139" s="850">
        <v>0</v>
      </c>
      <c r="J139" s="850">
        <v>0</v>
      </c>
      <c r="K139" s="850">
        <v>0</v>
      </c>
      <c r="L139" s="859"/>
    </row>
    <row r="140" spans="1:12" ht="18.95" hidden="1" customHeight="1">
      <c r="A140" s="238"/>
      <c r="B140" s="236"/>
      <c r="C140" s="236"/>
      <c r="D140" s="239" t="s">
        <v>44</v>
      </c>
      <c r="E140" s="368">
        <v>0</v>
      </c>
      <c r="F140" s="195">
        <v>0</v>
      </c>
      <c r="G140" s="195">
        <v>0</v>
      </c>
      <c r="H140" s="195">
        <v>0</v>
      </c>
      <c r="I140" s="195">
        <v>0</v>
      </c>
      <c r="J140" s="195">
        <v>0</v>
      </c>
      <c r="K140" s="195">
        <v>0</v>
      </c>
      <c r="L140" s="369">
        <v>0</v>
      </c>
    </row>
    <row r="141" spans="1:12" ht="18.95" hidden="1" customHeight="1">
      <c r="A141" s="240"/>
      <c r="B141" s="241"/>
      <c r="C141" s="241"/>
      <c r="D141" s="245" t="s">
        <v>45</v>
      </c>
      <c r="E141" s="370">
        <v>0</v>
      </c>
      <c r="F141" s="371">
        <v>0</v>
      </c>
      <c r="G141" s="371">
        <v>0</v>
      </c>
      <c r="H141" s="371">
        <v>0</v>
      </c>
      <c r="I141" s="371">
        <v>0</v>
      </c>
      <c r="J141" s="371">
        <v>0</v>
      </c>
      <c r="K141" s="371">
        <v>0</v>
      </c>
      <c r="L141" s="372">
        <v>0</v>
      </c>
    </row>
    <row r="142" spans="1:12" ht="18.95" customHeight="1">
      <c r="A142" s="234" t="s">
        <v>415</v>
      </c>
      <c r="B142" s="235" t="s">
        <v>47</v>
      </c>
      <c r="C142" s="236" t="s">
        <v>416</v>
      </c>
      <c r="D142" s="250" t="s">
        <v>41</v>
      </c>
      <c r="E142" s="855">
        <v>8248570000</v>
      </c>
      <c r="F142" s="856">
        <v>4326004000</v>
      </c>
      <c r="G142" s="856">
        <v>11516000</v>
      </c>
      <c r="H142" s="856">
        <v>2791181000</v>
      </c>
      <c r="I142" s="856">
        <v>1034187000</v>
      </c>
      <c r="J142" s="857">
        <v>0</v>
      </c>
      <c r="K142" s="857">
        <v>0</v>
      </c>
      <c r="L142" s="868">
        <v>85682000</v>
      </c>
    </row>
    <row r="143" spans="1:12" ht="18.95" customHeight="1">
      <c r="A143" s="234"/>
      <c r="B143" s="235"/>
      <c r="C143" s="236"/>
      <c r="D143" s="239" t="s">
        <v>42</v>
      </c>
      <c r="E143" s="858">
        <v>11056344326.699999</v>
      </c>
      <c r="F143" s="850">
        <v>7052811746.9799986</v>
      </c>
      <c r="G143" s="850">
        <v>14567813.139999999</v>
      </c>
      <c r="H143" s="850">
        <v>2721593654.5200009</v>
      </c>
      <c r="I143" s="850">
        <v>1137565208.0599999</v>
      </c>
      <c r="J143" s="850">
        <v>0</v>
      </c>
      <c r="K143" s="850">
        <v>0</v>
      </c>
      <c r="L143" s="859">
        <v>129805904</v>
      </c>
    </row>
    <row r="144" spans="1:12" ht="18.95" customHeight="1">
      <c r="A144" s="234"/>
      <c r="B144" s="235"/>
      <c r="C144" s="236"/>
      <c r="D144" s="239" t="s">
        <v>43</v>
      </c>
      <c r="E144" s="858">
        <v>10931115512.000006</v>
      </c>
      <c r="F144" s="850">
        <v>7009141656.9100008</v>
      </c>
      <c r="G144" s="850">
        <v>14351755.529999999</v>
      </c>
      <c r="H144" s="850">
        <v>2664512606.2300057</v>
      </c>
      <c r="I144" s="850">
        <v>1122555402.4899995</v>
      </c>
      <c r="J144" s="850">
        <v>0</v>
      </c>
      <c r="K144" s="850">
        <v>0</v>
      </c>
      <c r="L144" s="859">
        <v>120554090.84</v>
      </c>
    </row>
    <row r="145" spans="1:12" ht="18.95" customHeight="1">
      <c r="A145" s="234"/>
      <c r="B145" s="236"/>
      <c r="C145" s="236"/>
      <c r="D145" s="239" t="s">
        <v>44</v>
      </c>
      <c r="E145" s="368">
        <v>1.3252134020806037</v>
      </c>
      <c r="F145" s="195">
        <v>1.6202346685093219</v>
      </c>
      <c r="G145" s="195">
        <v>1.246244835880514</v>
      </c>
      <c r="H145" s="195">
        <v>0.95461835195567957</v>
      </c>
      <c r="I145" s="195">
        <v>1.0854472184334163</v>
      </c>
      <c r="J145" s="195">
        <v>0</v>
      </c>
      <c r="K145" s="195">
        <v>0</v>
      </c>
      <c r="L145" s="369">
        <v>1.4069943610093136</v>
      </c>
    </row>
    <row r="146" spans="1:12" ht="18.95" customHeight="1">
      <c r="A146" s="240"/>
      <c r="B146" s="241"/>
      <c r="C146" s="241"/>
      <c r="D146" s="242" t="s">
        <v>45</v>
      </c>
      <c r="E146" s="370">
        <v>0.98867357862602223</v>
      </c>
      <c r="F146" s="371">
        <v>0.99380813048232897</v>
      </c>
      <c r="G146" s="371">
        <v>0.98516883708463054</v>
      </c>
      <c r="H146" s="371">
        <v>0.9790266088417735</v>
      </c>
      <c r="I146" s="371">
        <v>0.98680532292685175</v>
      </c>
      <c r="J146" s="371">
        <v>0</v>
      </c>
      <c r="K146" s="371">
        <v>0</v>
      </c>
      <c r="L146" s="372">
        <v>0.92872579077759054</v>
      </c>
    </row>
    <row r="147" spans="1:12" ht="18.95" customHeight="1">
      <c r="A147" s="234" t="s">
        <v>417</v>
      </c>
      <c r="B147" s="235" t="s">
        <v>47</v>
      </c>
      <c r="C147" s="236" t="s">
        <v>418</v>
      </c>
      <c r="D147" s="249" t="s">
        <v>41</v>
      </c>
      <c r="E147" s="855">
        <v>3903045000</v>
      </c>
      <c r="F147" s="856">
        <v>3825830000</v>
      </c>
      <c r="G147" s="856">
        <v>17010000</v>
      </c>
      <c r="H147" s="856">
        <v>59100000</v>
      </c>
      <c r="I147" s="856">
        <v>793000</v>
      </c>
      <c r="J147" s="857">
        <v>0</v>
      </c>
      <c r="K147" s="857">
        <v>0</v>
      </c>
      <c r="L147" s="868">
        <v>312000</v>
      </c>
    </row>
    <row r="148" spans="1:12" ht="18.95" customHeight="1">
      <c r="A148" s="234"/>
      <c r="B148" s="235"/>
      <c r="C148" s="236"/>
      <c r="D148" s="239" t="s">
        <v>42</v>
      </c>
      <c r="E148" s="858">
        <v>4724806337.0800009</v>
      </c>
      <c r="F148" s="850">
        <v>4546217630.2200012</v>
      </c>
      <c r="G148" s="850">
        <v>15336702</v>
      </c>
      <c r="H148" s="850">
        <v>64474603</v>
      </c>
      <c r="I148" s="850">
        <v>89461526.900000021</v>
      </c>
      <c r="J148" s="850">
        <v>0</v>
      </c>
      <c r="K148" s="850">
        <v>0</v>
      </c>
      <c r="L148" s="859">
        <v>9315874.9600000009</v>
      </c>
    </row>
    <row r="149" spans="1:12" ht="18.95" customHeight="1">
      <c r="A149" s="234"/>
      <c r="B149" s="235"/>
      <c r="C149" s="236"/>
      <c r="D149" s="239" t="s">
        <v>43</v>
      </c>
      <c r="E149" s="858">
        <v>4641038467.2799997</v>
      </c>
      <c r="F149" s="850">
        <v>4475255473.71</v>
      </c>
      <c r="G149" s="850">
        <v>15170240.76</v>
      </c>
      <c r="H149" s="850">
        <v>62676228.240000002</v>
      </c>
      <c r="I149" s="850">
        <v>79813761.240000024</v>
      </c>
      <c r="J149" s="850">
        <v>0</v>
      </c>
      <c r="K149" s="850">
        <v>0</v>
      </c>
      <c r="L149" s="859">
        <v>8122763.3300000019</v>
      </c>
    </row>
    <row r="150" spans="1:12" ht="18.95" customHeight="1">
      <c r="A150" s="234"/>
      <c r="B150" s="236"/>
      <c r="C150" s="236"/>
      <c r="D150" s="239" t="s">
        <v>44</v>
      </c>
      <c r="E150" s="368">
        <v>1.1890814651842343</v>
      </c>
      <c r="F150" s="195">
        <v>1.1697476034507546</v>
      </c>
      <c r="G150" s="195">
        <v>0.89184249029982365</v>
      </c>
      <c r="H150" s="195">
        <v>1.0605114761421319</v>
      </c>
      <c r="I150" s="195" t="s">
        <v>753</v>
      </c>
      <c r="J150" s="195">
        <v>0</v>
      </c>
      <c r="K150" s="195">
        <v>0</v>
      </c>
      <c r="L150" s="849" t="s">
        <v>753</v>
      </c>
    </row>
    <row r="151" spans="1:12" ht="18.95" customHeight="1">
      <c r="A151" s="240"/>
      <c r="B151" s="241"/>
      <c r="C151" s="241"/>
      <c r="D151" s="239" t="s">
        <v>45</v>
      </c>
      <c r="E151" s="370">
        <v>0.98227062363538675</v>
      </c>
      <c r="F151" s="371">
        <v>0.9843909459946889</v>
      </c>
      <c r="G151" s="371">
        <v>0.98914621670291303</v>
      </c>
      <c r="H151" s="371">
        <v>0.97210723794607934</v>
      </c>
      <c r="I151" s="371">
        <v>0.89215737765370073</v>
      </c>
      <c r="J151" s="371">
        <v>0</v>
      </c>
      <c r="K151" s="371">
        <v>0</v>
      </c>
      <c r="L151" s="372">
        <v>0.8719270454870941</v>
      </c>
    </row>
    <row r="152" spans="1:12" ht="18.75" customHeight="1">
      <c r="A152" s="234" t="s">
        <v>419</v>
      </c>
      <c r="B152" s="235" t="s">
        <v>47</v>
      </c>
      <c r="C152" s="236" t="s">
        <v>420</v>
      </c>
      <c r="D152" s="237" t="s">
        <v>41</v>
      </c>
      <c r="E152" s="855">
        <v>5003094000</v>
      </c>
      <c r="F152" s="856">
        <v>963696000</v>
      </c>
      <c r="G152" s="856">
        <v>3663871000</v>
      </c>
      <c r="H152" s="856">
        <v>267534000</v>
      </c>
      <c r="I152" s="856">
        <v>4387000</v>
      </c>
      <c r="J152" s="857">
        <v>0</v>
      </c>
      <c r="K152" s="857">
        <v>0</v>
      </c>
      <c r="L152" s="868">
        <v>103606000</v>
      </c>
    </row>
    <row r="153" spans="1:12" ht="18.95" customHeight="1">
      <c r="A153" s="234"/>
      <c r="B153" s="235"/>
      <c r="C153" s="236" t="s">
        <v>421</v>
      </c>
      <c r="D153" s="239" t="s">
        <v>42</v>
      </c>
      <c r="E153" s="858">
        <v>5529595425.460001</v>
      </c>
      <c r="F153" s="850">
        <v>1089315928.8300002</v>
      </c>
      <c r="G153" s="850">
        <v>4050928421.2000003</v>
      </c>
      <c r="H153" s="850">
        <v>284640381.80000007</v>
      </c>
      <c r="I153" s="850">
        <v>7324316.6299999999</v>
      </c>
      <c r="J153" s="850">
        <v>0</v>
      </c>
      <c r="K153" s="850">
        <v>0</v>
      </c>
      <c r="L153" s="859">
        <v>97386377</v>
      </c>
    </row>
    <row r="154" spans="1:12" ht="18.95" customHeight="1">
      <c r="A154" s="234"/>
      <c r="B154" s="235"/>
      <c r="C154" s="236"/>
      <c r="D154" s="239" t="s">
        <v>43</v>
      </c>
      <c r="E154" s="858">
        <v>5505170429.670001</v>
      </c>
      <c r="F154" s="850">
        <v>1082878510.5700009</v>
      </c>
      <c r="G154" s="850">
        <v>4041956646.3500004</v>
      </c>
      <c r="H154" s="850">
        <v>282947932.70000005</v>
      </c>
      <c r="I154" s="850">
        <v>7238911.2999999989</v>
      </c>
      <c r="J154" s="850">
        <v>0</v>
      </c>
      <c r="K154" s="850">
        <v>0</v>
      </c>
      <c r="L154" s="859">
        <v>90148428.75</v>
      </c>
    </row>
    <row r="155" spans="1:12" ht="18.95" customHeight="1">
      <c r="A155" s="234"/>
      <c r="B155" s="236"/>
      <c r="C155" s="236"/>
      <c r="D155" s="239" t="s">
        <v>44</v>
      </c>
      <c r="E155" s="368">
        <v>1.1003531873816483</v>
      </c>
      <c r="F155" s="195">
        <v>1.1236723101164692</v>
      </c>
      <c r="G155" s="195">
        <v>1.1031929471179527</v>
      </c>
      <c r="H155" s="195">
        <v>1.0576148553081106</v>
      </c>
      <c r="I155" s="195">
        <v>1.6500823569637564</v>
      </c>
      <c r="J155" s="195">
        <v>0</v>
      </c>
      <c r="K155" s="195">
        <v>0</v>
      </c>
      <c r="L155" s="369">
        <v>0.87010818630195164</v>
      </c>
    </row>
    <row r="156" spans="1:12" ht="18.95" customHeight="1">
      <c r="A156" s="240"/>
      <c r="B156" s="241"/>
      <c r="C156" s="241"/>
      <c r="D156" s="244" t="s">
        <v>45</v>
      </c>
      <c r="E156" s="370">
        <v>0.99558286024370979</v>
      </c>
      <c r="F156" s="371">
        <v>0.99409040289449035</v>
      </c>
      <c r="G156" s="371">
        <v>0.99778525465840195</v>
      </c>
      <c r="H156" s="371">
        <v>0.99405407943420621</v>
      </c>
      <c r="I156" s="371">
        <v>0.98833948144046835</v>
      </c>
      <c r="J156" s="371">
        <v>0</v>
      </c>
      <c r="K156" s="371">
        <v>0</v>
      </c>
      <c r="L156" s="372">
        <v>0.92567802116717002</v>
      </c>
    </row>
    <row r="157" spans="1:12" ht="18.95" customHeight="1">
      <c r="A157" s="234" t="s">
        <v>422</v>
      </c>
      <c r="B157" s="235" t="s">
        <v>47</v>
      </c>
      <c r="C157" s="236" t="s">
        <v>423</v>
      </c>
      <c r="D157" s="237" t="s">
        <v>41</v>
      </c>
      <c r="E157" s="855">
        <v>125019000</v>
      </c>
      <c r="F157" s="856">
        <v>19220000</v>
      </c>
      <c r="G157" s="856">
        <v>3383000</v>
      </c>
      <c r="H157" s="856">
        <v>96095000</v>
      </c>
      <c r="I157" s="856">
        <v>6321000</v>
      </c>
      <c r="J157" s="857">
        <v>0</v>
      </c>
      <c r="K157" s="857">
        <v>0</v>
      </c>
      <c r="L157" s="868">
        <v>0</v>
      </c>
    </row>
    <row r="158" spans="1:12" ht="18.95" customHeight="1">
      <c r="A158" s="234"/>
      <c r="B158" s="235"/>
      <c r="C158" s="236" t="s">
        <v>424</v>
      </c>
      <c r="D158" s="239" t="s">
        <v>42</v>
      </c>
      <c r="E158" s="858">
        <v>432137727.60000002</v>
      </c>
      <c r="F158" s="850">
        <v>309510263</v>
      </c>
      <c r="G158" s="850">
        <v>13965701.390000001</v>
      </c>
      <c r="H158" s="850">
        <v>98593134.660000026</v>
      </c>
      <c r="I158" s="850">
        <v>10068628.549999999</v>
      </c>
      <c r="J158" s="850">
        <v>0</v>
      </c>
      <c r="K158" s="850">
        <v>0</v>
      </c>
      <c r="L158" s="859">
        <v>0</v>
      </c>
    </row>
    <row r="159" spans="1:12" ht="18.95" customHeight="1">
      <c r="A159" s="234"/>
      <c r="B159" s="235"/>
      <c r="C159" s="236"/>
      <c r="D159" s="239" t="s">
        <v>43</v>
      </c>
      <c r="E159" s="858">
        <v>388481797.42999989</v>
      </c>
      <c r="F159" s="850">
        <v>266820312.1399999</v>
      </c>
      <c r="G159" s="850">
        <v>13874315.359999999</v>
      </c>
      <c r="H159" s="850">
        <v>98107919.889999986</v>
      </c>
      <c r="I159" s="850">
        <v>9679250.0399999972</v>
      </c>
      <c r="J159" s="850">
        <v>0</v>
      </c>
      <c r="K159" s="850">
        <v>0</v>
      </c>
      <c r="L159" s="859">
        <v>0</v>
      </c>
    </row>
    <row r="160" spans="1:12" ht="18.95" customHeight="1">
      <c r="A160" s="234"/>
      <c r="B160" s="236"/>
      <c r="C160" s="236"/>
      <c r="D160" s="239" t="s">
        <v>44</v>
      </c>
      <c r="E160" s="368">
        <v>3.1073820573672792</v>
      </c>
      <c r="F160" s="195" t="s">
        <v>753</v>
      </c>
      <c r="G160" s="195">
        <v>4.1011869228495419</v>
      </c>
      <c r="H160" s="195">
        <v>1.0209471865341588</v>
      </c>
      <c r="I160" s="195">
        <v>1.5312846131941145</v>
      </c>
      <c r="J160" s="195">
        <v>0</v>
      </c>
      <c r="K160" s="195">
        <v>0</v>
      </c>
      <c r="L160" s="369">
        <v>0</v>
      </c>
    </row>
    <row r="161" spans="1:12" ht="18.95" customHeight="1">
      <c r="A161" s="240"/>
      <c r="B161" s="241"/>
      <c r="C161" s="241"/>
      <c r="D161" s="244" t="s">
        <v>45</v>
      </c>
      <c r="E161" s="370">
        <v>0.89897681368286042</v>
      </c>
      <c r="F161" s="371">
        <v>0.86207258380960339</v>
      </c>
      <c r="G161" s="371">
        <v>0.993456395246612</v>
      </c>
      <c r="H161" s="371">
        <v>0.99507861504076012</v>
      </c>
      <c r="I161" s="371">
        <v>0.96132755240037115</v>
      </c>
      <c r="J161" s="371">
        <v>0</v>
      </c>
      <c r="K161" s="371">
        <v>0</v>
      </c>
      <c r="L161" s="372">
        <v>0</v>
      </c>
    </row>
    <row r="162" spans="1:12" ht="18.95" customHeight="1">
      <c r="A162" s="234" t="s">
        <v>441</v>
      </c>
      <c r="B162" s="235" t="s">
        <v>47</v>
      </c>
      <c r="C162" s="236" t="s">
        <v>180</v>
      </c>
      <c r="D162" s="239" t="s">
        <v>41</v>
      </c>
      <c r="E162" s="855">
        <v>37794820000</v>
      </c>
      <c r="F162" s="856">
        <v>34080768000</v>
      </c>
      <c r="G162" s="856">
        <v>24000</v>
      </c>
      <c r="H162" s="856">
        <v>3714028000</v>
      </c>
      <c r="I162" s="856">
        <v>0</v>
      </c>
      <c r="J162" s="857">
        <v>0</v>
      </c>
      <c r="K162" s="857">
        <v>0</v>
      </c>
      <c r="L162" s="868">
        <v>0</v>
      </c>
    </row>
    <row r="163" spans="1:12" ht="18.95" customHeight="1">
      <c r="A163" s="234"/>
      <c r="B163" s="235"/>
      <c r="C163" s="236"/>
      <c r="D163" s="239" t="s">
        <v>42</v>
      </c>
      <c r="E163" s="858">
        <v>49192107195.809998</v>
      </c>
      <c r="F163" s="850">
        <v>45754773521.459999</v>
      </c>
      <c r="G163" s="850">
        <v>12280.07</v>
      </c>
      <c r="H163" s="850">
        <v>3397159946.6100001</v>
      </c>
      <c r="I163" s="850">
        <v>40125477.670000002</v>
      </c>
      <c r="J163" s="850">
        <v>0</v>
      </c>
      <c r="K163" s="850">
        <v>0</v>
      </c>
      <c r="L163" s="859">
        <v>35970</v>
      </c>
    </row>
    <row r="164" spans="1:12" ht="18.95" customHeight="1">
      <c r="A164" s="234"/>
      <c r="B164" s="235"/>
      <c r="C164" s="236"/>
      <c r="D164" s="239" t="s">
        <v>43</v>
      </c>
      <c r="E164" s="858">
        <v>48827913995.930038</v>
      </c>
      <c r="F164" s="850">
        <v>45408497995.01004</v>
      </c>
      <c r="G164" s="850">
        <v>10079.619999999999</v>
      </c>
      <c r="H164" s="850">
        <v>3388355422.4099989</v>
      </c>
      <c r="I164" s="850">
        <v>31028498.889999997</v>
      </c>
      <c r="J164" s="850">
        <v>0</v>
      </c>
      <c r="K164" s="850">
        <v>0</v>
      </c>
      <c r="L164" s="859">
        <v>22000</v>
      </c>
    </row>
    <row r="165" spans="1:12" ht="18.95" customHeight="1">
      <c r="A165" s="238"/>
      <c r="B165" s="236"/>
      <c r="C165" s="236"/>
      <c r="D165" s="239" t="s">
        <v>44</v>
      </c>
      <c r="E165" s="368">
        <v>1.2919207975042621</v>
      </c>
      <c r="F165" s="195">
        <v>1.3323789532856196</v>
      </c>
      <c r="G165" s="195">
        <v>0.4199841666666666</v>
      </c>
      <c r="H165" s="195">
        <v>0.91231283727801704</v>
      </c>
      <c r="I165" s="195">
        <v>0</v>
      </c>
      <c r="J165" s="195">
        <v>0</v>
      </c>
      <c r="K165" s="195">
        <v>0</v>
      </c>
      <c r="L165" s="369">
        <v>0</v>
      </c>
    </row>
    <row r="166" spans="1:12" ht="18.75" customHeight="1">
      <c r="A166" s="240"/>
      <c r="B166" s="241"/>
      <c r="C166" s="241"/>
      <c r="D166" s="245" t="s">
        <v>45</v>
      </c>
      <c r="E166" s="370">
        <v>0.99259651150071126</v>
      </c>
      <c r="F166" s="371">
        <v>0.99243192568120686</v>
      </c>
      <c r="G166" s="371">
        <v>0.82081128202037934</v>
      </c>
      <c r="H166" s="371">
        <v>0.99740826916060066</v>
      </c>
      <c r="I166" s="371">
        <v>0.77328671686315142</v>
      </c>
      <c r="J166" s="371">
        <v>0</v>
      </c>
      <c r="K166" s="371">
        <v>0</v>
      </c>
      <c r="L166" s="372">
        <v>0.6116207951070336</v>
      </c>
    </row>
    <row r="167" spans="1:12" ht="18.95" customHeight="1">
      <c r="A167" s="251" t="s">
        <v>425</v>
      </c>
      <c r="B167" s="247" t="s">
        <v>47</v>
      </c>
      <c r="C167" s="252" t="s">
        <v>426</v>
      </c>
      <c r="D167" s="249" t="s">
        <v>41</v>
      </c>
      <c r="E167" s="855">
        <v>1505117000</v>
      </c>
      <c r="F167" s="856">
        <v>908499000</v>
      </c>
      <c r="G167" s="856">
        <v>596000</v>
      </c>
      <c r="H167" s="856">
        <v>306213000</v>
      </c>
      <c r="I167" s="856">
        <v>84545000</v>
      </c>
      <c r="J167" s="857">
        <v>0</v>
      </c>
      <c r="K167" s="857">
        <v>0</v>
      </c>
      <c r="L167" s="868">
        <v>205264000</v>
      </c>
    </row>
    <row r="168" spans="1:12" ht="18.95" customHeight="1">
      <c r="A168" s="234"/>
      <c r="B168" s="235"/>
      <c r="C168" s="236" t="s">
        <v>427</v>
      </c>
      <c r="D168" s="239" t="s">
        <v>42</v>
      </c>
      <c r="E168" s="858">
        <v>2068884583.1700001</v>
      </c>
      <c r="F168" s="850">
        <v>911804239</v>
      </c>
      <c r="G168" s="850">
        <v>1164465.3600000001</v>
      </c>
      <c r="H168" s="850">
        <v>505557749.98999995</v>
      </c>
      <c r="I168" s="850">
        <v>371241385.39999998</v>
      </c>
      <c r="J168" s="850">
        <v>0</v>
      </c>
      <c r="K168" s="850">
        <v>0</v>
      </c>
      <c r="L168" s="859">
        <v>279116743.42000002</v>
      </c>
    </row>
    <row r="169" spans="1:12" ht="18.95" customHeight="1">
      <c r="A169" s="234"/>
      <c r="B169" s="235"/>
      <c r="C169" s="236"/>
      <c r="D169" s="239" t="s">
        <v>43</v>
      </c>
      <c r="E169" s="858">
        <v>2032827600.29</v>
      </c>
      <c r="F169" s="850">
        <v>909672420.28000021</v>
      </c>
      <c r="G169" s="850">
        <v>895031.50999999978</v>
      </c>
      <c r="H169" s="850">
        <v>490389947.3499999</v>
      </c>
      <c r="I169" s="850">
        <v>362785031.99999988</v>
      </c>
      <c r="J169" s="850">
        <v>0</v>
      </c>
      <c r="K169" s="850">
        <v>0</v>
      </c>
      <c r="L169" s="859">
        <v>269085169.14999998</v>
      </c>
    </row>
    <row r="170" spans="1:12" ht="18.95" customHeight="1">
      <c r="A170" s="234"/>
      <c r="B170" s="236"/>
      <c r="C170" s="236"/>
      <c r="D170" s="239" t="s">
        <v>44</v>
      </c>
      <c r="E170" s="368">
        <v>1.3506110158147173</v>
      </c>
      <c r="F170" s="195">
        <v>1.0012916032708898</v>
      </c>
      <c r="G170" s="195">
        <v>1.5017307214765097</v>
      </c>
      <c r="H170" s="195">
        <v>1.6014667808029048</v>
      </c>
      <c r="I170" s="195">
        <v>4.2910288248861539</v>
      </c>
      <c r="J170" s="195">
        <v>0</v>
      </c>
      <c r="K170" s="195">
        <v>0</v>
      </c>
      <c r="L170" s="369">
        <v>1.3109223689979732</v>
      </c>
    </row>
    <row r="171" spans="1:12" ht="18.95" customHeight="1">
      <c r="A171" s="240"/>
      <c r="B171" s="241"/>
      <c r="C171" s="241"/>
      <c r="D171" s="244" t="s">
        <v>45</v>
      </c>
      <c r="E171" s="370">
        <v>0.98257177651507621</v>
      </c>
      <c r="F171" s="371">
        <v>0.99766197761666708</v>
      </c>
      <c r="G171" s="371">
        <v>0.76862012451791584</v>
      </c>
      <c r="H171" s="371">
        <v>0.96999788324815495</v>
      </c>
      <c r="I171" s="371">
        <v>0.97722141514236438</v>
      </c>
      <c r="J171" s="371">
        <v>0</v>
      </c>
      <c r="K171" s="371">
        <v>0</v>
      </c>
      <c r="L171" s="372">
        <v>0.96405957540531684</v>
      </c>
    </row>
    <row r="172" spans="1:12" ht="18.95" customHeight="1">
      <c r="A172" s="234" t="s">
        <v>428</v>
      </c>
      <c r="B172" s="235" t="s">
        <v>47</v>
      </c>
      <c r="C172" s="236" t="s">
        <v>429</v>
      </c>
      <c r="D172" s="239" t="s">
        <v>41</v>
      </c>
      <c r="E172" s="855">
        <v>2501951000</v>
      </c>
      <c r="F172" s="856">
        <v>1559510000</v>
      </c>
      <c r="G172" s="856">
        <v>8302000</v>
      </c>
      <c r="H172" s="856">
        <v>314445000</v>
      </c>
      <c r="I172" s="856">
        <v>600278000</v>
      </c>
      <c r="J172" s="857">
        <v>0</v>
      </c>
      <c r="K172" s="857">
        <v>0</v>
      </c>
      <c r="L172" s="868">
        <v>19416000</v>
      </c>
    </row>
    <row r="173" spans="1:12" ht="18.95" customHeight="1">
      <c r="A173" s="234"/>
      <c r="B173" s="235"/>
      <c r="C173" s="236" t="s">
        <v>430</v>
      </c>
      <c r="D173" s="239" t="s">
        <v>42</v>
      </c>
      <c r="E173" s="858">
        <v>2589711440.3500004</v>
      </c>
      <c r="F173" s="850">
        <v>1777764256.3099999</v>
      </c>
      <c r="G173" s="850">
        <v>8170723.21</v>
      </c>
      <c r="H173" s="850">
        <v>302693827.5800001</v>
      </c>
      <c r="I173" s="850">
        <v>455822913.25</v>
      </c>
      <c r="J173" s="850">
        <v>0</v>
      </c>
      <c r="K173" s="850">
        <v>0</v>
      </c>
      <c r="L173" s="859">
        <v>45259720</v>
      </c>
    </row>
    <row r="174" spans="1:12" ht="18.95" customHeight="1">
      <c r="A174" s="234"/>
      <c r="B174" s="235"/>
      <c r="C174" s="236"/>
      <c r="D174" s="239" t="s">
        <v>43</v>
      </c>
      <c r="E174" s="858">
        <v>2542976427.8200006</v>
      </c>
      <c r="F174" s="850">
        <v>1766197753.5800002</v>
      </c>
      <c r="G174" s="850">
        <v>8134152.2799999984</v>
      </c>
      <c r="H174" s="850">
        <v>298505550.5000006</v>
      </c>
      <c r="I174" s="850">
        <v>432134520.15999997</v>
      </c>
      <c r="J174" s="850">
        <v>0</v>
      </c>
      <c r="K174" s="850">
        <v>0</v>
      </c>
      <c r="L174" s="859">
        <v>38004451.300000004</v>
      </c>
    </row>
    <row r="175" spans="1:12" ht="18.95" customHeight="1">
      <c r="A175" s="238"/>
      <c r="B175" s="236"/>
      <c r="C175" s="236"/>
      <c r="D175" s="239" t="s">
        <v>44</v>
      </c>
      <c r="E175" s="368">
        <v>1.0163973746168493</v>
      </c>
      <c r="F175" s="195">
        <v>1.1325337789305616</v>
      </c>
      <c r="G175" s="195">
        <v>0.97978225487834236</v>
      </c>
      <c r="H175" s="195">
        <v>0.94930926076102529</v>
      </c>
      <c r="I175" s="195">
        <v>0.71989065093173488</v>
      </c>
      <c r="J175" s="195">
        <v>0</v>
      </c>
      <c r="K175" s="195">
        <v>0</v>
      </c>
      <c r="L175" s="369">
        <v>1.9573780026782037</v>
      </c>
    </row>
    <row r="176" spans="1:12" ht="18.95" customHeight="1">
      <c r="A176" s="240"/>
      <c r="B176" s="241"/>
      <c r="C176" s="241"/>
      <c r="D176" s="245" t="s">
        <v>45</v>
      </c>
      <c r="E176" s="370">
        <v>0.98195358301244429</v>
      </c>
      <c r="F176" s="371">
        <v>0.99349379272929716</v>
      </c>
      <c r="G176" s="371">
        <v>0.99552415018107054</v>
      </c>
      <c r="H176" s="371">
        <v>0.98616332181767874</v>
      </c>
      <c r="I176" s="371">
        <v>0.94803158770342921</v>
      </c>
      <c r="J176" s="371">
        <v>0</v>
      </c>
      <c r="K176" s="371">
        <v>0</v>
      </c>
      <c r="L176" s="372">
        <v>0.839697004312002</v>
      </c>
    </row>
    <row r="177" spans="1:12" ht="18.95" customHeight="1">
      <c r="A177" s="234" t="s">
        <v>431</v>
      </c>
      <c r="B177" s="235" t="s">
        <v>47</v>
      </c>
      <c r="C177" s="236" t="s">
        <v>432</v>
      </c>
      <c r="D177" s="250" t="s">
        <v>41</v>
      </c>
      <c r="E177" s="855">
        <v>112172000</v>
      </c>
      <c r="F177" s="856">
        <v>106443000</v>
      </c>
      <c r="G177" s="856">
        <v>56000</v>
      </c>
      <c r="H177" s="856">
        <v>16000</v>
      </c>
      <c r="I177" s="856">
        <v>645000</v>
      </c>
      <c r="J177" s="857">
        <v>0</v>
      </c>
      <c r="K177" s="857">
        <v>0</v>
      </c>
      <c r="L177" s="868">
        <v>5012000</v>
      </c>
    </row>
    <row r="178" spans="1:12" ht="18.95" customHeight="1">
      <c r="A178" s="238"/>
      <c r="B178" s="236"/>
      <c r="C178" s="236" t="s">
        <v>433</v>
      </c>
      <c r="D178" s="239" t="s">
        <v>42</v>
      </c>
      <c r="E178" s="858">
        <v>113077513.13</v>
      </c>
      <c r="F178" s="850">
        <v>107277478.13</v>
      </c>
      <c r="G178" s="850">
        <v>36000</v>
      </c>
      <c r="H178" s="850">
        <v>162235</v>
      </c>
      <c r="I178" s="850">
        <v>589800</v>
      </c>
      <c r="J178" s="850">
        <v>0</v>
      </c>
      <c r="K178" s="850">
        <v>0</v>
      </c>
      <c r="L178" s="859">
        <v>5012000</v>
      </c>
    </row>
    <row r="179" spans="1:12" ht="18.95" customHeight="1">
      <c r="A179" s="238"/>
      <c r="B179" s="236"/>
      <c r="C179" s="236" t="s">
        <v>434</v>
      </c>
      <c r="D179" s="239" t="s">
        <v>43</v>
      </c>
      <c r="E179" s="858">
        <v>112407595.32000002</v>
      </c>
      <c r="F179" s="850">
        <v>107184459.41000003</v>
      </c>
      <c r="G179" s="850">
        <v>17859.080000000002</v>
      </c>
      <c r="H179" s="850">
        <v>137402.19</v>
      </c>
      <c r="I179" s="850">
        <v>588017</v>
      </c>
      <c r="J179" s="850">
        <v>0</v>
      </c>
      <c r="K179" s="850">
        <v>0</v>
      </c>
      <c r="L179" s="859">
        <v>4479857.6399999997</v>
      </c>
    </row>
    <row r="180" spans="1:12" ht="18.95" customHeight="1">
      <c r="A180" s="238"/>
      <c r="B180" s="236"/>
      <c r="C180" s="236" t="s">
        <v>435</v>
      </c>
      <c r="D180" s="239" t="s">
        <v>44</v>
      </c>
      <c r="E180" s="368">
        <v>1.0021003041757304</v>
      </c>
      <c r="F180" s="195">
        <v>1.0069657883562098</v>
      </c>
      <c r="G180" s="195">
        <v>0.31891214285714287</v>
      </c>
      <c r="H180" s="848">
        <v>8.5876368749999994</v>
      </c>
      <c r="I180" s="195">
        <v>0.91165426356589152</v>
      </c>
      <c r="J180" s="195">
        <v>0</v>
      </c>
      <c r="K180" s="195">
        <v>0</v>
      </c>
      <c r="L180" s="369">
        <v>0.89382634477254586</v>
      </c>
    </row>
    <row r="181" spans="1:12" ht="18.95" customHeight="1">
      <c r="A181" s="240"/>
      <c r="B181" s="241"/>
      <c r="C181" s="241"/>
      <c r="D181" s="244" t="s">
        <v>45</v>
      </c>
      <c r="E181" s="370">
        <v>0.99407558769682347</v>
      </c>
      <c r="F181" s="371">
        <v>0.99913291474015409</v>
      </c>
      <c r="G181" s="371">
        <v>0.49608555555555561</v>
      </c>
      <c r="H181" s="371">
        <v>0.84693309088667679</v>
      </c>
      <c r="I181" s="371">
        <v>0.99697694133604609</v>
      </c>
      <c r="J181" s="371">
        <v>0</v>
      </c>
      <c r="K181" s="371">
        <v>0</v>
      </c>
      <c r="L181" s="372">
        <v>0.89382634477254586</v>
      </c>
    </row>
    <row r="182" spans="1:12" ht="18.95" customHeight="1">
      <c r="A182" s="234" t="s">
        <v>436</v>
      </c>
      <c r="B182" s="235" t="s">
        <v>47</v>
      </c>
      <c r="C182" s="236" t="s">
        <v>437</v>
      </c>
      <c r="D182" s="237" t="s">
        <v>41</v>
      </c>
      <c r="E182" s="855">
        <v>258313000</v>
      </c>
      <c r="F182" s="856">
        <v>212937000</v>
      </c>
      <c r="G182" s="856">
        <v>26128000</v>
      </c>
      <c r="H182" s="856">
        <v>19248000</v>
      </c>
      <c r="I182" s="856">
        <v>0</v>
      </c>
      <c r="J182" s="857">
        <v>0</v>
      </c>
      <c r="K182" s="857">
        <v>0</v>
      </c>
      <c r="L182" s="868">
        <v>0</v>
      </c>
    </row>
    <row r="183" spans="1:12" ht="18.95" customHeight="1">
      <c r="A183" s="238"/>
      <c r="B183" s="236"/>
      <c r="C183" s="236"/>
      <c r="D183" s="239" t="s">
        <v>42</v>
      </c>
      <c r="E183" s="858">
        <v>272378223.06</v>
      </c>
      <c r="F183" s="850">
        <v>225339796</v>
      </c>
      <c r="G183" s="850">
        <v>24811444</v>
      </c>
      <c r="H183" s="850">
        <v>18548454.079999998</v>
      </c>
      <c r="I183" s="850">
        <v>2720490</v>
      </c>
      <c r="J183" s="850">
        <v>0</v>
      </c>
      <c r="K183" s="850">
        <v>0</v>
      </c>
      <c r="L183" s="859">
        <v>958038.98</v>
      </c>
    </row>
    <row r="184" spans="1:12" ht="18.95" customHeight="1">
      <c r="A184" s="238"/>
      <c r="B184" s="236"/>
      <c r="C184" s="236"/>
      <c r="D184" s="239" t="s">
        <v>43</v>
      </c>
      <c r="E184" s="858">
        <v>271355367.42000002</v>
      </c>
      <c r="F184" s="850">
        <v>224860697.74000001</v>
      </c>
      <c r="G184" s="850">
        <v>24796482.759999998</v>
      </c>
      <c r="H184" s="850">
        <v>18022048.07</v>
      </c>
      <c r="I184" s="850">
        <v>2720490</v>
      </c>
      <c r="J184" s="850">
        <v>0</v>
      </c>
      <c r="K184" s="850">
        <v>0</v>
      </c>
      <c r="L184" s="859">
        <v>955648.85</v>
      </c>
    </row>
    <row r="185" spans="1:12" ht="19.5" customHeight="1">
      <c r="A185" s="238"/>
      <c r="B185" s="236"/>
      <c r="C185" s="236"/>
      <c r="D185" s="239" t="s">
        <v>44</v>
      </c>
      <c r="E185" s="368">
        <v>1.0504905576567962</v>
      </c>
      <c r="F185" s="195">
        <v>1.0559963639010599</v>
      </c>
      <c r="G185" s="195">
        <v>0.94903868493570109</v>
      </c>
      <c r="H185" s="195">
        <v>0.93630756805901916</v>
      </c>
      <c r="I185" s="195">
        <v>0</v>
      </c>
      <c r="J185" s="195">
        <v>0</v>
      </c>
      <c r="K185" s="195">
        <v>0</v>
      </c>
      <c r="L185" s="369">
        <v>0</v>
      </c>
    </row>
    <row r="186" spans="1:12" ht="18.75" customHeight="1">
      <c r="A186" s="240"/>
      <c r="B186" s="241"/>
      <c r="C186" s="241"/>
      <c r="D186" s="244" t="s">
        <v>45</v>
      </c>
      <c r="E186" s="370">
        <v>0.99624472313348389</v>
      </c>
      <c r="F186" s="371">
        <v>0.99787388526791787</v>
      </c>
      <c r="G186" s="371">
        <v>0.99939700244774132</v>
      </c>
      <c r="H186" s="371">
        <v>0.97161995238365451</v>
      </c>
      <c r="I186" s="371">
        <v>1</v>
      </c>
      <c r="J186" s="371">
        <v>0</v>
      </c>
      <c r="K186" s="371">
        <v>0</v>
      </c>
      <c r="L186" s="372">
        <v>0.99750518501867225</v>
      </c>
    </row>
    <row r="187" spans="1:12" s="94" customFormat="1" ht="8.25" customHeight="1">
      <c r="A187" s="1689"/>
      <c r="B187" s="1690"/>
      <c r="C187" s="1690"/>
      <c r="D187" s="1691"/>
      <c r="E187" s="1691"/>
      <c r="F187" s="1691"/>
      <c r="G187" s="1692"/>
      <c r="H187" s="1692"/>
      <c r="I187" s="1692"/>
      <c r="J187" s="1692"/>
      <c r="K187" s="1692"/>
      <c r="L187" s="1692"/>
    </row>
    <row r="188" spans="1:12" s="94" customFormat="1" ht="15.75" customHeight="1">
      <c r="A188" s="1689" t="s">
        <v>764</v>
      </c>
      <c r="B188" s="1690"/>
      <c r="C188" s="1690"/>
      <c r="D188" s="1691"/>
      <c r="E188" s="1691"/>
      <c r="F188" s="1691"/>
      <c r="G188" s="1692"/>
      <c r="H188" s="1692"/>
      <c r="I188" s="1692"/>
      <c r="J188" s="1692"/>
      <c r="K188" s="1692"/>
      <c r="L188" s="1692"/>
    </row>
    <row r="189" spans="1:12" s="94" customFormat="1" ht="18.75" customHeight="1">
      <c r="A189" s="1689" t="s">
        <v>789</v>
      </c>
      <c r="B189" s="1690"/>
      <c r="C189" s="1690"/>
      <c r="D189" s="1691"/>
      <c r="E189" s="1691"/>
      <c r="F189" s="1691"/>
      <c r="G189" s="1692"/>
      <c r="H189" s="1692"/>
      <c r="I189" s="1692"/>
      <c r="J189" s="1692"/>
      <c r="K189" s="1692"/>
      <c r="L189" s="1692"/>
    </row>
    <row r="190" spans="1:12">
      <c r="E190" s="254"/>
      <c r="F190" s="254"/>
      <c r="G190" s="254"/>
      <c r="H190" s="254"/>
      <c r="I190" s="254"/>
      <c r="J190" s="254"/>
      <c r="K190" s="254"/>
      <c r="L190" s="254"/>
    </row>
    <row r="194" spans="8:10">
      <c r="H194" s="243"/>
      <c r="I194" s="243"/>
      <c r="J194" s="243"/>
    </row>
    <row r="195" spans="8:10">
      <c r="H195" s="373"/>
      <c r="I195" s="374"/>
      <c r="J195" s="243"/>
    </row>
  </sheetData>
  <mergeCells count="3">
    <mergeCell ref="A187:L187"/>
    <mergeCell ref="A188:L188"/>
    <mergeCell ref="A189:L189"/>
  </mergeCells>
  <phoneticPr fontId="50" type="noConversion"/>
  <printOptions horizontalCentered="1"/>
  <pageMargins left="0.70866141732283472" right="0.70866141732283472" top="0.62992125984251968" bottom="0.19685039370078741" header="0.43307086614173229" footer="0"/>
  <pageSetup paperSize="9" scale="72" firstPageNumber="28" fitToHeight="0" orientation="landscape" useFirstPageNumber="1" r:id="rId1"/>
  <headerFooter alignWithMargins="0">
    <oddHeader>&amp;C&amp;12 - &amp;P -</oddHeader>
  </headerFooter>
  <rowBreaks count="5" manualBreakCount="5">
    <brk id="41" max="11" man="1"/>
    <brk id="71" max="11" man="1"/>
    <brk id="101" max="11" man="1"/>
    <brk id="131" max="11" man="1"/>
    <brk id="166" max="11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6"/>
  <sheetViews>
    <sheetView showGridLines="0" zoomScale="75" zoomScaleNormal="75" workbookViewId="0">
      <selection activeCell="P26" sqref="P26"/>
    </sheetView>
  </sheetViews>
  <sheetFormatPr defaultColWidth="16.28515625" defaultRowHeight="15"/>
  <cols>
    <col min="1" max="1" width="3.5703125" style="2" customWidth="1"/>
    <col min="2" max="2" width="1.85546875" style="2" customWidth="1"/>
    <col min="3" max="3" width="41" style="2" customWidth="1"/>
    <col min="4" max="4" width="2.5703125" style="2" customWidth="1"/>
    <col min="5" max="5" width="14.7109375" style="2" bestFit="1" customWidth="1"/>
    <col min="6" max="6" width="15.140625" style="2" customWidth="1"/>
    <col min="7" max="7" width="2.85546875" style="2" customWidth="1"/>
    <col min="8" max="12" width="15.7109375" style="2" customWidth="1"/>
    <col min="13" max="13" width="22.85546875" style="2" customWidth="1"/>
    <col min="14" max="16384" width="16.28515625" style="2"/>
  </cols>
  <sheetData>
    <row r="1" spans="1:14" ht="15.75" customHeight="1">
      <c r="A1" s="1" t="s">
        <v>0</v>
      </c>
    </row>
    <row r="2" spans="1:14" ht="15" customHeight="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4" ht="15" customHeight="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</row>
    <row r="4" spans="1:14" ht="15" customHeight="1">
      <c r="C4" s="1"/>
      <c r="D4" s="1"/>
      <c r="E4" s="6"/>
      <c r="F4" s="6"/>
      <c r="G4" s="6"/>
      <c r="H4" s="6"/>
      <c r="I4" s="6"/>
      <c r="J4" s="6"/>
      <c r="K4" s="7"/>
      <c r="L4" s="8"/>
      <c r="M4" s="9" t="s">
        <v>2</v>
      </c>
    </row>
    <row r="5" spans="1:14" ht="15.95" customHeight="1">
      <c r="A5" s="10"/>
      <c r="B5" s="11"/>
      <c r="C5" s="12" t="s">
        <v>3</v>
      </c>
      <c r="D5" s="13"/>
      <c r="E5" s="14" t="s">
        <v>4</v>
      </c>
      <c r="F5" s="15" t="s">
        <v>4</v>
      </c>
      <c r="G5" s="16"/>
      <c r="H5" s="17" t="s">
        <v>4</v>
      </c>
      <c r="I5" s="18" t="s">
        <v>4</v>
      </c>
      <c r="J5" s="19" t="s">
        <v>4</v>
      </c>
      <c r="K5" s="18" t="s">
        <v>4</v>
      </c>
      <c r="L5" s="20" t="s">
        <v>4</v>
      </c>
      <c r="M5" s="19" t="s">
        <v>4</v>
      </c>
    </row>
    <row r="6" spans="1:14" ht="15.95" customHeight="1">
      <c r="A6" s="22"/>
      <c r="B6" s="23"/>
      <c r="C6" s="24" t="s">
        <v>439</v>
      </c>
      <c r="D6" s="25"/>
      <c r="E6" s="26"/>
      <c r="F6" s="27" t="s">
        <v>5</v>
      </c>
      <c r="G6" s="28"/>
      <c r="H6" s="29" t="s">
        <v>6</v>
      </c>
      <c r="I6" s="30" t="s">
        <v>7</v>
      </c>
      <c r="J6" s="31" t="s">
        <v>7</v>
      </c>
      <c r="K6" s="30" t="s">
        <v>8</v>
      </c>
      <c r="L6" s="32" t="s">
        <v>9</v>
      </c>
      <c r="M6" s="31" t="s">
        <v>10</v>
      </c>
    </row>
    <row r="7" spans="1:14" ht="15.95" customHeight="1">
      <c r="A7" s="22"/>
      <c r="B7" s="23"/>
      <c r="C7" s="34" t="s">
        <v>11</v>
      </c>
      <c r="D7" s="35"/>
      <c r="E7" s="36" t="s">
        <v>12</v>
      </c>
      <c r="F7" s="27" t="s">
        <v>13</v>
      </c>
      <c r="G7" s="28"/>
      <c r="H7" s="37" t="s">
        <v>14</v>
      </c>
      <c r="I7" s="30" t="s">
        <v>15</v>
      </c>
      <c r="J7" s="31" t="s">
        <v>16</v>
      </c>
      <c r="K7" s="30" t="s">
        <v>17</v>
      </c>
      <c r="L7" s="31" t="s">
        <v>18</v>
      </c>
      <c r="M7" s="38" t="s">
        <v>19</v>
      </c>
    </row>
    <row r="8" spans="1:14" ht="15.95" customHeight="1">
      <c r="A8" s="22"/>
      <c r="B8" s="23"/>
      <c r="C8" s="34" t="s">
        <v>788</v>
      </c>
      <c r="D8" s="35"/>
      <c r="E8" s="36" t="s">
        <v>4</v>
      </c>
      <c r="F8" s="27" t="s">
        <v>20</v>
      </c>
      <c r="G8" s="28"/>
      <c r="H8" s="37" t="s">
        <v>21</v>
      </c>
      <c r="I8" s="30" t="s">
        <v>22</v>
      </c>
      <c r="J8" s="31" t="s">
        <v>4</v>
      </c>
      <c r="K8" s="30" t="s">
        <v>23</v>
      </c>
      <c r="L8" s="31" t="s">
        <v>24</v>
      </c>
      <c r="M8" s="31" t="s">
        <v>25</v>
      </c>
    </row>
    <row r="9" spans="1:14" ht="15.95" customHeight="1">
      <c r="A9" s="22"/>
      <c r="B9" s="23"/>
      <c r="C9" s="34" t="s">
        <v>26</v>
      </c>
      <c r="D9" s="35"/>
      <c r="E9" s="39" t="s">
        <v>4</v>
      </c>
      <c r="F9" s="40" t="s">
        <v>4</v>
      </c>
      <c r="G9" s="40"/>
      <c r="H9" s="37" t="s">
        <v>4</v>
      </c>
      <c r="I9" s="30" t="s">
        <v>27</v>
      </c>
      <c r="J9" s="31"/>
      <c r="K9" s="30" t="s">
        <v>28</v>
      </c>
      <c r="L9" s="31" t="s">
        <v>4</v>
      </c>
      <c r="M9" s="31" t="s">
        <v>29</v>
      </c>
    </row>
    <row r="10" spans="1:14" ht="15.95" customHeight="1">
      <c r="A10" s="22"/>
      <c r="B10" s="23"/>
      <c r="C10" s="34" t="s">
        <v>30</v>
      </c>
      <c r="D10" s="41"/>
      <c r="E10" s="42"/>
      <c r="F10" s="43"/>
      <c r="G10" s="43"/>
      <c r="H10" s="44"/>
      <c r="I10" s="45"/>
      <c r="J10" s="46"/>
      <c r="K10" s="47"/>
      <c r="L10" s="48"/>
      <c r="M10" s="46"/>
    </row>
    <row r="11" spans="1:14" ht="9.9499999999999993" customHeight="1">
      <c r="A11" s="49"/>
      <c r="B11" s="50"/>
      <c r="C11" s="51" t="s">
        <v>31</v>
      </c>
      <c r="D11" s="52"/>
      <c r="E11" s="53" t="s">
        <v>32</v>
      </c>
      <c r="F11" s="1693" t="s">
        <v>33</v>
      </c>
      <c r="G11" s="1694"/>
      <c r="H11" s="54" t="s">
        <v>34</v>
      </c>
      <c r="I11" s="55" t="s">
        <v>35</v>
      </c>
      <c r="J11" s="56" t="s">
        <v>36</v>
      </c>
      <c r="K11" s="57" t="s">
        <v>37</v>
      </c>
      <c r="L11" s="58" t="s">
        <v>38</v>
      </c>
      <c r="M11" s="58" t="s">
        <v>39</v>
      </c>
    </row>
    <row r="12" spans="1:14" ht="18.399999999999999" customHeight="1">
      <c r="A12" s="22"/>
      <c r="B12" s="23"/>
      <c r="C12" s="59" t="s">
        <v>40</v>
      </c>
      <c r="D12" s="60" t="s">
        <v>41</v>
      </c>
      <c r="E12" s="860">
        <v>416234520000</v>
      </c>
      <c r="F12" s="861">
        <v>222579619000</v>
      </c>
      <c r="G12" s="862" t="s">
        <v>4</v>
      </c>
      <c r="H12" s="861">
        <v>28476092000</v>
      </c>
      <c r="I12" s="861">
        <v>81440065000</v>
      </c>
      <c r="J12" s="861">
        <v>21783880000</v>
      </c>
      <c r="K12" s="861">
        <v>29199900000</v>
      </c>
      <c r="L12" s="861">
        <v>22207223000</v>
      </c>
      <c r="M12" s="863">
        <v>10547741000</v>
      </c>
      <c r="N12" s="62"/>
    </row>
    <row r="13" spans="1:14" ht="18.399999999999999" customHeight="1">
      <c r="A13" s="22"/>
      <c r="B13" s="23"/>
      <c r="C13" s="63"/>
      <c r="D13" s="64" t="s">
        <v>42</v>
      </c>
      <c r="E13" s="864">
        <v>416234519999.99994</v>
      </c>
      <c r="F13" s="861">
        <v>234048781574.65002</v>
      </c>
      <c r="G13" s="862" t="s">
        <v>4</v>
      </c>
      <c r="H13" s="861">
        <v>28496510209.049999</v>
      </c>
      <c r="I13" s="861">
        <v>78815882531.660004</v>
      </c>
      <c r="J13" s="861">
        <v>18784374392.230003</v>
      </c>
      <c r="K13" s="861">
        <v>27345893000</v>
      </c>
      <c r="L13" s="861">
        <v>21719914613.66</v>
      </c>
      <c r="M13" s="865">
        <v>7023163678.75</v>
      </c>
      <c r="N13" s="62"/>
    </row>
    <row r="14" spans="1:14" ht="18.399999999999999" customHeight="1">
      <c r="A14" s="22"/>
      <c r="B14" s="23"/>
      <c r="C14" s="65" t="s">
        <v>4</v>
      </c>
      <c r="D14" s="64" t="s">
        <v>43</v>
      </c>
      <c r="E14" s="864">
        <v>414273014380.15002</v>
      </c>
      <c r="F14" s="861">
        <v>233329135589.90002</v>
      </c>
      <c r="G14" s="862" t="s">
        <v>4</v>
      </c>
      <c r="H14" s="861">
        <v>28364687061.399994</v>
      </c>
      <c r="I14" s="861">
        <v>78197306328.97998</v>
      </c>
      <c r="J14" s="861">
        <v>18610437467.620007</v>
      </c>
      <c r="K14" s="861">
        <v>27336009369.27</v>
      </c>
      <c r="L14" s="861">
        <v>21719914608.329998</v>
      </c>
      <c r="M14" s="865">
        <v>6714370429.6499987</v>
      </c>
      <c r="N14" s="62"/>
    </row>
    <row r="15" spans="1:14" ht="18.399999999999999" customHeight="1">
      <c r="A15" s="22"/>
      <c r="B15" s="23"/>
      <c r="C15" s="63"/>
      <c r="D15" s="64" t="s">
        <v>44</v>
      </c>
      <c r="E15" s="355">
        <v>0.99528749893245283</v>
      </c>
      <c r="F15" s="355">
        <v>1.0482951522614476</v>
      </c>
      <c r="G15" s="259"/>
      <c r="H15" s="355">
        <v>0.99608777290788331</v>
      </c>
      <c r="I15" s="355">
        <v>0.96018226813767871</v>
      </c>
      <c r="J15" s="355">
        <v>0.85432151974854831</v>
      </c>
      <c r="K15" s="355">
        <v>0.9361679104815428</v>
      </c>
      <c r="L15" s="355">
        <v>0.97805631115290725</v>
      </c>
      <c r="M15" s="356">
        <v>0.63656952039777981</v>
      </c>
      <c r="N15" s="62"/>
    </row>
    <row r="16" spans="1:14" ht="18.399999999999999" customHeight="1">
      <c r="A16" s="66"/>
      <c r="B16" s="67"/>
      <c r="C16" s="68"/>
      <c r="D16" s="64" t="s">
        <v>45</v>
      </c>
      <c r="E16" s="357">
        <v>0.99528749893245294</v>
      </c>
      <c r="F16" s="357">
        <v>0.99692523080056938</v>
      </c>
      <c r="G16" s="259"/>
      <c r="H16" s="357">
        <v>0.99537405995741401</v>
      </c>
      <c r="I16" s="357">
        <v>0.99215163006730855</v>
      </c>
      <c r="J16" s="357">
        <v>0.99074033976441911</v>
      </c>
      <c r="K16" s="357">
        <v>0.99963856983094324</v>
      </c>
      <c r="L16" s="357">
        <v>0.99999999975460296</v>
      </c>
      <c r="M16" s="358">
        <v>0.95603217250449146</v>
      </c>
      <c r="N16" s="62"/>
    </row>
    <row r="17" spans="1:14" ht="18.399999999999999" customHeight="1">
      <c r="A17" s="69" t="s">
        <v>46</v>
      </c>
      <c r="B17" s="70" t="s">
        <v>47</v>
      </c>
      <c r="C17" s="71" t="s">
        <v>48</v>
      </c>
      <c r="D17" s="72" t="s">
        <v>41</v>
      </c>
      <c r="E17" s="866">
        <v>199882000</v>
      </c>
      <c r="F17" s="856">
        <v>30000000</v>
      </c>
      <c r="G17" s="867"/>
      <c r="H17" s="856">
        <v>857000</v>
      </c>
      <c r="I17" s="856">
        <v>155004000</v>
      </c>
      <c r="J17" s="856">
        <v>14021000</v>
      </c>
      <c r="K17" s="856">
        <v>0</v>
      </c>
      <c r="L17" s="856">
        <v>0</v>
      </c>
      <c r="M17" s="868">
        <v>0</v>
      </c>
      <c r="N17" s="62"/>
    </row>
    <row r="18" spans="1:14" ht="18.399999999999999" customHeight="1">
      <c r="A18" s="74"/>
      <c r="B18" s="70"/>
      <c r="C18" s="71" t="s">
        <v>4</v>
      </c>
      <c r="D18" s="75" t="s">
        <v>42</v>
      </c>
      <c r="E18" s="866">
        <v>197682000</v>
      </c>
      <c r="F18" s="866">
        <v>30000000</v>
      </c>
      <c r="G18" s="866"/>
      <c r="H18" s="866">
        <v>727065</v>
      </c>
      <c r="I18" s="866">
        <v>160594935</v>
      </c>
      <c r="J18" s="866">
        <v>6360000</v>
      </c>
      <c r="K18" s="866">
        <v>0</v>
      </c>
      <c r="L18" s="866">
        <v>0</v>
      </c>
      <c r="M18" s="869">
        <v>0</v>
      </c>
      <c r="N18" s="62"/>
    </row>
    <row r="19" spans="1:14" ht="18.399999999999999" customHeight="1">
      <c r="A19" s="74"/>
      <c r="B19" s="70"/>
      <c r="C19" s="71" t="s">
        <v>4</v>
      </c>
      <c r="D19" s="75" t="s">
        <v>43</v>
      </c>
      <c r="E19" s="866">
        <v>196621334.00999993</v>
      </c>
      <c r="F19" s="866">
        <v>30000000</v>
      </c>
      <c r="G19" s="866"/>
      <c r="H19" s="866">
        <v>722752.06</v>
      </c>
      <c r="I19" s="866">
        <v>159933449.92999992</v>
      </c>
      <c r="J19" s="866">
        <v>5965132.0199999996</v>
      </c>
      <c r="K19" s="866">
        <v>0</v>
      </c>
      <c r="L19" s="866">
        <v>0</v>
      </c>
      <c r="M19" s="869">
        <v>0</v>
      </c>
      <c r="N19" s="62"/>
    </row>
    <row r="20" spans="1:14" ht="18.399999999999999" customHeight="1">
      <c r="A20" s="74"/>
      <c r="B20" s="70"/>
      <c r="C20" s="71" t="s">
        <v>4</v>
      </c>
      <c r="D20" s="75" t="s">
        <v>44</v>
      </c>
      <c r="E20" s="259">
        <v>0.98368704540678964</v>
      </c>
      <c r="F20" s="259">
        <v>1</v>
      </c>
      <c r="G20" s="259"/>
      <c r="H20" s="259">
        <v>0.84335129521586938</v>
      </c>
      <c r="I20" s="259">
        <v>1.0318020820753007</v>
      </c>
      <c r="J20" s="259">
        <v>0.42544269452963407</v>
      </c>
      <c r="K20" s="259">
        <v>0</v>
      </c>
      <c r="L20" s="259">
        <v>0</v>
      </c>
      <c r="M20" s="359">
        <v>0</v>
      </c>
      <c r="N20" s="62"/>
    </row>
    <row r="21" spans="1:14" s="23" customFormat="1" ht="18.399999999999999" customHeight="1">
      <c r="A21" s="76"/>
      <c r="B21" s="77"/>
      <c r="C21" s="78" t="s">
        <v>4</v>
      </c>
      <c r="D21" s="79" t="s">
        <v>45</v>
      </c>
      <c r="E21" s="260">
        <v>0.99463448371627128</v>
      </c>
      <c r="F21" s="260">
        <v>1</v>
      </c>
      <c r="G21" s="260"/>
      <c r="H21" s="260">
        <v>0.99406801317626359</v>
      </c>
      <c r="I21" s="260">
        <v>0.99588103404381911</v>
      </c>
      <c r="J21" s="260">
        <v>0.93791383962264141</v>
      </c>
      <c r="K21" s="260">
        <v>0</v>
      </c>
      <c r="L21" s="260">
        <v>0</v>
      </c>
      <c r="M21" s="360">
        <v>0</v>
      </c>
      <c r="N21" s="62"/>
    </row>
    <row r="22" spans="1:14" ht="18.399999999999999" customHeight="1">
      <c r="A22" s="69" t="s">
        <v>49</v>
      </c>
      <c r="B22" s="70" t="s">
        <v>47</v>
      </c>
      <c r="C22" s="71" t="s">
        <v>50</v>
      </c>
      <c r="D22" s="80" t="s">
        <v>41</v>
      </c>
      <c r="E22" s="866">
        <v>575563000</v>
      </c>
      <c r="F22" s="856">
        <v>0</v>
      </c>
      <c r="G22" s="867"/>
      <c r="H22" s="856">
        <v>101951000</v>
      </c>
      <c r="I22" s="856">
        <v>399320000</v>
      </c>
      <c r="J22" s="856">
        <v>74292000</v>
      </c>
      <c r="K22" s="856">
        <v>0</v>
      </c>
      <c r="L22" s="856">
        <v>0</v>
      </c>
      <c r="M22" s="868">
        <v>0</v>
      </c>
      <c r="N22" s="62"/>
    </row>
    <row r="23" spans="1:14" ht="18.399999999999999" customHeight="1">
      <c r="A23" s="74"/>
      <c r="B23" s="70"/>
      <c r="C23" s="71" t="s">
        <v>4</v>
      </c>
      <c r="D23" s="80" t="s">
        <v>42</v>
      </c>
      <c r="E23" s="866">
        <v>533919000</v>
      </c>
      <c r="F23" s="866">
        <v>0</v>
      </c>
      <c r="G23" s="866"/>
      <c r="H23" s="866">
        <v>101951000</v>
      </c>
      <c r="I23" s="866">
        <v>386820000</v>
      </c>
      <c r="J23" s="866">
        <v>45148000</v>
      </c>
      <c r="K23" s="866">
        <v>0</v>
      </c>
      <c r="L23" s="866">
        <v>0</v>
      </c>
      <c r="M23" s="869">
        <v>0</v>
      </c>
      <c r="N23" s="62"/>
    </row>
    <row r="24" spans="1:14" ht="18.399999999999999" customHeight="1">
      <c r="A24" s="74"/>
      <c r="B24" s="70"/>
      <c r="C24" s="71" t="s">
        <v>4</v>
      </c>
      <c r="D24" s="80" t="s">
        <v>43</v>
      </c>
      <c r="E24" s="866">
        <v>481918123.89000005</v>
      </c>
      <c r="F24" s="866">
        <v>0</v>
      </c>
      <c r="G24" s="866"/>
      <c r="H24" s="866">
        <v>99713471.579999998</v>
      </c>
      <c r="I24" s="866">
        <v>347627841.18000007</v>
      </c>
      <c r="J24" s="866">
        <v>34576811.130000003</v>
      </c>
      <c r="K24" s="866">
        <v>0</v>
      </c>
      <c r="L24" s="866">
        <v>0</v>
      </c>
      <c r="M24" s="869">
        <v>0</v>
      </c>
      <c r="N24" s="62"/>
    </row>
    <row r="25" spans="1:14" ht="18.399999999999999" customHeight="1">
      <c r="A25" s="74"/>
      <c r="B25" s="70"/>
      <c r="C25" s="71" t="s">
        <v>4</v>
      </c>
      <c r="D25" s="80" t="s">
        <v>44</v>
      </c>
      <c r="E25" s="259">
        <v>0.83729865173751616</v>
      </c>
      <c r="F25" s="259">
        <v>0</v>
      </c>
      <c r="G25" s="259"/>
      <c r="H25" s="259">
        <v>0.97805290364979258</v>
      </c>
      <c r="I25" s="259">
        <v>0.87054953716317762</v>
      </c>
      <c r="J25" s="259">
        <v>0.465417691406881</v>
      </c>
      <c r="K25" s="259">
        <v>0</v>
      </c>
      <c r="L25" s="259">
        <v>0</v>
      </c>
      <c r="M25" s="359">
        <v>0</v>
      </c>
      <c r="N25" s="62"/>
    </row>
    <row r="26" spans="1:14" ht="18.399999999999999" customHeight="1">
      <c r="A26" s="76"/>
      <c r="B26" s="77"/>
      <c r="C26" s="78" t="s">
        <v>4</v>
      </c>
      <c r="D26" s="80" t="s">
        <v>45</v>
      </c>
      <c r="E26" s="260">
        <v>0.90260530883898127</v>
      </c>
      <c r="F26" s="260">
        <v>0</v>
      </c>
      <c r="G26" s="260"/>
      <c r="H26" s="260">
        <v>0.97805290364979258</v>
      </c>
      <c r="I26" s="260">
        <v>0.89868114673491561</v>
      </c>
      <c r="J26" s="260">
        <v>0.7658547694250023</v>
      </c>
      <c r="K26" s="260">
        <v>0</v>
      </c>
      <c r="L26" s="260">
        <v>0</v>
      </c>
      <c r="M26" s="360">
        <v>0</v>
      </c>
      <c r="N26" s="62"/>
    </row>
    <row r="27" spans="1:14" ht="18.399999999999999" customHeight="1">
      <c r="A27" s="69" t="s">
        <v>51</v>
      </c>
      <c r="B27" s="70" t="s">
        <v>47</v>
      </c>
      <c r="C27" s="71" t="s">
        <v>52</v>
      </c>
      <c r="D27" s="81" t="s">
        <v>41</v>
      </c>
      <c r="E27" s="866">
        <v>220232000</v>
      </c>
      <c r="F27" s="856">
        <v>100500000</v>
      </c>
      <c r="G27" s="867"/>
      <c r="H27" s="856">
        <v>23251000</v>
      </c>
      <c r="I27" s="856">
        <v>94381000</v>
      </c>
      <c r="J27" s="856">
        <v>2100000</v>
      </c>
      <c r="K27" s="856">
        <v>0</v>
      </c>
      <c r="L27" s="856">
        <v>0</v>
      </c>
      <c r="M27" s="868">
        <v>0</v>
      </c>
      <c r="N27" s="62"/>
    </row>
    <row r="28" spans="1:14" ht="18.399999999999999" customHeight="1">
      <c r="A28" s="74"/>
      <c r="B28" s="70"/>
      <c r="C28" s="71" t="s">
        <v>4</v>
      </c>
      <c r="D28" s="80" t="s">
        <v>42</v>
      </c>
      <c r="E28" s="866">
        <v>216197000</v>
      </c>
      <c r="F28" s="866">
        <v>101361512.97</v>
      </c>
      <c r="G28" s="866"/>
      <c r="H28" s="866">
        <v>22269915.510000002</v>
      </c>
      <c r="I28" s="866">
        <v>89413218.519999996</v>
      </c>
      <c r="J28" s="866">
        <v>3152353</v>
      </c>
      <c r="K28" s="866">
        <v>0</v>
      </c>
      <c r="L28" s="866">
        <v>0</v>
      </c>
      <c r="M28" s="869">
        <v>0</v>
      </c>
      <c r="N28" s="62"/>
    </row>
    <row r="29" spans="1:14" ht="18.399999999999999" customHeight="1">
      <c r="A29" s="74"/>
      <c r="B29" s="70"/>
      <c r="C29" s="71" t="s">
        <v>4</v>
      </c>
      <c r="D29" s="80" t="s">
        <v>43</v>
      </c>
      <c r="E29" s="866">
        <v>203040090.73999998</v>
      </c>
      <c r="F29" s="866">
        <v>96026691.790000007</v>
      </c>
      <c r="G29" s="866"/>
      <c r="H29" s="866">
        <v>21488594.710000001</v>
      </c>
      <c r="I29" s="866">
        <v>82562278.279999956</v>
      </c>
      <c r="J29" s="866">
        <v>2962525.96</v>
      </c>
      <c r="K29" s="866">
        <v>0</v>
      </c>
      <c r="L29" s="866">
        <v>0</v>
      </c>
      <c r="M29" s="869">
        <v>0</v>
      </c>
      <c r="N29" s="62"/>
    </row>
    <row r="30" spans="1:14" ht="18.399999999999999" customHeight="1">
      <c r="A30" s="74"/>
      <c r="B30" s="70"/>
      <c r="C30" s="71" t="s">
        <v>4</v>
      </c>
      <c r="D30" s="80" t="s">
        <v>44</v>
      </c>
      <c r="E30" s="259">
        <v>0.92193727859711572</v>
      </c>
      <c r="F30" s="259">
        <v>0.95548947054726374</v>
      </c>
      <c r="G30" s="259"/>
      <c r="H30" s="259">
        <v>0.92420088211259732</v>
      </c>
      <c r="I30" s="259">
        <v>0.87477647280702642</v>
      </c>
      <c r="J30" s="259">
        <v>1.4107266476190476</v>
      </c>
      <c r="K30" s="259">
        <v>0</v>
      </c>
      <c r="L30" s="259">
        <v>0</v>
      </c>
      <c r="M30" s="359">
        <v>0</v>
      </c>
      <c r="N30" s="62"/>
    </row>
    <row r="31" spans="1:14" ht="18.399999999999999" customHeight="1">
      <c r="A31" s="76"/>
      <c r="B31" s="77"/>
      <c r="C31" s="78" t="s">
        <v>4</v>
      </c>
      <c r="D31" s="82" t="s">
        <v>45</v>
      </c>
      <c r="E31" s="260">
        <v>0.93914388608537569</v>
      </c>
      <c r="F31" s="260">
        <v>0.94736837460606038</v>
      </c>
      <c r="G31" s="260"/>
      <c r="H31" s="260">
        <v>0.96491586150611308</v>
      </c>
      <c r="I31" s="260">
        <v>0.92337888789376688</v>
      </c>
      <c r="J31" s="260">
        <v>0.93978242918860921</v>
      </c>
      <c r="K31" s="260">
        <v>0</v>
      </c>
      <c r="L31" s="260">
        <v>0</v>
      </c>
      <c r="M31" s="360">
        <v>0</v>
      </c>
      <c r="N31" s="62"/>
    </row>
    <row r="32" spans="1:14" ht="18.399999999999999" customHeight="1">
      <c r="A32" s="69" t="s">
        <v>53</v>
      </c>
      <c r="B32" s="70" t="s">
        <v>47</v>
      </c>
      <c r="C32" s="71" t="s">
        <v>54</v>
      </c>
      <c r="D32" s="80" t="s">
        <v>41</v>
      </c>
      <c r="E32" s="866">
        <v>158171000</v>
      </c>
      <c r="F32" s="856">
        <v>0</v>
      </c>
      <c r="G32" s="867"/>
      <c r="H32" s="856">
        <v>32980000</v>
      </c>
      <c r="I32" s="856">
        <v>119737000</v>
      </c>
      <c r="J32" s="856">
        <v>5454000</v>
      </c>
      <c r="K32" s="856">
        <v>0</v>
      </c>
      <c r="L32" s="856">
        <v>0</v>
      </c>
      <c r="M32" s="868">
        <v>0</v>
      </c>
      <c r="N32" s="62"/>
    </row>
    <row r="33" spans="1:14" ht="18.399999999999999" customHeight="1">
      <c r="A33" s="74"/>
      <c r="B33" s="70"/>
      <c r="C33" s="71" t="s">
        <v>4</v>
      </c>
      <c r="D33" s="80" t="s">
        <v>42</v>
      </c>
      <c r="E33" s="866">
        <v>146076000</v>
      </c>
      <c r="F33" s="866">
        <v>0</v>
      </c>
      <c r="G33" s="866"/>
      <c r="H33" s="866">
        <v>28316000</v>
      </c>
      <c r="I33" s="866">
        <v>108630000</v>
      </c>
      <c r="J33" s="866">
        <v>9130000</v>
      </c>
      <c r="K33" s="866">
        <v>0</v>
      </c>
      <c r="L33" s="866">
        <v>0</v>
      </c>
      <c r="M33" s="869">
        <v>0</v>
      </c>
      <c r="N33" s="62"/>
    </row>
    <row r="34" spans="1:14" ht="18.399999999999999" customHeight="1">
      <c r="A34" s="74"/>
      <c r="B34" s="70"/>
      <c r="C34" s="71" t="s">
        <v>4</v>
      </c>
      <c r="D34" s="80" t="s">
        <v>43</v>
      </c>
      <c r="E34" s="866">
        <v>140374721.79999998</v>
      </c>
      <c r="F34" s="866">
        <v>0</v>
      </c>
      <c r="G34" s="866"/>
      <c r="H34" s="866">
        <v>27622102.259999998</v>
      </c>
      <c r="I34" s="866">
        <v>103856101.74999999</v>
      </c>
      <c r="J34" s="866">
        <v>8896517.790000001</v>
      </c>
      <c r="K34" s="866">
        <v>0</v>
      </c>
      <c r="L34" s="866">
        <v>0</v>
      </c>
      <c r="M34" s="869">
        <v>0</v>
      </c>
      <c r="N34" s="62"/>
    </row>
    <row r="35" spans="1:14" ht="18.399999999999999" customHeight="1">
      <c r="A35" s="74"/>
      <c r="B35" s="70"/>
      <c r="C35" s="71" t="s">
        <v>4</v>
      </c>
      <c r="D35" s="80" t="s">
        <v>44</v>
      </c>
      <c r="E35" s="259">
        <v>0.88748709814061988</v>
      </c>
      <c r="F35" s="259">
        <v>0</v>
      </c>
      <c r="G35" s="259"/>
      <c r="H35" s="259">
        <v>0.8375410024257125</v>
      </c>
      <c r="I35" s="259">
        <v>0.86736849720637721</v>
      </c>
      <c r="J35" s="259">
        <v>1.631191380638064</v>
      </c>
      <c r="K35" s="259">
        <v>0</v>
      </c>
      <c r="L35" s="259">
        <v>0</v>
      </c>
      <c r="M35" s="359">
        <v>0</v>
      </c>
      <c r="N35" s="62"/>
    </row>
    <row r="36" spans="1:14" ht="18.399999999999999" customHeight="1">
      <c r="A36" s="76"/>
      <c r="B36" s="77"/>
      <c r="C36" s="78" t="s">
        <v>4</v>
      </c>
      <c r="D36" s="80" t="s">
        <v>45</v>
      </c>
      <c r="E36" s="260">
        <v>0.96097046605876379</v>
      </c>
      <c r="F36" s="260">
        <v>0</v>
      </c>
      <c r="G36" s="260"/>
      <c r="H36" s="260">
        <v>0.97549449992936843</v>
      </c>
      <c r="I36" s="260">
        <v>0.95605359246985167</v>
      </c>
      <c r="J36" s="260">
        <v>0.97442692113910201</v>
      </c>
      <c r="K36" s="260">
        <v>0</v>
      </c>
      <c r="L36" s="260">
        <v>0</v>
      </c>
      <c r="M36" s="360">
        <v>0</v>
      </c>
      <c r="N36" s="62"/>
    </row>
    <row r="37" spans="1:14" ht="18.399999999999999" customHeight="1">
      <c r="A37" s="69" t="s">
        <v>55</v>
      </c>
      <c r="B37" s="70" t="s">
        <v>47</v>
      </c>
      <c r="C37" s="71" t="s">
        <v>56</v>
      </c>
      <c r="D37" s="81" t="s">
        <v>41</v>
      </c>
      <c r="E37" s="866">
        <v>524788000</v>
      </c>
      <c r="F37" s="856">
        <v>0</v>
      </c>
      <c r="G37" s="867"/>
      <c r="H37" s="856">
        <v>69059000</v>
      </c>
      <c r="I37" s="856">
        <v>442221000</v>
      </c>
      <c r="J37" s="856">
        <v>13508000</v>
      </c>
      <c r="K37" s="856">
        <v>0</v>
      </c>
      <c r="L37" s="856">
        <v>0</v>
      </c>
      <c r="M37" s="868">
        <v>0</v>
      </c>
      <c r="N37" s="62"/>
    </row>
    <row r="38" spans="1:14" ht="18.399999999999999" customHeight="1">
      <c r="A38" s="74"/>
      <c r="B38" s="70"/>
      <c r="C38" s="71" t="s">
        <v>4</v>
      </c>
      <c r="D38" s="80" t="s">
        <v>42</v>
      </c>
      <c r="E38" s="866">
        <v>495098000</v>
      </c>
      <c r="F38" s="866">
        <v>0</v>
      </c>
      <c r="G38" s="866"/>
      <c r="H38" s="866">
        <v>59430500</v>
      </c>
      <c r="I38" s="866">
        <v>422159500</v>
      </c>
      <c r="J38" s="866">
        <v>13508000</v>
      </c>
      <c r="K38" s="866">
        <v>0</v>
      </c>
      <c r="L38" s="866">
        <v>0</v>
      </c>
      <c r="M38" s="869">
        <v>0</v>
      </c>
      <c r="N38" s="62"/>
    </row>
    <row r="39" spans="1:14" ht="18.399999999999999" customHeight="1">
      <c r="A39" s="74"/>
      <c r="B39" s="70"/>
      <c r="C39" s="71" t="s">
        <v>4</v>
      </c>
      <c r="D39" s="80" t="s">
        <v>43</v>
      </c>
      <c r="E39" s="866">
        <v>478800048.18000007</v>
      </c>
      <c r="F39" s="866">
        <v>0</v>
      </c>
      <c r="G39" s="866"/>
      <c r="H39" s="866">
        <v>58302144.230000004</v>
      </c>
      <c r="I39" s="866">
        <v>408446374.73000002</v>
      </c>
      <c r="J39" s="866">
        <v>12051529.219999999</v>
      </c>
      <c r="K39" s="866">
        <v>0</v>
      </c>
      <c r="L39" s="866">
        <v>0</v>
      </c>
      <c r="M39" s="869">
        <v>0</v>
      </c>
      <c r="N39" s="62"/>
    </row>
    <row r="40" spans="1:14" ht="18.399999999999999" customHeight="1">
      <c r="A40" s="74"/>
      <c r="B40" s="70"/>
      <c r="C40" s="71" t="s">
        <v>4</v>
      </c>
      <c r="D40" s="80" t="s">
        <v>44</v>
      </c>
      <c r="E40" s="259">
        <v>0.91236851486695592</v>
      </c>
      <c r="F40" s="259">
        <v>0</v>
      </c>
      <c r="G40" s="259"/>
      <c r="H40" s="259">
        <v>0.84423672844958664</v>
      </c>
      <c r="I40" s="259">
        <v>0.92362500815203263</v>
      </c>
      <c r="J40" s="259">
        <v>0.89217717056559065</v>
      </c>
      <c r="K40" s="259">
        <v>0</v>
      </c>
      <c r="L40" s="259">
        <v>0</v>
      </c>
      <c r="M40" s="359">
        <v>0</v>
      </c>
      <c r="N40" s="62"/>
    </row>
    <row r="41" spans="1:14" ht="18.399999999999999" customHeight="1">
      <c r="A41" s="76"/>
      <c r="B41" s="77"/>
      <c r="C41" s="78" t="s">
        <v>4</v>
      </c>
      <c r="D41" s="79" t="s">
        <v>45</v>
      </c>
      <c r="E41" s="361">
        <v>0.96708136203337536</v>
      </c>
      <c r="F41" s="260">
        <v>0</v>
      </c>
      <c r="G41" s="260"/>
      <c r="H41" s="260">
        <v>0.98101386039154992</v>
      </c>
      <c r="I41" s="260">
        <v>0.96751671993642219</v>
      </c>
      <c r="J41" s="260">
        <v>0.89217717056559065</v>
      </c>
      <c r="K41" s="260">
        <v>0</v>
      </c>
      <c r="L41" s="260">
        <v>0</v>
      </c>
      <c r="M41" s="360">
        <v>0</v>
      </c>
      <c r="N41" s="62"/>
    </row>
    <row r="42" spans="1:14" ht="18.399999999999999" customHeight="1">
      <c r="A42" s="69" t="s">
        <v>57</v>
      </c>
      <c r="B42" s="70" t="s">
        <v>47</v>
      </c>
      <c r="C42" s="71" t="s">
        <v>58</v>
      </c>
      <c r="D42" s="72" t="s">
        <v>41</v>
      </c>
      <c r="E42" s="866">
        <v>37100000</v>
      </c>
      <c r="F42" s="856">
        <v>0</v>
      </c>
      <c r="G42" s="867"/>
      <c r="H42" s="856">
        <v>8841000</v>
      </c>
      <c r="I42" s="856">
        <v>27729000</v>
      </c>
      <c r="J42" s="856">
        <v>530000</v>
      </c>
      <c r="K42" s="856">
        <v>0</v>
      </c>
      <c r="L42" s="856">
        <v>0</v>
      </c>
      <c r="M42" s="868">
        <v>0</v>
      </c>
      <c r="N42" s="62"/>
    </row>
    <row r="43" spans="1:14" ht="18.399999999999999" customHeight="1">
      <c r="A43" s="74"/>
      <c r="B43" s="70"/>
      <c r="C43" s="71" t="s">
        <v>4</v>
      </c>
      <c r="D43" s="80" t="s">
        <v>42</v>
      </c>
      <c r="E43" s="866">
        <v>36870000</v>
      </c>
      <c r="F43" s="866">
        <v>0</v>
      </c>
      <c r="G43" s="866"/>
      <c r="H43" s="866">
        <v>8836000</v>
      </c>
      <c r="I43" s="866">
        <v>27734000</v>
      </c>
      <c r="J43" s="866">
        <v>300000</v>
      </c>
      <c r="K43" s="866">
        <v>0</v>
      </c>
      <c r="L43" s="866">
        <v>0</v>
      </c>
      <c r="M43" s="869">
        <v>0</v>
      </c>
      <c r="N43" s="62"/>
    </row>
    <row r="44" spans="1:14" ht="18.399999999999999" customHeight="1">
      <c r="A44" s="74"/>
      <c r="B44" s="70"/>
      <c r="C44" s="71" t="s">
        <v>4</v>
      </c>
      <c r="D44" s="80" t="s">
        <v>43</v>
      </c>
      <c r="E44" s="866">
        <v>35921026.20000001</v>
      </c>
      <c r="F44" s="866">
        <v>0</v>
      </c>
      <c r="G44" s="866"/>
      <c r="H44" s="866">
        <v>8747114.870000001</v>
      </c>
      <c r="I44" s="866">
        <v>26890555.370000005</v>
      </c>
      <c r="J44" s="866">
        <v>283355.96000000002</v>
      </c>
      <c r="K44" s="866">
        <v>0</v>
      </c>
      <c r="L44" s="866">
        <v>0</v>
      </c>
      <c r="M44" s="869">
        <v>0</v>
      </c>
      <c r="N44" s="62"/>
    </row>
    <row r="45" spans="1:14" ht="18.399999999999999" customHeight="1">
      <c r="A45" s="74"/>
      <c r="B45" s="70"/>
      <c r="C45" s="71" t="s">
        <v>4</v>
      </c>
      <c r="D45" s="80" t="s">
        <v>44</v>
      </c>
      <c r="E45" s="259">
        <v>0.96822173045822135</v>
      </c>
      <c r="F45" s="259">
        <v>0</v>
      </c>
      <c r="G45" s="259"/>
      <c r="H45" s="259">
        <v>0.98938071145798001</v>
      </c>
      <c r="I45" s="259">
        <v>0.96976289696707441</v>
      </c>
      <c r="J45" s="259">
        <v>0.53463388679245283</v>
      </c>
      <c r="K45" s="259">
        <v>0</v>
      </c>
      <c r="L45" s="259">
        <v>0</v>
      </c>
      <c r="M45" s="359">
        <v>0</v>
      </c>
      <c r="N45" s="62"/>
    </row>
    <row r="46" spans="1:14" ht="18.399999999999999" customHeight="1">
      <c r="A46" s="76"/>
      <c r="B46" s="77"/>
      <c r="C46" s="78" t="s">
        <v>4</v>
      </c>
      <c r="D46" s="82" t="s">
        <v>45</v>
      </c>
      <c r="E46" s="260">
        <v>0.97426162733930055</v>
      </c>
      <c r="F46" s="260">
        <v>0</v>
      </c>
      <c r="G46" s="260"/>
      <c r="H46" s="260">
        <v>0.98994056926210972</v>
      </c>
      <c r="I46" s="260">
        <v>0.96958806410903597</v>
      </c>
      <c r="J46" s="260">
        <v>0.94451986666666676</v>
      </c>
      <c r="K46" s="260">
        <v>0</v>
      </c>
      <c r="L46" s="260">
        <v>0</v>
      </c>
      <c r="M46" s="360">
        <v>0</v>
      </c>
      <c r="N46" s="62"/>
    </row>
    <row r="47" spans="1:14" ht="18.399999999999999" customHeight="1">
      <c r="A47" s="69" t="s">
        <v>59</v>
      </c>
      <c r="B47" s="70" t="s">
        <v>47</v>
      </c>
      <c r="C47" s="71" t="s">
        <v>60</v>
      </c>
      <c r="D47" s="81" t="s">
        <v>41</v>
      </c>
      <c r="E47" s="866">
        <v>288676000</v>
      </c>
      <c r="F47" s="856">
        <v>0</v>
      </c>
      <c r="G47" s="867"/>
      <c r="H47" s="856">
        <v>357000</v>
      </c>
      <c r="I47" s="856">
        <v>277308000</v>
      </c>
      <c r="J47" s="856">
        <v>11011000</v>
      </c>
      <c r="K47" s="856">
        <v>0</v>
      </c>
      <c r="L47" s="856">
        <v>0</v>
      </c>
      <c r="M47" s="868">
        <v>0</v>
      </c>
      <c r="N47" s="62"/>
    </row>
    <row r="48" spans="1:14" ht="18.399999999999999" customHeight="1">
      <c r="A48" s="74"/>
      <c r="B48" s="70"/>
      <c r="C48" s="71" t="s">
        <v>4</v>
      </c>
      <c r="D48" s="80" t="s">
        <v>42</v>
      </c>
      <c r="E48" s="866">
        <v>288676000</v>
      </c>
      <c r="F48" s="866">
        <v>0</v>
      </c>
      <c r="G48" s="866"/>
      <c r="H48" s="866">
        <v>346792</v>
      </c>
      <c r="I48" s="866">
        <v>277054937</v>
      </c>
      <c r="J48" s="866">
        <v>11274271</v>
      </c>
      <c r="K48" s="866">
        <v>0</v>
      </c>
      <c r="L48" s="866">
        <v>0</v>
      </c>
      <c r="M48" s="869">
        <v>0</v>
      </c>
      <c r="N48" s="62"/>
    </row>
    <row r="49" spans="1:14" ht="18.399999999999999" customHeight="1">
      <c r="A49" s="74"/>
      <c r="B49" s="70"/>
      <c r="C49" s="71" t="s">
        <v>4</v>
      </c>
      <c r="D49" s="80" t="s">
        <v>43</v>
      </c>
      <c r="E49" s="866">
        <v>287391674.22000009</v>
      </c>
      <c r="F49" s="866">
        <v>0</v>
      </c>
      <c r="G49" s="866"/>
      <c r="H49" s="866">
        <v>341869.92</v>
      </c>
      <c r="I49" s="866">
        <v>276733306.86000007</v>
      </c>
      <c r="J49" s="866">
        <v>10316497.439999999</v>
      </c>
      <c r="K49" s="866">
        <v>0</v>
      </c>
      <c r="L49" s="866">
        <v>0</v>
      </c>
      <c r="M49" s="869">
        <v>0</v>
      </c>
      <c r="N49" s="62"/>
    </row>
    <row r="50" spans="1:14" ht="18.399999999999999" customHeight="1">
      <c r="A50" s="74"/>
      <c r="B50" s="70"/>
      <c r="C50" s="71" t="s">
        <v>4</v>
      </c>
      <c r="D50" s="80" t="s">
        <v>44</v>
      </c>
      <c r="E50" s="259">
        <v>0.99555097832864559</v>
      </c>
      <c r="F50" s="259">
        <v>0</v>
      </c>
      <c r="G50" s="259"/>
      <c r="H50" s="259">
        <v>0.95761882352941174</v>
      </c>
      <c r="I50" s="259">
        <v>0.99792759985287149</v>
      </c>
      <c r="J50" s="259">
        <v>0.93692647715920441</v>
      </c>
      <c r="K50" s="259">
        <v>0</v>
      </c>
      <c r="L50" s="259">
        <v>0</v>
      </c>
      <c r="M50" s="359">
        <v>0</v>
      </c>
      <c r="N50" s="62"/>
    </row>
    <row r="51" spans="1:14" ht="18.399999999999999" customHeight="1">
      <c r="A51" s="76"/>
      <c r="B51" s="77"/>
      <c r="C51" s="78" t="s">
        <v>4</v>
      </c>
      <c r="D51" s="82" t="s">
        <v>45</v>
      </c>
      <c r="E51" s="260">
        <v>0.99555097832864559</v>
      </c>
      <c r="F51" s="260">
        <v>0</v>
      </c>
      <c r="G51" s="260"/>
      <c r="H51" s="260">
        <v>0.98580682368682082</v>
      </c>
      <c r="I51" s="260">
        <v>0.99883911059848784</v>
      </c>
      <c r="J51" s="260">
        <v>0.91504785010046319</v>
      </c>
      <c r="K51" s="260">
        <v>0</v>
      </c>
      <c r="L51" s="260">
        <v>0</v>
      </c>
      <c r="M51" s="360">
        <v>0</v>
      </c>
      <c r="N51" s="62"/>
    </row>
    <row r="52" spans="1:14" ht="18.399999999999999" customHeight="1">
      <c r="A52" s="69" t="s">
        <v>61</v>
      </c>
      <c r="B52" s="70" t="s">
        <v>47</v>
      </c>
      <c r="C52" s="71" t="s">
        <v>62</v>
      </c>
      <c r="D52" s="80" t="s">
        <v>41</v>
      </c>
      <c r="E52" s="866">
        <v>40883000</v>
      </c>
      <c r="F52" s="856">
        <v>0</v>
      </c>
      <c r="G52" s="867"/>
      <c r="H52" s="856">
        <v>105000</v>
      </c>
      <c r="I52" s="856">
        <v>35258000</v>
      </c>
      <c r="J52" s="856">
        <v>5520000</v>
      </c>
      <c r="K52" s="856">
        <v>0</v>
      </c>
      <c r="L52" s="856">
        <v>0</v>
      </c>
      <c r="M52" s="868">
        <v>0</v>
      </c>
      <c r="N52" s="62"/>
    </row>
    <row r="53" spans="1:14" ht="18.399999999999999" customHeight="1">
      <c r="A53" s="74"/>
      <c r="B53" s="70"/>
      <c r="C53" s="71" t="s">
        <v>4</v>
      </c>
      <c r="D53" s="80" t="s">
        <v>42</v>
      </c>
      <c r="E53" s="866">
        <v>40883000</v>
      </c>
      <c r="F53" s="866">
        <v>0</v>
      </c>
      <c r="G53" s="866"/>
      <c r="H53" s="866">
        <v>89300</v>
      </c>
      <c r="I53" s="866">
        <v>35993700</v>
      </c>
      <c r="J53" s="866">
        <v>4800000</v>
      </c>
      <c r="K53" s="866">
        <v>0</v>
      </c>
      <c r="L53" s="866">
        <v>0</v>
      </c>
      <c r="M53" s="869">
        <v>0</v>
      </c>
      <c r="N53" s="62"/>
    </row>
    <row r="54" spans="1:14" ht="18.399999999999999" customHeight="1">
      <c r="A54" s="74"/>
      <c r="B54" s="70"/>
      <c r="C54" s="71" t="s">
        <v>4</v>
      </c>
      <c r="D54" s="80" t="s">
        <v>43</v>
      </c>
      <c r="E54" s="866">
        <v>40767022.509999998</v>
      </c>
      <c r="F54" s="866">
        <v>0</v>
      </c>
      <c r="G54" s="866"/>
      <c r="H54" s="866">
        <v>88337.91</v>
      </c>
      <c r="I54" s="866">
        <v>35887987.600000001</v>
      </c>
      <c r="J54" s="866">
        <v>4790697</v>
      </c>
      <c r="K54" s="866">
        <v>0</v>
      </c>
      <c r="L54" s="866">
        <v>0</v>
      </c>
      <c r="M54" s="869">
        <v>0</v>
      </c>
      <c r="N54" s="62"/>
    </row>
    <row r="55" spans="1:14" ht="18.399999999999999" customHeight="1">
      <c r="A55" s="74"/>
      <c r="B55" s="70"/>
      <c r="C55" s="71" t="s">
        <v>4</v>
      </c>
      <c r="D55" s="80" t="s">
        <v>44</v>
      </c>
      <c r="E55" s="259">
        <v>0.99716318543159743</v>
      </c>
      <c r="F55" s="259">
        <v>0</v>
      </c>
      <c r="G55" s="259"/>
      <c r="H55" s="259">
        <v>0.84131342857142866</v>
      </c>
      <c r="I55" s="259">
        <v>1.017867933518634</v>
      </c>
      <c r="J55" s="259">
        <v>0.86787989130434784</v>
      </c>
      <c r="K55" s="259">
        <v>0</v>
      </c>
      <c r="L55" s="259">
        <v>0</v>
      </c>
      <c r="M55" s="359">
        <v>0</v>
      </c>
      <c r="N55" s="62"/>
    </row>
    <row r="56" spans="1:14" ht="18.399999999999999" customHeight="1">
      <c r="A56" s="76"/>
      <c r="B56" s="77"/>
      <c r="C56" s="78" t="s">
        <v>4</v>
      </c>
      <c r="D56" s="80" t="s">
        <v>45</v>
      </c>
      <c r="E56" s="260">
        <v>0.99716318543159743</v>
      </c>
      <c r="F56" s="260">
        <v>0</v>
      </c>
      <c r="G56" s="260"/>
      <c r="H56" s="260">
        <v>0.98922631578947373</v>
      </c>
      <c r="I56" s="260">
        <v>0.99706303047477762</v>
      </c>
      <c r="J56" s="260">
        <v>0.99806187499999999</v>
      </c>
      <c r="K56" s="260">
        <v>0</v>
      </c>
      <c r="L56" s="260">
        <v>0</v>
      </c>
      <c r="M56" s="360">
        <v>0</v>
      </c>
      <c r="N56" s="62"/>
    </row>
    <row r="57" spans="1:14" ht="18.399999999999999" customHeight="1">
      <c r="A57" s="69" t="s">
        <v>63</v>
      </c>
      <c r="B57" s="70" t="s">
        <v>47</v>
      </c>
      <c r="C57" s="71" t="s">
        <v>64</v>
      </c>
      <c r="D57" s="81" t="s">
        <v>41</v>
      </c>
      <c r="E57" s="866">
        <v>48069000</v>
      </c>
      <c r="F57" s="856">
        <v>0</v>
      </c>
      <c r="G57" s="867"/>
      <c r="H57" s="856">
        <v>15000</v>
      </c>
      <c r="I57" s="856">
        <v>47729000</v>
      </c>
      <c r="J57" s="856">
        <v>325000</v>
      </c>
      <c r="K57" s="856">
        <v>0</v>
      </c>
      <c r="L57" s="856">
        <v>0</v>
      </c>
      <c r="M57" s="868">
        <v>0</v>
      </c>
      <c r="N57" s="62"/>
    </row>
    <row r="58" spans="1:14" ht="18.399999999999999" customHeight="1">
      <c r="A58" s="74"/>
      <c r="B58" s="70"/>
      <c r="C58" s="71" t="s">
        <v>65</v>
      </c>
      <c r="D58" s="80" t="s">
        <v>42</v>
      </c>
      <c r="E58" s="866">
        <v>46995100</v>
      </c>
      <c r="F58" s="866">
        <v>0</v>
      </c>
      <c r="G58" s="866"/>
      <c r="H58" s="866">
        <v>65877</v>
      </c>
      <c r="I58" s="866">
        <v>46639223</v>
      </c>
      <c r="J58" s="866">
        <v>290000</v>
      </c>
      <c r="K58" s="866">
        <v>0</v>
      </c>
      <c r="L58" s="866">
        <v>0</v>
      </c>
      <c r="M58" s="869">
        <v>0</v>
      </c>
      <c r="N58" s="62"/>
    </row>
    <row r="59" spans="1:14" ht="18.399999999999999" customHeight="1">
      <c r="A59" s="74"/>
      <c r="B59" s="70"/>
      <c r="C59" s="71" t="s">
        <v>4</v>
      </c>
      <c r="D59" s="80" t="s">
        <v>43</v>
      </c>
      <c r="E59" s="866">
        <v>33777593.200000003</v>
      </c>
      <c r="F59" s="866">
        <v>0</v>
      </c>
      <c r="G59" s="866"/>
      <c r="H59" s="866">
        <v>65876</v>
      </c>
      <c r="I59" s="866">
        <v>33457259.859999999</v>
      </c>
      <c r="J59" s="866">
        <v>254457.34</v>
      </c>
      <c r="K59" s="866">
        <v>0</v>
      </c>
      <c r="L59" s="866">
        <v>0</v>
      </c>
      <c r="M59" s="869">
        <v>0</v>
      </c>
      <c r="N59" s="62"/>
    </row>
    <row r="60" spans="1:14" ht="18.399999999999999" customHeight="1">
      <c r="A60" s="74"/>
      <c r="B60" s="70"/>
      <c r="C60" s="71" t="s">
        <v>4</v>
      </c>
      <c r="D60" s="80" t="s">
        <v>44</v>
      </c>
      <c r="E60" s="259">
        <v>0.70268974182945354</v>
      </c>
      <c r="F60" s="259">
        <v>0</v>
      </c>
      <c r="G60" s="259"/>
      <c r="H60" s="259">
        <v>4.3917333333333337</v>
      </c>
      <c r="I60" s="259">
        <v>0.70098388526891409</v>
      </c>
      <c r="J60" s="259">
        <v>0.78294566153846157</v>
      </c>
      <c r="K60" s="259">
        <v>0</v>
      </c>
      <c r="L60" s="259">
        <v>0</v>
      </c>
      <c r="M60" s="359">
        <v>0</v>
      </c>
      <c r="N60" s="62"/>
    </row>
    <row r="61" spans="1:14" ht="18.399999999999999" customHeight="1">
      <c r="A61" s="76"/>
      <c r="B61" s="77"/>
      <c r="C61" s="78" t="s">
        <v>4</v>
      </c>
      <c r="D61" s="82" t="s">
        <v>45</v>
      </c>
      <c r="E61" s="260">
        <v>0.71874712895599757</v>
      </c>
      <c r="F61" s="260">
        <v>0</v>
      </c>
      <c r="G61" s="260"/>
      <c r="H61" s="260">
        <v>0.99998482019521229</v>
      </c>
      <c r="I61" s="260">
        <v>0.71736314860991568</v>
      </c>
      <c r="J61" s="260">
        <v>0.8774391034482758</v>
      </c>
      <c r="K61" s="260">
        <v>0</v>
      </c>
      <c r="L61" s="260">
        <v>0</v>
      </c>
      <c r="M61" s="360">
        <v>0</v>
      </c>
      <c r="N61" s="62"/>
    </row>
    <row r="62" spans="1:14" ht="18.399999999999999" customHeight="1">
      <c r="A62" s="69" t="s">
        <v>66</v>
      </c>
      <c r="B62" s="70" t="s">
        <v>47</v>
      </c>
      <c r="C62" s="71" t="s">
        <v>740</v>
      </c>
      <c r="D62" s="80" t="s">
        <v>41</v>
      </c>
      <c r="E62" s="866">
        <v>31985000</v>
      </c>
      <c r="F62" s="856">
        <v>0</v>
      </c>
      <c r="G62" s="867"/>
      <c r="H62" s="856">
        <v>30000</v>
      </c>
      <c r="I62" s="856">
        <v>30995000</v>
      </c>
      <c r="J62" s="856">
        <v>960000</v>
      </c>
      <c r="K62" s="856">
        <v>0</v>
      </c>
      <c r="L62" s="856">
        <v>0</v>
      </c>
      <c r="M62" s="868">
        <v>0</v>
      </c>
      <c r="N62" s="62"/>
    </row>
    <row r="63" spans="1:14" ht="18.399999999999999" customHeight="1">
      <c r="A63" s="74"/>
      <c r="B63" s="70"/>
      <c r="C63" s="71" t="s">
        <v>741</v>
      </c>
      <c r="D63" s="80" t="s">
        <v>42</v>
      </c>
      <c r="E63" s="866">
        <v>31985000</v>
      </c>
      <c r="F63" s="866">
        <v>0</v>
      </c>
      <c r="G63" s="866"/>
      <c r="H63" s="866">
        <v>44000</v>
      </c>
      <c r="I63" s="866">
        <v>31871000</v>
      </c>
      <c r="J63" s="866">
        <v>70000</v>
      </c>
      <c r="K63" s="866">
        <v>0</v>
      </c>
      <c r="L63" s="866">
        <v>0</v>
      </c>
      <c r="M63" s="869">
        <v>0</v>
      </c>
      <c r="N63" s="62"/>
    </row>
    <row r="64" spans="1:14" ht="18.399999999999999" customHeight="1">
      <c r="A64" s="74"/>
      <c r="B64" s="70"/>
      <c r="C64" s="71" t="s">
        <v>4</v>
      </c>
      <c r="D64" s="80" t="s">
        <v>43</v>
      </c>
      <c r="E64" s="866">
        <v>31390417.939999998</v>
      </c>
      <c r="F64" s="866">
        <v>0</v>
      </c>
      <c r="G64" s="866"/>
      <c r="H64" s="866">
        <v>43558.080000000002</v>
      </c>
      <c r="I64" s="866">
        <v>31281352.469999999</v>
      </c>
      <c r="J64" s="866">
        <v>65507.39</v>
      </c>
      <c r="K64" s="866">
        <v>0</v>
      </c>
      <c r="L64" s="866">
        <v>0</v>
      </c>
      <c r="M64" s="869">
        <v>0</v>
      </c>
      <c r="N64" s="62"/>
    </row>
    <row r="65" spans="1:14" ht="18.399999999999999" customHeight="1">
      <c r="A65" s="74"/>
      <c r="B65" s="70"/>
      <c r="C65" s="71" t="s">
        <v>4</v>
      </c>
      <c r="D65" s="80" t="s">
        <v>44</v>
      </c>
      <c r="E65" s="259">
        <v>0.98141059684226972</v>
      </c>
      <c r="F65" s="259">
        <v>0</v>
      </c>
      <c r="G65" s="259"/>
      <c r="H65" s="259">
        <v>1.4519360000000001</v>
      </c>
      <c r="I65" s="259">
        <v>1.0092386665591224</v>
      </c>
      <c r="J65" s="259">
        <v>6.8236864583333334E-2</v>
      </c>
      <c r="K65" s="259">
        <v>0</v>
      </c>
      <c r="L65" s="259">
        <v>0</v>
      </c>
      <c r="M65" s="359">
        <v>0</v>
      </c>
      <c r="N65" s="62"/>
    </row>
    <row r="66" spans="1:14" ht="18.399999999999999" customHeight="1">
      <c r="A66" s="76"/>
      <c r="B66" s="77"/>
      <c r="C66" s="78" t="s">
        <v>4</v>
      </c>
      <c r="D66" s="82" t="s">
        <v>45</v>
      </c>
      <c r="E66" s="260">
        <v>0.98141059684226972</v>
      </c>
      <c r="F66" s="260">
        <v>0</v>
      </c>
      <c r="G66" s="260"/>
      <c r="H66" s="260">
        <v>0.98995636363636363</v>
      </c>
      <c r="I66" s="260">
        <v>0.98149893225816565</v>
      </c>
      <c r="J66" s="260">
        <v>0.93581985714285709</v>
      </c>
      <c r="K66" s="260">
        <v>0</v>
      </c>
      <c r="L66" s="260">
        <v>0</v>
      </c>
      <c r="M66" s="360">
        <v>0</v>
      </c>
      <c r="N66" s="62"/>
    </row>
    <row r="67" spans="1:14" ht="18.399999999999999" customHeight="1">
      <c r="A67" s="69" t="s">
        <v>67</v>
      </c>
      <c r="B67" s="70" t="s">
        <v>47</v>
      </c>
      <c r="C67" s="71" t="s">
        <v>68</v>
      </c>
      <c r="D67" s="81" t="s">
        <v>41</v>
      </c>
      <c r="E67" s="866">
        <v>76579000</v>
      </c>
      <c r="F67" s="856">
        <v>7650000</v>
      </c>
      <c r="G67" s="867"/>
      <c r="H67" s="856">
        <v>77000</v>
      </c>
      <c r="I67" s="856">
        <v>64814000</v>
      </c>
      <c r="J67" s="856">
        <v>4038000</v>
      </c>
      <c r="K67" s="856">
        <v>0</v>
      </c>
      <c r="L67" s="856">
        <v>0</v>
      </c>
      <c r="M67" s="868">
        <v>0</v>
      </c>
      <c r="N67" s="62"/>
    </row>
    <row r="68" spans="1:14" ht="18.399999999999999" customHeight="1">
      <c r="A68" s="74"/>
      <c r="B68" s="70"/>
      <c r="C68" s="71" t="s">
        <v>4</v>
      </c>
      <c r="D68" s="80" t="s">
        <v>42</v>
      </c>
      <c r="E68" s="866">
        <v>476056643</v>
      </c>
      <c r="F68" s="866">
        <v>299285625</v>
      </c>
      <c r="G68" s="866"/>
      <c r="H68" s="866">
        <v>839090</v>
      </c>
      <c r="I68" s="866">
        <v>169398928</v>
      </c>
      <c r="J68" s="866">
        <v>6533000</v>
      </c>
      <c r="K68" s="866">
        <v>0</v>
      </c>
      <c r="L68" s="866">
        <v>0</v>
      </c>
      <c r="M68" s="869">
        <v>0</v>
      </c>
      <c r="N68" s="62"/>
    </row>
    <row r="69" spans="1:14" ht="18.399999999999999" customHeight="1">
      <c r="A69" s="74"/>
      <c r="B69" s="70"/>
      <c r="C69" s="71" t="s">
        <v>4</v>
      </c>
      <c r="D69" s="80" t="s">
        <v>43</v>
      </c>
      <c r="E69" s="866">
        <v>410666294.20999998</v>
      </c>
      <c r="F69" s="866">
        <v>287137393.50999999</v>
      </c>
      <c r="G69" s="866"/>
      <c r="H69" s="866">
        <v>559487.92999999993</v>
      </c>
      <c r="I69" s="866">
        <v>118875326.93000002</v>
      </c>
      <c r="J69" s="866">
        <v>4094085.84</v>
      </c>
      <c r="K69" s="866">
        <v>0</v>
      </c>
      <c r="L69" s="866">
        <v>0</v>
      </c>
      <c r="M69" s="869">
        <v>0</v>
      </c>
      <c r="N69" s="62"/>
    </row>
    <row r="70" spans="1:14" ht="18.399999999999999" customHeight="1">
      <c r="A70" s="74"/>
      <c r="B70" s="70"/>
      <c r="C70" s="71" t="s">
        <v>4</v>
      </c>
      <c r="D70" s="80" t="s">
        <v>44</v>
      </c>
      <c r="E70" s="259">
        <v>5.3626489534990007</v>
      </c>
      <c r="F70" s="259" t="s">
        <v>753</v>
      </c>
      <c r="G70" s="259"/>
      <c r="H70" s="259">
        <v>7.2660770129870125</v>
      </c>
      <c r="I70" s="259">
        <v>1.8340995298855189</v>
      </c>
      <c r="J70" s="259">
        <v>1.0138895096582465</v>
      </c>
      <c r="K70" s="259">
        <v>0</v>
      </c>
      <c r="L70" s="259">
        <v>0</v>
      </c>
      <c r="M70" s="359">
        <v>0</v>
      </c>
      <c r="N70" s="62"/>
    </row>
    <row r="71" spans="1:14" ht="18" customHeight="1">
      <c r="A71" s="76"/>
      <c r="B71" s="77"/>
      <c r="C71" s="78" t="s">
        <v>4</v>
      </c>
      <c r="D71" s="79" t="s">
        <v>45</v>
      </c>
      <c r="E71" s="361">
        <v>0.86264166302159972</v>
      </c>
      <c r="F71" s="260">
        <v>0.95940923828199232</v>
      </c>
      <c r="G71" s="260"/>
      <c r="H71" s="260">
        <v>0.6667794038780106</v>
      </c>
      <c r="I71" s="260">
        <v>0.70174781111956042</v>
      </c>
      <c r="J71" s="260">
        <v>0.62667776519210161</v>
      </c>
      <c r="K71" s="260">
        <v>0</v>
      </c>
      <c r="L71" s="260">
        <v>0</v>
      </c>
      <c r="M71" s="360">
        <v>0</v>
      </c>
      <c r="N71" s="62"/>
    </row>
    <row r="72" spans="1:14" ht="18.399999999999999" customHeight="1">
      <c r="A72" s="69" t="s">
        <v>69</v>
      </c>
      <c r="B72" s="70" t="s">
        <v>47</v>
      </c>
      <c r="C72" s="71" t="s">
        <v>70</v>
      </c>
      <c r="D72" s="72" t="s">
        <v>41</v>
      </c>
      <c r="E72" s="866">
        <v>338863000</v>
      </c>
      <c r="F72" s="856">
        <v>0</v>
      </c>
      <c r="G72" s="867"/>
      <c r="H72" s="856">
        <v>2513000</v>
      </c>
      <c r="I72" s="856">
        <v>331822000</v>
      </c>
      <c r="J72" s="856">
        <v>4513000</v>
      </c>
      <c r="K72" s="856">
        <v>0</v>
      </c>
      <c r="L72" s="856">
        <v>0</v>
      </c>
      <c r="M72" s="868">
        <v>15000</v>
      </c>
      <c r="N72" s="62"/>
    </row>
    <row r="73" spans="1:14" ht="18.399999999999999" customHeight="1">
      <c r="A73" s="74"/>
      <c r="B73" s="70"/>
      <c r="C73" s="71" t="s">
        <v>4</v>
      </c>
      <c r="D73" s="80" t="s">
        <v>42</v>
      </c>
      <c r="E73" s="866">
        <v>338878674</v>
      </c>
      <c r="F73" s="866">
        <v>0</v>
      </c>
      <c r="G73" s="866"/>
      <c r="H73" s="866">
        <v>2850513</v>
      </c>
      <c r="I73" s="866">
        <v>331432487</v>
      </c>
      <c r="J73" s="866">
        <v>4565000</v>
      </c>
      <c r="K73" s="866">
        <v>0</v>
      </c>
      <c r="L73" s="866">
        <v>0</v>
      </c>
      <c r="M73" s="869">
        <v>30674</v>
      </c>
      <c r="N73" s="62"/>
    </row>
    <row r="74" spans="1:14" ht="18.399999999999999" customHeight="1">
      <c r="A74" s="74"/>
      <c r="B74" s="70"/>
      <c r="C74" s="71" t="s">
        <v>4</v>
      </c>
      <c r="D74" s="80" t="s">
        <v>43</v>
      </c>
      <c r="E74" s="866">
        <v>335956122.26999998</v>
      </c>
      <c r="F74" s="866">
        <v>0</v>
      </c>
      <c r="G74" s="866"/>
      <c r="H74" s="866">
        <v>2800486.4899999998</v>
      </c>
      <c r="I74" s="866">
        <v>328743296.30999994</v>
      </c>
      <c r="J74" s="866">
        <v>4396675.6000000006</v>
      </c>
      <c r="K74" s="866">
        <v>0</v>
      </c>
      <c r="L74" s="866">
        <v>0</v>
      </c>
      <c r="M74" s="869">
        <v>15663.869999999999</v>
      </c>
      <c r="N74" s="62"/>
    </row>
    <row r="75" spans="1:14" ht="18.399999999999999" customHeight="1">
      <c r="A75" s="74"/>
      <c r="B75" s="70"/>
      <c r="C75" s="71" t="s">
        <v>4</v>
      </c>
      <c r="D75" s="80" t="s">
        <v>44</v>
      </c>
      <c r="E75" s="259">
        <v>0.9914216726818802</v>
      </c>
      <c r="F75" s="259">
        <v>0</v>
      </c>
      <c r="G75" s="259"/>
      <c r="H75" s="259">
        <v>1.1143997174691602</v>
      </c>
      <c r="I75" s="259">
        <v>0.99072182166944911</v>
      </c>
      <c r="J75" s="259">
        <v>0.9742245956126746</v>
      </c>
      <c r="K75" s="259">
        <v>0</v>
      </c>
      <c r="L75" s="259">
        <v>0</v>
      </c>
      <c r="M75" s="359">
        <v>1.0442579999999999</v>
      </c>
      <c r="N75" s="62"/>
    </row>
    <row r="76" spans="1:14" ht="18.399999999999999" customHeight="1">
      <c r="A76" s="76"/>
      <c r="B76" s="77"/>
      <c r="C76" s="78" t="s">
        <v>4</v>
      </c>
      <c r="D76" s="83" t="s">
        <v>45</v>
      </c>
      <c r="E76" s="260">
        <v>0.99137581690962351</v>
      </c>
      <c r="F76" s="260">
        <v>0</v>
      </c>
      <c r="G76" s="260"/>
      <c r="H76" s="260">
        <v>0.98244999759692375</v>
      </c>
      <c r="I76" s="260">
        <v>0.99188615843201855</v>
      </c>
      <c r="J76" s="260">
        <v>0.96312718510405271</v>
      </c>
      <c r="K76" s="260">
        <v>0</v>
      </c>
      <c r="L76" s="260">
        <v>0</v>
      </c>
      <c r="M76" s="360">
        <v>0.51065625611266863</v>
      </c>
      <c r="N76" s="62"/>
    </row>
    <row r="77" spans="1:14" ht="18.399999999999999" customHeight="1">
      <c r="A77" s="69" t="s">
        <v>71</v>
      </c>
      <c r="B77" s="70" t="s">
        <v>47</v>
      </c>
      <c r="C77" s="71" t="s">
        <v>72</v>
      </c>
      <c r="D77" s="81" t="s">
        <v>41</v>
      </c>
      <c r="E77" s="866">
        <v>342143000</v>
      </c>
      <c r="F77" s="856">
        <v>1970000</v>
      </c>
      <c r="G77" s="867"/>
      <c r="H77" s="856">
        <v>9539000</v>
      </c>
      <c r="I77" s="856">
        <v>309923000</v>
      </c>
      <c r="J77" s="856">
        <v>20711000</v>
      </c>
      <c r="K77" s="856">
        <v>0</v>
      </c>
      <c r="L77" s="856">
        <v>0</v>
      </c>
      <c r="M77" s="868">
        <v>0</v>
      </c>
      <c r="N77" s="62"/>
    </row>
    <row r="78" spans="1:14" ht="18.399999999999999" customHeight="1">
      <c r="A78" s="74"/>
      <c r="B78" s="70"/>
      <c r="C78" s="71" t="s">
        <v>73</v>
      </c>
      <c r="D78" s="80" t="s">
        <v>42</v>
      </c>
      <c r="E78" s="866">
        <v>344157000</v>
      </c>
      <c r="F78" s="866">
        <v>300000</v>
      </c>
      <c r="G78" s="866"/>
      <c r="H78" s="866">
        <v>8747286</v>
      </c>
      <c r="I78" s="866">
        <v>313083714</v>
      </c>
      <c r="J78" s="866">
        <v>22026000</v>
      </c>
      <c r="K78" s="866">
        <v>0</v>
      </c>
      <c r="L78" s="866">
        <v>0</v>
      </c>
      <c r="M78" s="869">
        <v>0</v>
      </c>
      <c r="N78" s="62"/>
    </row>
    <row r="79" spans="1:14" ht="18.399999999999999" customHeight="1">
      <c r="A79" s="74"/>
      <c r="B79" s="70"/>
      <c r="C79" s="71" t="s">
        <v>74</v>
      </c>
      <c r="D79" s="80" t="s">
        <v>43</v>
      </c>
      <c r="E79" s="866">
        <v>340559847.42000008</v>
      </c>
      <c r="F79" s="866">
        <v>292081.09000000003</v>
      </c>
      <c r="G79" s="866"/>
      <c r="H79" s="866">
        <v>8669550.4199999999</v>
      </c>
      <c r="I79" s="866">
        <v>310153508.6500001</v>
      </c>
      <c r="J79" s="866">
        <v>21444707.260000002</v>
      </c>
      <c r="K79" s="866">
        <v>0</v>
      </c>
      <c r="L79" s="866">
        <v>0</v>
      </c>
      <c r="M79" s="869">
        <v>0</v>
      </c>
      <c r="N79" s="62"/>
    </row>
    <row r="80" spans="1:14" ht="18.399999999999999" customHeight="1">
      <c r="A80" s="74"/>
      <c r="B80" s="70"/>
      <c r="C80" s="71" t="s">
        <v>4</v>
      </c>
      <c r="D80" s="80" t="s">
        <v>44</v>
      </c>
      <c r="E80" s="259">
        <v>0.99537283363973561</v>
      </c>
      <c r="F80" s="259">
        <v>0.14826451269035534</v>
      </c>
      <c r="G80" s="259"/>
      <c r="H80" s="259">
        <v>0.90885317328860471</v>
      </c>
      <c r="I80" s="259">
        <v>1.000743761030966</v>
      </c>
      <c r="J80" s="259">
        <v>1.0354259697745161</v>
      </c>
      <c r="K80" s="259">
        <v>0</v>
      </c>
      <c r="L80" s="259">
        <v>0</v>
      </c>
      <c r="M80" s="359">
        <v>0</v>
      </c>
      <c r="N80" s="62"/>
    </row>
    <row r="81" spans="1:14" ht="18.399999999999999" customHeight="1">
      <c r="A81" s="76"/>
      <c r="B81" s="77"/>
      <c r="C81" s="78" t="s">
        <v>4</v>
      </c>
      <c r="D81" s="82" t="s">
        <v>45</v>
      </c>
      <c r="E81" s="260">
        <v>0.98954793138015518</v>
      </c>
      <c r="F81" s="260">
        <v>0.97360363333333344</v>
      </c>
      <c r="G81" s="260"/>
      <c r="H81" s="260">
        <v>0.99111317727578585</v>
      </c>
      <c r="I81" s="260">
        <v>0.99064082474120674</v>
      </c>
      <c r="J81" s="260">
        <v>0.97360879233632991</v>
      </c>
      <c r="K81" s="260">
        <v>0</v>
      </c>
      <c r="L81" s="260">
        <v>0</v>
      </c>
      <c r="M81" s="360">
        <v>0</v>
      </c>
      <c r="N81" s="62"/>
    </row>
    <row r="82" spans="1:14" ht="18.399999999999999" customHeight="1">
      <c r="A82" s="69" t="s">
        <v>75</v>
      </c>
      <c r="B82" s="84" t="s">
        <v>47</v>
      </c>
      <c r="C82" s="71" t="s">
        <v>76</v>
      </c>
      <c r="D82" s="81" t="s">
        <v>41</v>
      </c>
      <c r="E82" s="866">
        <v>11585000</v>
      </c>
      <c r="F82" s="856">
        <v>0</v>
      </c>
      <c r="G82" s="867"/>
      <c r="H82" s="856">
        <v>11000</v>
      </c>
      <c r="I82" s="856">
        <v>11424000</v>
      </c>
      <c r="J82" s="856">
        <v>150000</v>
      </c>
      <c r="K82" s="856">
        <v>0</v>
      </c>
      <c r="L82" s="856">
        <v>0</v>
      </c>
      <c r="M82" s="868">
        <v>0</v>
      </c>
      <c r="N82" s="62"/>
    </row>
    <row r="83" spans="1:14" ht="18.399999999999999" customHeight="1">
      <c r="A83" s="74"/>
      <c r="B83" s="70"/>
      <c r="C83" s="71"/>
      <c r="D83" s="80" t="s">
        <v>42</v>
      </c>
      <c r="E83" s="866">
        <v>11585000.000000002</v>
      </c>
      <c r="F83" s="866">
        <v>0</v>
      </c>
      <c r="G83" s="866"/>
      <c r="H83" s="866">
        <v>4120.3</v>
      </c>
      <c r="I83" s="866">
        <v>11341808.590000002</v>
      </c>
      <c r="J83" s="866">
        <v>239071.11</v>
      </c>
      <c r="K83" s="866">
        <v>0</v>
      </c>
      <c r="L83" s="866">
        <v>0</v>
      </c>
      <c r="M83" s="869">
        <v>0</v>
      </c>
      <c r="N83" s="62"/>
    </row>
    <row r="84" spans="1:14" ht="18.399999999999999" customHeight="1">
      <c r="A84" s="74"/>
      <c r="B84" s="70"/>
      <c r="C84" s="71"/>
      <c r="D84" s="80" t="s">
        <v>43</v>
      </c>
      <c r="E84" s="866">
        <v>11584922.680000002</v>
      </c>
      <c r="F84" s="866">
        <v>0</v>
      </c>
      <c r="G84" s="866"/>
      <c r="H84" s="866">
        <v>4120.3</v>
      </c>
      <c r="I84" s="866">
        <v>11341731.270000001</v>
      </c>
      <c r="J84" s="866">
        <v>239071.11</v>
      </c>
      <c r="K84" s="866">
        <v>0</v>
      </c>
      <c r="L84" s="866">
        <v>0</v>
      </c>
      <c r="M84" s="869">
        <v>0</v>
      </c>
      <c r="N84" s="62"/>
    </row>
    <row r="85" spans="1:14" ht="18.399999999999999" customHeight="1">
      <c r="A85" s="74"/>
      <c r="B85" s="70"/>
      <c r="C85" s="71"/>
      <c r="D85" s="80" t="s">
        <v>44</v>
      </c>
      <c r="E85" s="259">
        <v>0.99999332585239542</v>
      </c>
      <c r="F85" s="259">
        <v>0</v>
      </c>
      <c r="G85" s="259"/>
      <c r="H85" s="259">
        <v>0.37457272727272728</v>
      </c>
      <c r="I85" s="259">
        <v>0.99279860556722699</v>
      </c>
      <c r="J85" s="259">
        <v>1.5938074</v>
      </c>
      <c r="K85" s="259">
        <v>0</v>
      </c>
      <c r="L85" s="259">
        <v>0</v>
      </c>
      <c r="M85" s="359">
        <v>0</v>
      </c>
      <c r="N85" s="62"/>
    </row>
    <row r="86" spans="1:14" ht="18.399999999999999" customHeight="1">
      <c r="A86" s="76"/>
      <c r="B86" s="77"/>
      <c r="C86" s="78"/>
      <c r="D86" s="82" t="s">
        <v>45</v>
      </c>
      <c r="E86" s="260">
        <v>0.99999332585239531</v>
      </c>
      <c r="F86" s="260">
        <v>0</v>
      </c>
      <c r="G86" s="260"/>
      <c r="H86" s="260">
        <v>1</v>
      </c>
      <c r="I86" s="260">
        <v>0.99999318274511628</v>
      </c>
      <c r="J86" s="260">
        <v>1</v>
      </c>
      <c r="K86" s="260">
        <v>0</v>
      </c>
      <c r="L86" s="260">
        <v>0</v>
      </c>
      <c r="M86" s="360">
        <v>0</v>
      </c>
      <c r="N86" s="62"/>
    </row>
    <row r="87" spans="1:14" ht="18.399999999999999" customHeight="1">
      <c r="A87" s="69" t="s">
        <v>77</v>
      </c>
      <c r="B87" s="70" t="s">
        <v>47</v>
      </c>
      <c r="C87" s="71" t="s">
        <v>78</v>
      </c>
      <c r="D87" s="80" t="s">
        <v>41</v>
      </c>
      <c r="E87" s="866">
        <v>8128345000</v>
      </c>
      <c r="F87" s="856">
        <v>0</v>
      </c>
      <c r="G87" s="867"/>
      <c r="H87" s="856">
        <v>641208000</v>
      </c>
      <c r="I87" s="856">
        <v>7174609000</v>
      </c>
      <c r="J87" s="856">
        <v>312528000</v>
      </c>
      <c r="K87" s="856">
        <v>0</v>
      </c>
      <c r="L87" s="856">
        <v>0</v>
      </c>
      <c r="M87" s="868">
        <v>0</v>
      </c>
      <c r="N87" s="62"/>
    </row>
    <row r="88" spans="1:14" ht="18.399999999999999" customHeight="1">
      <c r="A88" s="74"/>
      <c r="B88" s="70"/>
      <c r="C88" s="71" t="s">
        <v>4</v>
      </c>
      <c r="D88" s="80" t="s">
        <v>42</v>
      </c>
      <c r="E88" s="866">
        <v>8105565650</v>
      </c>
      <c r="F88" s="866">
        <v>0</v>
      </c>
      <c r="G88" s="866"/>
      <c r="H88" s="866">
        <v>595163401</v>
      </c>
      <c r="I88" s="866">
        <v>7197741932</v>
      </c>
      <c r="J88" s="866">
        <v>312393000</v>
      </c>
      <c r="K88" s="866">
        <v>0</v>
      </c>
      <c r="L88" s="866">
        <v>0</v>
      </c>
      <c r="M88" s="869">
        <v>267317</v>
      </c>
      <c r="N88" s="62"/>
    </row>
    <row r="89" spans="1:14" ht="18.399999999999999" customHeight="1">
      <c r="A89" s="74"/>
      <c r="B89" s="70"/>
      <c r="C89" s="71" t="s">
        <v>4</v>
      </c>
      <c r="D89" s="80" t="s">
        <v>43</v>
      </c>
      <c r="E89" s="866">
        <v>8047070761.5899982</v>
      </c>
      <c r="F89" s="866">
        <v>0</v>
      </c>
      <c r="G89" s="866"/>
      <c r="H89" s="866">
        <v>584749634.11999977</v>
      </c>
      <c r="I89" s="866">
        <v>7153564149.7899981</v>
      </c>
      <c r="J89" s="866">
        <v>308728340.00999999</v>
      </c>
      <c r="K89" s="866">
        <v>0</v>
      </c>
      <c r="L89" s="866">
        <v>0</v>
      </c>
      <c r="M89" s="869">
        <v>28637.670000000013</v>
      </c>
      <c r="N89" s="62"/>
    </row>
    <row r="90" spans="1:14" ht="18.399999999999999" customHeight="1">
      <c r="A90" s="74"/>
      <c r="B90" s="70"/>
      <c r="C90" s="71" t="s">
        <v>4</v>
      </c>
      <c r="D90" s="80" t="s">
        <v>44</v>
      </c>
      <c r="E90" s="259">
        <v>0.99000113326759609</v>
      </c>
      <c r="F90" s="259">
        <v>0</v>
      </c>
      <c r="G90" s="259"/>
      <c r="H90" s="259">
        <v>0.91194999769185625</v>
      </c>
      <c r="I90" s="259">
        <v>0.9970667599851083</v>
      </c>
      <c r="J90" s="259">
        <v>0.98784217737290736</v>
      </c>
      <c r="K90" s="259">
        <v>0</v>
      </c>
      <c r="L90" s="259">
        <v>0</v>
      </c>
      <c r="M90" s="359">
        <v>0</v>
      </c>
      <c r="N90" s="62"/>
    </row>
    <row r="91" spans="1:14" ht="18.399999999999999" customHeight="1">
      <c r="A91" s="76"/>
      <c r="B91" s="77"/>
      <c r="C91" s="78" t="s">
        <v>4</v>
      </c>
      <c r="D91" s="80" t="s">
        <v>45</v>
      </c>
      <c r="E91" s="260">
        <v>0.99278336751118634</v>
      </c>
      <c r="F91" s="260">
        <v>0</v>
      </c>
      <c r="G91" s="260"/>
      <c r="H91" s="260">
        <v>0.98250267596679686</v>
      </c>
      <c r="I91" s="260">
        <v>0.99386227199761157</v>
      </c>
      <c r="J91" s="260">
        <v>0.98826907136203435</v>
      </c>
      <c r="K91" s="260">
        <v>0</v>
      </c>
      <c r="L91" s="260">
        <v>0</v>
      </c>
      <c r="M91" s="360">
        <v>0.10712999921441589</v>
      </c>
      <c r="N91" s="62"/>
    </row>
    <row r="92" spans="1:14" ht="18.399999999999999" customHeight="1">
      <c r="A92" s="69" t="s">
        <v>79</v>
      </c>
      <c r="B92" s="70" t="s">
        <v>47</v>
      </c>
      <c r="C92" s="71" t="s">
        <v>80</v>
      </c>
      <c r="D92" s="81" t="s">
        <v>41</v>
      </c>
      <c r="E92" s="866">
        <v>256555000</v>
      </c>
      <c r="F92" s="856">
        <v>81131000</v>
      </c>
      <c r="G92" s="867"/>
      <c r="H92" s="856">
        <v>2435000</v>
      </c>
      <c r="I92" s="856">
        <v>165301000</v>
      </c>
      <c r="J92" s="856">
        <v>4655000</v>
      </c>
      <c r="K92" s="856">
        <v>0</v>
      </c>
      <c r="L92" s="856">
        <v>0</v>
      </c>
      <c r="M92" s="868">
        <v>3033000</v>
      </c>
      <c r="N92" s="62"/>
    </row>
    <row r="93" spans="1:14" ht="18.399999999999999" customHeight="1">
      <c r="A93" s="74"/>
      <c r="B93" s="70"/>
      <c r="C93" s="71" t="s">
        <v>81</v>
      </c>
      <c r="D93" s="80" t="s">
        <v>42</v>
      </c>
      <c r="E93" s="866">
        <v>342645634.43000001</v>
      </c>
      <c r="F93" s="866">
        <v>148167007</v>
      </c>
      <c r="G93" s="866"/>
      <c r="H93" s="866">
        <v>6504999.9199999999</v>
      </c>
      <c r="I93" s="866">
        <v>167105686.52000001</v>
      </c>
      <c r="J93" s="866">
        <v>17227605.990000002</v>
      </c>
      <c r="K93" s="866">
        <v>0</v>
      </c>
      <c r="L93" s="866">
        <v>0</v>
      </c>
      <c r="M93" s="869">
        <v>3640335</v>
      </c>
      <c r="N93" s="62"/>
    </row>
    <row r="94" spans="1:14" ht="18.399999999999999" customHeight="1">
      <c r="A94" s="74"/>
      <c r="B94" s="70"/>
      <c r="C94" s="71" t="s">
        <v>4</v>
      </c>
      <c r="D94" s="80" t="s">
        <v>43</v>
      </c>
      <c r="E94" s="866">
        <v>335233501.67000002</v>
      </c>
      <c r="F94" s="866">
        <v>144071449.59999999</v>
      </c>
      <c r="G94" s="866"/>
      <c r="H94" s="866">
        <v>6468139.79</v>
      </c>
      <c r="I94" s="866">
        <v>164053608.03000003</v>
      </c>
      <c r="J94" s="866">
        <v>17173127.560000002</v>
      </c>
      <c r="K94" s="866">
        <v>0</v>
      </c>
      <c r="L94" s="866">
        <v>0</v>
      </c>
      <c r="M94" s="869">
        <v>3467176.6899999995</v>
      </c>
      <c r="N94" s="62"/>
    </row>
    <row r="95" spans="1:14" ht="18.399999999999999" customHeight="1">
      <c r="A95" s="74"/>
      <c r="B95" s="70"/>
      <c r="C95" s="71" t="s">
        <v>4</v>
      </c>
      <c r="D95" s="80" t="s">
        <v>44</v>
      </c>
      <c r="E95" s="259">
        <v>1.306673039582156</v>
      </c>
      <c r="F95" s="259">
        <v>1.7757879183049634</v>
      </c>
      <c r="G95" s="259"/>
      <c r="H95" s="259">
        <v>2.6563202422997945</v>
      </c>
      <c r="I95" s="259">
        <v>0.99245381473796301</v>
      </c>
      <c r="J95" s="259">
        <v>3.689178852846402</v>
      </c>
      <c r="K95" s="259">
        <v>0</v>
      </c>
      <c r="L95" s="259">
        <v>0</v>
      </c>
      <c r="M95" s="359">
        <v>1.1431509033959775</v>
      </c>
      <c r="N95" s="62"/>
    </row>
    <row r="96" spans="1:14" ht="18.399999999999999" customHeight="1">
      <c r="A96" s="76"/>
      <c r="B96" s="77"/>
      <c r="C96" s="78" t="s">
        <v>4</v>
      </c>
      <c r="D96" s="82" t="s">
        <v>45</v>
      </c>
      <c r="E96" s="260">
        <v>0.97836793463798166</v>
      </c>
      <c r="F96" s="260">
        <v>0.97235850623614195</v>
      </c>
      <c r="G96" s="260"/>
      <c r="H96" s="260">
        <v>0.99433356949218843</v>
      </c>
      <c r="I96" s="260">
        <v>0.98173563956104692</v>
      </c>
      <c r="J96" s="260">
        <v>0.99683772486835243</v>
      </c>
      <c r="K96" s="260">
        <v>0</v>
      </c>
      <c r="L96" s="260">
        <v>0</v>
      </c>
      <c r="M96" s="360">
        <v>0.95243341340838128</v>
      </c>
      <c r="N96" s="62"/>
    </row>
    <row r="97" spans="1:14" ht="18.399999999999999" customHeight="1">
      <c r="A97" s="69" t="s">
        <v>82</v>
      </c>
      <c r="B97" s="70" t="s">
        <v>47</v>
      </c>
      <c r="C97" s="71" t="s">
        <v>83</v>
      </c>
      <c r="D97" s="80" t="s">
        <v>41</v>
      </c>
      <c r="E97" s="866">
        <v>35335000</v>
      </c>
      <c r="F97" s="856">
        <v>2385000</v>
      </c>
      <c r="G97" s="867"/>
      <c r="H97" s="856">
        <v>73000</v>
      </c>
      <c r="I97" s="856">
        <v>28395000</v>
      </c>
      <c r="J97" s="856">
        <v>1330000</v>
      </c>
      <c r="K97" s="856">
        <v>0</v>
      </c>
      <c r="L97" s="856">
        <v>0</v>
      </c>
      <c r="M97" s="868">
        <v>3152000</v>
      </c>
      <c r="N97" s="62"/>
    </row>
    <row r="98" spans="1:14" ht="18.399999999999999" customHeight="1">
      <c r="A98" s="74"/>
      <c r="B98" s="70"/>
      <c r="C98" s="71" t="s">
        <v>4</v>
      </c>
      <c r="D98" s="80" t="s">
        <v>42</v>
      </c>
      <c r="E98" s="866">
        <v>43472501</v>
      </c>
      <c r="F98" s="866">
        <v>2461000</v>
      </c>
      <c r="G98" s="866"/>
      <c r="H98" s="866">
        <v>82768</v>
      </c>
      <c r="I98" s="866">
        <v>33791284</v>
      </c>
      <c r="J98" s="866">
        <v>4150449</v>
      </c>
      <c r="K98" s="866">
        <v>0</v>
      </c>
      <c r="L98" s="866">
        <v>0</v>
      </c>
      <c r="M98" s="869">
        <v>2987000</v>
      </c>
      <c r="N98" s="62"/>
    </row>
    <row r="99" spans="1:14" ht="18.399999999999999" customHeight="1">
      <c r="A99" s="74"/>
      <c r="B99" s="70"/>
      <c r="C99" s="71" t="s">
        <v>4</v>
      </c>
      <c r="D99" s="80" t="s">
        <v>43</v>
      </c>
      <c r="E99" s="866">
        <v>42409337.890000008</v>
      </c>
      <c r="F99" s="866">
        <v>2460706.6</v>
      </c>
      <c r="G99" s="866"/>
      <c r="H99" s="866">
        <v>64700.450000000004</v>
      </c>
      <c r="I99" s="866">
        <v>32883356.580000002</v>
      </c>
      <c r="J99" s="866">
        <v>4140175.3799999994</v>
      </c>
      <c r="K99" s="866">
        <v>0</v>
      </c>
      <c r="L99" s="866">
        <v>0</v>
      </c>
      <c r="M99" s="869">
        <v>2860398.8800000004</v>
      </c>
      <c r="N99" s="62"/>
    </row>
    <row r="100" spans="1:14" ht="18.399999999999999" customHeight="1">
      <c r="A100" s="74"/>
      <c r="B100" s="70"/>
      <c r="C100" s="71" t="s">
        <v>4</v>
      </c>
      <c r="D100" s="80" t="s">
        <v>44</v>
      </c>
      <c r="E100" s="259">
        <v>1.2002076663364938</v>
      </c>
      <c r="F100" s="259">
        <v>1.0317428092243186</v>
      </c>
      <c r="G100" s="259"/>
      <c r="H100" s="259">
        <v>0.88630753424657538</v>
      </c>
      <c r="I100" s="259">
        <v>1.1580685536185948</v>
      </c>
      <c r="J100" s="259">
        <v>3.1129138195488717</v>
      </c>
      <c r="K100" s="259">
        <v>0</v>
      </c>
      <c r="L100" s="259">
        <v>0</v>
      </c>
      <c r="M100" s="359">
        <v>0.90748695431472093</v>
      </c>
      <c r="N100" s="62"/>
    </row>
    <row r="101" spans="1:14" ht="18.399999999999999" customHeight="1">
      <c r="A101" s="76"/>
      <c r="B101" s="77"/>
      <c r="C101" s="78" t="s">
        <v>4</v>
      </c>
      <c r="D101" s="79" t="s">
        <v>45</v>
      </c>
      <c r="E101" s="361">
        <v>0.97554400861362933</v>
      </c>
      <c r="F101" s="260">
        <v>0.9998807801706624</v>
      </c>
      <c r="G101" s="260"/>
      <c r="H101" s="260">
        <v>0.78170851053547274</v>
      </c>
      <c r="I101" s="260">
        <v>0.97313131338838743</v>
      </c>
      <c r="J101" s="260">
        <v>0.99752469672558308</v>
      </c>
      <c r="K101" s="260">
        <v>0</v>
      </c>
      <c r="L101" s="260">
        <v>0</v>
      </c>
      <c r="M101" s="360">
        <v>0.9576159625041849</v>
      </c>
      <c r="N101" s="62"/>
    </row>
    <row r="102" spans="1:14" ht="18.399999999999999" customHeight="1">
      <c r="A102" s="255" t="s">
        <v>84</v>
      </c>
      <c r="B102" s="70" t="s">
        <v>47</v>
      </c>
      <c r="C102" s="71" t="s">
        <v>85</v>
      </c>
      <c r="D102" s="72" t="s">
        <v>41</v>
      </c>
      <c r="E102" s="866">
        <v>772416000</v>
      </c>
      <c r="F102" s="856">
        <v>650977000</v>
      </c>
      <c r="G102" s="867"/>
      <c r="H102" s="856">
        <v>490000</v>
      </c>
      <c r="I102" s="856">
        <v>116801000</v>
      </c>
      <c r="J102" s="856">
        <v>2481000</v>
      </c>
      <c r="K102" s="856">
        <v>0</v>
      </c>
      <c r="L102" s="856">
        <v>0</v>
      </c>
      <c r="M102" s="868">
        <v>1667000</v>
      </c>
      <c r="N102" s="62"/>
    </row>
    <row r="103" spans="1:14" ht="18.399999999999999" customHeight="1">
      <c r="A103" s="86"/>
      <c r="B103" s="85"/>
      <c r="C103" s="71" t="s">
        <v>86</v>
      </c>
      <c r="D103" s="80" t="s">
        <v>42</v>
      </c>
      <c r="E103" s="866">
        <v>644976748</v>
      </c>
      <c r="F103" s="866">
        <v>517287522</v>
      </c>
      <c r="G103" s="866"/>
      <c r="H103" s="866">
        <v>467400</v>
      </c>
      <c r="I103" s="866">
        <v>116498064</v>
      </c>
      <c r="J103" s="866">
        <v>9483130</v>
      </c>
      <c r="K103" s="866">
        <v>0</v>
      </c>
      <c r="L103" s="866">
        <v>0</v>
      </c>
      <c r="M103" s="869">
        <v>1240632</v>
      </c>
      <c r="N103" s="62"/>
    </row>
    <row r="104" spans="1:14" ht="18.399999999999999" customHeight="1">
      <c r="A104" s="86"/>
      <c r="B104" s="85"/>
      <c r="C104" s="71" t="s">
        <v>87</v>
      </c>
      <c r="D104" s="80" t="s">
        <v>43</v>
      </c>
      <c r="E104" s="866">
        <v>627863406.83000004</v>
      </c>
      <c r="F104" s="866">
        <v>508844032.38999999</v>
      </c>
      <c r="G104" s="866"/>
      <c r="H104" s="866">
        <v>304141.81999999995</v>
      </c>
      <c r="I104" s="866">
        <v>109848153.99000001</v>
      </c>
      <c r="J104" s="866">
        <v>7861201.46</v>
      </c>
      <c r="K104" s="866">
        <v>0</v>
      </c>
      <c r="L104" s="866">
        <v>0</v>
      </c>
      <c r="M104" s="869">
        <v>1005877.1699999999</v>
      </c>
      <c r="N104" s="62"/>
    </row>
    <row r="105" spans="1:14" ht="18.399999999999999" customHeight="1">
      <c r="A105" s="74"/>
      <c r="B105" s="70"/>
      <c r="C105" s="71" t="s">
        <v>4</v>
      </c>
      <c r="D105" s="80" t="s">
        <v>44</v>
      </c>
      <c r="E105" s="259">
        <v>0.81285655246654653</v>
      </c>
      <c r="F105" s="259">
        <v>0.78166207468159399</v>
      </c>
      <c r="G105" s="259"/>
      <c r="H105" s="259">
        <v>0.62069759183673456</v>
      </c>
      <c r="I105" s="259">
        <v>0.94047271846987623</v>
      </c>
      <c r="J105" s="259">
        <v>3.1685616525594518</v>
      </c>
      <c r="K105" s="259">
        <v>0</v>
      </c>
      <c r="L105" s="259">
        <v>0</v>
      </c>
      <c r="M105" s="359">
        <v>0.60340562087582483</v>
      </c>
      <c r="N105" s="62"/>
    </row>
    <row r="106" spans="1:14" ht="18.399999999999999" customHeight="1">
      <c r="A106" s="76"/>
      <c r="B106" s="77"/>
      <c r="C106" s="78" t="s">
        <v>4</v>
      </c>
      <c r="D106" s="82" t="s">
        <v>45</v>
      </c>
      <c r="E106" s="260">
        <v>0.97346673159448538</v>
      </c>
      <c r="F106" s="260">
        <v>0.98367737621554296</v>
      </c>
      <c r="G106" s="260"/>
      <c r="H106" s="260">
        <v>0.65070992725716725</v>
      </c>
      <c r="I106" s="260">
        <v>0.94291827879646151</v>
      </c>
      <c r="J106" s="260">
        <v>0.82896696133027803</v>
      </c>
      <c r="K106" s="260">
        <v>0</v>
      </c>
      <c r="L106" s="260">
        <v>0</v>
      </c>
      <c r="M106" s="360">
        <v>0.81077803087458644</v>
      </c>
      <c r="N106" s="62"/>
    </row>
    <row r="107" spans="1:14" ht="18.399999999999999" customHeight="1">
      <c r="A107" s="69" t="s">
        <v>88</v>
      </c>
      <c r="B107" s="70" t="s">
        <v>47</v>
      </c>
      <c r="C107" s="71" t="s">
        <v>89</v>
      </c>
      <c r="D107" s="80" t="s">
        <v>41</v>
      </c>
      <c r="E107" s="866">
        <v>7178032000</v>
      </c>
      <c r="F107" s="856">
        <v>73147000</v>
      </c>
      <c r="G107" s="867"/>
      <c r="H107" s="856">
        <v>78861000</v>
      </c>
      <c r="I107" s="856">
        <v>6737252000</v>
      </c>
      <c r="J107" s="856">
        <v>222795000</v>
      </c>
      <c r="K107" s="856">
        <v>0</v>
      </c>
      <c r="L107" s="856">
        <v>0</v>
      </c>
      <c r="M107" s="868">
        <v>65977000</v>
      </c>
      <c r="N107" s="62"/>
    </row>
    <row r="108" spans="1:14" ht="18.399999999999999" customHeight="1">
      <c r="A108" s="74"/>
      <c r="B108" s="70"/>
      <c r="C108" s="71" t="s">
        <v>90</v>
      </c>
      <c r="D108" s="80" t="s">
        <v>42</v>
      </c>
      <c r="E108" s="866">
        <v>7669831094</v>
      </c>
      <c r="F108" s="866">
        <v>161456827</v>
      </c>
      <c r="G108" s="866"/>
      <c r="H108" s="866">
        <v>46208819</v>
      </c>
      <c r="I108" s="866">
        <v>7174798026</v>
      </c>
      <c r="J108" s="866">
        <v>218664906</v>
      </c>
      <c r="K108" s="866">
        <v>0</v>
      </c>
      <c r="L108" s="866">
        <v>0</v>
      </c>
      <c r="M108" s="869">
        <v>68702516</v>
      </c>
      <c r="N108" s="62"/>
    </row>
    <row r="109" spans="1:14" ht="18.399999999999999" customHeight="1">
      <c r="A109" s="74"/>
      <c r="B109" s="70"/>
      <c r="C109" s="71" t="s">
        <v>4</v>
      </c>
      <c r="D109" s="80" t="s">
        <v>43</v>
      </c>
      <c r="E109" s="866">
        <v>7631830383.789999</v>
      </c>
      <c r="F109" s="866">
        <v>160346085.31</v>
      </c>
      <c r="G109" s="866"/>
      <c r="H109" s="866">
        <v>45207252.840000004</v>
      </c>
      <c r="I109" s="866">
        <v>7143563003.6299992</v>
      </c>
      <c r="J109" s="866">
        <v>216898294.25</v>
      </c>
      <c r="K109" s="866">
        <v>0</v>
      </c>
      <c r="L109" s="866">
        <v>0</v>
      </c>
      <c r="M109" s="869">
        <v>65815747.759999998</v>
      </c>
      <c r="N109" s="62"/>
    </row>
    <row r="110" spans="1:14" ht="18.399999999999999" customHeight="1">
      <c r="A110" s="74"/>
      <c r="B110" s="70"/>
      <c r="C110" s="71" t="s">
        <v>4</v>
      </c>
      <c r="D110" s="80" t="s">
        <v>44</v>
      </c>
      <c r="E110" s="259">
        <v>1.0632204459091292</v>
      </c>
      <c r="F110" s="900">
        <v>2.1921074727603318</v>
      </c>
      <c r="G110" s="259"/>
      <c r="H110" s="259">
        <v>0.57325234070072661</v>
      </c>
      <c r="I110" s="259">
        <v>1.0603081202291378</v>
      </c>
      <c r="J110" s="259">
        <v>0.97353304270742158</v>
      </c>
      <c r="K110" s="259">
        <v>0</v>
      </c>
      <c r="L110" s="259">
        <v>0</v>
      </c>
      <c r="M110" s="359">
        <v>0.99755593252193941</v>
      </c>
      <c r="N110" s="62"/>
    </row>
    <row r="111" spans="1:14" ht="18.399999999999999" customHeight="1">
      <c r="A111" s="76"/>
      <c r="B111" s="77"/>
      <c r="C111" s="78" t="s">
        <v>4</v>
      </c>
      <c r="D111" s="80" t="s">
        <v>45</v>
      </c>
      <c r="E111" s="260">
        <v>0.99504543063018314</v>
      </c>
      <c r="F111" s="260">
        <v>0.99312050341482305</v>
      </c>
      <c r="G111" s="260"/>
      <c r="H111" s="260">
        <v>0.97832521623199253</v>
      </c>
      <c r="I111" s="260">
        <v>0.99564656422984854</v>
      </c>
      <c r="J111" s="260">
        <v>0.9919209177992192</v>
      </c>
      <c r="K111" s="260">
        <v>0</v>
      </c>
      <c r="L111" s="260">
        <v>0</v>
      </c>
      <c r="M111" s="360">
        <v>0.95798162268176612</v>
      </c>
      <c r="N111" s="62"/>
    </row>
    <row r="112" spans="1:14" ht="18.399999999999999" customHeight="1">
      <c r="A112" s="69" t="s">
        <v>91</v>
      </c>
      <c r="B112" s="70" t="s">
        <v>47</v>
      </c>
      <c r="C112" s="71" t="s">
        <v>92</v>
      </c>
      <c r="D112" s="81" t="s">
        <v>93</v>
      </c>
      <c r="E112" s="866">
        <v>602952000</v>
      </c>
      <c r="F112" s="856">
        <v>256379000</v>
      </c>
      <c r="G112" s="867"/>
      <c r="H112" s="856">
        <v>5120000</v>
      </c>
      <c r="I112" s="856">
        <v>192709000</v>
      </c>
      <c r="J112" s="856">
        <v>139180000</v>
      </c>
      <c r="K112" s="856">
        <v>0</v>
      </c>
      <c r="L112" s="856">
        <v>0</v>
      </c>
      <c r="M112" s="868">
        <v>9564000</v>
      </c>
      <c r="N112" s="62"/>
    </row>
    <row r="113" spans="1:14" ht="18.399999999999999" customHeight="1">
      <c r="A113" s="74"/>
      <c r="B113" s="70"/>
      <c r="C113" s="71" t="s">
        <v>4</v>
      </c>
      <c r="D113" s="80" t="s">
        <v>42</v>
      </c>
      <c r="E113" s="866">
        <v>619706644.15999997</v>
      </c>
      <c r="F113" s="866">
        <v>201525695</v>
      </c>
      <c r="G113" s="866"/>
      <c r="H113" s="866">
        <v>4661945</v>
      </c>
      <c r="I113" s="866">
        <v>230503660.16</v>
      </c>
      <c r="J113" s="866">
        <v>172325746</v>
      </c>
      <c r="K113" s="866">
        <v>0</v>
      </c>
      <c r="L113" s="866">
        <v>0</v>
      </c>
      <c r="M113" s="869">
        <v>10689598</v>
      </c>
      <c r="N113" s="62"/>
    </row>
    <row r="114" spans="1:14" ht="18.399999999999999" customHeight="1">
      <c r="A114" s="74"/>
      <c r="B114" s="70"/>
      <c r="C114" s="71" t="s">
        <v>4</v>
      </c>
      <c r="D114" s="80" t="s">
        <v>43</v>
      </c>
      <c r="E114" s="866">
        <v>597969706.21000004</v>
      </c>
      <c r="F114" s="866">
        <v>195568989.41000003</v>
      </c>
      <c r="G114" s="866"/>
      <c r="H114" s="866">
        <v>3980973.18</v>
      </c>
      <c r="I114" s="866">
        <v>221014313.00999999</v>
      </c>
      <c r="J114" s="866">
        <v>169516701.88</v>
      </c>
      <c r="K114" s="866">
        <v>0</v>
      </c>
      <c r="L114" s="866">
        <v>0</v>
      </c>
      <c r="M114" s="869">
        <v>7888728.7300000004</v>
      </c>
      <c r="N114" s="62"/>
    </row>
    <row r="115" spans="1:14" ht="18.399999999999999" customHeight="1">
      <c r="A115" s="74"/>
      <c r="B115" s="70"/>
      <c r="C115" s="71" t="s">
        <v>4</v>
      </c>
      <c r="D115" s="80" t="s">
        <v>44</v>
      </c>
      <c r="E115" s="259">
        <v>0.99173683180419014</v>
      </c>
      <c r="F115" s="259">
        <v>0.76281204548734505</v>
      </c>
      <c r="G115" s="259"/>
      <c r="H115" s="259">
        <v>0.77753382421875006</v>
      </c>
      <c r="I115" s="259">
        <v>1.1468811161388415</v>
      </c>
      <c r="J115" s="259">
        <v>1.2179673938784308</v>
      </c>
      <c r="K115" s="259">
        <v>0</v>
      </c>
      <c r="L115" s="259">
        <v>0</v>
      </c>
      <c r="M115" s="359">
        <v>0.82483570995399424</v>
      </c>
      <c r="N115" s="62"/>
    </row>
    <row r="116" spans="1:14" ht="18.399999999999999" customHeight="1">
      <c r="A116" s="76"/>
      <c r="B116" s="77"/>
      <c r="C116" s="78" t="s">
        <v>4</v>
      </c>
      <c r="D116" s="82" t="s">
        <v>45</v>
      </c>
      <c r="E116" s="260">
        <v>0.96492382620898975</v>
      </c>
      <c r="F116" s="260">
        <v>0.97044195485841156</v>
      </c>
      <c r="G116" s="260"/>
      <c r="H116" s="260">
        <v>0.8539296752750194</v>
      </c>
      <c r="I116" s="260">
        <v>0.95883211944047597</v>
      </c>
      <c r="J116" s="260">
        <v>0.98369921973237817</v>
      </c>
      <c r="K116" s="260">
        <v>0</v>
      </c>
      <c r="L116" s="260">
        <v>0</v>
      </c>
      <c r="M116" s="360">
        <v>0.737981795947799</v>
      </c>
      <c r="N116" s="62"/>
    </row>
    <row r="117" spans="1:14" ht="18.399999999999999" customHeight="1">
      <c r="A117" s="69" t="s">
        <v>94</v>
      </c>
      <c r="B117" s="70" t="s">
        <v>47</v>
      </c>
      <c r="C117" s="71" t="s">
        <v>95</v>
      </c>
      <c r="D117" s="80" t="s">
        <v>41</v>
      </c>
      <c r="E117" s="866">
        <v>571659000</v>
      </c>
      <c r="F117" s="856">
        <v>140561000</v>
      </c>
      <c r="G117" s="867"/>
      <c r="H117" s="856">
        <v>5849000</v>
      </c>
      <c r="I117" s="856">
        <v>307560000</v>
      </c>
      <c r="J117" s="856">
        <v>69415000</v>
      </c>
      <c r="K117" s="856">
        <v>0</v>
      </c>
      <c r="L117" s="856">
        <v>0</v>
      </c>
      <c r="M117" s="868">
        <v>48274000</v>
      </c>
      <c r="N117" s="62"/>
    </row>
    <row r="118" spans="1:14" ht="18.399999999999999" customHeight="1">
      <c r="A118" s="74"/>
      <c r="B118" s="70"/>
      <c r="C118" s="71" t="s">
        <v>4</v>
      </c>
      <c r="D118" s="80" t="s">
        <v>42</v>
      </c>
      <c r="E118" s="866">
        <v>633534312.81000006</v>
      </c>
      <c r="F118" s="866">
        <v>148604565</v>
      </c>
      <c r="G118" s="866"/>
      <c r="H118" s="866">
        <v>5913569</v>
      </c>
      <c r="I118" s="866">
        <v>329026545.81000006</v>
      </c>
      <c r="J118" s="866">
        <v>68872952</v>
      </c>
      <c r="K118" s="866">
        <v>0</v>
      </c>
      <c r="L118" s="866">
        <v>0</v>
      </c>
      <c r="M118" s="869">
        <v>81116681</v>
      </c>
      <c r="N118" s="62"/>
    </row>
    <row r="119" spans="1:14" ht="18.399999999999999" customHeight="1">
      <c r="A119" s="74"/>
      <c r="B119" s="70"/>
      <c r="C119" s="71" t="s">
        <v>4</v>
      </c>
      <c r="D119" s="80" t="s">
        <v>43</v>
      </c>
      <c r="E119" s="866">
        <v>612361700.25999999</v>
      </c>
      <c r="F119" s="866">
        <v>148597179</v>
      </c>
      <c r="G119" s="866"/>
      <c r="H119" s="866">
        <v>5847571.0499999998</v>
      </c>
      <c r="I119" s="866">
        <v>325817859.84000003</v>
      </c>
      <c r="J119" s="866">
        <v>51960596.579999998</v>
      </c>
      <c r="K119" s="866">
        <v>0</v>
      </c>
      <c r="L119" s="866">
        <v>0</v>
      </c>
      <c r="M119" s="869">
        <v>80138493.789999992</v>
      </c>
      <c r="N119" s="62"/>
    </row>
    <row r="120" spans="1:14" ht="18.399999999999999" customHeight="1">
      <c r="A120" s="74"/>
      <c r="B120" s="70"/>
      <c r="C120" s="71" t="s">
        <v>4</v>
      </c>
      <c r="D120" s="80" t="s">
        <v>44</v>
      </c>
      <c r="E120" s="259">
        <v>1.0712010136462471</v>
      </c>
      <c r="F120" s="259">
        <v>1.0571721814728126</v>
      </c>
      <c r="G120" s="259"/>
      <c r="H120" s="259">
        <v>0.99975569328090264</v>
      </c>
      <c r="I120" s="259">
        <v>1.0593635708154507</v>
      </c>
      <c r="J120" s="259">
        <v>0.74854997594179928</v>
      </c>
      <c r="K120" s="259">
        <v>0</v>
      </c>
      <c r="L120" s="259">
        <v>0</v>
      </c>
      <c r="M120" s="359">
        <v>1.6600756885694161</v>
      </c>
      <c r="N120" s="62"/>
    </row>
    <row r="121" spans="1:14" ht="18.399999999999999" customHeight="1">
      <c r="A121" s="76"/>
      <c r="B121" s="77"/>
      <c r="C121" s="78" t="s">
        <v>4</v>
      </c>
      <c r="D121" s="82" t="s">
        <v>45</v>
      </c>
      <c r="E121" s="260">
        <v>0.96658016444904094</v>
      </c>
      <c r="F121" s="260">
        <v>0.99995029762376408</v>
      </c>
      <c r="G121" s="260"/>
      <c r="H121" s="260">
        <v>0.98883957386816657</v>
      </c>
      <c r="I121" s="260">
        <v>0.99024794196437593</v>
      </c>
      <c r="J121" s="260">
        <v>0.75444125844932564</v>
      </c>
      <c r="K121" s="260">
        <v>0</v>
      </c>
      <c r="L121" s="260">
        <v>0</v>
      </c>
      <c r="M121" s="360">
        <v>0.98794098577578626</v>
      </c>
      <c r="N121" s="62"/>
    </row>
    <row r="122" spans="1:14" ht="18.399999999999999" customHeight="1">
      <c r="A122" s="69" t="s">
        <v>96</v>
      </c>
      <c r="B122" s="70" t="s">
        <v>47</v>
      </c>
      <c r="C122" s="71" t="s">
        <v>97</v>
      </c>
      <c r="D122" s="81" t="s">
        <v>41</v>
      </c>
      <c r="E122" s="866">
        <v>1155296000</v>
      </c>
      <c r="F122" s="856">
        <v>906805000</v>
      </c>
      <c r="G122" s="867"/>
      <c r="H122" s="856">
        <v>20000</v>
      </c>
      <c r="I122" s="856">
        <v>34379000</v>
      </c>
      <c r="J122" s="856">
        <v>67123000</v>
      </c>
      <c r="K122" s="856">
        <v>0</v>
      </c>
      <c r="L122" s="856">
        <v>0</v>
      </c>
      <c r="M122" s="868">
        <v>146969000</v>
      </c>
      <c r="N122" s="62"/>
    </row>
    <row r="123" spans="1:14" ht="18.399999999999999" customHeight="1">
      <c r="A123" s="74"/>
      <c r="B123" s="70"/>
      <c r="C123" s="71" t="s">
        <v>4</v>
      </c>
      <c r="D123" s="80" t="s">
        <v>42</v>
      </c>
      <c r="E123" s="866">
        <v>1519081539</v>
      </c>
      <c r="F123" s="866">
        <v>907067672</v>
      </c>
      <c r="G123" s="866"/>
      <c r="H123" s="866">
        <v>21100</v>
      </c>
      <c r="I123" s="866">
        <v>82442930</v>
      </c>
      <c r="J123" s="866">
        <v>312044959</v>
      </c>
      <c r="K123" s="866">
        <v>0</v>
      </c>
      <c r="L123" s="866">
        <v>0</v>
      </c>
      <c r="M123" s="869">
        <v>217504878</v>
      </c>
      <c r="N123" s="62"/>
    </row>
    <row r="124" spans="1:14" ht="18.399999999999999" customHeight="1">
      <c r="A124" s="74"/>
      <c r="B124" s="70"/>
      <c r="C124" s="71" t="s">
        <v>4</v>
      </c>
      <c r="D124" s="80" t="s">
        <v>43</v>
      </c>
      <c r="E124" s="866">
        <v>1502321303.95</v>
      </c>
      <c r="F124" s="866">
        <v>904867582.50999999</v>
      </c>
      <c r="G124" s="866"/>
      <c r="H124" s="866">
        <v>21025</v>
      </c>
      <c r="I124" s="866">
        <v>81854398.850000009</v>
      </c>
      <c r="J124" s="866">
        <v>304226276.33000004</v>
      </c>
      <c r="K124" s="866">
        <v>0</v>
      </c>
      <c r="L124" s="866">
        <v>0</v>
      </c>
      <c r="M124" s="869">
        <v>211352021.25999999</v>
      </c>
      <c r="N124" s="62"/>
    </row>
    <row r="125" spans="1:14" ht="18.399999999999999" customHeight="1">
      <c r="A125" s="74"/>
      <c r="B125" s="70"/>
      <c r="C125" s="71" t="s">
        <v>4</v>
      </c>
      <c r="D125" s="80" t="s">
        <v>44</v>
      </c>
      <c r="E125" s="259">
        <v>1.3003778286690164</v>
      </c>
      <c r="F125" s="259">
        <v>0.99786346845242357</v>
      </c>
      <c r="G125" s="259"/>
      <c r="H125" s="259">
        <v>1.05125</v>
      </c>
      <c r="I125" s="259">
        <v>2.3809418205881498</v>
      </c>
      <c r="J125" s="259">
        <v>4.5323700718084714</v>
      </c>
      <c r="K125" s="259">
        <v>0</v>
      </c>
      <c r="L125" s="259">
        <v>0</v>
      </c>
      <c r="M125" s="359">
        <v>1.4380721190182963</v>
      </c>
      <c r="N125" s="62"/>
    </row>
    <row r="126" spans="1:14" ht="18.399999999999999" customHeight="1">
      <c r="A126" s="76"/>
      <c r="B126" s="77"/>
      <c r="C126" s="78" t="s">
        <v>4</v>
      </c>
      <c r="D126" s="82" t="s">
        <v>45</v>
      </c>
      <c r="E126" s="260">
        <v>0.9889668627919519</v>
      </c>
      <c r="F126" s="260">
        <v>0.99757450347100451</v>
      </c>
      <c r="G126" s="260"/>
      <c r="H126" s="260">
        <v>0.99644549763033174</v>
      </c>
      <c r="I126" s="260">
        <v>0.99286135087629723</v>
      </c>
      <c r="J126" s="260">
        <v>0.97494373023984671</v>
      </c>
      <c r="K126" s="260">
        <v>0</v>
      </c>
      <c r="L126" s="260">
        <v>0</v>
      </c>
      <c r="M126" s="360">
        <v>0.97171163793393167</v>
      </c>
      <c r="N126" s="62"/>
    </row>
    <row r="127" spans="1:14" ht="18.399999999999999" customHeight="1">
      <c r="A127" s="69" t="s">
        <v>98</v>
      </c>
      <c r="B127" s="70" t="s">
        <v>47</v>
      </c>
      <c r="C127" s="71" t="s">
        <v>99</v>
      </c>
      <c r="D127" s="81" t="s">
        <v>41</v>
      </c>
      <c r="E127" s="866">
        <v>22421000</v>
      </c>
      <c r="F127" s="856">
        <v>0</v>
      </c>
      <c r="G127" s="867"/>
      <c r="H127" s="856">
        <v>22000</v>
      </c>
      <c r="I127" s="856">
        <v>21399000</v>
      </c>
      <c r="J127" s="856">
        <v>1000000</v>
      </c>
      <c r="K127" s="856">
        <v>0</v>
      </c>
      <c r="L127" s="856">
        <v>0</v>
      </c>
      <c r="M127" s="868">
        <v>0</v>
      </c>
      <c r="N127" s="62"/>
    </row>
    <row r="128" spans="1:14" ht="18.399999999999999" customHeight="1">
      <c r="A128" s="69"/>
      <c r="B128" s="70"/>
      <c r="C128" s="71" t="s">
        <v>100</v>
      </c>
      <c r="D128" s="80" t="s">
        <v>42</v>
      </c>
      <c r="E128" s="866">
        <v>22080629</v>
      </c>
      <c r="F128" s="866">
        <v>0</v>
      </c>
      <c r="G128" s="866" t="s">
        <v>4</v>
      </c>
      <c r="H128" s="866">
        <v>22000</v>
      </c>
      <c r="I128" s="866">
        <v>21058629</v>
      </c>
      <c r="J128" s="866">
        <v>1000000</v>
      </c>
      <c r="K128" s="866">
        <v>0</v>
      </c>
      <c r="L128" s="866">
        <v>0</v>
      </c>
      <c r="M128" s="869">
        <v>0</v>
      </c>
      <c r="N128" s="62"/>
    </row>
    <row r="129" spans="1:14" ht="18.399999999999999" customHeight="1">
      <c r="A129" s="74"/>
      <c r="B129" s="70"/>
      <c r="C129" s="71" t="s">
        <v>4</v>
      </c>
      <c r="D129" s="80" t="s">
        <v>43</v>
      </c>
      <c r="E129" s="866">
        <v>21377338.5</v>
      </c>
      <c r="F129" s="866">
        <v>0</v>
      </c>
      <c r="G129" s="866" t="s">
        <v>4</v>
      </c>
      <c r="H129" s="866">
        <v>11454</v>
      </c>
      <c r="I129" s="866">
        <v>20365884.5</v>
      </c>
      <c r="J129" s="866">
        <v>1000000</v>
      </c>
      <c r="K129" s="866">
        <v>0</v>
      </c>
      <c r="L129" s="866">
        <v>0</v>
      </c>
      <c r="M129" s="869">
        <v>0</v>
      </c>
      <c r="N129" s="62"/>
    </row>
    <row r="130" spans="1:14" ht="18.399999999999999" customHeight="1">
      <c r="A130" s="74"/>
      <c r="B130" s="70"/>
      <c r="C130" s="71" t="s">
        <v>4</v>
      </c>
      <c r="D130" s="80" t="s">
        <v>44</v>
      </c>
      <c r="E130" s="259">
        <v>0.95345160786762406</v>
      </c>
      <c r="F130" s="259">
        <v>0</v>
      </c>
      <c r="G130" s="259"/>
      <c r="H130" s="259">
        <v>0.52063636363636367</v>
      </c>
      <c r="I130" s="259">
        <v>0.95172131875321275</v>
      </c>
      <c r="J130" s="259">
        <v>1</v>
      </c>
      <c r="K130" s="259">
        <v>0</v>
      </c>
      <c r="L130" s="259">
        <v>0</v>
      </c>
      <c r="M130" s="359">
        <v>0</v>
      </c>
      <c r="N130" s="62"/>
    </row>
    <row r="131" spans="1:14" ht="18.399999999999999" customHeight="1">
      <c r="A131" s="76"/>
      <c r="B131" s="77"/>
      <c r="C131" s="78" t="s">
        <v>4</v>
      </c>
      <c r="D131" s="82" t="s">
        <v>45</v>
      </c>
      <c r="E131" s="260">
        <v>0.96814898253124948</v>
      </c>
      <c r="F131" s="260">
        <v>0</v>
      </c>
      <c r="G131" s="260"/>
      <c r="H131" s="260">
        <v>0.52063636363636367</v>
      </c>
      <c r="I131" s="260">
        <v>0.96710400757808113</v>
      </c>
      <c r="J131" s="260">
        <v>1</v>
      </c>
      <c r="K131" s="260">
        <v>0</v>
      </c>
      <c r="L131" s="260">
        <v>0</v>
      </c>
      <c r="M131" s="360">
        <v>0</v>
      </c>
      <c r="N131" s="62"/>
    </row>
    <row r="132" spans="1:14" ht="18.399999999999999" customHeight="1">
      <c r="A132" s="69" t="s">
        <v>101</v>
      </c>
      <c r="B132" s="70" t="s">
        <v>47</v>
      </c>
      <c r="C132" s="71" t="s">
        <v>102</v>
      </c>
      <c r="D132" s="80" t="s">
        <v>41</v>
      </c>
      <c r="E132" s="866">
        <v>3876219000</v>
      </c>
      <c r="F132" s="856">
        <v>2081789000</v>
      </c>
      <c r="G132" s="867"/>
      <c r="H132" s="856">
        <v>17622000</v>
      </c>
      <c r="I132" s="856">
        <v>1173668000</v>
      </c>
      <c r="J132" s="856">
        <v>555981000</v>
      </c>
      <c r="K132" s="856">
        <v>0</v>
      </c>
      <c r="L132" s="856">
        <v>0</v>
      </c>
      <c r="M132" s="868">
        <v>47159000</v>
      </c>
      <c r="N132" s="62"/>
    </row>
    <row r="133" spans="1:14" ht="18.399999999999999" customHeight="1">
      <c r="A133" s="74"/>
      <c r="B133" s="70"/>
      <c r="C133" s="71" t="s">
        <v>103</v>
      </c>
      <c r="D133" s="80" t="s">
        <v>42</v>
      </c>
      <c r="E133" s="866">
        <v>4085273085</v>
      </c>
      <c r="F133" s="866">
        <v>2357231845</v>
      </c>
      <c r="G133" s="866"/>
      <c r="H133" s="866">
        <v>14432379</v>
      </c>
      <c r="I133" s="866">
        <v>1192392610</v>
      </c>
      <c r="J133" s="866">
        <v>430345848</v>
      </c>
      <c r="K133" s="866">
        <v>0</v>
      </c>
      <c r="L133" s="866">
        <v>0</v>
      </c>
      <c r="M133" s="869">
        <v>90870403</v>
      </c>
      <c r="N133" s="62"/>
    </row>
    <row r="134" spans="1:14" ht="18.399999999999999" customHeight="1">
      <c r="A134" s="74"/>
      <c r="B134" s="70"/>
      <c r="C134" s="71" t="s">
        <v>4</v>
      </c>
      <c r="D134" s="80" t="s">
        <v>43</v>
      </c>
      <c r="E134" s="866">
        <v>4029015641.9299998</v>
      </c>
      <c r="F134" s="866">
        <v>2345928125.2199998</v>
      </c>
      <c r="G134" s="866"/>
      <c r="H134" s="866">
        <v>13996031.539999999</v>
      </c>
      <c r="I134" s="866">
        <v>1183820968.8699999</v>
      </c>
      <c r="J134" s="866">
        <v>406326150.61000001</v>
      </c>
      <c r="K134" s="866">
        <v>0</v>
      </c>
      <c r="L134" s="866">
        <v>0</v>
      </c>
      <c r="M134" s="869">
        <v>78944365.690000013</v>
      </c>
      <c r="N134" s="62"/>
    </row>
    <row r="135" spans="1:14" ht="18.399999999999999" customHeight="1">
      <c r="A135" s="74"/>
      <c r="B135" s="70"/>
      <c r="C135" s="71" t="s">
        <v>4</v>
      </c>
      <c r="D135" s="80" t="s">
        <v>44</v>
      </c>
      <c r="E135" s="259">
        <v>1.0394189910141816</v>
      </c>
      <c r="F135" s="259">
        <v>1.1268808343304724</v>
      </c>
      <c r="G135" s="259"/>
      <c r="H135" s="259">
        <v>0.79423626943593228</v>
      </c>
      <c r="I135" s="259">
        <v>1.0086506310728416</v>
      </c>
      <c r="J135" s="259">
        <v>0.73082740347242081</v>
      </c>
      <c r="K135" s="259">
        <v>0</v>
      </c>
      <c r="L135" s="259">
        <v>0</v>
      </c>
      <c r="M135" s="359">
        <v>1.6740042343985244</v>
      </c>
      <c r="N135" s="62"/>
    </row>
    <row r="136" spans="1:14" ht="18.399999999999999" customHeight="1">
      <c r="A136" s="76"/>
      <c r="B136" s="77"/>
      <c r="C136" s="78" t="s">
        <v>4</v>
      </c>
      <c r="D136" s="79" t="s">
        <v>45</v>
      </c>
      <c r="E136" s="361">
        <v>0.98622920869682806</v>
      </c>
      <c r="F136" s="260">
        <v>0.99520466355315162</v>
      </c>
      <c r="G136" s="260"/>
      <c r="H136" s="260">
        <v>0.96976607529500158</v>
      </c>
      <c r="I136" s="260">
        <v>0.99281139361472548</v>
      </c>
      <c r="J136" s="260">
        <v>0.94418513039772611</v>
      </c>
      <c r="K136" s="260">
        <v>0</v>
      </c>
      <c r="L136" s="260">
        <v>0</v>
      </c>
      <c r="M136" s="360">
        <v>0.86875773721395311</v>
      </c>
      <c r="N136" s="62"/>
    </row>
    <row r="137" spans="1:14" ht="18.399999999999999" customHeight="1">
      <c r="A137" s="87" t="s">
        <v>104</v>
      </c>
      <c r="B137" s="70" t="s">
        <v>47</v>
      </c>
      <c r="C137" s="71" t="s">
        <v>105</v>
      </c>
      <c r="D137" s="72" t="s">
        <v>41</v>
      </c>
      <c r="E137" s="866">
        <v>287214000</v>
      </c>
      <c r="F137" s="856">
        <v>212937000</v>
      </c>
      <c r="G137" s="867"/>
      <c r="H137" s="856">
        <v>26148000</v>
      </c>
      <c r="I137" s="856">
        <v>47421000</v>
      </c>
      <c r="J137" s="856">
        <v>708000</v>
      </c>
      <c r="K137" s="856">
        <v>0</v>
      </c>
      <c r="L137" s="856">
        <v>0</v>
      </c>
      <c r="M137" s="868">
        <v>0</v>
      </c>
      <c r="N137" s="62"/>
    </row>
    <row r="138" spans="1:14" ht="18.399999999999999" customHeight="1">
      <c r="A138" s="74"/>
      <c r="B138" s="70"/>
      <c r="C138" s="71" t="s">
        <v>4</v>
      </c>
      <c r="D138" s="80" t="s">
        <v>42</v>
      </c>
      <c r="E138" s="866">
        <v>300111869.20000005</v>
      </c>
      <c r="F138" s="866">
        <v>225339796</v>
      </c>
      <c r="G138" s="866"/>
      <c r="H138" s="866">
        <v>24831444</v>
      </c>
      <c r="I138" s="866">
        <v>46692770.219999999</v>
      </c>
      <c r="J138" s="866">
        <v>2289820</v>
      </c>
      <c r="K138" s="866">
        <v>0</v>
      </c>
      <c r="L138" s="866">
        <v>0</v>
      </c>
      <c r="M138" s="869">
        <v>958038.98</v>
      </c>
      <c r="N138" s="62"/>
    </row>
    <row r="139" spans="1:14" ht="18.399999999999999" customHeight="1">
      <c r="A139" s="74"/>
      <c r="B139" s="70"/>
      <c r="C139" s="71" t="s">
        <v>4</v>
      </c>
      <c r="D139" s="80" t="s">
        <v>43</v>
      </c>
      <c r="E139" s="866">
        <v>298790549.54000008</v>
      </c>
      <c r="F139" s="866">
        <v>224860697.74000001</v>
      </c>
      <c r="G139" s="866"/>
      <c r="H139" s="866">
        <v>24816163.84</v>
      </c>
      <c r="I139" s="866">
        <v>45868253.99000001</v>
      </c>
      <c r="J139" s="866">
        <v>2289785.12</v>
      </c>
      <c r="K139" s="866">
        <v>0</v>
      </c>
      <c r="L139" s="866">
        <v>0</v>
      </c>
      <c r="M139" s="869">
        <v>955648.85</v>
      </c>
      <c r="N139" s="62"/>
    </row>
    <row r="140" spans="1:14" ht="18.399999999999999" customHeight="1">
      <c r="A140" s="74"/>
      <c r="B140" s="70"/>
      <c r="C140" s="71" t="s">
        <v>4</v>
      </c>
      <c r="D140" s="80" t="s">
        <v>44</v>
      </c>
      <c r="E140" s="259">
        <v>1.0403063553308685</v>
      </c>
      <c r="F140" s="259">
        <v>1.0559963639010599</v>
      </c>
      <c r="G140" s="259"/>
      <c r="H140" s="259">
        <v>0.94906546733975827</v>
      </c>
      <c r="I140" s="259">
        <v>0.96725615212669513</v>
      </c>
      <c r="J140" s="259">
        <v>3.2341597740112995</v>
      </c>
      <c r="K140" s="259">
        <v>0</v>
      </c>
      <c r="L140" s="259">
        <v>0</v>
      </c>
      <c r="M140" s="359">
        <v>0</v>
      </c>
      <c r="N140" s="62"/>
    </row>
    <row r="141" spans="1:14" ht="18.399999999999999" customHeight="1">
      <c r="A141" s="76"/>
      <c r="B141" s="77"/>
      <c r="C141" s="78" t="s">
        <v>4</v>
      </c>
      <c r="D141" s="82" t="s">
        <v>45</v>
      </c>
      <c r="E141" s="260">
        <v>0.99559724290971174</v>
      </c>
      <c r="F141" s="260">
        <v>0.99787388526791787</v>
      </c>
      <c r="G141" s="260"/>
      <c r="H141" s="260">
        <v>0.99938464472706456</v>
      </c>
      <c r="I141" s="260">
        <v>0.9823416724663121</v>
      </c>
      <c r="J141" s="260">
        <v>0.99998476736162678</v>
      </c>
      <c r="K141" s="260">
        <v>0</v>
      </c>
      <c r="L141" s="260">
        <v>0</v>
      </c>
      <c r="M141" s="360">
        <v>0.99750518501867225</v>
      </c>
      <c r="N141" s="62"/>
    </row>
    <row r="142" spans="1:14" ht="18.399999999999999" customHeight="1">
      <c r="A142" s="69" t="s">
        <v>106</v>
      </c>
      <c r="B142" s="70" t="s">
        <v>47</v>
      </c>
      <c r="C142" s="71" t="s">
        <v>107</v>
      </c>
      <c r="D142" s="81" t="s">
        <v>41</v>
      </c>
      <c r="E142" s="866">
        <v>6780000</v>
      </c>
      <c r="F142" s="856">
        <v>3014000</v>
      </c>
      <c r="G142" s="867"/>
      <c r="H142" s="856">
        <v>2000</v>
      </c>
      <c r="I142" s="856">
        <v>3255000</v>
      </c>
      <c r="J142" s="856">
        <v>509000</v>
      </c>
      <c r="K142" s="856">
        <v>0</v>
      </c>
      <c r="L142" s="856">
        <v>0</v>
      </c>
      <c r="M142" s="868">
        <v>0</v>
      </c>
      <c r="N142" s="62"/>
    </row>
    <row r="143" spans="1:14" ht="18.399999999999999" customHeight="1">
      <c r="A143" s="74"/>
      <c r="B143" s="70"/>
      <c r="C143" s="71" t="s">
        <v>4</v>
      </c>
      <c r="D143" s="80" t="s">
        <v>42</v>
      </c>
      <c r="E143" s="866">
        <v>6560727</v>
      </c>
      <c r="F143" s="866">
        <v>2796727</v>
      </c>
      <c r="G143" s="866"/>
      <c r="H143" s="866">
        <v>800</v>
      </c>
      <c r="I143" s="866">
        <v>3254200</v>
      </c>
      <c r="J143" s="866">
        <v>509000</v>
      </c>
      <c r="K143" s="866">
        <v>0</v>
      </c>
      <c r="L143" s="866">
        <v>0</v>
      </c>
      <c r="M143" s="869">
        <v>0</v>
      </c>
      <c r="N143" s="62"/>
    </row>
    <row r="144" spans="1:14" ht="18.399999999999999" customHeight="1">
      <c r="A144" s="74"/>
      <c r="B144" s="70"/>
      <c r="C144" s="71" t="s">
        <v>4</v>
      </c>
      <c r="D144" s="80" t="s">
        <v>43</v>
      </c>
      <c r="E144" s="866">
        <v>6492608.3300000001</v>
      </c>
      <c r="F144" s="866">
        <v>2790103</v>
      </c>
      <c r="G144" s="866"/>
      <c r="H144" s="866">
        <v>400</v>
      </c>
      <c r="I144" s="866">
        <v>3193105.33</v>
      </c>
      <c r="J144" s="866">
        <v>509000</v>
      </c>
      <c r="K144" s="866">
        <v>0</v>
      </c>
      <c r="L144" s="866">
        <v>0</v>
      </c>
      <c r="M144" s="869">
        <v>0</v>
      </c>
      <c r="N144" s="62"/>
    </row>
    <row r="145" spans="1:14" ht="18.399999999999999" customHeight="1">
      <c r="A145" s="74"/>
      <c r="B145" s="70"/>
      <c r="C145" s="71" t="s">
        <v>4</v>
      </c>
      <c r="D145" s="80" t="s">
        <v>44</v>
      </c>
      <c r="E145" s="259">
        <v>0.95761184808259592</v>
      </c>
      <c r="F145" s="259">
        <v>0.92571433311214335</v>
      </c>
      <c r="G145" s="259"/>
      <c r="H145" s="259">
        <v>0.2</v>
      </c>
      <c r="I145" s="259">
        <v>0.98098474039938555</v>
      </c>
      <c r="J145" s="259">
        <v>1</v>
      </c>
      <c r="K145" s="259">
        <v>0</v>
      </c>
      <c r="L145" s="259">
        <v>0</v>
      </c>
      <c r="M145" s="359">
        <v>0</v>
      </c>
      <c r="N145" s="62"/>
    </row>
    <row r="146" spans="1:14" ht="18.399999999999999" customHeight="1">
      <c r="A146" s="76"/>
      <c r="B146" s="77"/>
      <c r="C146" s="78" t="s">
        <v>4</v>
      </c>
      <c r="D146" s="82" t="s">
        <v>45</v>
      </c>
      <c r="E146" s="260">
        <v>0.98961720705647405</v>
      </c>
      <c r="F146" s="260">
        <v>0.9976315171269845</v>
      </c>
      <c r="G146" s="260"/>
      <c r="H146" s="260">
        <v>0.5</v>
      </c>
      <c r="I146" s="260">
        <v>0.98122590191137604</v>
      </c>
      <c r="J146" s="260">
        <v>1</v>
      </c>
      <c r="K146" s="260">
        <v>0</v>
      </c>
      <c r="L146" s="260">
        <v>0</v>
      </c>
      <c r="M146" s="360">
        <v>0</v>
      </c>
      <c r="N146" s="62"/>
    </row>
    <row r="147" spans="1:14" ht="18.399999999999999" customHeight="1">
      <c r="A147" s="69" t="s">
        <v>108</v>
      </c>
      <c r="B147" s="70" t="s">
        <v>47</v>
      </c>
      <c r="C147" s="71" t="s">
        <v>109</v>
      </c>
      <c r="D147" s="80" t="s">
        <v>41</v>
      </c>
      <c r="E147" s="866">
        <v>253625000</v>
      </c>
      <c r="F147" s="856">
        <v>45245000</v>
      </c>
      <c r="G147" s="867"/>
      <c r="H147" s="856">
        <v>194000</v>
      </c>
      <c r="I147" s="856">
        <v>105663000</v>
      </c>
      <c r="J147" s="856">
        <v>14556000</v>
      </c>
      <c r="K147" s="856">
        <v>0</v>
      </c>
      <c r="L147" s="856">
        <v>0</v>
      </c>
      <c r="M147" s="868">
        <v>87967000</v>
      </c>
      <c r="N147" s="62"/>
    </row>
    <row r="148" spans="1:14" ht="18.399999999999999" customHeight="1">
      <c r="A148" s="74"/>
      <c r="B148" s="70"/>
      <c r="C148" s="71"/>
      <c r="D148" s="80" t="s">
        <v>42</v>
      </c>
      <c r="E148" s="866">
        <v>240952311.38</v>
      </c>
      <c r="F148" s="866">
        <v>58942214.82</v>
      </c>
      <c r="G148" s="866"/>
      <c r="H148" s="866">
        <v>368500</v>
      </c>
      <c r="I148" s="866">
        <v>88225821.560000002</v>
      </c>
      <c r="J148" s="866">
        <v>4543000</v>
      </c>
      <c r="K148" s="866">
        <v>0</v>
      </c>
      <c r="L148" s="866">
        <v>0</v>
      </c>
      <c r="M148" s="869">
        <v>88872775</v>
      </c>
      <c r="N148" s="62"/>
    </row>
    <row r="149" spans="1:14" ht="18.399999999999999" customHeight="1">
      <c r="A149" s="74"/>
      <c r="B149" s="70"/>
      <c r="C149" s="71"/>
      <c r="D149" s="80" t="s">
        <v>43</v>
      </c>
      <c r="E149" s="866">
        <v>228845034.89999998</v>
      </c>
      <c r="F149" s="866">
        <v>57195670.210000001</v>
      </c>
      <c r="G149" s="866"/>
      <c r="H149" s="866">
        <v>346782.75</v>
      </c>
      <c r="I149" s="866">
        <v>86400626.609999999</v>
      </c>
      <c r="J149" s="866">
        <v>4138323.27</v>
      </c>
      <c r="K149" s="866">
        <v>0</v>
      </c>
      <c r="L149" s="866">
        <v>0</v>
      </c>
      <c r="M149" s="869">
        <v>80763632.059999987</v>
      </c>
      <c r="N149" s="62"/>
    </row>
    <row r="150" spans="1:14" ht="18.399999999999999" customHeight="1">
      <c r="A150" s="74"/>
      <c r="B150" s="70"/>
      <c r="C150" s="71"/>
      <c r="D150" s="80" t="s">
        <v>44</v>
      </c>
      <c r="E150" s="259">
        <v>0.90229683548546069</v>
      </c>
      <c r="F150" s="259">
        <v>1.2641323949607692</v>
      </c>
      <c r="G150" s="259"/>
      <c r="H150" s="259">
        <v>1.7875399484536083</v>
      </c>
      <c r="I150" s="259">
        <v>0.81769991965020872</v>
      </c>
      <c r="J150" s="259">
        <v>0.28430360469909316</v>
      </c>
      <c r="K150" s="259">
        <v>0</v>
      </c>
      <c r="L150" s="259">
        <v>0</v>
      </c>
      <c r="M150" s="359">
        <v>0.91811283845078251</v>
      </c>
      <c r="N150" s="62"/>
    </row>
    <row r="151" spans="1:14" ht="18.399999999999999" customHeight="1">
      <c r="A151" s="76"/>
      <c r="B151" s="77"/>
      <c r="C151" s="78"/>
      <c r="D151" s="82" t="s">
        <v>45</v>
      </c>
      <c r="E151" s="260">
        <v>0.94975239535716294</v>
      </c>
      <c r="F151" s="260">
        <v>0.97036852762771697</v>
      </c>
      <c r="G151" s="260"/>
      <c r="H151" s="260">
        <v>0.9410658073270014</v>
      </c>
      <c r="I151" s="260">
        <v>0.97931223628494368</v>
      </c>
      <c r="J151" s="260">
        <v>0.91092301782962803</v>
      </c>
      <c r="K151" s="260">
        <v>0</v>
      </c>
      <c r="L151" s="260">
        <v>0</v>
      </c>
      <c r="M151" s="360">
        <v>0.90875560102629838</v>
      </c>
      <c r="N151" s="62"/>
    </row>
    <row r="152" spans="1:14" ht="18.399999999999999" customHeight="1">
      <c r="A152" s="69" t="s">
        <v>110</v>
      </c>
      <c r="B152" s="70" t="s">
        <v>47</v>
      </c>
      <c r="C152" s="71" t="s">
        <v>739</v>
      </c>
      <c r="D152" s="80" t="s">
        <v>41</v>
      </c>
      <c r="E152" s="866">
        <v>20092957000</v>
      </c>
      <c r="F152" s="856">
        <v>18421689000</v>
      </c>
      <c r="G152" s="867"/>
      <c r="H152" s="856">
        <v>61385000</v>
      </c>
      <c r="I152" s="856">
        <v>828246000</v>
      </c>
      <c r="J152" s="856">
        <v>555863000</v>
      </c>
      <c r="K152" s="856">
        <v>0</v>
      </c>
      <c r="L152" s="856">
        <v>0</v>
      </c>
      <c r="M152" s="868">
        <v>225774000</v>
      </c>
      <c r="N152" s="62"/>
    </row>
    <row r="153" spans="1:14" ht="18.399999999999999" customHeight="1">
      <c r="A153" s="74"/>
      <c r="B153" s="70"/>
      <c r="C153" s="71" t="s">
        <v>4</v>
      </c>
      <c r="D153" s="80" t="s">
        <v>42</v>
      </c>
      <c r="E153" s="866">
        <v>20812832688.5</v>
      </c>
      <c r="F153" s="866">
        <v>19173051610</v>
      </c>
      <c r="G153" s="866"/>
      <c r="H153" s="866">
        <v>50251000</v>
      </c>
      <c r="I153" s="866">
        <v>823759949.5</v>
      </c>
      <c r="J153" s="866">
        <v>524607000</v>
      </c>
      <c r="K153" s="866">
        <v>0</v>
      </c>
      <c r="L153" s="866">
        <v>0</v>
      </c>
      <c r="M153" s="869">
        <v>241163129</v>
      </c>
      <c r="N153" s="62"/>
    </row>
    <row r="154" spans="1:14" ht="18.399999999999999" customHeight="1">
      <c r="A154" s="74"/>
      <c r="B154" s="70"/>
      <c r="C154" s="71" t="s">
        <v>4</v>
      </c>
      <c r="D154" s="80" t="s">
        <v>43</v>
      </c>
      <c r="E154" s="866">
        <v>20741067400.5</v>
      </c>
      <c r="F154" s="866">
        <v>19155055039.729996</v>
      </c>
      <c r="G154" s="866"/>
      <c r="H154" s="866">
        <v>49541591.079999998</v>
      </c>
      <c r="I154" s="866">
        <v>814368441.53000033</v>
      </c>
      <c r="J154" s="866">
        <v>516349352.32999998</v>
      </c>
      <c r="K154" s="866">
        <v>0</v>
      </c>
      <c r="L154" s="866">
        <v>0</v>
      </c>
      <c r="M154" s="869">
        <v>205752975.82999998</v>
      </c>
      <c r="N154" s="62"/>
    </row>
    <row r="155" spans="1:14" ht="18.399999999999999" customHeight="1">
      <c r="A155" s="74"/>
      <c r="B155" s="70"/>
      <c r="C155" s="71" t="s">
        <v>4</v>
      </c>
      <c r="D155" s="80" t="s">
        <v>44</v>
      </c>
      <c r="E155" s="259">
        <v>1.0322556008306791</v>
      </c>
      <c r="F155" s="259">
        <v>1.0398099240373668</v>
      </c>
      <c r="G155" s="259"/>
      <c r="H155" s="259">
        <v>0.80706346957725827</v>
      </c>
      <c r="I155" s="259">
        <v>0.98324464172480197</v>
      </c>
      <c r="J155" s="259">
        <v>0.92891477275875523</v>
      </c>
      <c r="K155" s="259">
        <v>0</v>
      </c>
      <c r="L155" s="259">
        <v>0</v>
      </c>
      <c r="M155" s="359">
        <v>0.91132272019807414</v>
      </c>
      <c r="N155" s="62"/>
    </row>
    <row r="156" spans="1:14" ht="18.399999999999999" customHeight="1">
      <c r="A156" s="76"/>
      <c r="B156" s="77"/>
      <c r="C156" s="78" t="s">
        <v>4</v>
      </c>
      <c r="D156" s="82" t="s">
        <v>45</v>
      </c>
      <c r="E156" s="260">
        <v>0.99655187311241622</v>
      </c>
      <c r="F156" s="260">
        <v>0.99906136119403033</v>
      </c>
      <c r="G156" s="260"/>
      <c r="H156" s="260">
        <v>0.98588269049372146</v>
      </c>
      <c r="I156" s="260">
        <v>0.9885992175564009</v>
      </c>
      <c r="J156" s="260">
        <v>0.98425936430508931</v>
      </c>
      <c r="K156" s="260">
        <v>0</v>
      </c>
      <c r="L156" s="260">
        <v>0</v>
      </c>
      <c r="M156" s="360">
        <v>0.85316929118961626</v>
      </c>
      <c r="N156" s="62"/>
    </row>
    <row r="157" spans="1:14" ht="18.399999999999999" customHeight="1">
      <c r="A157" s="69" t="s">
        <v>112</v>
      </c>
      <c r="B157" s="70" t="s">
        <v>47</v>
      </c>
      <c r="C157" s="71" t="s">
        <v>113</v>
      </c>
      <c r="D157" s="81" t="s">
        <v>41</v>
      </c>
      <c r="E157" s="866">
        <v>44042902000</v>
      </c>
      <c r="F157" s="856">
        <v>1775277000</v>
      </c>
      <c r="G157" s="867"/>
      <c r="H157" s="856">
        <v>8319610000</v>
      </c>
      <c r="I157" s="856">
        <v>21946224000</v>
      </c>
      <c r="J157" s="856">
        <v>12001791000</v>
      </c>
      <c r="K157" s="856">
        <v>0</v>
      </c>
      <c r="L157" s="856">
        <v>0</v>
      </c>
      <c r="M157" s="868">
        <v>0</v>
      </c>
      <c r="N157" s="62"/>
    </row>
    <row r="158" spans="1:14" ht="18.399999999999999" customHeight="1">
      <c r="A158" s="74"/>
      <c r="B158" s="70"/>
      <c r="C158" s="71" t="s">
        <v>4</v>
      </c>
      <c r="D158" s="80" t="s">
        <v>42</v>
      </c>
      <c r="E158" s="866">
        <v>43467895648</v>
      </c>
      <c r="F158" s="866">
        <v>2387060736</v>
      </c>
      <c r="G158" s="866"/>
      <c r="H158" s="866">
        <v>8455817778.6099997</v>
      </c>
      <c r="I158" s="866">
        <v>21921780455.389999</v>
      </c>
      <c r="J158" s="866">
        <v>10703236678</v>
      </c>
      <c r="K158" s="866">
        <v>0</v>
      </c>
      <c r="L158" s="866">
        <v>0</v>
      </c>
      <c r="M158" s="869">
        <v>0</v>
      </c>
      <c r="N158" s="62"/>
    </row>
    <row r="159" spans="1:14" ht="18.399999999999999" customHeight="1">
      <c r="A159" s="74"/>
      <c r="B159" s="70"/>
      <c r="C159" s="71" t="s">
        <v>4</v>
      </c>
      <c r="D159" s="80" t="s">
        <v>43</v>
      </c>
      <c r="E159" s="866">
        <v>43442777387.269989</v>
      </c>
      <c r="F159" s="866">
        <v>2385817560.6800003</v>
      </c>
      <c r="G159" s="866"/>
      <c r="H159" s="866">
        <v>8455491316.2599993</v>
      </c>
      <c r="I159" s="866">
        <v>21905683861.069992</v>
      </c>
      <c r="J159" s="866">
        <v>10695784649.260002</v>
      </c>
      <c r="K159" s="866">
        <v>0</v>
      </c>
      <c r="L159" s="866">
        <v>0</v>
      </c>
      <c r="M159" s="869">
        <v>0</v>
      </c>
      <c r="N159" s="62"/>
    </row>
    <row r="160" spans="1:14" ht="18.399999999999999" customHeight="1">
      <c r="A160" s="74"/>
      <c r="B160" s="70"/>
      <c r="C160" s="71" t="s">
        <v>4</v>
      </c>
      <c r="D160" s="80" t="s">
        <v>44</v>
      </c>
      <c r="E160" s="259">
        <v>0.98637409013761146</v>
      </c>
      <c r="F160" s="259">
        <v>1.3439128432802319</v>
      </c>
      <c r="G160" s="259"/>
      <c r="H160" s="259">
        <v>1.0163326545667404</v>
      </c>
      <c r="I160" s="259">
        <v>0.99815275106414625</v>
      </c>
      <c r="J160" s="259">
        <v>0.89118237846834714</v>
      </c>
      <c r="K160" s="259">
        <v>0</v>
      </c>
      <c r="L160" s="259">
        <v>0</v>
      </c>
      <c r="M160" s="826">
        <v>0</v>
      </c>
      <c r="N160" s="62"/>
    </row>
    <row r="161" spans="1:14" ht="18.399999999999999" customHeight="1">
      <c r="A161" s="76"/>
      <c r="B161" s="77"/>
      <c r="C161" s="78" t="s">
        <v>4</v>
      </c>
      <c r="D161" s="82" t="s">
        <v>45</v>
      </c>
      <c r="E161" s="260">
        <v>0.99942214224186476</v>
      </c>
      <c r="F161" s="260">
        <v>0.99947920247639666</v>
      </c>
      <c r="G161" s="260"/>
      <c r="H161" s="260">
        <v>0.99996139198377398</v>
      </c>
      <c r="I161" s="260">
        <v>0.9992657259590404</v>
      </c>
      <c r="J161" s="260">
        <v>0.9993037593240075</v>
      </c>
      <c r="K161" s="260">
        <v>0</v>
      </c>
      <c r="L161" s="260">
        <v>0</v>
      </c>
      <c r="M161" s="827">
        <v>0</v>
      </c>
      <c r="N161" s="62"/>
    </row>
    <row r="162" spans="1:14" ht="18.399999999999999" customHeight="1">
      <c r="A162" s="69" t="s">
        <v>114</v>
      </c>
      <c r="B162" s="70" t="s">
        <v>47</v>
      </c>
      <c r="C162" s="71" t="s">
        <v>115</v>
      </c>
      <c r="D162" s="80" t="s">
        <v>41</v>
      </c>
      <c r="E162" s="866">
        <v>456298000</v>
      </c>
      <c r="F162" s="856">
        <v>41343000</v>
      </c>
      <c r="G162" s="867"/>
      <c r="H162" s="856">
        <v>15096000</v>
      </c>
      <c r="I162" s="856">
        <v>370598000</v>
      </c>
      <c r="J162" s="856">
        <v>2162000</v>
      </c>
      <c r="K162" s="856">
        <v>0</v>
      </c>
      <c r="L162" s="856">
        <v>0</v>
      </c>
      <c r="M162" s="868">
        <v>27099000</v>
      </c>
      <c r="N162" s="62"/>
    </row>
    <row r="163" spans="1:14" ht="18.399999999999999" customHeight="1">
      <c r="A163" s="74"/>
      <c r="B163" s="70"/>
      <c r="C163" s="71" t="s">
        <v>4</v>
      </c>
      <c r="D163" s="80" t="s">
        <v>42</v>
      </c>
      <c r="E163" s="866">
        <v>548865549</v>
      </c>
      <c r="F163" s="866">
        <v>101815802</v>
      </c>
      <c r="G163" s="866"/>
      <c r="H163" s="866">
        <v>14559059</v>
      </c>
      <c r="I163" s="866">
        <v>395664221</v>
      </c>
      <c r="J163" s="866">
        <v>2979000</v>
      </c>
      <c r="K163" s="866">
        <v>0</v>
      </c>
      <c r="L163" s="866">
        <v>0</v>
      </c>
      <c r="M163" s="869">
        <v>33847467</v>
      </c>
      <c r="N163" s="62"/>
    </row>
    <row r="164" spans="1:14" ht="18.399999999999999" customHeight="1">
      <c r="A164" s="74"/>
      <c r="B164" s="70"/>
      <c r="C164" s="71" t="s">
        <v>4</v>
      </c>
      <c r="D164" s="80" t="s">
        <v>43</v>
      </c>
      <c r="E164" s="866">
        <v>512466481.67999977</v>
      </c>
      <c r="F164" s="866">
        <v>85445589.279999986</v>
      </c>
      <c r="G164" s="866"/>
      <c r="H164" s="866">
        <v>12635475.880000001</v>
      </c>
      <c r="I164" s="866">
        <v>380539750.62999982</v>
      </c>
      <c r="J164" s="866">
        <v>2890851.69</v>
      </c>
      <c r="K164" s="866">
        <v>0</v>
      </c>
      <c r="L164" s="866">
        <v>0</v>
      </c>
      <c r="M164" s="869">
        <v>30954814.200000003</v>
      </c>
      <c r="N164" s="62"/>
    </row>
    <row r="165" spans="1:14" ht="18.399999999999999" customHeight="1">
      <c r="A165" s="74"/>
      <c r="B165" s="70"/>
      <c r="C165" s="71" t="s">
        <v>4</v>
      </c>
      <c r="D165" s="80" t="s">
        <v>44</v>
      </c>
      <c r="E165" s="259">
        <v>1.1230960505634471</v>
      </c>
      <c r="F165" s="259">
        <v>2.0667486462037101</v>
      </c>
      <c r="G165" s="259"/>
      <c r="H165" s="259">
        <v>0.83700820614732385</v>
      </c>
      <c r="I165" s="259">
        <v>1.0268262392943293</v>
      </c>
      <c r="J165" s="900">
        <v>1.3371191905642923</v>
      </c>
      <c r="K165" s="259">
        <v>0</v>
      </c>
      <c r="L165" s="259">
        <v>0</v>
      </c>
      <c r="M165" s="359">
        <v>1.142286217203587</v>
      </c>
      <c r="N165" s="62"/>
    </row>
    <row r="166" spans="1:14" ht="18.399999999999999" customHeight="1">
      <c r="A166" s="76"/>
      <c r="B166" s="77"/>
      <c r="C166" s="78" t="s">
        <v>4</v>
      </c>
      <c r="D166" s="79" t="s">
        <v>45</v>
      </c>
      <c r="E166" s="361">
        <v>0.93368308980893933</v>
      </c>
      <c r="F166" s="260">
        <v>0.83921736706449546</v>
      </c>
      <c r="G166" s="260"/>
      <c r="H166" s="260">
        <v>0.86787723574717301</v>
      </c>
      <c r="I166" s="260">
        <v>0.96177448056391179</v>
      </c>
      <c r="J166" s="260">
        <v>0.9704101007049345</v>
      </c>
      <c r="K166" s="260">
        <v>0</v>
      </c>
      <c r="L166" s="260">
        <v>0</v>
      </c>
      <c r="M166" s="360">
        <v>0.91453857389092075</v>
      </c>
      <c r="N166" s="62"/>
    </row>
    <row r="167" spans="1:14" ht="18.399999999999999" customHeight="1">
      <c r="A167" s="69" t="s">
        <v>116</v>
      </c>
      <c r="B167" s="70" t="s">
        <v>47</v>
      </c>
      <c r="C167" s="71" t="s">
        <v>117</v>
      </c>
      <c r="D167" s="72" t="s">
        <v>41</v>
      </c>
      <c r="E167" s="866">
        <v>397107000</v>
      </c>
      <c r="F167" s="856">
        <v>2100000</v>
      </c>
      <c r="G167" s="867"/>
      <c r="H167" s="856">
        <v>2122000</v>
      </c>
      <c r="I167" s="856">
        <v>344494000</v>
      </c>
      <c r="J167" s="856">
        <v>7045000</v>
      </c>
      <c r="K167" s="856">
        <v>0</v>
      </c>
      <c r="L167" s="856">
        <v>0</v>
      </c>
      <c r="M167" s="868">
        <v>41346000</v>
      </c>
      <c r="N167" s="62"/>
    </row>
    <row r="168" spans="1:14" ht="18.399999999999999" customHeight="1">
      <c r="A168" s="74"/>
      <c r="B168" s="70"/>
      <c r="C168" s="71" t="s">
        <v>4</v>
      </c>
      <c r="D168" s="80" t="s">
        <v>42</v>
      </c>
      <c r="E168" s="866">
        <v>390419676</v>
      </c>
      <c r="F168" s="866">
        <v>1338623</v>
      </c>
      <c r="G168" s="866"/>
      <c r="H168" s="866">
        <v>2815687</v>
      </c>
      <c r="I168" s="866">
        <v>341867690</v>
      </c>
      <c r="J168" s="866">
        <v>6954305</v>
      </c>
      <c r="K168" s="866">
        <v>0</v>
      </c>
      <c r="L168" s="866">
        <v>0</v>
      </c>
      <c r="M168" s="869">
        <v>37443371</v>
      </c>
      <c r="N168" s="62"/>
    </row>
    <row r="169" spans="1:14" ht="18.399999999999999" customHeight="1">
      <c r="A169" s="74"/>
      <c r="B169" s="70"/>
      <c r="C169" s="71" t="s">
        <v>4</v>
      </c>
      <c r="D169" s="80" t="s">
        <v>43</v>
      </c>
      <c r="E169" s="866">
        <v>384808296.37</v>
      </c>
      <c r="F169" s="866">
        <v>1336474.93</v>
      </c>
      <c r="G169" s="866"/>
      <c r="H169" s="866">
        <v>2807560.2899999996</v>
      </c>
      <c r="I169" s="866">
        <v>338588713.68000001</v>
      </c>
      <c r="J169" s="866">
        <v>6902300.629999999</v>
      </c>
      <c r="K169" s="866">
        <v>0</v>
      </c>
      <c r="L169" s="866">
        <v>0</v>
      </c>
      <c r="M169" s="869">
        <v>35173246.840000004</v>
      </c>
      <c r="N169" s="62"/>
    </row>
    <row r="170" spans="1:14" ht="18.399999999999999" customHeight="1">
      <c r="A170" s="74"/>
      <c r="B170" s="70"/>
      <c r="C170" s="71" t="s">
        <v>4</v>
      </c>
      <c r="D170" s="80" t="s">
        <v>44</v>
      </c>
      <c r="E170" s="259">
        <v>0.96902924493902154</v>
      </c>
      <c r="F170" s="259">
        <v>0.63641663333333331</v>
      </c>
      <c r="G170" s="259"/>
      <c r="H170" s="259">
        <v>1.3230727097078225</v>
      </c>
      <c r="I170" s="259">
        <v>0.98285808658496232</v>
      </c>
      <c r="J170" s="259">
        <v>0.97974458907026241</v>
      </c>
      <c r="K170" s="259">
        <v>0</v>
      </c>
      <c r="L170" s="259">
        <v>0</v>
      </c>
      <c r="M170" s="359">
        <v>0.85070494945097475</v>
      </c>
      <c r="N170" s="62"/>
    </row>
    <row r="171" spans="1:14" ht="18.399999999999999" customHeight="1">
      <c r="A171" s="76"/>
      <c r="B171" s="77"/>
      <c r="C171" s="78" t="s">
        <v>4</v>
      </c>
      <c r="D171" s="82" t="s">
        <v>45</v>
      </c>
      <c r="E171" s="260">
        <v>0.9856273134400122</v>
      </c>
      <c r="F171" s="260">
        <v>0.99839531369175638</v>
      </c>
      <c r="G171" s="260"/>
      <c r="H171" s="260">
        <v>0.99711377365452891</v>
      </c>
      <c r="I171" s="260">
        <v>0.9904086393189131</v>
      </c>
      <c r="J171" s="260">
        <v>0.99252198889752452</v>
      </c>
      <c r="K171" s="260">
        <v>0</v>
      </c>
      <c r="L171" s="260">
        <v>0</v>
      </c>
      <c r="M171" s="360">
        <v>0.93937180068536041</v>
      </c>
      <c r="N171" s="62"/>
    </row>
    <row r="172" spans="1:14" ht="18.399999999999999" customHeight="1">
      <c r="A172" s="69" t="s">
        <v>118</v>
      </c>
      <c r="B172" s="70" t="s">
        <v>47</v>
      </c>
      <c r="C172" s="71" t="s">
        <v>119</v>
      </c>
      <c r="D172" s="80" t="s">
        <v>41</v>
      </c>
      <c r="E172" s="866">
        <v>884877000</v>
      </c>
      <c r="F172" s="856">
        <v>404781000</v>
      </c>
      <c r="G172" s="867"/>
      <c r="H172" s="856">
        <v>6803000</v>
      </c>
      <c r="I172" s="856">
        <v>383208000</v>
      </c>
      <c r="J172" s="856">
        <v>37145000</v>
      </c>
      <c r="K172" s="856">
        <v>0</v>
      </c>
      <c r="L172" s="856">
        <v>0</v>
      </c>
      <c r="M172" s="868">
        <v>52940000</v>
      </c>
      <c r="N172" s="62"/>
    </row>
    <row r="173" spans="1:14" ht="18.399999999999999" customHeight="1">
      <c r="A173" s="74"/>
      <c r="B173" s="70"/>
      <c r="C173" s="71" t="s">
        <v>4</v>
      </c>
      <c r="D173" s="80" t="s">
        <v>42</v>
      </c>
      <c r="E173" s="866">
        <v>1192506687.54</v>
      </c>
      <c r="F173" s="866">
        <v>687506304.88</v>
      </c>
      <c r="G173" s="866"/>
      <c r="H173" s="866">
        <v>6877526</v>
      </c>
      <c r="I173" s="866">
        <v>410947386.68000001</v>
      </c>
      <c r="J173" s="866">
        <v>35627069</v>
      </c>
      <c r="K173" s="866">
        <v>0</v>
      </c>
      <c r="L173" s="866">
        <v>0</v>
      </c>
      <c r="M173" s="869">
        <v>51548400.980000004</v>
      </c>
      <c r="N173" s="62"/>
    </row>
    <row r="174" spans="1:14" ht="18.399999999999999" customHeight="1">
      <c r="A174" s="74"/>
      <c r="B174" s="70"/>
      <c r="C174" s="71" t="s">
        <v>4</v>
      </c>
      <c r="D174" s="80" t="s">
        <v>43</v>
      </c>
      <c r="E174" s="866">
        <v>1179852508.6600003</v>
      </c>
      <c r="F174" s="866">
        <v>684650812.70999992</v>
      </c>
      <c r="G174" s="866"/>
      <c r="H174" s="866">
        <v>6770025.7200000007</v>
      </c>
      <c r="I174" s="866">
        <v>408467914.06000018</v>
      </c>
      <c r="J174" s="866">
        <v>33238003.030000001</v>
      </c>
      <c r="K174" s="866">
        <v>0</v>
      </c>
      <c r="L174" s="866">
        <v>0</v>
      </c>
      <c r="M174" s="869">
        <v>46725753.140000045</v>
      </c>
      <c r="N174" s="62"/>
    </row>
    <row r="175" spans="1:14" ht="18.399999999999999" customHeight="1">
      <c r="A175" s="74"/>
      <c r="B175" s="70"/>
      <c r="C175" s="71" t="s">
        <v>4</v>
      </c>
      <c r="D175" s="80" t="s">
        <v>44</v>
      </c>
      <c r="E175" s="259">
        <v>1.3333519897793709</v>
      </c>
      <c r="F175" s="259">
        <v>1.6914104483906109</v>
      </c>
      <c r="G175" s="259"/>
      <c r="H175" s="259">
        <v>0.99515297956783777</v>
      </c>
      <c r="I175" s="259">
        <v>1.0659169799691035</v>
      </c>
      <c r="J175" s="259">
        <v>0.89481768824875496</v>
      </c>
      <c r="K175" s="259">
        <v>0</v>
      </c>
      <c r="L175" s="259">
        <v>0</v>
      </c>
      <c r="M175" s="359">
        <v>0.88261717302606812</v>
      </c>
      <c r="N175" s="62"/>
    </row>
    <row r="176" spans="1:14" ht="18.399999999999999" customHeight="1">
      <c r="A176" s="76"/>
      <c r="B176" s="77"/>
      <c r="C176" s="78" t="s">
        <v>4</v>
      </c>
      <c r="D176" s="82" t="s">
        <v>45</v>
      </c>
      <c r="E176" s="260">
        <v>0.98938858874988478</v>
      </c>
      <c r="F176" s="260">
        <v>0.99584659493341154</v>
      </c>
      <c r="G176" s="260"/>
      <c r="H176" s="260">
        <v>0.98436933862554654</v>
      </c>
      <c r="I176" s="260">
        <v>0.99396644752986207</v>
      </c>
      <c r="J176" s="260">
        <v>0.93294239360526687</v>
      </c>
      <c r="K176" s="260">
        <v>0</v>
      </c>
      <c r="L176" s="260">
        <v>0</v>
      </c>
      <c r="M176" s="360">
        <v>0.90644427861358734</v>
      </c>
      <c r="N176" s="62"/>
    </row>
    <row r="177" spans="1:14" ht="18.399999999999999" customHeight="1">
      <c r="A177" s="69" t="s">
        <v>120</v>
      </c>
      <c r="B177" s="70" t="s">
        <v>47</v>
      </c>
      <c r="C177" s="71" t="s">
        <v>121</v>
      </c>
      <c r="D177" s="80" t="s">
        <v>41</v>
      </c>
      <c r="E177" s="866">
        <v>3220827000</v>
      </c>
      <c r="F177" s="856">
        <v>1943821000</v>
      </c>
      <c r="G177" s="867"/>
      <c r="H177" s="856">
        <v>41000</v>
      </c>
      <c r="I177" s="856">
        <v>16141000</v>
      </c>
      <c r="J177" s="856">
        <v>120486000</v>
      </c>
      <c r="K177" s="856">
        <v>0</v>
      </c>
      <c r="L177" s="856">
        <v>0</v>
      </c>
      <c r="M177" s="868">
        <v>1140338000</v>
      </c>
      <c r="N177" s="62"/>
    </row>
    <row r="178" spans="1:14" ht="18.399999999999999" customHeight="1">
      <c r="A178" s="74"/>
      <c r="B178" s="70"/>
      <c r="C178" s="71" t="s">
        <v>4</v>
      </c>
      <c r="D178" s="80" t="s">
        <v>42</v>
      </c>
      <c r="E178" s="866">
        <v>4875425102</v>
      </c>
      <c r="F178" s="866">
        <v>2441887679</v>
      </c>
      <c r="G178" s="866"/>
      <c r="H178" s="866">
        <v>31000</v>
      </c>
      <c r="I178" s="866">
        <v>15688102</v>
      </c>
      <c r="J178" s="866">
        <v>108925321</v>
      </c>
      <c r="K178" s="866">
        <v>0</v>
      </c>
      <c r="L178" s="866">
        <v>0</v>
      </c>
      <c r="M178" s="869">
        <v>2308893000</v>
      </c>
      <c r="N178" s="62"/>
    </row>
    <row r="179" spans="1:14" ht="18.399999999999999" customHeight="1">
      <c r="A179" s="74"/>
      <c r="B179" s="70"/>
      <c r="C179" s="71" t="s">
        <v>4</v>
      </c>
      <c r="D179" s="80" t="s">
        <v>43</v>
      </c>
      <c r="E179" s="866">
        <v>4846531071.1199989</v>
      </c>
      <c r="F179" s="866">
        <v>2422988588.4899998</v>
      </c>
      <c r="G179" s="866"/>
      <c r="H179" s="866">
        <v>26969.49</v>
      </c>
      <c r="I179" s="866">
        <v>14965108.560000001</v>
      </c>
      <c r="J179" s="866">
        <v>107569110.18000001</v>
      </c>
      <c r="K179" s="866">
        <v>0</v>
      </c>
      <c r="L179" s="866">
        <v>0</v>
      </c>
      <c r="M179" s="869">
        <v>2300981294.3999996</v>
      </c>
      <c r="N179" s="62"/>
    </row>
    <row r="180" spans="1:14" ht="18.399999999999999" customHeight="1">
      <c r="A180" s="74"/>
      <c r="B180" s="70"/>
      <c r="C180" s="71" t="s">
        <v>4</v>
      </c>
      <c r="D180" s="80" t="s">
        <v>44</v>
      </c>
      <c r="E180" s="259">
        <v>1.5047474052844187</v>
      </c>
      <c r="F180" s="259">
        <v>1.2465080830436546</v>
      </c>
      <c r="G180" s="259"/>
      <c r="H180" s="259">
        <v>0.65779243902439033</v>
      </c>
      <c r="I180" s="259">
        <v>0.9271487863205502</v>
      </c>
      <c r="J180" s="259">
        <v>0.89279343807579314</v>
      </c>
      <c r="K180" s="259">
        <v>0</v>
      </c>
      <c r="L180" s="259">
        <v>0</v>
      </c>
      <c r="M180" s="359">
        <v>2.0178063823182244</v>
      </c>
      <c r="N180" s="62"/>
    </row>
    <row r="181" spans="1:14" ht="18.399999999999999" customHeight="1">
      <c r="A181" s="76"/>
      <c r="B181" s="77"/>
      <c r="C181" s="78" t="s">
        <v>4</v>
      </c>
      <c r="D181" s="82" t="s">
        <v>45</v>
      </c>
      <c r="E181" s="260">
        <v>0.9940735360967502</v>
      </c>
      <c r="F181" s="260">
        <v>0.99226045871293322</v>
      </c>
      <c r="G181" s="260"/>
      <c r="H181" s="260">
        <v>0.86998354838709679</v>
      </c>
      <c r="I181" s="260">
        <v>0.95391453727162157</v>
      </c>
      <c r="J181" s="260">
        <v>0.98754916848030228</v>
      </c>
      <c r="K181" s="260">
        <v>0</v>
      </c>
      <c r="L181" s="260">
        <v>0</v>
      </c>
      <c r="M181" s="360">
        <v>0.99657337711188854</v>
      </c>
      <c r="N181" s="62"/>
    </row>
    <row r="182" spans="1:14" ht="18.399999999999999" customHeight="1">
      <c r="A182" s="69" t="s">
        <v>122</v>
      </c>
      <c r="B182" s="70" t="s">
        <v>47</v>
      </c>
      <c r="C182" s="71" t="s">
        <v>123</v>
      </c>
      <c r="D182" s="80" t="s">
        <v>41</v>
      </c>
      <c r="E182" s="866">
        <v>1739487000</v>
      </c>
      <c r="F182" s="856">
        <v>500000</v>
      </c>
      <c r="G182" s="867"/>
      <c r="H182" s="856">
        <v>644000</v>
      </c>
      <c r="I182" s="856">
        <v>43987000</v>
      </c>
      <c r="J182" s="856">
        <v>1250000</v>
      </c>
      <c r="K182" s="856">
        <v>0</v>
      </c>
      <c r="L182" s="856">
        <v>0</v>
      </c>
      <c r="M182" s="868">
        <v>1693106000</v>
      </c>
      <c r="N182" s="62"/>
    </row>
    <row r="183" spans="1:14" ht="18.399999999999999" customHeight="1">
      <c r="A183" s="74"/>
      <c r="B183" s="70"/>
      <c r="C183" s="71" t="s">
        <v>4</v>
      </c>
      <c r="D183" s="80" t="s">
        <v>42</v>
      </c>
      <c r="E183" s="866">
        <v>2150849516</v>
      </c>
      <c r="F183" s="866">
        <v>31332424</v>
      </c>
      <c r="G183" s="866"/>
      <c r="H183" s="866">
        <v>698419</v>
      </c>
      <c r="I183" s="866">
        <v>53873913</v>
      </c>
      <c r="J183" s="866">
        <v>1156240</v>
      </c>
      <c r="K183" s="866">
        <v>0</v>
      </c>
      <c r="L183" s="866">
        <v>0</v>
      </c>
      <c r="M183" s="869">
        <v>2063788520</v>
      </c>
      <c r="N183" s="62"/>
    </row>
    <row r="184" spans="1:14" ht="18.399999999999999" customHeight="1">
      <c r="A184" s="74"/>
      <c r="B184" s="70"/>
      <c r="C184" s="71" t="s">
        <v>4</v>
      </c>
      <c r="D184" s="80" t="s">
        <v>43</v>
      </c>
      <c r="E184" s="866">
        <v>1994835128.98</v>
      </c>
      <c r="F184" s="866">
        <v>31033145.690000001</v>
      </c>
      <c r="G184" s="866"/>
      <c r="H184" s="866">
        <v>666457.13</v>
      </c>
      <c r="I184" s="866">
        <v>49469862.250000007</v>
      </c>
      <c r="J184" s="866">
        <v>975143.69000000006</v>
      </c>
      <c r="K184" s="866">
        <v>0</v>
      </c>
      <c r="L184" s="866">
        <v>0</v>
      </c>
      <c r="M184" s="869">
        <v>1912690520.22</v>
      </c>
      <c r="N184" s="62"/>
    </row>
    <row r="185" spans="1:14" ht="18.399999999999999" customHeight="1">
      <c r="A185" s="74"/>
      <c r="B185" s="70"/>
      <c r="C185" s="71" t="s">
        <v>4</v>
      </c>
      <c r="D185" s="80" t="s">
        <v>44</v>
      </c>
      <c r="E185" s="259">
        <v>1.1467950775027349</v>
      </c>
      <c r="F185" s="900" t="s">
        <v>753</v>
      </c>
      <c r="G185" s="259"/>
      <c r="H185" s="259">
        <v>1.0348713198757764</v>
      </c>
      <c r="I185" s="259">
        <v>1.1246473333030216</v>
      </c>
      <c r="J185" s="259">
        <v>0.78011495200000003</v>
      </c>
      <c r="K185" s="259">
        <v>0</v>
      </c>
      <c r="L185" s="259">
        <v>0</v>
      </c>
      <c r="M185" s="359">
        <v>1.1296933093497985</v>
      </c>
      <c r="N185" s="62"/>
    </row>
    <row r="186" spans="1:14" ht="18.399999999999999" customHeight="1">
      <c r="A186" s="76"/>
      <c r="B186" s="77"/>
      <c r="C186" s="78" t="s">
        <v>4</v>
      </c>
      <c r="D186" s="82" t="s">
        <v>45</v>
      </c>
      <c r="E186" s="260">
        <v>0.92746382958946161</v>
      </c>
      <c r="F186" s="260">
        <v>0.99044828737157398</v>
      </c>
      <c r="G186" s="260"/>
      <c r="H186" s="260">
        <v>0.95423682631772622</v>
      </c>
      <c r="I186" s="260">
        <v>0.91825262906000549</v>
      </c>
      <c r="J186" s="260">
        <v>0.84337480972808421</v>
      </c>
      <c r="K186" s="260">
        <v>0</v>
      </c>
      <c r="L186" s="260">
        <v>0</v>
      </c>
      <c r="M186" s="360">
        <v>0.9267861031710749</v>
      </c>
      <c r="N186" s="62"/>
    </row>
    <row r="187" spans="1:14" ht="18.399999999999999" customHeight="1">
      <c r="A187" s="69" t="s">
        <v>125</v>
      </c>
      <c r="B187" s="70" t="s">
        <v>47</v>
      </c>
      <c r="C187" s="71" t="s">
        <v>126</v>
      </c>
      <c r="D187" s="80" t="s">
        <v>41</v>
      </c>
      <c r="E187" s="866">
        <v>39133000</v>
      </c>
      <c r="F187" s="856">
        <v>0</v>
      </c>
      <c r="G187" s="867"/>
      <c r="H187" s="856">
        <v>90000</v>
      </c>
      <c r="I187" s="856">
        <v>35841000</v>
      </c>
      <c r="J187" s="856">
        <v>3000000</v>
      </c>
      <c r="K187" s="856">
        <v>0</v>
      </c>
      <c r="L187" s="856">
        <v>0</v>
      </c>
      <c r="M187" s="868">
        <v>202000</v>
      </c>
      <c r="N187" s="62"/>
    </row>
    <row r="188" spans="1:14" ht="18.399999999999999" customHeight="1">
      <c r="A188" s="74"/>
      <c r="B188" s="70"/>
      <c r="C188" s="71" t="s">
        <v>4</v>
      </c>
      <c r="D188" s="80" t="s">
        <v>42</v>
      </c>
      <c r="E188" s="866">
        <v>39501178.200000003</v>
      </c>
      <c r="F188" s="866">
        <v>0</v>
      </c>
      <c r="G188" s="866"/>
      <c r="H188" s="866">
        <v>134600</v>
      </c>
      <c r="I188" s="866">
        <v>35359178.200000003</v>
      </c>
      <c r="J188" s="866">
        <v>3855000</v>
      </c>
      <c r="K188" s="866">
        <v>0</v>
      </c>
      <c r="L188" s="866">
        <v>0</v>
      </c>
      <c r="M188" s="869">
        <v>152400</v>
      </c>
      <c r="N188" s="62"/>
    </row>
    <row r="189" spans="1:14" ht="18.399999999999999" customHeight="1">
      <c r="A189" s="74"/>
      <c r="B189" s="70"/>
      <c r="C189" s="71" t="s">
        <v>4</v>
      </c>
      <c r="D189" s="80" t="s">
        <v>43</v>
      </c>
      <c r="E189" s="866">
        <v>38920375.609999999</v>
      </c>
      <c r="F189" s="866">
        <v>0</v>
      </c>
      <c r="G189" s="866"/>
      <c r="H189" s="866">
        <v>131096.25999999998</v>
      </c>
      <c r="I189" s="866">
        <v>34885110.320000008</v>
      </c>
      <c r="J189" s="866">
        <v>3838385.84</v>
      </c>
      <c r="K189" s="866">
        <v>0</v>
      </c>
      <c r="L189" s="866">
        <v>0</v>
      </c>
      <c r="M189" s="869">
        <v>65783.19</v>
      </c>
      <c r="N189" s="62"/>
    </row>
    <row r="190" spans="1:14" ht="18.399999999999999" customHeight="1">
      <c r="A190" s="74"/>
      <c r="B190" s="70"/>
      <c r="C190" s="71" t="s">
        <v>4</v>
      </c>
      <c r="D190" s="80" t="s">
        <v>44</v>
      </c>
      <c r="E190" s="259">
        <v>0.99456662177701682</v>
      </c>
      <c r="F190" s="259">
        <v>0</v>
      </c>
      <c r="G190" s="259"/>
      <c r="H190" s="259">
        <v>1.4566251111111108</v>
      </c>
      <c r="I190" s="259">
        <v>0.97332971513071642</v>
      </c>
      <c r="J190" s="259">
        <v>1.2794619466666666</v>
      </c>
      <c r="K190" s="259">
        <v>0</v>
      </c>
      <c r="L190" s="259">
        <v>0</v>
      </c>
      <c r="M190" s="359">
        <v>0.32565935643564359</v>
      </c>
      <c r="N190" s="62"/>
    </row>
    <row r="191" spans="1:14" ht="18.399999999999999" customHeight="1">
      <c r="A191" s="76"/>
      <c r="B191" s="77"/>
      <c r="C191" s="78" t="s">
        <v>4</v>
      </c>
      <c r="D191" s="82" t="s">
        <v>45</v>
      </c>
      <c r="E191" s="260">
        <v>0.98529657553353678</v>
      </c>
      <c r="F191" s="260">
        <v>0</v>
      </c>
      <c r="G191" s="260"/>
      <c r="H191" s="260">
        <v>0.9739692421991083</v>
      </c>
      <c r="I191" s="260">
        <v>0.98659279134490763</v>
      </c>
      <c r="J191" s="260">
        <v>0.99569023086900121</v>
      </c>
      <c r="K191" s="260">
        <v>0</v>
      </c>
      <c r="L191" s="260">
        <v>0</v>
      </c>
      <c r="M191" s="360">
        <v>0.43164822834645672</v>
      </c>
      <c r="N191" s="62"/>
    </row>
    <row r="192" spans="1:14" ht="18.399999999999999" customHeight="1">
      <c r="A192" s="69" t="s">
        <v>127</v>
      </c>
      <c r="B192" s="70" t="s">
        <v>47</v>
      </c>
      <c r="C192" s="71" t="s">
        <v>128</v>
      </c>
      <c r="D192" s="72" t="s">
        <v>41</v>
      </c>
      <c r="E192" s="866">
        <v>5141660000</v>
      </c>
      <c r="F192" s="856">
        <v>84215000</v>
      </c>
      <c r="G192" s="867"/>
      <c r="H192" s="856">
        <v>1648073000</v>
      </c>
      <c r="I192" s="856">
        <v>3292459000</v>
      </c>
      <c r="J192" s="856">
        <v>99723000</v>
      </c>
      <c r="K192" s="856">
        <v>0</v>
      </c>
      <c r="L192" s="856">
        <v>0</v>
      </c>
      <c r="M192" s="868">
        <v>17190000</v>
      </c>
      <c r="N192" s="62"/>
    </row>
    <row r="193" spans="1:14" ht="18.399999999999999" customHeight="1">
      <c r="A193" s="74"/>
      <c r="B193" s="70"/>
      <c r="C193" s="71" t="s">
        <v>4</v>
      </c>
      <c r="D193" s="80" t="s">
        <v>42</v>
      </c>
      <c r="E193" s="866">
        <v>5375696499</v>
      </c>
      <c r="F193" s="866">
        <v>84491446</v>
      </c>
      <c r="G193" s="866"/>
      <c r="H193" s="866">
        <v>1717145927</v>
      </c>
      <c r="I193" s="866">
        <v>3380983438</v>
      </c>
      <c r="J193" s="866">
        <v>175289651</v>
      </c>
      <c r="K193" s="866">
        <v>0</v>
      </c>
      <c r="L193" s="866">
        <v>0</v>
      </c>
      <c r="M193" s="869">
        <v>17786037</v>
      </c>
      <c r="N193" s="62"/>
    </row>
    <row r="194" spans="1:14" ht="18.399999999999999" customHeight="1">
      <c r="A194" s="74"/>
      <c r="B194" s="70"/>
      <c r="C194" s="71" t="s">
        <v>4</v>
      </c>
      <c r="D194" s="80" t="s">
        <v>43</v>
      </c>
      <c r="E194" s="866">
        <v>5363658413.7300014</v>
      </c>
      <c r="F194" s="866">
        <v>84363304.230000004</v>
      </c>
      <c r="G194" s="866"/>
      <c r="H194" s="866">
        <v>1716475188.4999998</v>
      </c>
      <c r="I194" s="866">
        <v>3373239497.7200017</v>
      </c>
      <c r="J194" s="866">
        <v>175188355.71000001</v>
      </c>
      <c r="K194" s="866">
        <v>0</v>
      </c>
      <c r="L194" s="866">
        <v>0</v>
      </c>
      <c r="M194" s="869">
        <v>14392067.569999998</v>
      </c>
      <c r="N194" s="62"/>
    </row>
    <row r="195" spans="1:14" ht="18.399999999999999" customHeight="1">
      <c r="A195" s="74"/>
      <c r="B195" s="70"/>
      <c r="C195" s="71" t="s">
        <v>4</v>
      </c>
      <c r="D195" s="80" t="s">
        <v>44</v>
      </c>
      <c r="E195" s="259">
        <v>1.0431764087337556</v>
      </c>
      <c r="F195" s="259">
        <v>1.0017610191771062</v>
      </c>
      <c r="G195" s="259"/>
      <c r="H195" s="259">
        <v>1.0415043438609817</v>
      </c>
      <c r="I195" s="259">
        <v>1.0245350049066675</v>
      </c>
      <c r="J195" s="259">
        <v>1.7567497539183539</v>
      </c>
      <c r="K195" s="259">
        <v>0</v>
      </c>
      <c r="L195" s="259">
        <v>0</v>
      </c>
      <c r="M195" s="359">
        <v>0.83723487899941818</v>
      </c>
      <c r="N195" s="62"/>
    </row>
    <row r="196" spans="1:14" ht="18.399999999999999" customHeight="1">
      <c r="A196" s="76"/>
      <c r="B196" s="77"/>
      <c r="C196" s="78" t="s">
        <v>4</v>
      </c>
      <c r="D196" s="82" t="s">
        <v>45</v>
      </c>
      <c r="E196" s="260">
        <v>0.99776064640698414</v>
      </c>
      <c r="F196" s="260">
        <v>0.99848337582008007</v>
      </c>
      <c r="G196" s="260"/>
      <c r="H196" s="260">
        <v>0.99960938759516371</v>
      </c>
      <c r="I196" s="260">
        <v>0.99770955983014831</v>
      </c>
      <c r="J196" s="260">
        <v>0.99942212623835969</v>
      </c>
      <c r="K196" s="260">
        <v>0</v>
      </c>
      <c r="L196" s="260">
        <v>0</v>
      </c>
      <c r="M196" s="360">
        <v>0.80917787194527924</v>
      </c>
      <c r="N196" s="62"/>
    </row>
    <row r="197" spans="1:14" ht="18.399999999999999" hidden="1" customHeight="1">
      <c r="A197" s="69" t="s">
        <v>129</v>
      </c>
      <c r="B197" s="70" t="s">
        <v>47</v>
      </c>
      <c r="C197" s="71" t="s">
        <v>130</v>
      </c>
      <c r="D197" s="80" t="s">
        <v>41</v>
      </c>
      <c r="E197" s="866">
        <v>0</v>
      </c>
      <c r="F197" s="856">
        <v>0</v>
      </c>
      <c r="G197" s="867"/>
      <c r="H197" s="856">
        <v>0</v>
      </c>
      <c r="I197" s="856">
        <v>0</v>
      </c>
      <c r="J197" s="856">
        <v>0</v>
      </c>
      <c r="K197" s="856">
        <v>0</v>
      </c>
      <c r="L197" s="856">
        <v>0</v>
      </c>
      <c r="M197" s="868">
        <v>0</v>
      </c>
      <c r="N197" s="62"/>
    </row>
    <row r="198" spans="1:14" ht="18.399999999999999" hidden="1" customHeight="1">
      <c r="A198" s="74"/>
      <c r="B198" s="70"/>
      <c r="C198" s="71" t="s">
        <v>4</v>
      </c>
      <c r="D198" s="80" t="s">
        <v>42</v>
      </c>
      <c r="E198" s="866">
        <v>0</v>
      </c>
      <c r="F198" s="866">
        <v>0</v>
      </c>
      <c r="G198" s="866"/>
      <c r="H198" s="866">
        <v>0</v>
      </c>
      <c r="I198" s="866">
        <v>0</v>
      </c>
      <c r="J198" s="866">
        <v>0</v>
      </c>
      <c r="K198" s="866">
        <v>0</v>
      </c>
      <c r="L198" s="866">
        <v>0</v>
      </c>
      <c r="M198" s="869">
        <v>0</v>
      </c>
      <c r="N198" s="62"/>
    </row>
    <row r="199" spans="1:14" ht="18.399999999999999" hidden="1" customHeight="1">
      <c r="A199" s="74"/>
      <c r="B199" s="70"/>
      <c r="C199" s="71" t="s">
        <v>4</v>
      </c>
      <c r="D199" s="80" t="s">
        <v>43</v>
      </c>
      <c r="E199" s="866">
        <v>0</v>
      </c>
      <c r="F199" s="866">
        <v>0</v>
      </c>
      <c r="G199" s="866"/>
      <c r="H199" s="866">
        <v>0</v>
      </c>
      <c r="I199" s="866">
        <v>0</v>
      </c>
      <c r="J199" s="866">
        <v>0</v>
      </c>
      <c r="K199" s="866">
        <v>0</v>
      </c>
      <c r="L199" s="866">
        <v>0</v>
      </c>
      <c r="M199" s="869">
        <v>0</v>
      </c>
      <c r="N199" s="62"/>
    </row>
    <row r="200" spans="1:14" ht="18.399999999999999" hidden="1" customHeight="1">
      <c r="A200" s="74"/>
      <c r="B200" s="70"/>
      <c r="C200" s="71" t="s">
        <v>4</v>
      </c>
      <c r="D200" s="80" t="s">
        <v>44</v>
      </c>
      <c r="E200" s="259">
        <v>0</v>
      </c>
      <c r="F200" s="259">
        <v>0</v>
      </c>
      <c r="G200" s="259"/>
      <c r="H200" s="259">
        <v>0</v>
      </c>
      <c r="I200" s="259">
        <v>0</v>
      </c>
      <c r="J200" s="259">
        <v>0</v>
      </c>
      <c r="K200" s="259">
        <v>0</v>
      </c>
      <c r="L200" s="259">
        <v>0</v>
      </c>
      <c r="M200" s="359">
        <v>0</v>
      </c>
      <c r="N200" s="62"/>
    </row>
    <row r="201" spans="1:14" ht="18.399999999999999" hidden="1" customHeight="1">
      <c r="A201" s="76"/>
      <c r="B201" s="77"/>
      <c r="C201" s="78" t="s">
        <v>4</v>
      </c>
      <c r="D201" s="82" t="s">
        <v>45</v>
      </c>
      <c r="E201" s="260">
        <v>0</v>
      </c>
      <c r="F201" s="260">
        <v>0</v>
      </c>
      <c r="G201" s="260"/>
      <c r="H201" s="260">
        <v>0</v>
      </c>
      <c r="I201" s="260">
        <v>0</v>
      </c>
      <c r="J201" s="260">
        <v>0</v>
      </c>
      <c r="K201" s="260">
        <v>0</v>
      </c>
      <c r="L201" s="260">
        <v>0</v>
      </c>
      <c r="M201" s="360">
        <v>0</v>
      </c>
      <c r="N201" s="62"/>
    </row>
    <row r="202" spans="1:14" ht="18.399999999999999" customHeight="1">
      <c r="A202" s="69" t="s">
        <v>131</v>
      </c>
      <c r="B202" s="70" t="s">
        <v>47</v>
      </c>
      <c r="C202" s="71" t="s">
        <v>132</v>
      </c>
      <c r="D202" s="80" t="s">
        <v>41</v>
      </c>
      <c r="E202" s="866">
        <v>10420464000</v>
      </c>
      <c r="F202" s="856">
        <v>4804645000</v>
      </c>
      <c r="G202" s="867"/>
      <c r="H202" s="856">
        <v>6078000</v>
      </c>
      <c r="I202" s="856">
        <v>3024491000</v>
      </c>
      <c r="J202" s="856">
        <v>1755650000</v>
      </c>
      <c r="K202" s="856">
        <v>0</v>
      </c>
      <c r="L202" s="856">
        <v>0</v>
      </c>
      <c r="M202" s="868">
        <v>829600000</v>
      </c>
      <c r="N202" s="62"/>
    </row>
    <row r="203" spans="1:14" ht="18.399999999999999" customHeight="1">
      <c r="A203" s="74"/>
      <c r="B203" s="70"/>
      <c r="C203" s="71" t="s">
        <v>4</v>
      </c>
      <c r="D203" s="80" t="s">
        <v>42</v>
      </c>
      <c r="E203" s="866">
        <v>10062637148</v>
      </c>
      <c r="F203" s="866">
        <v>4850356796</v>
      </c>
      <c r="G203" s="866"/>
      <c r="H203" s="866">
        <v>5952840</v>
      </c>
      <c r="I203" s="866">
        <v>3042844278</v>
      </c>
      <c r="J203" s="866">
        <v>1452343534</v>
      </c>
      <c r="K203" s="866">
        <v>0</v>
      </c>
      <c r="L203" s="866">
        <v>0</v>
      </c>
      <c r="M203" s="869">
        <v>711139700</v>
      </c>
      <c r="N203" s="62"/>
    </row>
    <row r="204" spans="1:14" ht="18.399999999999999" customHeight="1">
      <c r="A204" s="74"/>
      <c r="B204" s="70"/>
      <c r="C204" s="71" t="s">
        <v>4</v>
      </c>
      <c r="D204" s="80" t="s">
        <v>43</v>
      </c>
      <c r="E204" s="866">
        <v>10022059244.699997</v>
      </c>
      <c r="F204" s="866">
        <v>4844295444.8800001</v>
      </c>
      <c r="G204" s="866"/>
      <c r="H204" s="866">
        <v>5676988.0700000003</v>
      </c>
      <c r="I204" s="866">
        <v>3025197279.1599975</v>
      </c>
      <c r="J204" s="866">
        <v>1443375151.8999999</v>
      </c>
      <c r="K204" s="866">
        <v>0</v>
      </c>
      <c r="L204" s="866">
        <v>0</v>
      </c>
      <c r="M204" s="869">
        <v>703514380.68999982</v>
      </c>
      <c r="N204" s="62"/>
    </row>
    <row r="205" spans="1:14" ht="18.399999999999999" customHeight="1">
      <c r="A205" s="74"/>
      <c r="B205" s="70"/>
      <c r="C205" s="71" t="s">
        <v>4</v>
      </c>
      <c r="D205" s="80" t="s">
        <v>44</v>
      </c>
      <c r="E205" s="259">
        <v>0.96176708107239728</v>
      </c>
      <c r="F205" s="259">
        <v>1.0082525233144177</v>
      </c>
      <c r="G205" s="259"/>
      <c r="H205" s="259">
        <v>0.93402238729845344</v>
      </c>
      <c r="I205" s="259">
        <v>1.0002335200071673</v>
      </c>
      <c r="J205" s="259">
        <v>0.82213149084384696</v>
      </c>
      <c r="K205" s="259">
        <v>0</v>
      </c>
      <c r="L205" s="259">
        <v>0</v>
      </c>
      <c r="M205" s="359">
        <v>0.84801637016634501</v>
      </c>
      <c r="N205" s="62"/>
    </row>
    <row r="206" spans="1:14" ht="18.399999999999999" customHeight="1">
      <c r="A206" s="76"/>
      <c r="B206" s="77"/>
      <c r="C206" s="78" t="s">
        <v>4</v>
      </c>
      <c r="D206" s="82" t="s">
        <v>45</v>
      </c>
      <c r="E206" s="260">
        <v>0.9959674682984998</v>
      </c>
      <c r="F206" s="260">
        <v>0.99875032881601644</v>
      </c>
      <c r="G206" s="260"/>
      <c r="H206" s="260">
        <v>0.95366044946613726</v>
      </c>
      <c r="I206" s="260">
        <v>0.99420049229347962</v>
      </c>
      <c r="J206" s="260">
        <v>0.99382488929785107</v>
      </c>
      <c r="K206" s="260">
        <v>0</v>
      </c>
      <c r="L206" s="260">
        <v>0</v>
      </c>
      <c r="M206" s="360">
        <v>0.98927732580532324</v>
      </c>
      <c r="N206" s="62"/>
    </row>
    <row r="207" spans="1:14" ht="18.399999999999999" customHeight="1">
      <c r="A207" s="69" t="s">
        <v>133</v>
      </c>
      <c r="B207" s="70" t="s">
        <v>47</v>
      </c>
      <c r="C207" s="71" t="s">
        <v>134</v>
      </c>
      <c r="D207" s="80" t="s">
        <v>41</v>
      </c>
      <c r="E207" s="866">
        <v>60934000</v>
      </c>
      <c r="F207" s="856">
        <v>52105000</v>
      </c>
      <c r="G207" s="867"/>
      <c r="H207" s="856">
        <v>18000</v>
      </c>
      <c r="I207" s="856">
        <v>8638000</v>
      </c>
      <c r="J207" s="856">
        <v>173000</v>
      </c>
      <c r="K207" s="856">
        <v>0</v>
      </c>
      <c r="L207" s="856">
        <v>0</v>
      </c>
      <c r="M207" s="868">
        <v>0</v>
      </c>
      <c r="N207" s="62"/>
    </row>
    <row r="208" spans="1:14" ht="18.399999999999999" customHeight="1">
      <c r="A208" s="74"/>
      <c r="B208" s="70"/>
      <c r="C208" s="71" t="s">
        <v>4</v>
      </c>
      <c r="D208" s="80" t="s">
        <v>42</v>
      </c>
      <c r="E208" s="866">
        <v>61049835.909999996</v>
      </c>
      <c r="F208" s="866">
        <v>52105000</v>
      </c>
      <c r="G208" s="866"/>
      <c r="H208" s="866">
        <v>21500</v>
      </c>
      <c r="I208" s="866">
        <v>8459307.9100000001</v>
      </c>
      <c r="J208" s="866">
        <v>423000</v>
      </c>
      <c r="K208" s="866">
        <v>0</v>
      </c>
      <c r="L208" s="866">
        <v>0</v>
      </c>
      <c r="M208" s="869">
        <v>41028</v>
      </c>
      <c r="N208" s="62"/>
    </row>
    <row r="209" spans="1:14" ht="18.399999999999999" customHeight="1">
      <c r="A209" s="74"/>
      <c r="B209" s="70"/>
      <c r="C209" s="71" t="s">
        <v>4</v>
      </c>
      <c r="D209" s="80" t="s">
        <v>43</v>
      </c>
      <c r="E209" s="866">
        <v>60750860.209999993</v>
      </c>
      <c r="F209" s="866">
        <v>52079047.629999995</v>
      </c>
      <c r="G209" s="866"/>
      <c r="H209" s="866">
        <v>12837.5</v>
      </c>
      <c r="I209" s="866">
        <v>8195485.3300000019</v>
      </c>
      <c r="J209" s="866">
        <v>422655.07999999996</v>
      </c>
      <c r="K209" s="866">
        <v>0</v>
      </c>
      <c r="L209" s="866">
        <v>0</v>
      </c>
      <c r="M209" s="869">
        <v>40834.670000000006</v>
      </c>
      <c r="N209" s="62"/>
    </row>
    <row r="210" spans="1:14" ht="18.399999999999999" customHeight="1">
      <c r="A210" s="74"/>
      <c r="B210" s="70"/>
      <c r="C210" s="71" t="s">
        <v>4</v>
      </c>
      <c r="D210" s="80" t="s">
        <v>44</v>
      </c>
      <c r="E210" s="259">
        <v>0.99699445646108897</v>
      </c>
      <c r="F210" s="259">
        <v>0.99950192169657415</v>
      </c>
      <c r="G210" s="259"/>
      <c r="H210" s="259">
        <v>0.71319444444444446</v>
      </c>
      <c r="I210" s="259">
        <v>0.9487711657791158</v>
      </c>
      <c r="J210" s="259">
        <v>2.4430929479768784</v>
      </c>
      <c r="K210" s="259">
        <v>0</v>
      </c>
      <c r="L210" s="259">
        <v>0</v>
      </c>
      <c r="M210" s="359">
        <v>0</v>
      </c>
      <c r="N210" s="62"/>
    </row>
    <row r="211" spans="1:14" ht="18.399999999999999" customHeight="1">
      <c r="A211" s="76"/>
      <c r="B211" s="77"/>
      <c r="C211" s="78" t="s">
        <v>4</v>
      </c>
      <c r="D211" s="82" t="s">
        <v>45</v>
      </c>
      <c r="E211" s="260">
        <v>0.99510275997398656</v>
      </c>
      <c r="F211" s="260">
        <v>0.99950192169657415</v>
      </c>
      <c r="G211" s="260"/>
      <c r="H211" s="260">
        <v>0.59709302325581393</v>
      </c>
      <c r="I211" s="260">
        <v>0.96881274652644744</v>
      </c>
      <c r="J211" s="260">
        <v>0.999184586288416</v>
      </c>
      <c r="K211" s="260">
        <v>0</v>
      </c>
      <c r="L211" s="260">
        <v>0</v>
      </c>
      <c r="M211" s="360">
        <v>0.99528785219849869</v>
      </c>
      <c r="N211" s="62"/>
    </row>
    <row r="212" spans="1:14" ht="18.399999999999999" customHeight="1">
      <c r="A212" s="69" t="s">
        <v>135</v>
      </c>
      <c r="B212" s="70" t="s">
        <v>47</v>
      </c>
      <c r="C212" s="71" t="s">
        <v>136</v>
      </c>
      <c r="D212" s="80" t="s">
        <v>41</v>
      </c>
      <c r="E212" s="866">
        <v>412985000</v>
      </c>
      <c r="F212" s="856">
        <v>88013000</v>
      </c>
      <c r="G212" s="867"/>
      <c r="H212" s="856">
        <v>1351000</v>
      </c>
      <c r="I212" s="856">
        <v>246819000</v>
      </c>
      <c r="J212" s="856">
        <v>4649000</v>
      </c>
      <c r="K212" s="856">
        <v>0</v>
      </c>
      <c r="L212" s="856">
        <v>0</v>
      </c>
      <c r="M212" s="868">
        <v>72153000</v>
      </c>
      <c r="N212" s="62"/>
    </row>
    <row r="213" spans="1:14" ht="18.399999999999999" customHeight="1">
      <c r="A213" s="74"/>
      <c r="B213" s="70"/>
      <c r="C213" s="71" t="s">
        <v>4</v>
      </c>
      <c r="D213" s="80" t="s">
        <v>42</v>
      </c>
      <c r="E213" s="866">
        <v>704482871.92999995</v>
      </c>
      <c r="F213" s="866">
        <v>89400342.549999997</v>
      </c>
      <c r="G213" s="866"/>
      <c r="H213" s="866">
        <v>1914666.1300000001</v>
      </c>
      <c r="I213" s="866">
        <v>507944391.25999993</v>
      </c>
      <c r="J213" s="866">
        <v>32189801.560000002</v>
      </c>
      <c r="K213" s="866">
        <v>0</v>
      </c>
      <c r="L213" s="866">
        <v>0</v>
      </c>
      <c r="M213" s="869">
        <v>73033670.429999992</v>
      </c>
      <c r="N213" s="62"/>
    </row>
    <row r="214" spans="1:14" ht="18.399999999999999" customHeight="1">
      <c r="A214" s="74"/>
      <c r="B214" s="70"/>
      <c r="C214" s="71" t="s">
        <v>4</v>
      </c>
      <c r="D214" s="80" t="s">
        <v>43</v>
      </c>
      <c r="E214" s="866">
        <v>681484261.29999995</v>
      </c>
      <c r="F214" s="866">
        <v>89351086.300000012</v>
      </c>
      <c r="G214" s="866"/>
      <c r="H214" s="866">
        <v>1662828.0500000003</v>
      </c>
      <c r="I214" s="866">
        <v>490562336.94999999</v>
      </c>
      <c r="J214" s="866">
        <v>31639205.149999999</v>
      </c>
      <c r="K214" s="866">
        <v>0</v>
      </c>
      <c r="L214" s="866">
        <v>0</v>
      </c>
      <c r="M214" s="869">
        <v>68268804.849999964</v>
      </c>
      <c r="N214" s="62"/>
    </row>
    <row r="215" spans="1:14" ht="18.399999999999999" customHeight="1">
      <c r="A215" s="74"/>
      <c r="B215" s="70"/>
      <c r="C215" s="71" t="s">
        <v>4</v>
      </c>
      <c r="D215" s="80" t="s">
        <v>44</v>
      </c>
      <c r="E215" s="259">
        <v>1.6501428896933301</v>
      </c>
      <c r="F215" s="259">
        <v>1.0152032801972437</v>
      </c>
      <c r="G215" s="259"/>
      <c r="H215" s="259">
        <v>1.2308127683197634</v>
      </c>
      <c r="I215" s="259">
        <v>1.9875387913815385</v>
      </c>
      <c r="J215" s="259">
        <v>6.8055937083243707</v>
      </c>
      <c r="K215" s="259">
        <v>0</v>
      </c>
      <c r="L215" s="259">
        <v>0</v>
      </c>
      <c r="M215" s="359">
        <v>0.94616723975441031</v>
      </c>
      <c r="N215" s="62"/>
    </row>
    <row r="216" spans="1:14" ht="18.399999999999999" customHeight="1">
      <c r="A216" s="76"/>
      <c r="B216" s="77"/>
      <c r="C216" s="78" t="s">
        <v>4</v>
      </c>
      <c r="D216" s="82" t="s">
        <v>45</v>
      </c>
      <c r="E216" s="260">
        <v>0.96735391086657219</v>
      </c>
      <c r="F216" s="260">
        <v>0.99944903734599855</v>
      </c>
      <c r="G216" s="260"/>
      <c r="H216" s="260">
        <v>0.86846893249216262</v>
      </c>
      <c r="I216" s="260">
        <v>0.96577961168764503</v>
      </c>
      <c r="J216" s="260">
        <v>0.98289531518317308</v>
      </c>
      <c r="K216" s="260">
        <v>0</v>
      </c>
      <c r="L216" s="260">
        <v>0</v>
      </c>
      <c r="M216" s="360">
        <v>0.93475796092479058</v>
      </c>
      <c r="N216" s="62"/>
    </row>
    <row r="217" spans="1:14" ht="18.399999999999999" customHeight="1">
      <c r="A217" s="69" t="s">
        <v>137</v>
      </c>
      <c r="B217" s="70" t="s">
        <v>47</v>
      </c>
      <c r="C217" s="71" t="s">
        <v>138</v>
      </c>
      <c r="D217" s="80" t="s">
        <v>41</v>
      </c>
      <c r="E217" s="866">
        <v>21539951000</v>
      </c>
      <c r="F217" s="856">
        <v>198574000</v>
      </c>
      <c r="G217" s="867"/>
      <c r="H217" s="856">
        <v>8787341000</v>
      </c>
      <c r="I217" s="856">
        <v>11905943000</v>
      </c>
      <c r="J217" s="856">
        <v>598593000</v>
      </c>
      <c r="K217" s="856">
        <v>0</v>
      </c>
      <c r="L217" s="856">
        <v>0</v>
      </c>
      <c r="M217" s="868">
        <v>49500000</v>
      </c>
      <c r="N217" s="62"/>
    </row>
    <row r="218" spans="1:14" ht="18.399999999999999" customHeight="1">
      <c r="A218" s="74"/>
      <c r="B218" s="70"/>
      <c r="C218" s="71" t="s">
        <v>4</v>
      </c>
      <c r="D218" s="80" t="s">
        <v>42</v>
      </c>
      <c r="E218" s="866">
        <v>24702564155.210003</v>
      </c>
      <c r="F218" s="866">
        <v>1197562549</v>
      </c>
      <c r="G218" s="866"/>
      <c r="H218" s="866">
        <v>9180495629</v>
      </c>
      <c r="I218" s="866">
        <v>12620161266.540001</v>
      </c>
      <c r="J218" s="866">
        <v>1552839820.1800001</v>
      </c>
      <c r="K218" s="866">
        <v>0</v>
      </c>
      <c r="L218" s="866">
        <v>0</v>
      </c>
      <c r="M218" s="869">
        <v>151504890.49000001</v>
      </c>
      <c r="N218" s="62"/>
    </row>
    <row r="219" spans="1:14" ht="18.399999999999999" customHeight="1">
      <c r="A219" s="74"/>
      <c r="B219" s="70"/>
      <c r="C219" s="71" t="s">
        <v>4</v>
      </c>
      <c r="D219" s="80" t="s">
        <v>43</v>
      </c>
      <c r="E219" s="866">
        <v>24676039411.379993</v>
      </c>
      <c r="F219" s="866">
        <v>1197249283.9399998</v>
      </c>
      <c r="G219" s="866"/>
      <c r="H219" s="866">
        <v>9179862321.4899979</v>
      </c>
      <c r="I219" s="866">
        <v>12612099334.319992</v>
      </c>
      <c r="J219" s="866">
        <v>1546172824.75</v>
      </c>
      <c r="K219" s="866">
        <v>0</v>
      </c>
      <c r="L219" s="866">
        <v>0</v>
      </c>
      <c r="M219" s="869">
        <v>140655646.87999994</v>
      </c>
      <c r="N219" s="62"/>
    </row>
    <row r="220" spans="1:14" ht="18.399999999999999" customHeight="1">
      <c r="A220" s="74"/>
      <c r="B220" s="70"/>
      <c r="C220" s="71" t="s">
        <v>4</v>
      </c>
      <c r="D220" s="80" t="s">
        <v>44</v>
      </c>
      <c r="E220" s="259">
        <v>1.1455940364664707</v>
      </c>
      <c r="F220" s="259">
        <v>6.0292348642823317</v>
      </c>
      <c r="G220" s="259"/>
      <c r="H220" s="259">
        <v>1.0446689529278537</v>
      </c>
      <c r="I220" s="259">
        <v>1.059311247695373</v>
      </c>
      <c r="J220" s="259">
        <v>2.5830118707535838</v>
      </c>
      <c r="K220" s="259">
        <v>0</v>
      </c>
      <c r="L220" s="259">
        <v>0</v>
      </c>
      <c r="M220" s="359">
        <v>2.8415282197979783</v>
      </c>
      <c r="N220" s="62"/>
    </row>
    <row r="221" spans="1:14" ht="18.399999999999999" customHeight="1">
      <c r="A221" s="76"/>
      <c r="B221" s="77"/>
      <c r="C221" s="78" t="s">
        <v>4</v>
      </c>
      <c r="D221" s="79" t="s">
        <v>45</v>
      </c>
      <c r="E221" s="361">
        <v>0.99892623520119816</v>
      </c>
      <c r="F221" s="260">
        <v>0.99973841444836287</v>
      </c>
      <c r="G221" s="260"/>
      <c r="H221" s="260">
        <v>0.99993101597826572</v>
      </c>
      <c r="I221" s="260">
        <v>0.99936118627569492</v>
      </c>
      <c r="J221" s="260">
        <v>0.99570657878336266</v>
      </c>
      <c r="K221" s="260">
        <v>0</v>
      </c>
      <c r="L221" s="260">
        <v>0</v>
      </c>
      <c r="M221" s="360">
        <v>0.92839014255638053</v>
      </c>
      <c r="N221" s="62"/>
    </row>
    <row r="222" spans="1:14" ht="18.399999999999999" customHeight="1">
      <c r="A222" s="69" t="s">
        <v>139</v>
      </c>
      <c r="B222" s="70" t="s">
        <v>47</v>
      </c>
      <c r="C222" s="71" t="s">
        <v>140</v>
      </c>
      <c r="D222" s="72" t="s">
        <v>41</v>
      </c>
      <c r="E222" s="866">
        <v>165460000</v>
      </c>
      <c r="F222" s="856">
        <v>157491000</v>
      </c>
      <c r="G222" s="867"/>
      <c r="H222" s="856">
        <v>1148000</v>
      </c>
      <c r="I222" s="856">
        <v>5310000</v>
      </c>
      <c r="J222" s="856">
        <v>1511000</v>
      </c>
      <c r="K222" s="856">
        <v>0</v>
      </c>
      <c r="L222" s="856">
        <v>0</v>
      </c>
      <c r="M222" s="868">
        <v>0</v>
      </c>
      <c r="N222" s="62"/>
    </row>
    <row r="223" spans="1:14" ht="18.399999999999999" customHeight="1">
      <c r="A223" s="74"/>
      <c r="B223" s="70"/>
      <c r="C223" s="71" t="s">
        <v>141</v>
      </c>
      <c r="D223" s="80" t="s">
        <v>42</v>
      </c>
      <c r="E223" s="866">
        <v>194616910.22</v>
      </c>
      <c r="F223" s="866">
        <v>186968308.22</v>
      </c>
      <c r="G223" s="866"/>
      <c r="H223" s="866">
        <v>1148000</v>
      </c>
      <c r="I223" s="866">
        <v>5007602</v>
      </c>
      <c r="J223" s="866">
        <v>1493000</v>
      </c>
      <c r="K223" s="866">
        <v>0</v>
      </c>
      <c r="L223" s="866">
        <v>0</v>
      </c>
      <c r="M223" s="869">
        <v>0</v>
      </c>
      <c r="N223" s="62"/>
    </row>
    <row r="224" spans="1:14" ht="18.399999999999999" customHeight="1">
      <c r="A224" s="74"/>
      <c r="B224" s="70"/>
      <c r="C224" s="71" t="s">
        <v>4</v>
      </c>
      <c r="D224" s="80" t="s">
        <v>43</v>
      </c>
      <c r="E224" s="866">
        <v>194135895.56</v>
      </c>
      <c r="F224" s="866">
        <v>186711558.35999998</v>
      </c>
      <c r="G224" s="866"/>
      <c r="H224" s="866">
        <v>1116328.77</v>
      </c>
      <c r="I224" s="866">
        <v>4816233.9900000021</v>
      </c>
      <c r="J224" s="866">
        <v>1491774.44</v>
      </c>
      <c r="K224" s="866">
        <v>0</v>
      </c>
      <c r="L224" s="866">
        <v>0</v>
      </c>
      <c r="M224" s="869">
        <v>0</v>
      </c>
      <c r="N224" s="62"/>
    </row>
    <row r="225" spans="1:14" ht="18.399999999999999" customHeight="1">
      <c r="A225" s="74"/>
      <c r="B225" s="70"/>
      <c r="C225" s="71" t="s">
        <v>4</v>
      </c>
      <c r="D225" s="80" t="s">
        <v>44</v>
      </c>
      <c r="E225" s="259">
        <v>1.1733101387646561</v>
      </c>
      <c r="F225" s="259">
        <v>1.1855379568356286</v>
      </c>
      <c r="G225" s="259"/>
      <c r="H225" s="259">
        <v>0.97241182055749131</v>
      </c>
      <c r="I225" s="259">
        <v>0.90701205084745806</v>
      </c>
      <c r="J225" s="259">
        <v>0.98727626737260088</v>
      </c>
      <c r="K225" s="259">
        <v>0</v>
      </c>
      <c r="L225" s="259">
        <v>0</v>
      </c>
      <c r="M225" s="359">
        <v>0</v>
      </c>
      <c r="N225" s="62"/>
    </row>
    <row r="226" spans="1:14" ht="18.399999999999999" customHeight="1">
      <c r="A226" s="76"/>
      <c r="B226" s="77"/>
      <c r="C226" s="78" t="s">
        <v>4</v>
      </c>
      <c r="D226" s="82" t="s">
        <v>45</v>
      </c>
      <c r="E226" s="260">
        <v>0.99752840254499853</v>
      </c>
      <c r="F226" s="260">
        <v>0.99862677336900374</v>
      </c>
      <c r="G226" s="260"/>
      <c r="H226" s="260">
        <v>0.97241182055749131</v>
      </c>
      <c r="I226" s="260">
        <v>0.96178450084491585</v>
      </c>
      <c r="J226" s="260">
        <v>0.99917912926992625</v>
      </c>
      <c r="K226" s="260">
        <v>0</v>
      </c>
      <c r="L226" s="260">
        <v>0</v>
      </c>
      <c r="M226" s="360">
        <v>0</v>
      </c>
      <c r="N226" s="62"/>
    </row>
    <row r="227" spans="1:14" ht="18.399999999999999" customHeight="1">
      <c r="A227" s="69" t="s">
        <v>142</v>
      </c>
      <c r="B227" s="70" t="s">
        <v>47</v>
      </c>
      <c r="C227" s="71" t="s">
        <v>143</v>
      </c>
      <c r="D227" s="80" t="s">
        <v>41</v>
      </c>
      <c r="E227" s="866">
        <v>891662000</v>
      </c>
      <c r="F227" s="856">
        <v>798709000</v>
      </c>
      <c r="G227" s="867"/>
      <c r="H227" s="856">
        <v>185000</v>
      </c>
      <c r="I227" s="856">
        <v>51031000</v>
      </c>
      <c r="J227" s="856">
        <v>230000</v>
      </c>
      <c r="K227" s="856">
        <v>0</v>
      </c>
      <c r="L227" s="856">
        <v>0</v>
      </c>
      <c r="M227" s="868">
        <v>41507000</v>
      </c>
      <c r="N227" s="62"/>
    </row>
    <row r="228" spans="1:14" ht="18.399999999999999" customHeight="1">
      <c r="A228" s="74"/>
      <c r="B228" s="70"/>
      <c r="C228" s="71" t="s">
        <v>4</v>
      </c>
      <c r="D228" s="80" t="s">
        <v>42</v>
      </c>
      <c r="E228" s="866">
        <v>900958250.72000003</v>
      </c>
      <c r="F228" s="866">
        <v>793828810</v>
      </c>
      <c r="G228" s="866"/>
      <c r="H228" s="866">
        <v>264608</v>
      </c>
      <c r="I228" s="866">
        <v>52858829</v>
      </c>
      <c r="J228" s="866">
        <v>576887</v>
      </c>
      <c r="K228" s="866">
        <v>0</v>
      </c>
      <c r="L228" s="866">
        <v>0</v>
      </c>
      <c r="M228" s="869">
        <v>53429116.719999999</v>
      </c>
      <c r="N228" s="62"/>
    </row>
    <row r="229" spans="1:14" ht="18.399999999999999" customHeight="1">
      <c r="A229" s="74"/>
      <c r="B229" s="70"/>
      <c r="C229" s="71" t="s">
        <v>4</v>
      </c>
      <c r="D229" s="80" t="s">
        <v>43</v>
      </c>
      <c r="E229" s="866">
        <v>894758628.28999984</v>
      </c>
      <c r="F229" s="866">
        <v>793288781.55999994</v>
      </c>
      <c r="G229" s="866"/>
      <c r="H229" s="866">
        <v>247783.62</v>
      </c>
      <c r="I229" s="866">
        <v>50652112.43999999</v>
      </c>
      <c r="J229" s="866">
        <v>576886.03</v>
      </c>
      <c r="K229" s="866">
        <v>0</v>
      </c>
      <c r="L229" s="866">
        <v>0</v>
      </c>
      <c r="M229" s="869">
        <v>49993064.639999963</v>
      </c>
      <c r="N229" s="62"/>
    </row>
    <row r="230" spans="1:14" ht="18.399999999999999" customHeight="1">
      <c r="A230" s="74"/>
      <c r="B230" s="70"/>
      <c r="C230" s="71" t="s">
        <v>4</v>
      </c>
      <c r="D230" s="80" t="s">
        <v>44</v>
      </c>
      <c r="E230" s="259">
        <v>1.0034728723327897</v>
      </c>
      <c r="F230" s="259">
        <v>0.9932137756805044</v>
      </c>
      <c r="G230" s="259"/>
      <c r="H230" s="259">
        <v>1.3393709189189189</v>
      </c>
      <c r="I230" s="259">
        <v>0.99257534518233992</v>
      </c>
      <c r="J230" s="259">
        <v>2.5082001304347825</v>
      </c>
      <c r="K230" s="259">
        <v>0</v>
      </c>
      <c r="L230" s="259">
        <v>0</v>
      </c>
      <c r="M230" s="359">
        <v>1.2044489999277221</v>
      </c>
      <c r="N230" s="62"/>
    </row>
    <row r="231" spans="1:14" ht="18.399999999999999" customHeight="1">
      <c r="A231" s="76"/>
      <c r="B231" s="77"/>
      <c r="C231" s="78" t="s">
        <v>4</v>
      </c>
      <c r="D231" s="82" t="s">
        <v>45</v>
      </c>
      <c r="E231" s="260">
        <v>0.9931188571445505</v>
      </c>
      <c r="F231" s="260">
        <v>0.99931971675354025</v>
      </c>
      <c r="G231" s="260"/>
      <c r="H231" s="260">
        <v>0.93641771979683153</v>
      </c>
      <c r="I231" s="260">
        <v>0.95825264006510602</v>
      </c>
      <c r="J231" s="260">
        <v>0.99999831856152077</v>
      </c>
      <c r="K231" s="260">
        <v>0</v>
      </c>
      <c r="L231" s="260">
        <v>0</v>
      </c>
      <c r="M231" s="360">
        <v>0.93568952116489279</v>
      </c>
      <c r="N231" s="62"/>
    </row>
    <row r="232" spans="1:14" ht="18.399999999999999" customHeight="1">
      <c r="A232" s="69" t="s">
        <v>144</v>
      </c>
      <c r="B232" s="70" t="s">
        <v>47</v>
      </c>
      <c r="C232" s="71" t="s">
        <v>145</v>
      </c>
      <c r="D232" s="80" t="s">
        <v>41</v>
      </c>
      <c r="E232" s="866">
        <v>2066424000</v>
      </c>
      <c r="F232" s="856">
        <v>22786000</v>
      </c>
      <c r="G232" s="867"/>
      <c r="H232" s="856">
        <v>279188000</v>
      </c>
      <c r="I232" s="856">
        <v>1687662000</v>
      </c>
      <c r="J232" s="856">
        <v>76788000</v>
      </c>
      <c r="K232" s="856">
        <v>0</v>
      </c>
      <c r="L232" s="856">
        <v>0</v>
      </c>
      <c r="M232" s="868">
        <v>0</v>
      </c>
      <c r="N232" s="62"/>
    </row>
    <row r="233" spans="1:14" ht="18.399999999999999" customHeight="1">
      <c r="A233" s="69"/>
      <c r="B233" s="70"/>
      <c r="C233" s="71" t="s">
        <v>4</v>
      </c>
      <c r="D233" s="80" t="s">
        <v>42</v>
      </c>
      <c r="E233" s="866">
        <v>2226283646</v>
      </c>
      <c r="F233" s="866">
        <v>126433670</v>
      </c>
      <c r="G233" s="866"/>
      <c r="H233" s="866">
        <v>260116680</v>
      </c>
      <c r="I233" s="866">
        <v>1784626296</v>
      </c>
      <c r="J233" s="866">
        <v>55107000</v>
      </c>
      <c r="K233" s="866">
        <v>0</v>
      </c>
      <c r="L233" s="866">
        <v>0</v>
      </c>
      <c r="M233" s="869">
        <v>0</v>
      </c>
      <c r="N233" s="62"/>
    </row>
    <row r="234" spans="1:14" ht="18.399999999999999" customHeight="1">
      <c r="A234" s="74"/>
      <c r="B234" s="70"/>
      <c r="C234" s="71" t="s">
        <v>4</v>
      </c>
      <c r="D234" s="80" t="s">
        <v>43</v>
      </c>
      <c r="E234" s="866">
        <v>2178054434.3900003</v>
      </c>
      <c r="F234" s="866">
        <v>123757699.24000002</v>
      </c>
      <c r="G234" s="866"/>
      <c r="H234" s="866">
        <v>248810867.27999997</v>
      </c>
      <c r="I234" s="866">
        <v>1755823688.2800002</v>
      </c>
      <c r="J234" s="866">
        <v>49662179.590000004</v>
      </c>
      <c r="K234" s="866">
        <v>0</v>
      </c>
      <c r="L234" s="866">
        <v>0</v>
      </c>
      <c r="M234" s="869">
        <v>0</v>
      </c>
      <c r="N234" s="62"/>
    </row>
    <row r="235" spans="1:14" ht="18.399999999999999" customHeight="1">
      <c r="A235" s="74"/>
      <c r="B235" s="70"/>
      <c r="C235" s="71" t="s">
        <v>4</v>
      </c>
      <c r="D235" s="80" t="s">
        <v>44</v>
      </c>
      <c r="E235" s="259">
        <v>1.054021069436863</v>
      </c>
      <c r="F235" s="259">
        <v>5.4313042763100157</v>
      </c>
      <c r="G235" s="259"/>
      <c r="H235" s="259">
        <v>0.89119470493001118</v>
      </c>
      <c r="I235" s="259">
        <v>1.0403882343028403</v>
      </c>
      <c r="J235" s="259">
        <v>0.64674401716414032</v>
      </c>
      <c r="K235" s="259">
        <v>0</v>
      </c>
      <c r="L235" s="259">
        <v>0</v>
      </c>
      <c r="M235" s="359">
        <v>0</v>
      </c>
      <c r="N235" s="62"/>
    </row>
    <row r="236" spans="1:14" ht="18.399999999999999" customHeight="1">
      <c r="A236" s="76"/>
      <c r="B236" s="77"/>
      <c r="C236" s="78" t="s">
        <v>4</v>
      </c>
      <c r="D236" s="82" t="s">
        <v>45</v>
      </c>
      <c r="E236" s="260">
        <v>0.97833644796490604</v>
      </c>
      <c r="F236" s="260">
        <v>0.97883498311802564</v>
      </c>
      <c r="G236" s="260"/>
      <c r="H236" s="260">
        <v>0.95653561040376178</v>
      </c>
      <c r="I236" s="260">
        <v>0.98386070642097057</v>
      </c>
      <c r="J236" s="260">
        <v>0.90119548496561241</v>
      </c>
      <c r="K236" s="260">
        <v>0</v>
      </c>
      <c r="L236" s="260">
        <v>0</v>
      </c>
      <c r="M236" s="360">
        <v>0</v>
      </c>
      <c r="N236" s="62"/>
    </row>
    <row r="237" spans="1:14" ht="18.399999999999999" customHeight="1">
      <c r="A237" s="69" t="s">
        <v>146</v>
      </c>
      <c r="B237" s="70" t="s">
        <v>47</v>
      </c>
      <c r="C237" s="71" t="s">
        <v>147</v>
      </c>
      <c r="D237" s="80" t="s">
        <v>41</v>
      </c>
      <c r="E237" s="866">
        <v>5420838000</v>
      </c>
      <c r="F237" s="856">
        <v>3048553000</v>
      </c>
      <c r="G237" s="867"/>
      <c r="H237" s="856">
        <v>4609000</v>
      </c>
      <c r="I237" s="856">
        <v>1473604000</v>
      </c>
      <c r="J237" s="856">
        <v>789697000</v>
      </c>
      <c r="K237" s="856">
        <v>0</v>
      </c>
      <c r="L237" s="856">
        <v>0</v>
      </c>
      <c r="M237" s="868">
        <v>104375000</v>
      </c>
      <c r="N237" s="62"/>
    </row>
    <row r="238" spans="1:14" ht="18.399999999999999" customHeight="1">
      <c r="A238" s="74"/>
      <c r="B238" s="70"/>
      <c r="C238" s="71" t="s">
        <v>4</v>
      </c>
      <c r="D238" s="80" t="s">
        <v>42</v>
      </c>
      <c r="E238" s="866">
        <v>8480422601.5700006</v>
      </c>
      <c r="F238" s="866">
        <v>6080806156.1700001</v>
      </c>
      <c r="G238" s="866"/>
      <c r="H238" s="866">
        <v>3370209.93</v>
      </c>
      <c r="I238" s="866">
        <v>1448611168.1900001</v>
      </c>
      <c r="J238" s="866">
        <v>797949130.27999997</v>
      </c>
      <c r="K238" s="866">
        <v>0</v>
      </c>
      <c r="L238" s="866">
        <v>0</v>
      </c>
      <c r="M238" s="869">
        <v>149685937</v>
      </c>
      <c r="N238" s="62"/>
    </row>
    <row r="239" spans="1:14" ht="18.399999999999999" customHeight="1">
      <c r="A239" s="74"/>
      <c r="B239" s="70"/>
      <c r="C239" s="71" t="s">
        <v>4</v>
      </c>
      <c r="D239" s="80" t="s">
        <v>43</v>
      </c>
      <c r="E239" s="866">
        <v>8375180265.2000008</v>
      </c>
      <c r="F239" s="866">
        <v>6055106388.8600006</v>
      </c>
      <c r="G239" s="866"/>
      <c r="H239" s="866">
        <v>3139653.7300000004</v>
      </c>
      <c r="I239" s="866">
        <v>1394826851.2200007</v>
      </c>
      <c r="J239" s="866">
        <v>784320819.71999979</v>
      </c>
      <c r="K239" s="866">
        <v>0</v>
      </c>
      <c r="L239" s="866">
        <v>0</v>
      </c>
      <c r="M239" s="869">
        <v>137786551.66999999</v>
      </c>
      <c r="N239" s="62"/>
    </row>
    <row r="240" spans="1:14" ht="18.399999999999999" customHeight="1">
      <c r="A240" s="74"/>
      <c r="B240" s="70"/>
      <c r="C240" s="71" t="s">
        <v>4</v>
      </c>
      <c r="D240" s="80" t="s">
        <v>44</v>
      </c>
      <c r="E240" s="259">
        <v>1.5449973353197421</v>
      </c>
      <c r="F240" s="259">
        <v>1.9862230995688777</v>
      </c>
      <c r="G240" s="259"/>
      <c r="H240" s="259">
        <v>0.68120063571273604</v>
      </c>
      <c r="I240" s="259">
        <v>0.94654116792571186</v>
      </c>
      <c r="J240" s="259">
        <v>0.99319209737405589</v>
      </c>
      <c r="K240" s="259">
        <v>0</v>
      </c>
      <c r="L240" s="259">
        <v>0</v>
      </c>
      <c r="M240" s="359">
        <v>1.3201106746826345</v>
      </c>
      <c r="N240" s="62"/>
    </row>
    <row r="241" spans="1:14" ht="18.399999999999999" customHeight="1">
      <c r="A241" s="76"/>
      <c r="B241" s="77"/>
      <c r="C241" s="78" t="s">
        <v>4</v>
      </c>
      <c r="D241" s="82" t="s">
        <v>45</v>
      </c>
      <c r="E241" s="260">
        <v>0.98758996558137135</v>
      </c>
      <c r="F241" s="260">
        <v>0.99577362496847188</v>
      </c>
      <c r="G241" s="260"/>
      <c r="H241" s="260">
        <v>0.93158995884864659</v>
      </c>
      <c r="I241" s="260">
        <v>0.96287180566390262</v>
      </c>
      <c r="J241" s="260">
        <v>0.98292082785375301</v>
      </c>
      <c r="K241" s="260">
        <v>0</v>
      </c>
      <c r="L241" s="260">
        <v>0</v>
      </c>
      <c r="M241" s="360">
        <v>0.92050432012193628</v>
      </c>
      <c r="N241" s="62"/>
    </row>
    <row r="242" spans="1:14" ht="18.399999999999999" customHeight="1">
      <c r="A242" s="69" t="s">
        <v>148</v>
      </c>
      <c r="B242" s="70" t="s">
        <v>47</v>
      </c>
      <c r="C242" s="71" t="s">
        <v>149</v>
      </c>
      <c r="D242" s="80" t="s">
        <v>41</v>
      </c>
      <c r="E242" s="866">
        <v>360382000</v>
      </c>
      <c r="F242" s="856">
        <v>269058000</v>
      </c>
      <c r="G242" s="867"/>
      <c r="H242" s="856">
        <v>85000</v>
      </c>
      <c r="I242" s="856">
        <v>63095000</v>
      </c>
      <c r="J242" s="856">
        <v>2200000</v>
      </c>
      <c r="K242" s="856">
        <v>0</v>
      </c>
      <c r="L242" s="856">
        <v>0</v>
      </c>
      <c r="M242" s="868">
        <v>25944000</v>
      </c>
      <c r="N242" s="62"/>
    </row>
    <row r="243" spans="1:14" ht="18" customHeight="1">
      <c r="A243" s="69"/>
      <c r="B243" s="70"/>
      <c r="C243" s="71" t="s">
        <v>4</v>
      </c>
      <c r="D243" s="80" t="s">
        <v>42</v>
      </c>
      <c r="E243" s="866">
        <v>311982507.91000003</v>
      </c>
      <c r="F243" s="866">
        <v>211981000</v>
      </c>
      <c r="G243" s="866"/>
      <c r="H243" s="866">
        <v>65000</v>
      </c>
      <c r="I243" s="866">
        <v>71805363</v>
      </c>
      <c r="J243" s="866">
        <v>982507</v>
      </c>
      <c r="K243" s="866">
        <v>0</v>
      </c>
      <c r="L243" s="866">
        <v>0</v>
      </c>
      <c r="M243" s="869">
        <v>27148637.910000004</v>
      </c>
      <c r="N243" s="62"/>
    </row>
    <row r="244" spans="1:14" ht="18.399999999999999" customHeight="1">
      <c r="A244" s="74"/>
      <c r="B244" s="70"/>
      <c r="C244" s="71" t="s">
        <v>4</v>
      </c>
      <c r="D244" s="80" t="s">
        <v>43</v>
      </c>
      <c r="E244" s="866">
        <v>308480308.17000002</v>
      </c>
      <c r="F244" s="866">
        <v>211975741.56</v>
      </c>
      <c r="G244" s="866"/>
      <c r="H244" s="866">
        <v>62091.519999999997</v>
      </c>
      <c r="I244" s="866">
        <v>70425419.409999996</v>
      </c>
      <c r="J244" s="866">
        <v>929825.42999999993</v>
      </c>
      <c r="K244" s="866">
        <v>0</v>
      </c>
      <c r="L244" s="866">
        <v>0</v>
      </c>
      <c r="M244" s="869">
        <v>25087230.250000004</v>
      </c>
      <c r="N244" s="62"/>
    </row>
    <row r="245" spans="1:14" ht="18.399999999999999" customHeight="1">
      <c r="A245" s="74"/>
      <c r="B245" s="70"/>
      <c r="C245" s="71" t="s">
        <v>4</v>
      </c>
      <c r="D245" s="80" t="s">
        <v>44</v>
      </c>
      <c r="E245" s="259">
        <v>0.85598145348546828</v>
      </c>
      <c r="F245" s="259">
        <v>0.78784403942644343</v>
      </c>
      <c r="G245" s="259"/>
      <c r="H245" s="259">
        <v>0.73048847058823529</v>
      </c>
      <c r="I245" s="259">
        <v>1.1161806705761153</v>
      </c>
      <c r="J245" s="259">
        <v>0.4226479227272727</v>
      </c>
      <c r="K245" s="259">
        <v>0</v>
      </c>
      <c r="L245" s="259">
        <v>0</v>
      </c>
      <c r="M245" s="359">
        <v>0.96697618909959926</v>
      </c>
      <c r="N245" s="62"/>
    </row>
    <row r="246" spans="1:14" ht="18.399999999999999" customHeight="1">
      <c r="A246" s="76"/>
      <c r="B246" s="77"/>
      <c r="C246" s="78" t="s">
        <v>4</v>
      </c>
      <c r="D246" s="82" t="s">
        <v>45</v>
      </c>
      <c r="E246" s="260">
        <v>0.98877437147530622</v>
      </c>
      <c r="F246" s="260">
        <v>0.99997519381454003</v>
      </c>
      <c r="G246" s="260"/>
      <c r="H246" s="260">
        <v>0.95525415384615375</v>
      </c>
      <c r="I246" s="260">
        <v>0.98078216539341212</v>
      </c>
      <c r="J246" s="260">
        <v>0.94638046344707971</v>
      </c>
      <c r="K246" s="260">
        <v>0</v>
      </c>
      <c r="L246" s="260">
        <v>0</v>
      </c>
      <c r="M246" s="360">
        <v>0.92406957333057593</v>
      </c>
      <c r="N246" s="62"/>
    </row>
    <row r="247" spans="1:14" ht="18.399999999999999" customHeight="1">
      <c r="A247" s="69" t="s">
        <v>150</v>
      </c>
      <c r="B247" s="70" t="s">
        <v>47</v>
      </c>
      <c r="C247" s="71" t="s">
        <v>151</v>
      </c>
      <c r="D247" s="80" t="s">
        <v>41</v>
      </c>
      <c r="E247" s="866">
        <v>582661000</v>
      </c>
      <c r="F247" s="856">
        <v>574698000</v>
      </c>
      <c r="G247" s="867"/>
      <c r="H247" s="856">
        <v>22000</v>
      </c>
      <c r="I247" s="856">
        <v>7851000</v>
      </c>
      <c r="J247" s="856">
        <v>90000</v>
      </c>
      <c r="K247" s="856">
        <v>0</v>
      </c>
      <c r="L247" s="856">
        <v>0</v>
      </c>
      <c r="M247" s="868">
        <v>0</v>
      </c>
      <c r="N247" s="62"/>
    </row>
    <row r="248" spans="1:14" ht="18.399999999999999" customHeight="1">
      <c r="A248" s="69"/>
      <c r="B248" s="70"/>
      <c r="C248" s="71" t="s">
        <v>4</v>
      </c>
      <c r="D248" s="80" t="s">
        <v>42</v>
      </c>
      <c r="E248" s="866">
        <v>925237451.29999995</v>
      </c>
      <c r="F248" s="866">
        <v>917912124.91999996</v>
      </c>
      <c r="G248" s="866"/>
      <c r="H248" s="866">
        <v>26239</v>
      </c>
      <c r="I248" s="866">
        <v>7299087.3799999999</v>
      </c>
      <c r="J248" s="866">
        <v>0</v>
      </c>
      <c r="K248" s="866">
        <v>0</v>
      </c>
      <c r="L248" s="866">
        <v>0</v>
      </c>
      <c r="M248" s="869">
        <v>0</v>
      </c>
      <c r="N248" s="62"/>
    </row>
    <row r="249" spans="1:14" ht="18.399999999999999" customHeight="1">
      <c r="A249" s="74"/>
      <c r="B249" s="70"/>
      <c r="C249" s="71" t="s">
        <v>4</v>
      </c>
      <c r="D249" s="80" t="s">
        <v>43</v>
      </c>
      <c r="E249" s="866">
        <v>916247221.69999993</v>
      </c>
      <c r="F249" s="866">
        <v>909317403.1099999</v>
      </c>
      <c r="G249" s="866"/>
      <c r="H249" s="866">
        <v>24273.61</v>
      </c>
      <c r="I249" s="866">
        <v>6905544.9800000004</v>
      </c>
      <c r="J249" s="866">
        <v>0</v>
      </c>
      <c r="K249" s="866">
        <v>0</v>
      </c>
      <c r="L249" s="866">
        <v>0</v>
      </c>
      <c r="M249" s="869">
        <v>0</v>
      </c>
      <c r="N249" s="62"/>
    </row>
    <row r="250" spans="1:14" ht="18.399999999999999" customHeight="1">
      <c r="A250" s="74"/>
      <c r="B250" s="70"/>
      <c r="C250" s="71" t="s">
        <v>4</v>
      </c>
      <c r="D250" s="80" t="s">
        <v>44</v>
      </c>
      <c r="E250" s="259">
        <v>1.5725219668040249</v>
      </c>
      <c r="F250" s="259">
        <v>1.5822525972075767</v>
      </c>
      <c r="G250" s="259"/>
      <c r="H250" s="259">
        <v>1.103345909090909</v>
      </c>
      <c r="I250" s="259">
        <v>0.87957521080117185</v>
      </c>
      <c r="J250" s="900">
        <v>0</v>
      </c>
      <c r="K250" s="259">
        <v>0</v>
      </c>
      <c r="L250" s="259">
        <v>0</v>
      </c>
      <c r="M250" s="359">
        <v>0</v>
      </c>
      <c r="N250" s="62"/>
    </row>
    <row r="251" spans="1:14" ht="18.399999999999999" customHeight="1">
      <c r="A251" s="76"/>
      <c r="B251" s="77"/>
      <c r="C251" s="78" t="s">
        <v>4</v>
      </c>
      <c r="D251" s="82" t="s">
        <v>45</v>
      </c>
      <c r="E251" s="260">
        <v>0.99028332717469625</v>
      </c>
      <c r="F251" s="260">
        <v>0.99063666164040576</v>
      </c>
      <c r="G251" s="260"/>
      <c r="H251" s="260">
        <v>0.92509661191356385</v>
      </c>
      <c r="I251" s="260">
        <v>0.94608334172319508</v>
      </c>
      <c r="J251" s="260">
        <v>0</v>
      </c>
      <c r="K251" s="260">
        <v>0</v>
      </c>
      <c r="L251" s="260">
        <v>0</v>
      </c>
      <c r="M251" s="360">
        <v>0</v>
      </c>
      <c r="N251" s="62"/>
    </row>
    <row r="252" spans="1:14" ht="18.399999999999999" customHeight="1">
      <c r="A252" s="69" t="s">
        <v>152</v>
      </c>
      <c r="B252" s="70" t="s">
        <v>47</v>
      </c>
      <c r="C252" s="71" t="s">
        <v>153</v>
      </c>
      <c r="D252" s="80" t="s">
        <v>41</v>
      </c>
      <c r="E252" s="866">
        <v>34613000</v>
      </c>
      <c r="F252" s="856">
        <v>0</v>
      </c>
      <c r="G252" s="867"/>
      <c r="H252" s="856">
        <v>14000</v>
      </c>
      <c r="I252" s="856">
        <v>29956000</v>
      </c>
      <c r="J252" s="856">
        <v>175000</v>
      </c>
      <c r="K252" s="856">
        <v>0</v>
      </c>
      <c r="L252" s="856">
        <v>0</v>
      </c>
      <c r="M252" s="868">
        <v>4468000</v>
      </c>
      <c r="N252" s="62"/>
    </row>
    <row r="253" spans="1:14" ht="18.399999999999999" customHeight="1">
      <c r="A253" s="74"/>
      <c r="B253" s="70"/>
      <c r="C253" s="71" t="s">
        <v>4</v>
      </c>
      <c r="D253" s="80" t="s">
        <v>42</v>
      </c>
      <c r="E253" s="866">
        <v>34450402</v>
      </c>
      <c r="F253" s="866">
        <v>0</v>
      </c>
      <c r="G253" s="866"/>
      <c r="H253" s="866">
        <v>20000</v>
      </c>
      <c r="I253" s="866">
        <v>29916402</v>
      </c>
      <c r="J253" s="866">
        <v>213000</v>
      </c>
      <c r="K253" s="866">
        <v>0</v>
      </c>
      <c r="L253" s="866">
        <v>0</v>
      </c>
      <c r="M253" s="869">
        <v>4301000</v>
      </c>
      <c r="N253" s="62"/>
    </row>
    <row r="254" spans="1:14" ht="18.399999999999999" customHeight="1">
      <c r="A254" s="74"/>
      <c r="B254" s="70"/>
      <c r="C254" s="71" t="s">
        <v>4</v>
      </c>
      <c r="D254" s="80" t="s">
        <v>43</v>
      </c>
      <c r="E254" s="866">
        <v>33446665.979999997</v>
      </c>
      <c r="F254" s="866">
        <v>0</v>
      </c>
      <c r="G254" s="866"/>
      <c r="H254" s="866">
        <v>18169.47</v>
      </c>
      <c r="I254" s="866">
        <v>29183824.219999999</v>
      </c>
      <c r="J254" s="866">
        <v>211998.54</v>
      </c>
      <c r="K254" s="866">
        <v>0</v>
      </c>
      <c r="L254" s="866">
        <v>0</v>
      </c>
      <c r="M254" s="869">
        <v>4032673.75</v>
      </c>
      <c r="N254" s="62"/>
    </row>
    <row r="255" spans="1:14" ht="18.399999999999999" customHeight="1">
      <c r="A255" s="74"/>
      <c r="B255" s="70"/>
      <c r="C255" s="71" t="s">
        <v>4</v>
      </c>
      <c r="D255" s="80" t="s">
        <v>44</v>
      </c>
      <c r="E255" s="259">
        <v>0.96630358478028477</v>
      </c>
      <c r="F255" s="259">
        <v>0</v>
      </c>
      <c r="G255" s="259"/>
      <c r="H255" s="259">
        <v>1.2978192857142858</v>
      </c>
      <c r="I255" s="259">
        <v>0.97422300106823334</v>
      </c>
      <c r="J255" s="259">
        <v>1.2114202285714286</v>
      </c>
      <c r="K255" s="259">
        <v>0</v>
      </c>
      <c r="L255" s="259">
        <v>0</v>
      </c>
      <c r="M255" s="359">
        <v>0.90256798343777978</v>
      </c>
      <c r="N255" s="62"/>
    </row>
    <row r="256" spans="1:14" ht="18.399999999999999" customHeight="1">
      <c r="A256" s="76"/>
      <c r="B256" s="77"/>
      <c r="C256" s="78" t="s">
        <v>4</v>
      </c>
      <c r="D256" s="82" t="s">
        <v>45</v>
      </c>
      <c r="E256" s="260">
        <v>0.97086431618417679</v>
      </c>
      <c r="F256" s="260">
        <v>0</v>
      </c>
      <c r="G256" s="260"/>
      <c r="H256" s="260">
        <v>0.90847350000000004</v>
      </c>
      <c r="I256" s="260">
        <v>0.97551250380978294</v>
      </c>
      <c r="J256" s="260">
        <v>0.99529830985915502</v>
      </c>
      <c r="K256" s="260">
        <v>0</v>
      </c>
      <c r="L256" s="260">
        <v>0</v>
      </c>
      <c r="M256" s="360">
        <v>0.93761305510346427</v>
      </c>
      <c r="N256" s="62"/>
    </row>
    <row r="257" spans="1:14" ht="18.399999999999999" customHeight="1">
      <c r="A257" s="69" t="s">
        <v>154</v>
      </c>
      <c r="B257" s="70" t="s">
        <v>47</v>
      </c>
      <c r="C257" s="71" t="s">
        <v>155</v>
      </c>
      <c r="D257" s="80" t="s">
        <v>41</v>
      </c>
      <c r="E257" s="866">
        <v>43607000</v>
      </c>
      <c r="F257" s="856">
        <v>0</v>
      </c>
      <c r="G257" s="867"/>
      <c r="H257" s="856">
        <v>5000</v>
      </c>
      <c r="I257" s="856">
        <v>41602000</v>
      </c>
      <c r="J257" s="856">
        <v>2000000</v>
      </c>
      <c r="K257" s="856">
        <v>0</v>
      </c>
      <c r="L257" s="856">
        <v>0</v>
      </c>
      <c r="M257" s="868">
        <v>0</v>
      </c>
      <c r="N257" s="62"/>
    </row>
    <row r="258" spans="1:14" ht="18.399999999999999" customHeight="1">
      <c r="A258" s="74"/>
      <c r="B258" s="70"/>
      <c r="C258" s="71" t="s">
        <v>4</v>
      </c>
      <c r="D258" s="80" t="s">
        <v>42</v>
      </c>
      <c r="E258" s="866">
        <v>51280587</v>
      </c>
      <c r="F258" s="866">
        <v>0</v>
      </c>
      <c r="G258" s="866"/>
      <c r="H258" s="866">
        <v>13328</v>
      </c>
      <c r="I258" s="866">
        <v>50911259</v>
      </c>
      <c r="J258" s="866">
        <v>356000</v>
      </c>
      <c r="K258" s="866">
        <v>0</v>
      </c>
      <c r="L258" s="866">
        <v>0</v>
      </c>
      <c r="M258" s="869">
        <v>0</v>
      </c>
      <c r="N258" s="62"/>
    </row>
    <row r="259" spans="1:14" ht="18.399999999999999" customHeight="1">
      <c r="A259" s="74"/>
      <c r="B259" s="70"/>
      <c r="C259" s="71" t="s">
        <v>4</v>
      </c>
      <c r="D259" s="80" t="s">
        <v>43</v>
      </c>
      <c r="E259" s="866">
        <v>51039444.440000005</v>
      </c>
      <c r="F259" s="866">
        <v>0</v>
      </c>
      <c r="G259" s="866"/>
      <c r="H259" s="866">
        <v>13078</v>
      </c>
      <c r="I259" s="866">
        <v>50671382.740000002</v>
      </c>
      <c r="J259" s="866">
        <v>354983.7</v>
      </c>
      <c r="K259" s="866">
        <v>0</v>
      </c>
      <c r="L259" s="866">
        <v>0</v>
      </c>
      <c r="M259" s="869">
        <v>0</v>
      </c>
      <c r="N259" s="62"/>
    </row>
    <row r="260" spans="1:14" ht="18" customHeight="1">
      <c r="A260" s="74"/>
      <c r="B260" s="70"/>
      <c r="C260" s="71" t="s">
        <v>4</v>
      </c>
      <c r="D260" s="80" t="s">
        <v>44</v>
      </c>
      <c r="E260" s="259">
        <v>1.1704415447061254</v>
      </c>
      <c r="F260" s="259">
        <v>0</v>
      </c>
      <c r="G260" s="259"/>
      <c r="H260" s="259">
        <v>2.6156000000000001</v>
      </c>
      <c r="I260" s="259">
        <v>1.2180035272342675</v>
      </c>
      <c r="J260" s="259">
        <v>0.17749185000000001</v>
      </c>
      <c r="K260" s="259">
        <v>0</v>
      </c>
      <c r="L260" s="259">
        <v>0</v>
      </c>
      <c r="M260" s="359">
        <v>0</v>
      </c>
      <c r="N260" s="62"/>
    </row>
    <row r="261" spans="1:14" ht="18.399999999999999" customHeight="1">
      <c r="A261" s="76"/>
      <c r="B261" s="77"/>
      <c r="C261" s="78" t="s">
        <v>4</v>
      </c>
      <c r="D261" s="79" t="s">
        <v>45</v>
      </c>
      <c r="E261" s="361">
        <v>0.99529758580961647</v>
      </c>
      <c r="F261" s="260">
        <v>0</v>
      </c>
      <c r="G261" s="260"/>
      <c r="H261" s="260">
        <v>0.98124249699879951</v>
      </c>
      <c r="I261" s="260">
        <v>0.9952883455504411</v>
      </c>
      <c r="J261" s="260">
        <v>0.99714522471910116</v>
      </c>
      <c r="K261" s="260">
        <v>0</v>
      </c>
      <c r="L261" s="260">
        <v>0</v>
      </c>
      <c r="M261" s="360">
        <v>0</v>
      </c>
      <c r="N261" s="62"/>
    </row>
    <row r="262" spans="1:14" ht="18.399999999999999" customHeight="1">
      <c r="A262" s="69" t="s">
        <v>156</v>
      </c>
      <c r="B262" s="70" t="s">
        <v>47</v>
      </c>
      <c r="C262" s="71" t="s">
        <v>157</v>
      </c>
      <c r="D262" s="72" t="s">
        <v>41</v>
      </c>
      <c r="E262" s="866">
        <v>16099000</v>
      </c>
      <c r="F262" s="856">
        <v>0</v>
      </c>
      <c r="G262" s="867"/>
      <c r="H262" s="856">
        <v>3715000</v>
      </c>
      <c r="I262" s="856">
        <v>11879000</v>
      </c>
      <c r="J262" s="856">
        <v>505000</v>
      </c>
      <c r="K262" s="856">
        <v>0</v>
      </c>
      <c r="L262" s="856">
        <v>0</v>
      </c>
      <c r="M262" s="868">
        <v>0</v>
      </c>
      <c r="N262" s="62"/>
    </row>
    <row r="263" spans="1:14" ht="18.399999999999999" customHeight="1">
      <c r="A263" s="74"/>
      <c r="B263" s="70"/>
      <c r="C263" s="71" t="s">
        <v>4</v>
      </c>
      <c r="D263" s="80" t="s">
        <v>42</v>
      </c>
      <c r="E263" s="866">
        <v>16099000</v>
      </c>
      <c r="F263" s="866">
        <v>0</v>
      </c>
      <c r="G263" s="866"/>
      <c r="H263" s="866">
        <v>3715000</v>
      </c>
      <c r="I263" s="866">
        <v>11879000</v>
      </c>
      <c r="J263" s="866">
        <v>505000</v>
      </c>
      <c r="K263" s="866">
        <v>0</v>
      </c>
      <c r="L263" s="866">
        <v>0</v>
      </c>
      <c r="M263" s="869">
        <v>0</v>
      </c>
      <c r="N263" s="62"/>
    </row>
    <row r="264" spans="1:14" ht="18.399999999999999" customHeight="1">
      <c r="A264" s="74"/>
      <c r="B264" s="70"/>
      <c r="C264" s="71" t="s">
        <v>4</v>
      </c>
      <c r="D264" s="80" t="s">
        <v>43</v>
      </c>
      <c r="E264" s="866">
        <v>14852341.730000002</v>
      </c>
      <c r="F264" s="866">
        <v>0</v>
      </c>
      <c r="G264" s="866"/>
      <c r="H264" s="866">
        <v>3193364.51</v>
      </c>
      <c r="I264" s="866">
        <v>11154284.760000002</v>
      </c>
      <c r="J264" s="866">
        <v>504692.46</v>
      </c>
      <c r="K264" s="866">
        <v>0</v>
      </c>
      <c r="L264" s="866">
        <v>0</v>
      </c>
      <c r="M264" s="869">
        <v>0</v>
      </c>
      <c r="N264" s="62"/>
    </row>
    <row r="265" spans="1:14" ht="18.399999999999999" customHeight="1">
      <c r="A265" s="74"/>
      <c r="B265" s="70"/>
      <c r="C265" s="71" t="s">
        <v>4</v>
      </c>
      <c r="D265" s="80" t="s">
        <v>44</v>
      </c>
      <c r="E265" s="259">
        <v>0.9225629995651905</v>
      </c>
      <c r="F265" s="259">
        <v>0</v>
      </c>
      <c r="G265" s="259"/>
      <c r="H265" s="259">
        <v>0.85958667833109015</v>
      </c>
      <c r="I265" s="259">
        <v>0.9389918983079385</v>
      </c>
      <c r="J265" s="259">
        <v>0.99939100990099017</v>
      </c>
      <c r="K265" s="259">
        <v>0</v>
      </c>
      <c r="L265" s="259">
        <v>0</v>
      </c>
      <c r="M265" s="359">
        <v>0</v>
      </c>
      <c r="N265" s="62"/>
    </row>
    <row r="266" spans="1:14" ht="18.399999999999999" customHeight="1">
      <c r="A266" s="76"/>
      <c r="B266" s="77"/>
      <c r="C266" s="78" t="s">
        <v>4</v>
      </c>
      <c r="D266" s="82" t="s">
        <v>45</v>
      </c>
      <c r="E266" s="260">
        <v>0.9225629995651905</v>
      </c>
      <c r="F266" s="260">
        <v>0</v>
      </c>
      <c r="G266" s="260"/>
      <c r="H266" s="260">
        <v>0.85958667833109015</v>
      </c>
      <c r="I266" s="260">
        <v>0.9389918983079385</v>
      </c>
      <c r="J266" s="260">
        <v>0.99939100990099017</v>
      </c>
      <c r="K266" s="260">
        <v>0</v>
      </c>
      <c r="L266" s="260">
        <v>0</v>
      </c>
      <c r="M266" s="360">
        <v>0</v>
      </c>
      <c r="N266" s="62"/>
    </row>
    <row r="267" spans="1:14" ht="18.399999999999999" customHeight="1">
      <c r="A267" s="69" t="s">
        <v>158</v>
      </c>
      <c r="B267" s="70" t="s">
        <v>47</v>
      </c>
      <c r="C267" s="71" t="s">
        <v>159</v>
      </c>
      <c r="D267" s="80" t="s">
        <v>41</v>
      </c>
      <c r="E267" s="866">
        <v>77965000</v>
      </c>
      <c r="F267" s="856">
        <v>2675000</v>
      </c>
      <c r="G267" s="867"/>
      <c r="H267" s="856">
        <v>450000</v>
      </c>
      <c r="I267" s="856">
        <v>62735000</v>
      </c>
      <c r="J267" s="856">
        <v>6939000</v>
      </c>
      <c r="K267" s="856">
        <v>0</v>
      </c>
      <c r="L267" s="856">
        <v>0</v>
      </c>
      <c r="M267" s="868">
        <v>5166000</v>
      </c>
    </row>
    <row r="268" spans="1:14" ht="18.399999999999999" customHeight="1">
      <c r="A268" s="74"/>
      <c r="B268" s="70"/>
      <c r="C268" s="71" t="s">
        <v>160</v>
      </c>
      <c r="D268" s="80" t="s">
        <v>42</v>
      </c>
      <c r="E268" s="866">
        <v>78506736</v>
      </c>
      <c r="F268" s="866">
        <v>2327776</v>
      </c>
      <c r="G268" s="866"/>
      <c r="H268" s="866">
        <v>440226</v>
      </c>
      <c r="I268" s="866">
        <v>67011046</v>
      </c>
      <c r="J268" s="866">
        <v>5018495</v>
      </c>
      <c r="K268" s="866">
        <v>0</v>
      </c>
      <c r="L268" s="866">
        <v>0</v>
      </c>
      <c r="M268" s="869">
        <v>3709193</v>
      </c>
    </row>
    <row r="269" spans="1:14" ht="18.399999999999999" customHeight="1">
      <c r="A269" s="74"/>
      <c r="B269" s="70"/>
      <c r="C269" s="71" t="s">
        <v>4</v>
      </c>
      <c r="D269" s="80" t="s">
        <v>43</v>
      </c>
      <c r="E269" s="866">
        <v>75914060.50000003</v>
      </c>
      <c r="F269" s="866">
        <v>2263816.06</v>
      </c>
      <c r="G269" s="866"/>
      <c r="H269" s="866">
        <v>420154.77999999997</v>
      </c>
      <c r="I269" s="866">
        <v>65751349.330000013</v>
      </c>
      <c r="J269" s="866">
        <v>4146533.29</v>
      </c>
      <c r="K269" s="866">
        <v>0</v>
      </c>
      <c r="L269" s="866">
        <v>0</v>
      </c>
      <c r="M269" s="869">
        <v>3332207.040000001</v>
      </c>
    </row>
    <row r="270" spans="1:14" ht="18.399999999999999" customHeight="1">
      <c r="A270" s="74"/>
      <c r="B270" s="70"/>
      <c r="C270" s="71" t="s">
        <v>4</v>
      </c>
      <c r="D270" s="80" t="s">
        <v>44</v>
      </c>
      <c r="E270" s="259">
        <v>0.97369409991662959</v>
      </c>
      <c r="F270" s="259">
        <v>0.84628637757009351</v>
      </c>
      <c r="G270" s="259"/>
      <c r="H270" s="259">
        <v>0.93367728888888879</v>
      </c>
      <c r="I270" s="259">
        <v>1.0480808054515025</v>
      </c>
      <c r="J270" s="259">
        <v>0.59756928808185616</v>
      </c>
      <c r="K270" s="259">
        <v>0</v>
      </c>
      <c r="L270" s="259">
        <v>0</v>
      </c>
      <c r="M270" s="359">
        <v>0.64502652729384458</v>
      </c>
    </row>
    <row r="271" spans="1:14" ht="18.399999999999999" customHeight="1">
      <c r="A271" s="76"/>
      <c r="B271" s="77"/>
      <c r="C271" s="78" t="s">
        <v>4</v>
      </c>
      <c r="D271" s="82" t="s">
        <v>45</v>
      </c>
      <c r="E271" s="260">
        <v>0.96697512045335865</v>
      </c>
      <c r="F271" s="260">
        <v>0.97252315514894905</v>
      </c>
      <c r="G271" s="260"/>
      <c r="H271" s="260">
        <v>0.95440700912713006</v>
      </c>
      <c r="I271" s="260">
        <v>0.98120165636572831</v>
      </c>
      <c r="J271" s="260">
        <v>0.82625035792603163</v>
      </c>
      <c r="K271" s="260">
        <v>0</v>
      </c>
      <c r="L271" s="260">
        <v>0</v>
      </c>
      <c r="M271" s="360">
        <v>0.89836442590072851</v>
      </c>
    </row>
    <row r="272" spans="1:14" ht="18.399999999999999" customHeight="1">
      <c r="A272" s="69" t="s">
        <v>161</v>
      </c>
      <c r="B272" s="70" t="s">
        <v>47</v>
      </c>
      <c r="C272" s="71" t="s">
        <v>162</v>
      </c>
      <c r="D272" s="80" t="s">
        <v>41</v>
      </c>
      <c r="E272" s="866">
        <v>53648000</v>
      </c>
      <c r="F272" s="856">
        <v>3000000</v>
      </c>
      <c r="G272" s="867"/>
      <c r="H272" s="856">
        <v>29160000</v>
      </c>
      <c r="I272" s="856">
        <v>21238000</v>
      </c>
      <c r="J272" s="856">
        <v>250000</v>
      </c>
      <c r="K272" s="856">
        <v>0</v>
      </c>
      <c r="L272" s="856">
        <v>0</v>
      </c>
      <c r="M272" s="868">
        <v>0</v>
      </c>
    </row>
    <row r="273" spans="1:13" ht="18.399999999999999" customHeight="1">
      <c r="A273" s="74"/>
      <c r="B273" s="70"/>
      <c r="C273" s="71" t="s">
        <v>163</v>
      </c>
      <c r="D273" s="80" t="s">
        <v>42</v>
      </c>
      <c r="E273" s="866">
        <v>117761204</v>
      </c>
      <c r="F273" s="866">
        <v>3024600</v>
      </c>
      <c r="G273" s="866"/>
      <c r="H273" s="866">
        <v>90790400</v>
      </c>
      <c r="I273" s="866">
        <v>23696204</v>
      </c>
      <c r="J273" s="866">
        <v>250000</v>
      </c>
      <c r="K273" s="866">
        <v>0</v>
      </c>
      <c r="L273" s="866">
        <v>0</v>
      </c>
      <c r="M273" s="869">
        <v>0</v>
      </c>
    </row>
    <row r="274" spans="1:13" ht="18.399999999999999" customHeight="1">
      <c r="A274" s="74"/>
      <c r="B274" s="70"/>
      <c r="C274" s="71" t="s">
        <v>4</v>
      </c>
      <c r="D274" s="80" t="s">
        <v>43</v>
      </c>
      <c r="E274" s="866">
        <v>117336420.5</v>
      </c>
      <c r="F274" s="866">
        <v>2874866.2300000004</v>
      </c>
      <c r="G274" s="866"/>
      <c r="H274" s="866">
        <v>90773046.539999992</v>
      </c>
      <c r="I274" s="866">
        <v>23453210.729999997</v>
      </c>
      <c r="J274" s="866">
        <v>235297</v>
      </c>
      <c r="K274" s="866">
        <v>0</v>
      </c>
      <c r="L274" s="866">
        <v>0</v>
      </c>
      <c r="M274" s="869">
        <v>0</v>
      </c>
    </row>
    <row r="275" spans="1:13" ht="18.399999999999999" customHeight="1">
      <c r="A275" s="74"/>
      <c r="B275" s="70"/>
      <c r="C275" s="71" t="s">
        <v>4</v>
      </c>
      <c r="D275" s="80" t="s">
        <v>44</v>
      </c>
      <c r="E275" s="259">
        <v>2.1871536776767075</v>
      </c>
      <c r="F275" s="259">
        <v>0.95828874333333347</v>
      </c>
      <c r="G275" s="259"/>
      <c r="H275" s="259">
        <v>3.1129302654320985</v>
      </c>
      <c r="I275" s="259">
        <v>1.1043041119691117</v>
      </c>
      <c r="J275" s="259">
        <v>0.94118800000000002</v>
      </c>
      <c r="K275" s="259">
        <v>0</v>
      </c>
      <c r="L275" s="259">
        <v>0</v>
      </c>
      <c r="M275" s="359">
        <v>0</v>
      </c>
    </row>
    <row r="276" spans="1:13" ht="18.399999999999999" customHeight="1">
      <c r="A276" s="76"/>
      <c r="B276" s="77"/>
      <c r="C276" s="78" t="s">
        <v>4</v>
      </c>
      <c r="D276" s="82" t="s">
        <v>45</v>
      </c>
      <c r="E276" s="260">
        <v>0.99639284003923734</v>
      </c>
      <c r="F276" s="260">
        <v>0.95049468690074734</v>
      </c>
      <c r="G276" s="260"/>
      <c r="H276" s="260">
        <v>0.9998088623907373</v>
      </c>
      <c r="I276" s="260">
        <v>0.98974547695487414</v>
      </c>
      <c r="J276" s="260">
        <v>0.94118800000000002</v>
      </c>
      <c r="K276" s="260">
        <v>0</v>
      </c>
      <c r="L276" s="260">
        <v>0</v>
      </c>
      <c r="M276" s="360">
        <v>0</v>
      </c>
    </row>
    <row r="277" spans="1:13" ht="18.399999999999999" customHeight="1">
      <c r="A277" s="69" t="s">
        <v>164</v>
      </c>
      <c r="B277" s="70" t="s">
        <v>47</v>
      </c>
      <c r="C277" s="71" t="s">
        <v>165</v>
      </c>
      <c r="D277" s="80" t="s">
        <v>41</v>
      </c>
      <c r="E277" s="866">
        <v>203999000</v>
      </c>
      <c r="F277" s="856">
        <v>0</v>
      </c>
      <c r="G277" s="867"/>
      <c r="H277" s="856">
        <v>2176000</v>
      </c>
      <c r="I277" s="856">
        <v>189168000</v>
      </c>
      <c r="J277" s="856">
        <v>12655000</v>
      </c>
      <c r="K277" s="856">
        <v>0</v>
      </c>
      <c r="L277" s="856">
        <v>0</v>
      </c>
      <c r="M277" s="868">
        <v>0</v>
      </c>
    </row>
    <row r="278" spans="1:13" ht="18.399999999999999" customHeight="1">
      <c r="A278" s="74"/>
      <c r="B278" s="70"/>
      <c r="C278" s="71" t="s">
        <v>4</v>
      </c>
      <c r="D278" s="80" t="s">
        <v>42</v>
      </c>
      <c r="E278" s="866">
        <v>207335774.31999999</v>
      </c>
      <c r="F278" s="866">
        <v>0</v>
      </c>
      <c r="G278" s="866"/>
      <c r="H278" s="866">
        <v>2779949</v>
      </c>
      <c r="I278" s="866">
        <v>185027467</v>
      </c>
      <c r="J278" s="866">
        <v>19528358.32</v>
      </c>
      <c r="K278" s="866">
        <v>0</v>
      </c>
      <c r="L278" s="866">
        <v>0</v>
      </c>
      <c r="M278" s="869">
        <v>0</v>
      </c>
    </row>
    <row r="279" spans="1:13" ht="18.399999999999999" customHeight="1">
      <c r="A279" s="74"/>
      <c r="B279" s="70"/>
      <c r="C279" s="71" t="s">
        <v>4</v>
      </c>
      <c r="D279" s="80" t="s">
        <v>43</v>
      </c>
      <c r="E279" s="866">
        <v>207331599.58000001</v>
      </c>
      <c r="F279" s="866">
        <v>0</v>
      </c>
      <c r="G279" s="866"/>
      <c r="H279" s="866">
        <v>2749621.94</v>
      </c>
      <c r="I279" s="866">
        <v>185540432.07000002</v>
      </c>
      <c r="J279" s="866">
        <v>19041545.57</v>
      </c>
      <c r="K279" s="866">
        <v>0</v>
      </c>
      <c r="L279" s="866">
        <v>0</v>
      </c>
      <c r="M279" s="869">
        <v>0</v>
      </c>
    </row>
    <row r="280" spans="1:13" ht="18.399999999999999" customHeight="1">
      <c r="A280" s="74"/>
      <c r="B280" s="70"/>
      <c r="C280" s="71" t="s">
        <v>4</v>
      </c>
      <c r="D280" s="80" t="s">
        <v>44</v>
      </c>
      <c r="E280" s="259">
        <v>1.01633635253114</v>
      </c>
      <c r="F280" s="259">
        <v>0</v>
      </c>
      <c r="G280" s="259"/>
      <c r="H280" s="259">
        <v>1.2636130238970589</v>
      </c>
      <c r="I280" s="259">
        <v>0.98082356460923636</v>
      </c>
      <c r="J280" s="259">
        <v>1.5046657898064006</v>
      </c>
      <c r="K280" s="259">
        <v>0</v>
      </c>
      <c r="L280" s="259">
        <v>0</v>
      </c>
      <c r="M280" s="359">
        <v>0</v>
      </c>
    </row>
    <row r="281" spans="1:13" ht="18.399999999999999" customHeight="1">
      <c r="A281" s="76"/>
      <c r="B281" s="77"/>
      <c r="C281" s="78" t="s">
        <v>4</v>
      </c>
      <c r="D281" s="82" t="s">
        <v>45</v>
      </c>
      <c r="E281" s="260">
        <v>0.99997986483512713</v>
      </c>
      <c r="F281" s="260">
        <v>0</v>
      </c>
      <c r="G281" s="260"/>
      <c r="H281" s="260">
        <v>0.98909078547843865</v>
      </c>
      <c r="I281" s="260">
        <v>1.0027723725472608</v>
      </c>
      <c r="J281" s="260">
        <v>0.97507149643493429</v>
      </c>
      <c r="K281" s="260">
        <v>0</v>
      </c>
      <c r="L281" s="260">
        <v>0</v>
      </c>
      <c r="M281" s="360">
        <v>0</v>
      </c>
    </row>
    <row r="282" spans="1:13" ht="18.399999999999999" customHeight="1">
      <c r="A282" s="69" t="s">
        <v>166</v>
      </c>
      <c r="B282" s="70" t="s">
        <v>47</v>
      </c>
      <c r="C282" s="71" t="s">
        <v>167</v>
      </c>
      <c r="D282" s="80" t="s">
        <v>41</v>
      </c>
      <c r="E282" s="866">
        <v>616676000</v>
      </c>
      <c r="F282" s="856">
        <v>0</v>
      </c>
      <c r="G282" s="867"/>
      <c r="H282" s="856">
        <v>16272000</v>
      </c>
      <c r="I282" s="856">
        <v>565084000</v>
      </c>
      <c r="J282" s="856">
        <v>33917000</v>
      </c>
      <c r="K282" s="856">
        <v>0</v>
      </c>
      <c r="L282" s="856">
        <v>0</v>
      </c>
      <c r="M282" s="868">
        <v>1403000</v>
      </c>
    </row>
    <row r="283" spans="1:13" ht="18.399999999999999" customHeight="1">
      <c r="A283" s="74"/>
      <c r="B283" s="70"/>
      <c r="C283" s="71" t="s">
        <v>168</v>
      </c>
      <c r="D283" s="80" t="s">
        <v>42</v>
      </c>
      <c r="E283" s="866">
        <v>631197110</v>
      </c>
      <c r="F283" s="866">
        <v>0</v>
      </c>
      <c r="G283" s="866"/>
      <c r="H283" s="866">
        <v>16267080</v>
      </c>
      <c r="I283" s="866">
        <v>591279042</v>
      </c>
      <c r="J283" s="866">
        <v>21092836</v>
      </c>
      <c r="K283" s="866">
        <v>0</v>
      </c>
      <c r="L283" s="866">
        <v>0</v>
      </c>
      <c r="M283" s="869">
        <v>2558152</v>
      </c>
    </row>
    <row r="284" spans="1:13" ht="18.399999999999999" customHeight="1">
      <c r="A284" s="74"/>
      <c r="B284" s="70"/>
      <c r="C284" s="71" t="s">
        <v>4</v>
      </c>
      <c r="D284" s="80" t="s">
        <v>43</v>
      </c>
      <c r="E284" s="866">
        <v>631072961.5600003</v>
      </c>
      <c r="F284" s="866">
        <v>0</v>
      </c>
      <c r="G284" s="866"/>
      <c r="H284" s="866">
        <v>16265816.109999999</v>
      </c>
      <c r="I284" s="866">
        <v>591254236.45000029</v>
      </c>
      <c r="J284" s="866">
        <v>21092721.900000002</v>
      </c>
      <c r="K284" s="866">
        <v>0</v>
      </c>
      <c r="L284" s="866">
        <v>0</v>
      </c>
      <c r="M284" s="869">
        <v>2460187.1</v>
      </c>
    </row>
    <row r="285" spans="1:13" ht="18.399999999999999" customHeight="1">
      <c r="A285" s="74"/>
      <c r="B285" s="70"/>
      <c r="C285" s="71" t="s">
        <v>4</v>
      </c>
      <c r="D285" s="80" t="s">
        <v>44</v>
      </c>
      <c r="E285" s="259">
        <v>1.0233460708054154</v>
      </c>
      <c r="F285" s="259">
        <v>0</v>
      </c>
      <c r="G285" s="259"/>
      <c r="H285" s="259">
        <v>0.99961996742871184</v>
      </c>
      <c r="I285" s="259">
        <v>1.0463121172250502</v>
      </c>
      <c r="J285" s="259">
        <v>0.62189232243417758</v>
      </c>
      <c r="K285" s="259">
        <v>0</v>
      </c>
      <c r="L285" s="259">
        <v>0</v>
      </c>
      <c r="M285" s="359">
        <v>1.7535189593727727</v>
      </c>
    </row>
    <row r="286" spans="1:13" ht="18.399999999999999" customHeight="1">
      <c r="A286" s="76"/>
      <c r="B286" s="77"/>
      <c r="C286" s="78" t="s">
        <v>4</v>
      </c>
      <c r="D286" s="82" t="s">
        <v>45</v>
      </c>
      <c r="E286" s="260">
        <v>0.99980331272429357</v>
      </c>
      <c r="F286" s="260">
        <v>0</v>
      </c>
      <c r="G286" s="260"/>
      <c r="H286" s="260">
        <v>0.99992230381850944</v>
      </c>
      <c r="I286" s="260">
        <v>0.99995804764208152</v>
      </c>
      <c r="J286" s="260">
        <v>0.99999459058042273</v>
      </c>
      <c r="K286" s="260">
        <v>0</v>
      </c>
      <c r="L286" s="260">
        <v>0</v>
      </c>
      <c r="M286" s="360">
        <v>0.96170481660198459</v>
      </c>
    </row>
    <row r="287" spans="1:13" ht="18.399999999999999" customHeight="1">
      <c r="A287" s="69" t="s">
        <v>169</v>
      </c>
      <c r="B287" s="70" t="s">
        <v>47</v>
      </c>
      <c r="C287" s="71" t="s">
        <v>170</v>
      </c>
      <c r="D287" s="80" t="s">
        <v>41</v>
      </c>
      <c r="E287" s="866">
        <v>434499000</v>
      </c>
      <c r="F287" s="856">
        <v>0</v>
      </c>
      <c r="G287" s="867"/>
      <c r="H287" s="856">
        <v>1296000</v>
      </c>
      <c r="I287" s="856">
        <v>408547000</v>
      </c>
      <c r="J287" s="856">
        <v>5800000</v>
      </c>
      <c r="K287" s="856">
        <v>0</v>
      </c>
      <c r="L287" s="856">
        <v>0</v>
      </c>
      <c r="M287" s="868">
        <v>18856000</v>
      </c>
    </row>
    <row r="288" spans="1:13" ht="18.399999999999999" customHeight="1">
      <c r="A288" s="74"/>
      <c r="B288" s="70"/>
      <c r="C288" s="71" t="s">
        <v>4</v>
      </c>
      <c r="D288" s="80" t="s">
        <v>42</v>
      </c>
      <c r="E288" s="866">
        <v>496991980</v>
      </c>
      <c r="F288" s="866">
        <v>52000</v>
      </c>
      <c r="G288" s="866"/>
      <c r="H288" s="866">
        <v>1338669</v>
      </c>
      <c r="I288" s="866">
        <v>438392812</v>
      </c>
      <c r="J288" s="866">
        <v>44541844</v>
      </c>
      <c r="K288" s="866">
        <v>0</v>
      </c>
      <c r="L288" s="866">
        <v>0</v>
      </c>
      <c r="M288" s="869">
        <v>12666655</v>
      </c>
    </row>
    <row r="289" spans="1:13" ht="18.399999999999999" customHeight="1">
      <c r="A289" s="74"/>
      <c r="B289" s="70"/>
      <c r="C289" s="71" t="s">
        <v>4</v>
      </c>
      <c r="D289" s="80" t="s">
        <v>43</v>
      </c>
      <c r="E289" s="866">
        <v>493401501.84000015</v>
      </c>
      <c r="F289" s="866">
        <v>51953.57</v>
      </c>
      <c r="G289" s="866"/>
      <c r="H289" s="866">
        <v>1301546.74</v>
      </c>
      <c r="I289" s="866">
        <v>435596193.11000013</v>
      </c>
      <c r="J289" s="866">
        <v>44402492.620000005</v>
      </c>
      <c r="K289" s="866">
        <v>0</v>
      </c>
      <c r="L289" s="866">
        <v>0</v>
      </c>
      <c r="M289" s="869">
        <v>12049315.799999999</v>
      </c>
    </row>
    <row r="290" spans="1:13" ht="18.399999999999999" customHeight="1">
      <c r="A290" s="74"/>
      <c r="B290" s="70"/>
      <c r="C290" s="71" t="s">
        <v>4</v>
      </c>
      <c r="D290" s="80" t="s">
        <v>44</v>
      </c>
      <c r="E290" s="259">
        <v>1.1355641827484071</v>
      </c>
      <c r="F290" s="259">
        <v>0</v>
      </c>
      <c r="G290" s="259"/>
      <c r="H290" s="259">
        <v>1.0042798919753086</v>
      </c>
      <c r="I290" s="259">
        <v>1.0662082774074957</v>
      </c>
      <c r="J290" s="259">
        <v>7.6556021758620698</v>
      </c>
      <c r="K290" s="259">
        <v>0</v>
      </c>
      <c r="L290" s="259">
        <v>0</v>
      </c>
      <c r="M290" s="359">
        <v>0.63901759652100121</v>
      </c>
    </row>
    <row r="291" spans="1:13" ht="18.399999999999999" customHeight="1">
      <c r="A291" s="76"/>
      <c r="B291" s="77"/>
      <c r="C291" s="78" t="s">
        <v>4</v>
      </c>
      <c r="D291" s="79" t="s">
        <v>45</v>
      </c>
      <c r="E291" s="361">
        <v>0.99277558128805243</v>
      </c>
      <c r="F291" s="260">
        <v>0.99910711538461539</v>
      </c>
      <c r="G291" s="260"/>
      <c r="H291" s="260">
        <v>0.97226927642307392</v>
      </c>
      <c r="I291" s="260">
        <v>0.99362074647793297</v>
      </c>
      <c r="J291" s="260">
        <v>0.99687145013574208</v>
      </c>
      <c r="K291" s="260">
        <v>0</v>
      </c>
      <c r="L291" s="260">
        <v>0</v>
      </c>
      <c r="M291" s="360">
        <v>0.95126264984717745</v>
      </c>
    </row>
    <row r="292" spans="1:13" ht="18.399999999999999" customHeight="1">
      <c r="A292" s="69" t="s">
        <v>171</v>
      </c>
      <c r="B292" s="70" t="s">
        <v>47</v>
      </c>
      <c r="C292" s="71" t="s">
        <v>172</v>
      </c>
      <c r="D292" s="72" t="s">
        <v>41</v>
      </c>
      <c r="E292" s="870">
        <v>263772000</v>
      </c>
      <c r="F292" s="856">
        <v>0</v>
      </c>
      <c r="G292" s="867"/>
      <c r="H292" s="856">
        <v>3944000</v>
      </c>
      <c r="I292" s="856">
        <v>232899000</v>
      </c>
      <c r="J292" s="856">
        <v>26929000</v>
      </c>
      <c r="K292" s="856">
        <v>0</v>
      </c>
      <c r="L292" s="856">
        <v>0</v>
      </c>
      <c r="M292" s="868">
        <v>0</v>
      </c>
    </row>
    <row r="293" spans="1:13" ht="18.399999999999999" customHeight="1">
      <c r="A293" s="74"/>
      <c r="B293" s="70"/>
      <c r="C293" s="71" t="s">
        <v>4</v>
      </c>
      <c r="D293" s="80" t="s">
        <v>42</v>
      </c>
      <c r="E293" s="866">
        <v>268432000.00000003</v>
      </c>
      <c r="F293" s="866">
        <v>0</v>
      </c>
      <c r="G293" s="866"/>
      <c r="H293" s="866">
        <v>3439198.4200000004</v>
      </c>
      <c r="I293" s="866">
        <v>254913801.58000004</v>
      </c>
      <c r="J293" s="866">
        <v>10079000</v>
      </c>
      <c r="K293" s="866">
        <v>0</v>
      </c>
      <c r="L293" s="866">
        <v>0</v>
      </c>
      <c r="M293" s="869">
        <v>0</v>
      </c>
    </row>
    <row r="294" spans="1:13" ht="18.399999999999999" customHeight="1">
      <c r="A294" s="74"/>
      <c r="B294" s="70"/>
      <c r="C294" s="71" t="s">
        <v>4</v>
      </c>
      <c r="D294" s="80" t="s">
        <v>43</v>
      </c>
      <c r="E294" s="866">
        <v>267507114.39999998</v>
      </c>
      <c r="F294" s="866">
        <v>0</v>
      </c>
      <c r="G294" s="866"/>
      <c r="H294" s="866">
        <v>3436872.17</v>
      </c>
      <c r="I294" s="866">
        <v>254879532.69999999</v>
      </c>
      <c r="J294" s="866">
        <v>9190709.5299999993</v>
      </c>
      <c r="K294" s="866">
        <v>0</v>
      </c>
      <c r="L294" s="866">
        <v>0</v>
      </c>
      <c r="M294" s="869">
        <v>0</v>
      </c>
    </row>
    <row r="295" spans="1:13" ht="18.399999999999999" customHeight="1">
      <c r="A295" s="74"/>
      <c r="B295" s="70"/>
      <c r="C295" s="71" t="s">
        <v>4</v>
      </c>
      <c r="D295" s="80" t="s">
        <v>44</v>
      </c>
      <c r="E295" s="259">
        <v>1.014160390033817</v>
      </c>
      <c r="F295" s="259">
        <v>0</v>
      </c>
      <c r="G295" s="259"/>
      <c r="H295" s="259">
        <v>0.87141789300202843</v>
      </c>
      <c r="I295" s="259">
        <v>1.0943779608328073</v>
      </c>
      <c r="J295" s="259">
        <v>0.34129412640647627</v>
      </c>
      <c r="K295" s="259">
        <v>0</v>
      </c>
      <c r="L295" s="259">
        <v>0</v>
      </c>
      <c r="M295" s="359">
        <v>0</v>
      </c>
    </row>
    <row r="296" spans="1:13" ht="18.399999999999999" customHeight="1">
      <c r="A296" s="76"/>
      <c r="B296" s="77"/>
      <c r="C296" s="78" t="s">
        <v>4</v>
      </c>
      <c r="D296" s="82" t="s">
        <v>45</v>
      </c>
      <c r="E296" s="260">
        <v>0.99655448828753634</v>
      </c>
      <c r="F296" s="260">
        <v>0</v>
      </c>
      <c r="G296" s="260"/>
      <c r="H296" s="260">
        <v>0.9993236069234992</v>
      </c>
      <c r="I296" s="260">
        <v>0.99986556679243077</v>
      </c>
      <c r="J296" s="260">
        <v>0.91186720210338323</v>
      </c>
      <c r="K296" s="260">
        <v>0</v>
      </c>
      <c r="L296" s="260">
        <v>0</v>
      </c>
      <c r="M296" s="360">
        <v>0</v>
      </c>
    </row>
    <row r="297" spans="1:13" ht="18.399999999999999" customHeight="1">
      <c r="A297" s="69" t="s">
        <v>173</v>
      </c>
      <c r="B297" s="70" t="s">
        <v>47</v>
      </c>
      <c r="C297" s="71" t="s">
        <v>174</v>
      </c>
      <c r="D297" s="80" t="s">
        <v>41</v>
      </c>
      <c r="E297" s="866">
        <v>62957000</v>
      </c>
      <c r="F297" s="856">
        <v>0</v>
      </c>
      <c r="G297" s="867"/>
      <c r="H297" s="856">
        <v>45000</v>
      </c>
      <c r="I297" s="856">
        <v>60956000</v>
      </c>
      <c r="J297" s="856">
        <v>1860000</v>
      </c>
      <c r="K297" s="856">
        <v>0</v>
      </c>
      <c r="L297" s="856">
        <v>0</v>
      </c>
      <c r="M297" s="868">
        <v>96000</v>
      </c>
    </row>
    <row r="298" spans="1:13" ht="18.399999999999999" customHeight="1">
      <c r="A298" s="74"/>
      <c r="B298" s="70"/>
      <c r="C298" s="71" t="s">
        <v>4</v>
      </c>
      <c r="D298" s="80" t="s">
        <v>42</v>
      </c>
      <c r="E298" s="866">
        <v>63640592.449999988</v>
      </c>
      <c r="F298" s="866">
        <v>0</v>
      </c>
      <c r="G298" s="866"/>
      <c r="H298" s="866">
        <v>275900</v>
      </c>
      <c r="I298" s="866">
        <v>61146400.68999999</v>
      </c>
      <c r="J298" s="866">
        <v>2082228.47</v>
      </c>
      <c r="K298" s="866">
        <v>0</v>
      </c>
      <c r="L298" s="866">
        <v>0</v>
      </c>
      <c r="M298" s="869">
        <v>136063.28999999995</v>
      </c>
    </row>
    <row r="299" spans="1:13" ht="18.399999999999999" customHeight="1">
      <c r="A299" s="74"/>
      <c r="B299" s="70"/>
      <c r="C299" s="71" t="s">
        <v>4</v>
      </c>
      <c r="D299" s="80" t="s">
        <v>43</v>
      </c>
      <c r="E299" s="866">
        <v>63638289.899999991</v>
      </c>
      <c r="F299" s="866">
        <v>0</v>
      </c>
      <c r="G299" s="866"/>
      <c r="H299" s="866">
        <v>275890.37</v>
      </c>
      <c r="I299" s="866">
        <v>61144107.769999996</v>
      </c>
      <c r="J299" s="866">
        <v>2082228.47</v>
      </c>
      <c r="K299" s="866">
        <v>0</v>
      </c>
      <c r="L299" s="866">
        <v>0</v>
      </c>
      <c r="M299" s="869">
        <v>136063.28999999998</v>
      </c>
    </row>
    <row r="300" spans="1:13" ht="18.399999999999999" customHeight="1">
      <c r="A300" s="74"/>
      <c r="B300" s="70"/>
      <c r="C300" s="71" t="s">
        <v>4</v>
      </c>
      <c r="D300" s="80" t="s">
        <v>44</v>
      </c>
      <c r="E300" s="259">
        <v>1.0108215115078545</v>
      </c>
      <c r="F300" s="259">
        <v>0</v>
      </c>
      <c r="G300" s="259"/>
      <c r="H300" s="259">
        <v>6.1308971111111106</v>
      </c>
      <c r="I300" s="259">
        <v>1.0030859598726949</v>
      </c>
      <c r="J300" s="259">
        <v>1.1194776720430106</v>
      </c>
      <c r="K300" s="259">
        <v>0</v>
      </c>
      <c r="L300" s="259">
        <v>0</v>
      </c>
      <c r="M300" s="359">
        <v>1.4173259374999998</v>
      </c>
    </row>
    <row r="301" spans="1:13" ht="18.399999999999999" customHeight="1">
      <c r="A301" s="76"/>
      <c r="B301" s="77"/>
      <c r="C301" s="78" t="s">
        <v>4</v>
      </c>
      <c r="D301" s="82" t="s">
        <v>45</v>
      </c>
      <c r="E301" s="260">
        <v>0.99996381947572521</v>
      </c>
      <c r="F301" s="260">
        <v>0</v>
      </c>
      <c r="G301" s="260"/>
      <c r="H301" s="260">
        <v>0.99996509604929318</v>
      </c>
      <c r="I301" s="260">
        <v>0.99996250114521668</v>
      </c>
      <c r="J301" s="260">
        <v>1</v>
      </c>
      <c r="K301" s="260">
        <v>0</v>
      </c>
      <c r="L301" s="260">
        <v>0</v>
      </c>
      <c r="M301" s="360">
        <v>1.0000000000000002</v>
      </c>
    </row>
    <row r="302" spans="1:13" ht="18.399999999999999" customHeight="1">
      <c r="A302" s="69" t="s">
        <v>175</v>
      </c>
      <c r="B302" s="70" t="s">
        <v>47</v>
      </c>
      <c r="C302" s="71" t="s">
        <v>176</v>
      </c>
      <c r="D302" s="80" t="s">
        <v>41</v>
      </c>
      <c r="E302" s="866">
        <v>57482000</v>
      </c>
      <c r="F302" s="856">
        <v>0</v>
      </c>
      <c r="G302" s="867"/>
      <c r="H302" s="856">
        <v>52000</v>
      </c>
      <c r="I302" s="856">
        <v>55562000</v>
      </c>
      <c r="J302" s="856">
        <v>1595000</v>
      </c>
      <c r="K302" s="856">
        <v>0</v>
      </c>
      <c r="L302" s="856">
        <v>0</v>
      </c>
      <c r="M302" s="868">
        <v>273000</v>
      </c>
    </row>
    <row r="303" spans="1:13" ht="18.399999999999999" customHeight="1">
      <c r="A303" s="74"/>
      <c r="B303" s="70"/>
      <c r="C303" s="71" t="s">
        <v>4</v>
      </c>
      <c r="D303" s="80" t="s">
        <v>42</v>
      </c>
      <c r="E303" s="866">
        <v>60940484</v>
      </c>
      <c r="F303" s="866">
        <v>0</v>
      </c>
      <c r="G303" s="866"/>
      <c r="H303" s="866">
        <v>101183</v>
      </c>
      <c r="I303" s="866">
        <v>57579727</v>
      </c>
      <c r="J303" s="866">
        <v>1691102</v>
      </c>
      <c r="K303" s="866">
        <v>0</v>
      </c>
      <c r="L303" s="866">
        <v>0</v>
      </c>
      <c r="M303" s="869">
        <v>1568472</v>
      </c>
    </row>
    <row r="304" spans="1:13" ht="18.399999999999999" customHeight="1">
      <c r="A304" s="74"/>
      <c r="B304" s="70"/>
      <c r="C304" s="71" t="s">
        <v>4</v>
      </c>
      <c r="D304" s="80" t="s">
        <v>43</v>
      </c>
      <c r="E304" s="866">
        <v>60886213.960000008</v>
      </c>
      <c r="F304" s="866">
        <v>0</v>
      </c>
      <c r="G304" s="866"/>
      <c r="H304" s="866">
        <v>101182.25</v>
      </c>
      <c r="I304" s="866">
        <v>57568884.840000011</v>
      </c>
      <c r="J304" s="866">
        <v>1691101.79</v>
      </c>
      <c r="K304" s="866">
        <v>0</v>
      </c>
      <c r="L304" s="866">
        <v>0</v>
      </c>
      <c r="M304" s="869">
        <v>1525045.08</v>
      </c>
    </row>
    <row r="305" spans="1:13" ht="18.399999999999999" customHeight="1">
      <c r="A305" s="74"/>
      <c r="B305" s="70"/>
      <c r="C305" s="71" t="s">
        <v>4</v>
      </c>
      <c r="D305" s="80" t="s">
        <v>44</v>
      </c>
      <c r="E305" s="259">
        <v>1.0592222601857975</v>
      </c>
      <c r="F305" s="259">
        <v>0</v>
      </c>
      <c r="G305" s="259"/>
      <c r="H305" s="259">
        <v>1.9458124999999999</v>
      </c>
      <c r="I305" s="259">
        <v>1.0361197372304816</v>
      </c>
      <c r="J305" s="259">
        <v>1.0602519059561129</v>
      </c>
      <c r="K305" s="259">
        <v>0</v>
      </c>
      <c r="L305" s="259">
        <v>0</v>
      </c>
      <c r="M305" s="359">
        <v>5.5862457142857149</v>
      </c>
    </row>
    <row r="306" spans="1:13" ht="18.399999999999999" customHeight="1">
      <c r="A306" s="76"/>
      <c r="B306" s="77"/>
      <c r="C306" s="78" t="s">
        <v>4</v>
      </c>
      <c r="D306" s="82" t="s">
        <v>45</v>
      </c>
      <c r="E306" s="260">
        <v>0.99910945833643217</v>
      </c>
      <c r="F306" s="260">
        <v>0</v>
      </c>
      <c r="G306" s="260"/>
      <c r="H306" s="260">
        <v>0.99999258768765509</v>
      </c>
      <c r="I306" s="260">
        <v>0.99981170178177492</v>
      </c>
      <c r="J306" s="260">
        <v>0.99999987582061878</v>
      </c>
      <c r="K306" s="260">
        <v>0</v>
      </c>
      <c r="L306" s="260">
        <v>0</v>
      </c>
      <c r="M306" s="360">
        <v>0.97231259467813269</v>
      </c>
    </row>
    <row r="307" spans="1:13" ht="18.399999999999999" customHeight="1">
      <c r="A307" s="69" t="s">
        <v>177</v>
      </c>
      <c r="B307" s="70" t="s">
        <v>47</v>
      </c>
      <c r="C307" s="71" t="s">
        <v>178</v>
      </c>
      <c r="D307" s="80" t="s">
        <v>41</v>
      </c>
      <c r="E307" s="866">
        <v>74954000</v>
      </c>
      <c r="F307" s="856">
        <v>5000000</v>
      </c>
      <c r="G307" s="867"/>
      <c r="H307" s="856">
        <v>278000</v>
      </c>
      <c r="I307" s="856">
        <v>20245000</v>
      </c>
      <c r="J307" s="856">
        <v>0</v>
      </c>
      <c r="K307" s="856">
        <v>0</v>
      </c>
      <c r="L307" s="856">
        <v>0</v>
      </c>
      <c r="M307" s="868">
        <v>49431000</v>
      </c>
    </row>
    <row r="308" spans="1:13" ht="18.399999999999999" customHeight="1">
      <c r="A308" s="74"/>
      <c r="B308" s="70"/>
      <c r="C308" s="71"/>
      <c r="D308" s="80" t="s">
        <v>42</v>
      </c>
      <c r="E308" s="866">
        <v>142397990</v>
      </c>
      <c r="F308" s="866">
        <v>5000000</v>
      </c>
      <c r="G308" s="866"/>
      <c r="H308" s="866">
        <v>555563</v>
      </c>
      <c r="I308" s="866">
        <v>19901888</v>
      </c>
      <c r="J308" s="866">
        <v>30500</v>
      </c>
      <c r="K308" s="866">
        <v>0</v>
      </c>
      <c r="L308" s="866">
        <v>0</v>
      </c>
      <c r="M308" s="869">
        <v>116910039</v>
      </c>
    </row>
    <row r="309" spans="1:13" ht="18.399999999999999" customHeight="1">
      <c r="A309" s="74"/>
      <c r="B309" s="70"/>
      <c r="C309" s="71"/>
      <c r="D309" s="80" t="s">
        <v>43</v>
      </c>
      <c r="E309" s="866">
        <v>135498910.84000003</v>
      </c>
      <c r="F309" s="866">
        <v>4989625.6500000004</v>
      </c>
      <c r="G309" s="866"/>
      <c r="H309" s="866">
        <v>533898.84</v>
      </c>
      <c r="I309" s="866">
        <v>19464135.09</v>
      </c>
      <c r="J309" s="866">
        <v>30499.9</v>
      </c>
      <c r="K309" s="866">
        <v>0</v>
      </c>
      <c r="L309" s="866">
        <v>0</v>
      </c>
      <c r="M309" s="869">
        <v>110480751.36000003</v>
      </c>
    </row>
    <row r="310" spans="1:13" ht="18.399999999999999" customHeight="1">
      <c r="A310" s="74"/>
      <c r="B310" s="70"/>
      <c r="C310" s="71"/>
      <c r="D310" s="80" t="s">
        <v>44</v>
      </c>
      <c r="E310" s="259">
        <v>1.807760904554794</v>
      </c>
      <c r="F310" s="259">
        <v>0.99792513000000005</v>
      </c>
      <c r="G310" s="259"/>
      <c r="H310" s="259">
        <v>1.9204994244604316</v>
      </c>
      <c r="I310" s="259">
        <v>0.9614292462336379</v>
      </c>
      <c r="J310" s="259">
        <v>0</v>
      </c>
      <c r="K310" s="259">
        <v>0</v>
      </c>
      <c r="L310" s="259">
        <v>0</v>
      </c>
      <c r="M310" s="359">
        <v>2.2350498950051594</v>
      </c>
    </row>
    <row r="311" spans="1:13" ht="18.399999999999999" customHeight="1">
      <c r="A311" s="76"/>
      <c r="B311" s="77"/>
      <c r="C311" s="78"/>
      <c r="D311" s="82" t="s">
        <v>45</v>
      </c>
      <c r="E311" s="260">
        <v>0.95155072652359796</v>
      </c>
      <c r="F311" s="260">
        <v>0.99792513000000005</v>
      </c>
      <c r="G311" s="260"/>
      <c r="H311" s="260">
        <v>0.96100503453253716</v>
      </c>
      <c r="I311" s="260">
        <v>0.97800445314534978</v>
      </c>
      <c r="J311" s="260">
        <v>0.99999672131147543</v>
      </c>
      <c r="K311" s="260">
        <v>0</v>
      </c>
      <c r="L311" s="260">
        <v>0</v>
      </c>
      <c r="M311" s="360">
        <v>0.94500653925878875</v>
      </c>
    </row>
    <row r="312" spans="1:13" ht="18.399999999999999" customHeight="1">
      <c r="A312" s="69" t="s">
        <v>179</v>
      </c>
      <c r="B312" s="70" t="s">
        <v>47</v>
      </c>
      <c r="C312" s="71" t="s">
        <v>180</v>
      </c>
      <c r="D312" s="80" t="s">
        <v>41</v>
      </c>
      <c r="E312" s="866">
        <v>12758000</v>
      </c>
      <c r="F312" s="856">
        <v>1500000</v>
      </c>
      <c r="G312" s="867"/>
      <c r="H312" s="856">
        <v>11000</v>
      </c>
      <c r="I312" s="856">
        <v>11222000</v>
      </c>
      <c r="J312" s="856">
        <v>25000</v>
      </c>
      <c r="K312" s="856">
        <v>0</v>
      </c>
      <c r="L312" s="856">
        <v>0</v>
      </c>
      <c r="M312" s="868">
        <v>0</v>
      </c>
    </row>
    <row r="313" spans="1:13" ht="18.399999999999999" customHeight="1">
      <c r="A313" s="74"/>
      <c r="B313" s="70"/>
      <c r="C313" s="71"/>
      <c r="D313" s="80" t="s">
        <v>42</v>
      </c>
      <c r="E313" s="866">
        <v>22712898</v>
      </c>
      <c r="F313" s="866">
        <v>1500000</v>
      </c>
      <c r="G313" s="866"/>
      <c r="H313" s="866">
        <v>9494</v>
      </c>
      <c r="I313" s="866">
        <v>20472614</v>
      </c>
      <c r="J313" s="866">
        <v>730790</v>
      </c>
      <c r="K313" s="866">
        <v>0</v>
      </c>
      <c r="L313" s="866">
        <v>0</v>
      </c>
      <c r="M313" s="869">
        <v>0</v>
      </c>
    </row>
    <row r="314" spans="1:13" ht="18.399999999999999" customHeight="1">
      <c r="A314" s="74"/>
      <c r="B314" s="70"/>
      <c r="C314" s="71"/>
      <c r="D314" s="80" t="s">
        <v>43</v>
      </c>
      <c r="E314" s="866">
        <v>21780392.18</v>
      </c>
      <c r="F314" s="866">
        <v>1500000</v>
      </c>
      <c r="G314" s="866"/>
      <c r="H314" s="866">
        <v>3814.1099999999997</v>
      </c>
      <c r="I314" s="866">
        <v>19545789.57</v>
      </c>
      <c r="J314" s="866">
        <v>730788.5</v>
      </c>
      <c r="K314" s="866">
        <v>0</v>
      </c>
      <c r="L314" s="866">
        <v>0</v>
      </c>
      <c r="M314" s="869">
        <v>0</v>
      </c>
    </row>
    <row r="315" spans="1:13" ht="18.399999999999999" customHeight="1">
      <c r="A315" s="74"/>
      <c r="B315" s="70"/>
      <c r="C315" s="71"/>
      <c r="D315" s="80" t="s">
        <v>44</v>
      </c>
      <c r="E315" s="259">
        <v>1.7071948722370278</v>
      </c>
      <c r="F315" s="259">
        <v>1</v>
      </c>
      <c r="G315" s="259"/>
      <c r="H315" s="259">
        <v>0.34673727272727267</v>
      </c>
      <c r="I315" s="259">
        <v>1.7417385109606132</v>
      </c>
      <c r="J315" s="259" t="s">
        <v>753</v>
      </c>
      <c r="K315" s="259">
        <v>0</v>
      </c>
      <c r="L315" s="259">
        <v>0</v>
      </c>
      <c r="M315" s="359">
        <v>0</v>
      </c>
    </row>
    <row r="316" spans="1:13" ht="18.399999999999999" customHeight="1">
      <c r="A316" s="76"/>
      <c r="B316" s="77"/>
      <c r="C316" s="78"/>
      <c r="D316" s="82" t="s">
        <v>45</v>
      </c>
      <c r="E316" s="260">
        <v>0.95894377635121686</v>
      </c>
      <c r="F316" s="260">
        <v>1</v>
      </c>
      <c r="G316" s="260"/>
      <c r="H316" s="260">
        <v>0.40173899304824096</v>
      </c>
      <c r="I316" s="260">
        <v>0.95472857398669264</v>
      </c>
      <c r="J316" s="260">
        <v>0.99999794742675729</v>
      </c>
      <c r="K316" s="260">
        <v>0</v>
      </c>
      <c r="L316" s="260">
        <v>0</v>
      </c>
      <c r="M316" s="360">
        <v>0</v>
      </c>
    </row>
    <row r="317" spans="1:13" ht="18.399999999999999" customHeight="1">
      <c r="A317" s="69" t="s">
        <v>181</v>
      </c>
      <c r="B317" s="70" t="s">
        <v>47</v>
      </c>
      <c r="C317" s="71" t="s">
        <v>182</v>
      </c>
      <c r="D317" s="80" t="s">
        <v>41</v>
      </c>
      <c r="E317" s="866">
        <v>155791000</v>
      </c>
      <c r="F317" s="856">
        <v>0</v>
      </c>
      <c r="G317" s="867"/>
      <c r="H317" s="856">
        <v>390000</v>
      </c>
      <c r="I317" s="856">
        <v>137208000</v>
      </c>
      <c r="J317" s="856">
        <v>17564000</v>
      </c>
      <c r="K317" s="856">
        <v>0</v>
      </c>
      <c r="L317" s="856">
        <v>0</v>
      </c>
      <c r="M317" s="868">
        <v>629000</v>
      </c>
    </row>
    <row r="318" spans="1:13" ht="18.399999999999999" customHeight="1">
      <c r="A318" s="74"/>
      <c r="B318" s="70"/>
      <c r="C318" s="71" t="s">
        <v>4</v>
      </c>
      <c r="D318" s="80" t="s">
        <v>42</v>
      </c>
      <c r="E318" s="866">
        <v>155803959</v>
      </c>
      <c r="F318" s="866">
        <v>0</v>
      </c>
      <c r="G318" s="866"/>
      <c r="H318" s="866">
        <v>497319</v>
      </c>
      <c r="I318" s="866">
        <v>140924407</v>
      </c>
      <c r="J318" s="866">
        <v>13769557</v>
      </c>
      <c r="K318" s="866">
        <v>0</v>
      </c>
      <c r="L318" s="866">
        <v>0</v>
      </c>
      <c r="M318" s="869">
        <v>612676</v>
      </c>
    </row>
    <row r="319" spans="1:13" ht="18.399999999999999" customHeight="1">
      <c r="A319" s="74"/>
      <c r="B319" s="70"/>
      <c r="C319" s="71" t="s">
        <v>4</v>
      </c>
      <c r="D319" s="80" t="s">
        <v>43</v>
      </c>
      <c r="E319" s="866">
        <v>155168628.55999997</v>
      </c>
      <c r="F319" s="866">
        <v>0</v>
      </c>
      <c r="G319" s="866"/>
      <c r="H319" s="866">
        <v>495384.95</v>
      </c>
      <c r="I319" s="866">
        <v>140437014.99999997</v>
      </c>
      <c r="J319" s="866">
        <v>13739888.460000001</v>
      </c>
      <c r="K319" s="866">
        <v>0</v>
      </c>
      <c r="L319" s="866">
        <v>0</v>
      </c>
      <c r="M319" s="869">
        <v>496340.15</v>
      </c>
    </row>
    <row r="320" spans="1:13" ht="18.399999999999999" customHeight="1">
      <c r="A320" s="74"/>
      <c r="B320" s="70"/>
      <c r="C320" s="71" t="s">
        <v>4</v>
      </c>
      <c r="D320" s="80" t="s">
        <v>44</v>
      </c>
      <c r="E320" s="259">
        <v>0.9960050873285361</v>
      </c>
      <c r="F320" s="259">
        <v>0</v>
      </c>
      <c r="G320" s="259"/>
      <c r="H320" s="259">
        <v>1.2702178205128205</v>
      </c>
      <c r="I320" s="259">
        <v>1.0235337225234677</v>
      </c>
      <c r="J320" s="259">
        <v>0.7822755898428605</v>
      </c>
      <c r="K320" s="259">
        <v>0</v>
      </c>
      <c r="L320" s="259">
        <v>0</v>
      </c>
      <c r="M320" s="359">
        <v>0.78909403815580292</v>
      </c>
    </row>
    <row r="321" spans="1:13" ht="18" customHeight="1">
      <c r="A321" s="76"/>
      <c r="B321" s="77"/>
      <c r="C321" s="78" t="s">
        <v>4</v>
      </c>
      <c r="D321" s="79" t="s">
        <v>45</v>
      </c>
      <c r="E321" s="361">
        <v>0.99592224456889422</v>
      </c>
      <c r="F321" s="260">
        <v>0</v>
      </c>
      <c r="G321" s="260"/>
      <c r="H321" s="260">
        <v>0.9961110474363537</v>
      </c>
      <c r="I321" s="260">
        <v>0.99654146495716656</v>
      </c>
      <c r="J321" s="260">
        <v>0.99784535261374063</v>
      </c>
      <c r="K321" s="260">
        <v>0</v>
      </c>
      <c r="L321" s="260">
        <v>0</v>
      </c>
      <c r="M321" s="360">
        <v>0.81011848024077981</v>
      </c>
    </row>
    <row r="322" spans="1:13" ht="18.399999999999999" customHeight="1">
      <c r="A322" s="69" t="s">
        <v>183</v>
      </c>
      <c r="B322" s="70" t="s">
        <v>47</v>
      </c>
      <c r="C322" s="71" t="s">
        <v>184</v>
      </c>
      <c r="D322" s="72" t="s">
        <v>41</v>
      </c>
      <c r="E322" s="870">
        <v>34723000</v>
      </c>
      <c r="F322" s="856">
        <v>0</v>
      </c>
      <c r="G322" s="867"/>
      <c r="H322" s="856">
        <v>53000</v>
      </c>
      <c r="I322" s="856">
        <v>33670000</v>
      </c>
      <c r="J322" s="856">
        <v>1000000</v>
      </c>
      <c r="K322" s="856">
        <v>0</v>
      </c>
      <c r="L322" s="856">
        <v>0</v>
      </c>
      <c r="M322" s="868">
        <v>0</v>
      </c>
    </row>
    <row r="323" spans="1:13" ht="18.399999999999999" customHeight="1">
      <c r="A323" s="74"/>
      <c r="B323" s="70"/>
      <c r="C323" s="71" t="s">
        <v>4</v>
      </c>
      <c r="D323" s="80" t="s">
        <v>42</v>
      </c>
      <c r="E323" s="866">
        <v>34276000</v>
      </c>
      <c r="F323" s="866">
        <v>0</v>
      </c>
      <c r="G323" s="866"/>
      <c r="H323" s="866">
        <v>53000</v>
      </c>
      <c r="I323" s="866">
        <v>33420000</v>
      </c>
      <c r="J323" s="866">
        <v>803000</v>
      </c>
      <c r="K323" s="866">
        <v>0</v>
      </c>
      <c r="L323" s="866">
        <v>0</v>
      </c>
      <c r="M323" s="869">
        <v>0</v>
      </c>
    </row>
    <row r="324" spans="1:13" ht="18.399999999999999" customHeight="1">
      <c r="A324" s="74"/>
      <c r="B324" s="70"/>
      <c r="C324" s="71" t="s">
        <v>4</v>
      </c>
      <c r="D324" s="80" t="s">
        <v>43</v>
      </c>
      <c r="E324" s="866">
        <v>33466779.570000004</v>
      </c>
      <c r="F324" s="866">
        <v>0</v>
      </c>
      <c r="G324" s="866"/>
      <c r="H324" s="866">
        <v>35247.22</v>
      </c>
      <c r="I324" s="866">
        <v>32631004.930000003</v>
      </c>
      <c r="J324" s="866">
        <v>800527.42</v>
      </c>
      <c r="K324" s="866">
        <v>0</v>
      </c>
      <c r="L324" s="866">
        <v>0</v>
      </c>
      <c r="M324" s="869">
        <v>0</v>
      </c>
    </row>
    <row r="325" spans="1:13" ht="18.399999999999999" customHeight="1">
      <c r="A325" s="74"/>
      <c r="B325" s="70"/>
      <c r="C325" s="71" t="s">
        <v>4</v>
      </c>
      <c r="D325" s="80" t="s">
        <v>44</v>
      </c>
      <c r="E325" s="259">
        <v>0.96382166201077113</v>
      </c>
      <c r="F325" s="259">
        <v>0</v>
      </c>
      <c r="G325" s="259"/>
      <c r="H325" s="259">
        <v>0.66504188679245291</v>
      </c>
      <c r="I325" s="259">
        <v>0.96914181556281565</v>
      </c>
      <c r="J325" s="259">
        <v>0.80052741999999999</v>
      </c>
      <c r="K325" s="259">
        <v>0</v>
      </c>
      <c r="L325" s="259">
        <v>0</v>
      </c>
      <c r="M325" s="359">
        <v>0</v>
      </c>
    </row>
    <row r="326" spans="1:13" ht="18.399999999999999" customHeight="1">
      <c r="A326" s="76"/>
      <c r="B326" s="77"/>
      <c r="C326" s="78" t="s">
        <v>4</v>
      </c>
      <c r="D326" s="82" t="s">
        <v>45</v>
      </c>
      <c r="E326" s="260">
        <v>0.97639104825533918</v>
      </c>
      <c r="F326" s="260">
        <v>0</v>
      </c>
      <c r="G326" s="260"/>
      <c r="H326" s="260">
        <v>0.66504188679245291</v>
      </c>
      <c r="I326" s="260">
        <v>0.97639152992220235</v>
      </c>
      <c r="J326" s="260">
        <v>0.99692082191780829</v>
      </c>
      <c r="K326" s="260">
        <v>0</v>
      </c>
      <c r="L326" s="260">
        <v>0</v>
      </c>
      <c r="M326" s="360">
        <v>0</v>
      </c>
    </row>
    <row r="327" spans="1:13" ht="18.399999999999999" customHeight="1">
      <c r="A327" s="69" t="s">
        <v>185</v>
      </c>
      <c r="B327" s="70" t="s">
        <v>47</v>
      </c>
      <c r="C327" s="71" t="s">
        <v>186</v>
      </c>
      <c r="D327" s="80" t="s">
        <v>41</v>
      </c>
      <c r="E327" s="866">
        <v>14114000</v>
      </c>
      <c r="F327" s="856">
        <v>0</v>
      </c>
      <c r="G327" s="867"/>
      <c r="H327" s="856">
        <v>25000</v>
      </c>
      <c r="I327" s="856">
        <v>13982000</v>
      </c>
      <c r="J327" s="856">
        <v>107000</v>
      </c>
      <c r="K327" s="856">
        <v>0</v>
      </c>
      <c r="L327" s="856">
        <v>0</v>
      </c>
      <c r="M327" s="868">
        <v>0</v>
      </c>
    </row>
    <row r="328" spans="1:13" ht="18.399999999999999" customHeight="1">
      <c r="A328" s="74"/>
      <c r="B328" s="70"/>
      <c r="C328" s="71"/>
      <c r="D328" s="80" t="s">
        <v>42</v>
      </c>
      <c r="E328" s="866">
        <v>14127025</v>
      </c>
      <c r="F328" s="866">
        <v>0</v>
      </c>
      <c r="G328" s="866"/>
      <c r="H328" s="866">
        <v>31311</v>
      </c>
      <c r="I328" s="866">
        <v>14050782</v>
      </c>
      <c r="J328" s="866">
        <v>44932</v>
      </c>
      <c r="K328" s="866">
        <v>0</v>
      </c>
      <c r="L328" s="866">
        <v>0</v>
      </c>
      <c r="M328" s="869">
        <v>0</v>
      </c>
    </row>
    <row r="329" spans="1:13" ht="18.399999999999999" customHeight="1">
      <c r="A329" s="74"/>
      <c r="B329" s="70"/>
      <c r="C329" s="71"/>
      <c r="D329" s="80" t="s">
        <v>43</v>
      </c>
      <c r="E329" s="866">
        <v>14126871.210000006</v>
      </c>
      <c r="F329" s="866">
        <v>0</v>
      </c>
      <c r="G329" s="866"/>
      <c r="H329" s="866">
        <v>31309.68</v>
      </c>
      <c r="I329" s="866">
        <v>14050630.120000007</v>
      </c>
      <c r="J329" s="866">
        <v>44931.41</v>
      </c>
      <c r="K329" s="866">
        <v>0</v>
      </c>
      <c r="L329" s="866">
        <v>0</v>
      </c>
      <c r="M329" s="869">
        <v>0</v>
      </c>
    </row>
    <row r="330" spans="1:13" ht="18.399999999999999" customHeight="1">
      <c r="A330" s="74"/>
      <c r="B330" s="70"/>
      <c r="C330" s="71"/>
      <c r="D330" s="80" t="s">
        <v>44</v>
      </c>
      <c r="E330" s="259">
        <v>1.0009119462944598</v>
      </c>
      <c r="F330" s="259">
        <v>0</v>
      </c>
      <c r="G330" s="259"/>
      <c r="H330" s="259">
        <v>1.2523872</v>
      </c>
      <c r="I330" s="259">
        <v>1.004908462308683</v>
      </c>
      <c r="J330" s="259">
        <v>0.41991971962616825</v>
      </c>
      <c r="K330" s="259">
        <v>0</v>
      </c>
      <c r="L330" s="259">
        <v>0</v>
      </c>
      <c r="M330" s="359">
        <v>0</v>
      </c>
    </row>
    <row r="331" spans="1:13" ht="18.399999999999999" customHeight="1">
      <c r="A331" s="76"/>
      <c r="B331" s="77"/>
      <c r="C331" s="78"/>
      <c r="D331" s="83" t="s">
        <v>45</v>
      </c>
      <c r="E331" s="260">
        <v>0.9999891137730702</v>
      </c>
      <c r="F331" s="260">
        <v>0</v>
      </c>
      <c r="G331" s="260"/>
      <c r="H331" s="260">
        <v>0.99995784229184637</v>
      </c>
      <c r="I331" s="260">
        <v>0.99998919063721914</v>
      </c>
      <c r="J331" s="260">
        <v>0.99998686904655931</v>
      </c>
      <c r="K331" s="260">
        <v>0</v>
      </c>
      <c r="L331" s="260">
        <v>0</v>
      </c>
      <c r="M331" s="360">
        <v>0</v>
      </c>
    </row>
    <row r="332" spans="1:13" ht="18.399999999999999" customHeight="1">
      <c r="A332" s="69" t="s">
        <v>187</v>
      </c>
      <c r="B332" s="70" t="s">
        <v>47</v>
      </c>
      <c r="C332" s="71" t="s">
        <v>188</v>
      </c>
      <c r="D332" s="80" t="s">
        <v>41</v>
      </c>
      <c r="E332" s="866">
        <v>83138000</v>
      </c>
      <c r="F332" s="856">
        <v>79420000</v>
      </c>
      <c r="G332" s="867"/>
      <c r="H332" s="856">
        <v>0</v>
      </c>
      <c r="I332" s="856">
        <v>0</v>
      </c>
      <c r="J332" s="856">
        <v>3476000</v>
      </c>
      <c r="K332" s="856">
        <v>0</v>
      </c>
      <c r="L332" s="856">
        <v>0</v>
      </c>
      <c r="M332" s="868">
        <v>242000</v>
      </c>
    </row>
    <row r="333" spans="1:13" ht="18.399999999999999" customHeight="1">
      <c r="A333" s="74"/>
      <c r="B333" s="70"/>
      <c r="C333" s="71" t="s">
        <v>4</v>
      </c>
      <c r="D333" s="80" t="s">
        <v>42</v>
      </c>
      <c r="E333" s="866">
        <v>83138000</v>
      </c>
      <c r="F333" s="866">
        <v>79420000</v>
      </c>
      <c r="G333" s="866"/>
      <c r="H333" s="866">
        <v>0</v>
      </c>
      <c r="I333" s="866">
        <v>0</v>
      </c>
      <c r="J333" s="866">
        <v>3476000</v>
      </c>
      <c r="K333" s="866">
        <v>0</v>
      </c>
      <c r="L333" s="866">
        <v>0</v>
      </c>
      <c r="M333" s="869">
        <v>242000</v>
      </c>
    </row>
    <row r="334" spans="1:13" ht="18.399999999999999" customHeight="1">
      <c r="A334" s="74"/>
      <c r="B334" s="70"/>
      <c r="C334" s="71" t="s">
        <v>4</v>
      </c>
      <c r="D334" s="80" t="s">
        <v>43</v>
      </c>
      <c r="E334" s="866">
        <v>82743319.840000004</v>
      </c>
      <c r="F334" s="866">
        <v>79117789.230000004</v>
      </c>
      <c r="G334" s="866"/>
      <c r="H334" s="866">
        <v>0</v>
      </c>
      <c r="I334" s="866">
        <v>0</v>
      </c>
      <c r="J334" s="866">
        <v>3475226.09</v>
      </c>
      <c r="K334" s="866">
        <v>0</v>
      </c>
      <c r="L334" s="866">
        <v>0</v>
      </c>
      <c r="M334" s="869">
        <v>150304.51999999999</v>
      </c>
    </row>
    <row r="335" spans="1:13" ht="18.399999999999999" customHeight="1">
      <c r="A335" s="74"/>
      <c r="B335" s="70"/>
      <c r="C335" s="71" t="s">
        <v>4</v>
      </c>
      <c r="D335" s="80" t="s">
        <v>44</v>
      </c>
      <c r="E335" s="259">
        <v>0.99525271043325558</v>
      </c>
      <c r="F335" s="259">
        <v>0.99619477751196173</v>
      </c>
      <c r="G335" s="259"/>
      <c r="H335" s="259">
        <v>0</v>
      </c>
      <c r="I335" s="259">
        <v>0</v>
      </c>
      <c r="J335" s="259">
        <v>0.99977735615650165</v>
      </c>
      <c r="K335" s="259">
        <v>0</v>
      </c>
      <c r="L335" s="259">
        <v>0</v>
      </c>
      <c r="M335" s="359">
        <v>0.62109305785123958</v>
      </c>
    </row>
    <row r="336" spans="1:13" ht="18.399999999999999" customHeight="1">
      <c r="A336" s="76"/>
      <c r="B336" s="77"/>
      <c r="C336" s="78" t="s">
        <v>4</v>
      </c>
      <c r="D336" s="82" t="s">
        <v>45</v>
      </c>
      <c r="E336" s="260">
        <v>0.99525271043325558</v>
      </c>
      <c r="F336" s="260">
        <v>0.99619477751196173</v>
      </c>
      <c r="G336" s="260"/>
      <c r="H336" s="260">
        <v>0</v>
      </c>
      <c r="I336" s="260">
        <v>0</v>
      </c>
      <c r="J336" s="260">
        <v>0.99977735615650165</v>
      </c>
      <c r="K336" s="260">
        <v>0</v>
      </c>
      <c r="L336" s="260">
        <v>0</v>
      </c>
      <c r="M336" s="360">
        <v>0.62109305785123958</v>
      </c>
    </row>
    <row r="337" spans="1:13" ht="18.399999999999999" customHeight="1">
      <c r="A337" s="69" t="s">
        <v>189</v>
      </c>
      <c r="B337" s="70" t="s">
        <v>47</v>
      </c>
      <c r="C337" s="71" t="s">
        <v>190</v>
      </c>
      <c r="D337" s="80" t="s">
        <v>41</v>
      </c>
      <c r="E337" s="866">
        <v>32924000</v>
      </c>
      <c r="F337" s="856">
        <v>0</v>
      </c>
      <c r="G337" s="867"/>
      <c r="H337" s="856">
        <v>200000</v>
      </c>
      <c r="I337" s="856">
        <v>32060000</v>
      </c>
      <c r="J337" s="856">
        <v>664000</v>
      </c>
      <c r="K337" s="856">
        <v>0</v>
      </c>
      <c r="L337" s="856">
        <v>0</v>
      </c>
      <c r="M337" s="868">
        <v>0</v>
      </c>
    </row>
    <row r="338" spans="1:13" ht="18.399999999999999" customHeight="1">
      <c r="A338" s="74"/>
      <c r="B338" s="70"/>
      <c r="C338" s="71" t="s">
        <v>4</v>
      </c>
      <c r="D338" s="80" t="s">
        <v>42</v>
      </c>
      <c r="E338" s="866">
        <v>34496579.330000006</v>
      </c>
      <c r="F338" s="866">
        <v>0</v>
      </c>
      <c r="G338" s="866"/>
      <c r="H338" s="866">
        <v>196733.22</v>
      </c>
      <c r="I338" s="866">
        <v>33088259.210000005</v>
      </c>
      <c r="J338" s="866">
        <v>1211586.8999999999</v>
      </c>
      <c r="K338" s="866">
        <v>0</v>
      </c>
      <c r="L338" s="866">
        <v>0</v>
      </c>
      <c r="M338" s="869">
        <v>0</v>
      </c>
    </row>
    <row r="339" spans="1:13" ht="18.399999999999999" customHeight="1">
      <c r="A339" s="74"/>
      <c r="B339" s="70"/>
      <c r="C339" s="71" t="s">
        <v>4</v>
      </c>
      <c r="D339" s="80" t="s">
        <v>43</v>
      </c>
      <c r="E339" s="866">
        <v>34412880.039999999</v>
      </c>
      <c r="F339" s="866">
        <v>0</v>
      </c>
      <c r="G339" s="866"/>
      <c r="H339" s="866">
        <v>196123.88</v>
      </c>
      <c r="I339" s="866">
        <v>33005169.260000002</v>
      </c>
      <c r="J339" s="866">
        <v>1211586.8999999999</v>
      </c>
      <c r="K339" s="866">
        <v>0</v>
      </c>
      <c r="L339" s="866">
        <v>0</v>
      </c>
      <c r="M339" s="869">
        <v>0</v>
      </c>
    </row>
    <row r="340" spans="1:13" ht="18.399999999999999" customHeight="1">
      <c r="A340" s="74"/>
      <c r="B340" s="70"/>
      <c r="C340" s="71" t="s">
        <v>4</v>
      </c>
      <c r="D340" s="80" t="s">
        <v>44</v>
      </c>
      <c r="E340" s="259">
        <v>1.0452217239703558</v>
      </c>
      <c r="F340" s="259">
        <v>0</v>
      </c>
      <c r="G340" s="259"/>
      <c r="H340" s="259">
        <v>0.98061940000000003</v>
      </c>
      <c r="I340" s="259">
        <v>1.0294812620087337</v>
      </c>
      <c r="J340" s="259">
        <v>1.82467906626506</v>
      </c>
      <c r="K340" s="259">
        <v>0</v>
      </c>
      <c r="L340" s="259">
        <v>0</v>
      </c>
      <c r="M340" s="359">
        <v>0</v>
      </c>
    </row>
    <row r="341" spans="1:13" ht="18" customHeight="1">
      <c r="A341" s="76"/>
      <c r="B341" s="77"/>
      <c r="C341" s="78" t="s">
        <v>4</v>
      </c>
      <c r="D341" s="82" t="s">
        <v>45</v>
      </c>
      <c r="E341" s="260">
        <v>0.99757369305520627</v>
      </c>
      <c r="F341" s="260">
        <v>0</v>
      </c>
      <c r="G341" s="260"/>
      <c r="H341" s="260">
        <v>0.99690270916116763</v>
      </c>
      <c r="I341" s="260">
        <v>0.99748883888171147</v>
      </c>
      <c r="J341" s="260">
        <v>1</v>
      </c>
      <c r="K341" s="260">
        <v>0</v>
      </c>
      <c r="L341" s="260">
        <v>0</v>
      </c>
      <c r="M341" s="360">
        <v>0</v>
      </c>
    </row>
    <row r="342" spans="1:13" ht="18.399999999999999" customHeight="1">
      <c r="A342" s="69" t="s">
        <v>191</v>
      </c>
      <c r="B342" s="70" t="s">
        <v>47</v>
      </c>
      <c r="C342" s="71" t="s">
        <v>192</v>
      </c>
      <c r="D342" s="80" t="s">
        <v>41</v>
      </c>
      <c r="E342" s="866">
        <v>25503000</v>
      </c>
      <c r="F342" s="856">
        <v>0</v>
      </c>
      <c r="G342" s="867"/>
      <c r="H342" s="856">
        <v>114000</v>
      </c>
      <c r="I342" s="856">
        <v>20745000</v>
      </c>
      <c r="J342" s="856">
        <v>2225000</v>
      </c>
      <c r="K342" s="856">
        <v>0</v>
      </c>
      <c r="L342" s="856">
        <v>0</v>
      </c>
      <c r="M342" s="868">
        <v>2419000</v>
      </c>
    </row>
    <row r="343" spans="1:13" ht="18.399999999999999" customHeight="1">
      <c r="A343" s="69"/>
      <c r="B343" s="70"/>
      <c r="C343" s="71" t="s">
        <v>4</v>
      </c>
      <c r="D343" s="80" t="s">
        <v>42</v>
      </c>
      <c r="E343" s="866">
        <v>23548094</v>
      </c>
      <c r="F343" s="866">
        <v>0</v>
      </c>
      <c r="G343" s="866"/>
      <c r="H343" s="866">
        <v>131596</v>
      </c>
      <c r="I343" s="866">
        <v>20183859</v>
      </c>
      <c r="J343" s="866">
        <v>2673392</v>
      </c>
      <c r="K343" s="866">
        <v>0</v>
      </c>
      <c r="L343" s="866">
        <v>0</v>
      </c>
      <c r="M343" s="869">
        <v>559247</v>
      </c>
    </row>
    <row r="344" spans="1:13" ht="18.399999999999999" customHeight="1">
      <c r="A344" s="74"/>
      <c r="B344" s="70"/>
      <c r="C344" s="71" t="s">
        <v>4</v>
      </c>
      <c r="D344" s="80" t="s">
        <v>43</v>
      </c>
      <c r="E344" s="866">
        <v>22792413.689999994</v>
      </c>
      <c r="F344" s="866">
        <v>0</v>
      </c>
      <c r="G344" s="866"/>
      <c r="H344" s="866">
        <v>129392.63</v>
      </c>
      <c r="I344" s="866">
        <v>19538740.109999996</v>
      </c>
      <c r="J344" s="866">
        <v>2614658.11</v>
      </c>
      <c r="K344" s="866">
        <v>0</v>
      </c>
      <c r="L344" s="866">
        <v>0</v>
      </c>
      <c r="M344" s="869">
        <v>509622.83999999997</v>
      </c>
    </row>
    <row r="345" spans="1:13" ht="18.399999999999999" customHeight="1">
      <c r="A345" s="74"/>
      <c r="B345" s="70"/>
      <c r="C345" s="71" t="s">
        <v>4</v>
      </c>
      <c r="D345" s="80" t="s">
        <v>44</v>
      </c>
      <c r="E345" s="259">
        <v>0.89371500176449803</v>
      </c>
      <c r="F345" s="259">
        <v>0</v>
      </c>
      <c r="G345" s="259"/>
      <c r="H345" s="259">
        <v>1.1350230701754387</v>
      </c>
      <c r="I345" s="259">
        <v>0.94185298192335487</v>
      </c>
      <c r="J345" s="259">
        <v>1.1751272404494382</v>
      </c>
      <c r="K345" s="259">
        <v>0</v>
      </c>
      <c r="L345" s="259">
        <v>0</v>
      </c>
      <c r="M345" s="359">
        <v>0.21067500620090945</v>
      </c>
    </row>
    <row r="346" spans="1:13" ht="18.399999999999999" customHeight="1">
      <c r="A346" s="76"/>
      <c r="B346" s="77"/>
      <c r="C346" s="78" t="s">
        <v>4</v>
      </c>
      <c r="D346" s="82" t="s">
        <v>45</v>
      </c>
      <c r="E346" s="260">
        <v>0.96790906686545386</v>
      </c>
      <c r="F346" s="260">
        <v>0</v>
      </c>
      <c r="G346" s="260"/>
      <c r="H346" s="260">
        <v>0.9832565579500897</v>
      </c>
      <c r="I346" s="260">
        <v>0.96803788165583182</v>
      </c>
      <c r="J346" s="260">
        <v>0.97803019908790023</v>
      </c>
      <c r="K346" s="260">
        <v>0</v>
      </c>
      <c r="L346" s="260">
        <v>0</v>
      </c>
      <c r="M346" s="360">
        <v>0.91126611318433526</v>
      </c>
    </row>
    <row r="347" spans="1:13" ht="18.399999999999999" hidden="1" customHeight="1">
      <c r="A347" s="69" t="s">
        <v>193</v>
      </c>
      <c r="B347" s="70" t="s">
        <v>47</v>
      </c>
      <c r="C347" s="71" t="s">
        <v>194</v>
      </c>
      <c r="D347" s="80" t="s">
        <v>41</v>
      </c>
      <c r="E347" s="866">
        <v>0</v>
      </c>
      <c r="F347" s="856">
        <v>0</v>
      </c>
      <c r="G347" s="867"/>
      <c r="H347" s="856">
        <v>0</v>
      </c>
      <c r="I347" s="856">
        <v>0</v>
      </c>
      <c r="J347" s="856">
        <v>0</v>
      </c>
      <c r="K347" s="856">
        <v>0</v>
      </c>
      <c r="L347" s="856">
        <v>0</v>
      </c>
      <c r="M347" s="868">
        <v>0</v>
      </c>
    </row>
    <row r="348" spans="1:13" ht="18.399999999999999" hidden="1" customHeight="1">
      <c r="A348" s="74"/>
      <c r="B348" s="70"/>
      <c r="C348" s="71"/>
      <c r="D348" s="80" t="s">
        <v>42</v>
      </c>
      <c r="E348" s="866">
        <v>0</v>
      </c>
      <c r="F348" s="866">
        <v>0</v>
      </c>
      <c r="G348" s="866"/>
      <c r="H348" s="866">
        <v>0</v>
      </c>
      <c r="I348" s="866">
        <v>0</v>
      </c>
      <c r="J348" s="866">
        <v>0</v>
      </c>
      <c r="K348" s="866">
        <v>0</v>
      </c>
      <c r="L348" s="866">
        <v>0</v>
      </c>
      <c r="M348" s="869">
        <v>0</v>
      </c>
    </row>
    <row r="349" spans="1:13" ht="18.399999999999999" hidden="1" customHeight="1">
      <c r="A349" s="74"/>
      <c r="B349" s="70"/>
      <c r="C349" s="71"/>
      <c r="D349" s="80" t="s">
        <v>43</v>
      </c>
      <c r="E349" s="866">
        <v>0</v>
      </c>
      <c r="F349" s="866">
        <v>0</v>
      </c>
      <c r="G349" s="866"/>
      <c r="H349" s="866">
        <v>0</v>
      </c>
      <c r="I349" s="866">
        <v>0</v>
      </c>
      <c r="J349" s="866">
        <v>0</v>
      </c>
      <c r="K349" s="866">
        <v>0</v>
      </c>
      <c r="L349" s="866">
        <v>0</v>
      </c>
      <c r="M349" s="869">
        <v>0</v>
      </c>
    </row>
    <row r="350" spans="1:13" ht="18.399999999999999" hidden="1" customHeight="1">
      <c r="A350" s="74"/>
      <c r="B350" s="70"/>
      <c r="C350" s="71"/>
      <c r="D350" s="80" t="s">
        <v>44</v>
      </c>
      <c r="E350" s="259">
        <v>0</v>
      </c>
      <c r="F350" s="259">
        <v>0</v>
      </c>
      <c r="G350" s="259"/>
      <c r="H350" s="259">
        <v>0</v>
      </c>
      <c r="I350" s="259">
        <v>0</v>
      </c>
      <c r="J350" s="259">
        <v>0</v>
      </c>
      <c r="K350" s="259">
        <v>0</v>
      </c>
      <c r="L350" s="259">
        <v>0</v>
      </c>
      <c r="M350" s="359">
        <v>0</v>
      </c>
    </row>
    <row r="351" spans="1:13" ht="18.399999999999999" hidden="1" customHeight="1">
      <c r="A351" s="76"/>
      <c r="B351" s="77"/>
      <c r="C351" s="78"/>
      <c r="D351" s="82" t="s">
        <v>45</v>
      </c>
      <c r="E351" s="260">
        <v>0</v>
      </c>
      <c r="F351" s="260">
        <v>0</v>
      </c>
      <c r="G351" s="260"/>
      <c r="H351" s="260">
        <v>0</v>
      </c>
      <c r="I351" s="260">
        <v>0</v>
      </c>
      <c r="J351" s="260">
        <v>0</v>
      </c>
      <c r="K351" s="260">
        <v>0</v>
      </c>
      <c r="L351" s="260">
        <v>0</v>
      </c>
      <c r="M351" s="360">
        <v>0</v>
      </c>
    </row>
    <row r="352" spans="1:13" ht="18.399999999999999" customHeight="1">
      <c r="A352" s="69" t="s">
        <v>195</v>
      </c>
      <c r="B352" s="70" t="s">
        <v>47</v>
      </c>
      <c r="C352" s="71" t="s">
        <v>196</v>
      </c>
      <c r="D352" s="80" t="s">
        <v>41</v>
      </c>
      <c r="E352" s="866">
        <v>36637000</v>
      </c>
      <c r="F352" s="856">
        <v>0</v>
      </c>
      <c r="G352" s="867"/>
      <c r="H352" s="856">
        <v>60000</v>
      </c>
      <c r="I352" s="856">
        <v>33073000</v>
      </c>
      <c r="J352" s="856">
        <v>1147000</v>
      </c>
      <c r="K352" s="856">
        <v>0</v>
      </c>
      <c r="L352" s="856">
        <v>0</v>
      </c>
      <c r="M352" s="868">
        <v>2357000</v>
      </c>
    </row>
    <row r="353" spans="1:13" ht="18.399999999999999" customHeight="1">
      <c r="A353" s="74"/>
      <c r="B353" s="70"/>
      <c r="C353" s="71" t="s">
        <v>4</v>
      </c>
      <c r="D353" s="80" t="s">
        <v>42</v>
      </c>
      <c r="E353" s="866">
        <v>39032577.18</v>
      </c>
      <c r="F353" s="866">
        <v>0</v>
      </c>
      <c r="G353" s="866"/>
      <c r="H353" s="866">
        <v>71296.11</v>
      </c>
      <c r="I353" s="866">
        <v>33640699.160000004</v>
      </c>
      <c r="J353" s="866">
        <v>570158.91</v>
      </c>
      <c r="K353" s="866">
        <v>0</v>
      </c>
      <c r="L353" s="866">
        <v>0</v>
      </c>
      <c r="M353" s="869">
        <v>4750423</v>
      </c>
    </row>
    <row r="354" spans="1:13" ht="18.399999999999999" customHeight="1">
      <c r="A354" s="74"/>
      <c r="B354" s="70"/>
      <c r="C354" s="71" t="s">
        <v>4</v>
      </c>
      <c r="D354" s="80" t="s">
        <v>43</v>
      </c>
      <c r="E354" s="866">
        <v>38900916.429999992</v>
      </c>
      <c r="F354" s="866">
        <v>0</v>
      </c>
      <c r="G354" s="866"/>
      <c r="H354" s="866">
        <v>71296.11</v>
      </c>
      <c r="I354" s="866">
        <v>33622621.969999999</v>
      </c>
      <c r="J354" s="866">
        <v>570158.91</v>
      </c>
      <c r="K354" s="866">
        <v>0</v>
      </c>
      <c r="L354" s="866">
        <v>0</v>
      </c>
      <c r="M354" s="869">
        <v>4636839.4399999985</v>
      </c>
    </row>
    <row r="355" spans="1:13" ht="18.399999999999999" customHeight="1">
      <c r="A355" s="74"/>
      <c r="B355" s="70"/>
      <c r="C355" s="71" t="s">
        <v>4</v>
      </c>
      <c r="D355" s="80" t="s">
        <v>44</v>
      </c>
      <c r="E355" s="259">
        <v>1.0617931716570679</v>
      </c>
      <c r="F355" s="259">
        <v>0</v>
      </c>
      <c r="G355" s="259"/>
      <c r="H355" s="259">
        <v>1.1882684999999999</v>
      </c>
      <c r="I355" s="259">
        <v>1.0166184491881596</v>
      </c>
      <c r="J355" s="259">
        <v>0.49708710549258939</v>
      </c>
      <c r="K355" s="259">
        <v>0</v>
      </c>
      <c r="L355" s="259">
        <v>0</v>
      </c>
      <c r="M355" s="359">
        <v>1.9672632329232069</v>
      </c>
    </row>
    <row r="356" spans="1:13" ht="18.399999999999999" customHeight="1">
      <c r="A356" s="76"/>
      <c r="B356" s="77"/>
      <c r="C356" s="78" t="s">
        <v>4</v>
      </c>
      <c r="D356" s="79" t="s">
        <v>45</v>
      </c>
      <c r="E356" s="361">
        <v>0.99662690092450601</v>
      </c>
      <c r="F356" s="260">
        <v>0</v>
      </c>
      <c r="G356" s="260"/>
      <c r="H356" s="260">
        <v>1</v>
      </c>
      <c r="I356" s="260">
        <v>0.99946263928956924</v>
      </c>
      <c r="J356" s="260">
        <v>1</v>
      </c>
      <c r="K356" s="260">
        <v>0</v>
      </c>
      <c r="L356" s="260">
        <v>0</v>
      </c>
      <c r="M356" s="360">
        <v>0.97608980084510333</v>
      </c>
    </row>
    <row r="357" spans="1:13" ht="18.399999999999999" customHeight="1">
      <c r="A357" s="69" t="s">
        <v>197</v>
      </c>
      <c r="B357" s="70" t="s">
        <v>47</v>
      </c>
      <c r="C357" s="71" t="s">
        <v>198</v>
      </c>
      <c r="D357" s="72" t="s">
        <v>41</v>
      </c>
      <c r="E357" s="870">
        <v>17700473000</v>
      </c>
      <c r="F357" s="856">
        <v>17381475000</v>
      </c>
      <c r="G357" s="867"/>
      <c r="H357" s="856">
        <v>307879000</v>
      </c>
      <c r="I357" s="856">
        <v>11119000</v>
      </c>
      <c r="J357" s="856">
        <v>0</v>
      </c>
      <c r="K357" s="856">
        <v>0</v>
      </c>
      <c r="L357" s="856">
        <v>0</v>
      </c>
      <c r="M357" s="868">
        <v>0</v>
      </c>
    </row>
    <row r="358" spans="1:13" ht="18.399999999999999" customHeight="1">
      <c r="A358" s="74"/>
      <c r="B358" s="70"/>
      <c r="C358" s="71" t="s">
        <v>199</v>
      </c>
      <c r="D358" s="80" t="s">
        <v>42</v>
      </c>
      <c r="E358" s="866">
        <v>18864625600</v>
      </c>
      <c r="F358" s="866">
        <v>18528879000</v>
      </c>
      <c r="G358" s="866"/>
      <c r="H358" s="866">
        <v>324597600</v>
      </c>
      <c r="I358" s="866">
        <v>11149000</v>
      </c>
      <c r="J358" s="866">
        <v>0</v>
      </c>
      <c r="K358" s="866">
        <v>0</v>
      </c>
      <c r="L358" s="866">
        <v>0</v>
      </c>
      <c r="M358" s="869">
        <v>0</v>
      </c>
    </row>
    <row r="359" spans="1:13" ht="18.399999999999999" customHeight="1">
      <c r="A359" s="74"/>
      <c r="B359" s="70"/>
      <c r="C359" s="71" t="s">
        <v>4</v>
      </c>
      <c r="D359" s="80" t="s">
        <v>43</v>
      </c>
      <c r="E359" s="866">
        <v>18859152138.060001</v>
      </c>
      <c r="F359" s="866">
        <v>18523528332.130001</v>
      </c>
      <c r="G359" s="866"/>
      <c r="H359" s="866">
        <v>324476657.93000001</v>
      </c>
      <c r="I359" s="866">
        <v>11147148</v>
      </c>
      <c r="J359" s="866">
        <v>0</v>
      </c>
      <c r="K359" s="866">
        <v>0</v>
      </c>
      <c r="L359" s="866">
        <v>0</v>
      </c>
      <c r="M359" s="869">
        <v>0</v>
      </c>
    </row>
    <row r="360" spans="1:13" ht="18.399999999999999" customHeight="1">
      <c r="A360" s="74"/>
      <c r="B360" s="70"/>
      <c r="C360" s="71" t="s">
        <v>4</v>
      </c>
      <c r="D360" s="80" t="s">
        <v>44</v>
      </c>
      <c r="E360" s="259">
        <v>1.0654603488878518</v>
      </c>
      <c r="F360" s="259">
        <v>1.0657052023565319</v>
      </c>
      <c r="G360" s="259"/>
      <c r="H360" s="259">
        <v>1.0539096785750246</v>
      </c>
      <c r="I360" s="259">
        <v>1.0025315226189406</v>
      </c>
      <c r="J360" s="259">
        <v>0</v>
      </c>
      <c r="K360" s="259">
        <v>0</v>
      </c>
      <c r="L360" s="259">
        <v>0</v>
      </c>
      <c r="M360" s="359">
        <v>0</v>
      </c>
    </row>
    <row r="361" spans="1:13" ht="18.399999999999999" customHeight="1">
      <c r="A361" s="76"/>
      <c r="B361" s="77"/>
      <c r="C361" s="78" t="s">
        <v>4</v>
      </c>
      <c r="D361" s="82" t="s">
        <v>45</v>
      </c>
      <c r="E361" s="260">
        <v>0.99970985578743754</v>
      </c>
      <c r="F361" s="260">
        <v>0.9997112254945375</v>
      </c>
      <c r="G361" s="260"/>
      <c r="H361" s="260">
        <v>0.99962740922915017</v>
      </c>
      <c r="I361" s="260">
        <v>0.99983388644721505</v>
      </c>
      <c r="J361" s="260">
        <v>0</v>
      </c>
      <c r="K361" s="260">
        <v>0</v>
      </c>
      <c r="L361" s="260">
        <v>0</v>
      </c>
      <c r="M361" s="360">
        <v>0</v>
      </c>
    </row>
    <row r="362" spans="1:13" ht="18.399999999999999" customHeight="1">
      <c r="A362" s="69" t="s">
        <v>200</v>
      </c>
      <c r="B362" s="70" t="s">
        <v>47</v>
      </c>
      <c r="C362" s="71" t="s">
        <v>201</v>
      </c>
      <c r="D362" s="72" t="s">
        <v>41</v>
      </c>
      <c r="E362" s="866">
        <v>60447813000</v>
      </c>
      <c r="F362" s="856">
        <v>50325494000</v>
      </c>
      <c r="G362" s="867"/>
      <c r="H362" s="856">
        <v>6353147000</v>
      </c>
      <c r="I362" s="856">
        <v>3769172000</v>
      </c>
      <c r="J362" s="856">
        <v>0</v>
      </c>
      <c r="K362" s="856">
        <v>0</v>
      </c>
      <c r="L362" s="856">
        <v>0</v>
      </c>
      <c r="M362" s="868">
        <v>0</v>
      </c>
    </row>
    <row r="363" spans="1:13" ht="18.399999999999999" customHeight="1">
      <c r="A363" s="74"/>
      <c r="B363" s="70"/>
      <c r="C363" s="71" t="s">
        <v>4</v>
      </c>
      <c r="D363" s="75" t="s">
        <v>42</v>
      </c>
      <c r="E363" s="866">
        <v>58241030266</v>
      </c>
      <c r="F363" s="866">
        <v>47797675000</v>
      </c>
      <c r="G363" s="866"/>
      <c r="H363" s="866">
        <v>7011983250</v>
      </c>
      <c r="I363" s="866">
        <v>3431372016</v>
      </c>
      <c r="J363" s="866">
        <v>0</v>
      </c>
      <c r="K363" s="866">
        <v>0</v>
      </c>
      <c r="L363" s="866">
        <v>0</v>
      </c>
      <c r="M363" s="869">
        <v>0</v>
      </c>
    </row>
    <row r="364" spans="1:13" ht="18.399999999999999" customHeight="1">
      <c r="A364" s="74"/>
      <c r="B364" s="70"/>
      <c r="C364" s="71" t="s">
        <v>4</v>
      </c>
      <c r="D364" s="75" t="s">
        <v>43</v>
      </c>
      <c r="E364" s="866">
        <v>58133671105.990005</v>
      </c>
      <c r="F364" s="866">
        <v>47793027607.470001</v>
      </c>
      <c r="G364" s="866"/>
      <c r="H364" s="866">
        <v>6916307338.4100008</v>
      </c>
      <c r="I364" s="866">
        <v>3424336160.1100001</v>
      </c>
      <c r="J364" s="866">
        <v>0</v>
      </c>
      <c r="K364" s="866">
        <v>0</v>
      </c>
      <c r="L364" s="866">
        <v>0</v>
      </c>
      <c r="M364" s="869">
        <v>0</v>
      </c>
    </row>
    <row r="365" spans="1:13" ht="18.399999999999999" customHeight="1">
      <c r="A365" s="74"/>
      <c r="B365" s="70"/>
      <c r="C365" s="71" t="s">
        <v>4</v>
      </c>
      <c r="D365" s="75" t="s">
        <v>44</v>
      </c>
      <c r="E365" s="259">
        <v>0.96171669777349933</v>
      </c>
      <c r="F365" s="259">
        <v>0.94967826063406358</v>
      </c>
      <c r="G365" s="259"/>
      <c r="H365" s="259">
        <v>1.0886427369632721</v>
      </c>
      <c r="I365" s="259">
        <v>0.90851151396380958</v>
      </c>
      <c r="J365" s="259">
        <v>0</v>
      </c>
      <c r="K365" s="259">
        <v>0</v>
      </c>
      <c r="L365" s="259">
        <v>0</v>
      </c>
      <c r="M365" s="359">
        <v>0</v>
      </c>
    </row>
    <row r="366" spans="1:13" ht="18.399999999999999" customHeight="1">
      <c r="A366" s="76"/>
      <c r="B366" s="77"/>
      <c r="C366" s="78" t="s">
        <v>4</v>
      </c>
      <c r="D366" s="79" t="s">
        <v>45</v>
      </c>
      <c r="E366" s="260">
        <v>0.99815664043854202</v>
      </c>
      <c r="F366" s="260">
        <v>0.99990276948554513</v>
      </c>
      <c r="G366" s="260"/>
      <c r="H366" s="260">
        <v>0.98635537077331159</v>
      </c>
      <c r="I366" s="260">
        <v>0.99794955025068899</v>
      </c>
      <c r="J366" s="260">
        <v>0</v>
      </c>
      <c r="K366" s="260">
        <v>0</v>
      </c>
      <c r="L366" s="260">
        <v>0</v>
      </c>
      <c r="M366" s="360">
        <v>0</v>
      </c>
    </row>
    <row r="367" spans="1:13" ht="18.399999999999999" customHeight="1">
      <c r="A367" s="69" t="s">
        <v>202</v>
      </c>
      <c r="B367" s="70" t="s">
        <v>47</v>
      </c>
      <c r="C367" s="71" t="s">
        <v>442</v>
      </c>
      <c r="D367" s="72" t="s">
        <v>41</v>
      </c>
      <c r="E367" s="866">
        <v>50005000</v>
      </c>
      <c r="F367" s="856">
        <v>0</v>
      </c>
      <c r="G367" s="867"/>
      <c r="H367" s="856">
        <v>55000</v>
      </c>
      <c r="I367" s="856">
        <v>49810000</v>
      </c>
      <c r="J367" s="856">
        <v>140000</v>
      </c>
      <c r="K367" s="856">
        <v>0</v>
      </c>
      <c r="L367" s="856">
        <v>0</v>
      </c>
      <c r="M367" s="868">
        <v>0</v>
      </c>
    </row>
    <row r="368" spans="1:13" ht="18.399999999999999" customHeight="1">
      <c r="A368" s="74"/>
      <c r="B368" s="70"/>
      <c r="C368" s="71" t="s">
        <v>443</v>
      </c>
      <c r="D368" s="75" t="s">
        <v>42</v>
      </c>
      <c r="E368" s="866">
        <v>50909183.979999989</v>
      </c>
      <c r="F368" s="866">
        <v>0</v>
      </c>
      <c r="G368" s="866"/>
      <c r="H368" s="866">
        <v>46631.32</v>
      </c>
      <c r="I368" s="866">
        <v>50671216.999999993</v>
      </c>
      <c r="J368" s="866">
        <v>191335.66</v>
      </c>
      <c r="K368" s="866">
        <v>0</v>
      </c>
      <c r="L368" s="866">
        <v>0</v>
      </c>
      <c r="M368" s="869">
        <v>0</v>
      </c>
    </row>
    <row r="369" spans="1:13" ht="18.399999999999999" customHeight="1">
      <c r="A369" s="74"/>
      <c r="B369" s="70"/>
      <c r="C369" s="71" t="s">
        <v>4</v>
      </c>
      <c r="D369" s="75" t="s">
        <v>43</v>
      </c>
      <c r="E369" s="866">
        <v>50697652.809999995</v>
      </c>
      <c r="F369" s="866">
        <v>0</v>
      </c>
      <c r="G369" s="866"/>
      <c r="H369" s="866">
        <v>46631.32</v>
      </c>
      <c r="I369" s="866">
        <v>50459685.829999998</v>
      </c>
      <c r="J369" s="866">
        <v>191335.66</v>
      </c>
      <c r="K369" s="866">
        <v>0</v>
      </c>
      <c r="L369" s="866">
        <v>0</v>
      </c>
      <c r="M369" s="869">
        <v>0</v>
      </c>
    </row>
    <row r="370" spans="1:13" ht="18.399999999999999" customHeight="1">
      <c r="A370" s="74"/>
      <c r="B370" s="70"/>
      <c r="C370" s="71" t="s">
        <v>4</v>
      </c>
      <c r="D370" s="75" t="s">
        <v>44</v>
      </c>
      <c r="E370" s="259">
        <v>1.0138516710328966</v>
      </c>
      <c r="F370" s="259">
        <v>0</v>
      </c>
      <c r="G370" s="259"/>
      <c r="H370" s="259">
        <v>0.84784218181818183</v>
      </c>
      <c r="I370" s="259">
        <v>1.0130432810680585</v>
      </c>
      <c r="J370" s="259">
        <v>1.3666832857142857</v>
      </c>
      <c r="K370" s="259">
        <v>0</v>
      </c>
      <c r="L370" s="259">
        <v>0</v>
      </c>
      <c r="M370" s="359">
        <v>0</v>
      </c>
    </row>
    <row r="371" spans="1:13" ht="18.399999999999999" customHeight="1">
      <c r="A371" s="76"/>
      <c r="B371" s="77"/>
      <c r="C371" s="78" t="s">
        <v>4</v>
      </c>
      <c r="D371" s="79" t="s">
        <v>45</v>
      </c>
      <c r="E371" s="260">
        <v>0.99584493104263672</v>
      </c>
      <c r="F371" s="260">
        <v>0</v>
      </c>
      <c r="G371" s="260"/>
      <c r="H371" s="260">
        <v>1</v>
      </c>
      <c r="I371" s="260">
        <v>0.995825417613317</v>
      </c>
      <c r="J371" s="260">
        <v>1</v>
      </c>
      <c r="K371" s="260">
        <v>0</v>
      </c>
      <c r="L371" s="260">
        <v>0</v>
      </c>
      <c r="M371" s="360">
        <v>0</v>
      </c>
    </row>
    <row r="372" spans="1:13" ht="18.399999999999999" customHeight="1">
      <c r="A372" s="69" t="s">
        <v>203</v>
      </c>
      <c r="B372" s="70" t="s">
        <v>47</v>
      </c>
      <c r="C372" s="71" t="s">
        <v>204</v>
      </c>
      <c r="D372" s="80" t="s">
        <v>41</v>
      </c>
      <c r="E372" s="866">
        <v>27803000</v>
      </c>
      <c r="F372" s="856">
        <v>0</v>
      </c>
      <c r="G372" s="867"/>
      <c r="H372" s="856">
        <v>14000</v>
      </c>
      <c r="I372" s="856">
        <v>27211000</v>
      </c>
      <c r="J372" s="856">
        <v>578000</v>
      </c>
      <c r="K372" s="856">
        <v>0</v>
      </c>
      <c r="L372" s="856">
        <v>0</v>
      </c>
      <c r="M372" s="868">
        <v>0</v>
      </c>
    </row>
    <row r="373" spans="1:13" ht="18" customHeight="1">
      <c r="A373" s="74"/>
      <c r="B373" s="70"/>
      <c r="C373" s="71" t="s">
        <v>4</v>
      </c>
      <c r="D373" s="80" t="s">
        <v>42</v>
      </c>
      <c r="E373" s="866">
        <v>27715676</v>
      </c>
      <c r="F373" s="866">
        <v>0</v>
      </c>
      <c r="G373" s="866"/>
      <c r="H373" s="866">
        <v>16863</v>
      </c>
      <c r="I373" s="866">
        <v>27103473</v>
      </c>
      <c r="J373" s="866">
        <v>595340</v>
      </c>
      <c r="K373" s="866">
        <v>0</v>
      </c>
      <c r="L373" s="866">
        <v>0</v>
      </c>
      <c r="M373" s="869">
        <v>0</v>
      </c>
    </row>
    <row r="374" spans="1:13" ht="18.399999999999999" customHeight="1">
      <c r="A374" s="74"/>
      <c r="B374" s="70"/>
      <c r="C374" s="71" t="s">
        <v>4</v>
      </c>
      <c r="D374" s="80" t="s">
        <v>43</v>
      </c>
      <c r="E374" s="866">
        <v>27699977.02</v>
      </c>
      <c r="F374" s="866">
        <v>0</v>
      </c>
      <c r="G374" s="866"/>
      <c r="H374" s="866">
        <v>16862.77</v>
      </c>
      <c r="I374" s="866">
        <v>27087775.059999999</v>
      </c>
      <c r="J374" s="866">
        <v>595339.18999999994</v>
      </c>
      <c r="K374" s="866">
        <v>0</v>
      </c>
      <c r="L374" s="866">
        <v>0</v>
      </c>
      <c r="M374" s="869">
        <v>0</v>
      </c>
    </row>
    <row r="375" spans="1:13" ht="18.399999999999999" customHeight="1">
      <c r="A375" s="74"/>
      <c r="B375" s="70"/>
      <c r="C375" s="71" t="s">
        <v>4</v>
      </c>
      <c r="D375" s="80" t="s">
        <v>44</v>
      </c>
      <c r="E375" s="259">
        <v>0.99629453728014961</v>
      </c>
      <c r="F375" s="259">
        <v>0</v>
      </c>
      <c r="G375" s="259"/>
      <c r="H375" s="259">
        <v>1.2044835714285715</v>
      </c>
      <c r="I375" s="259">
        <v>0.99547150270111351</v>
      </c>
      <c r="J375" s="259">
        <v>1.0299985986159168</v>
      </c>
      <c r="K375" s="259">
        <v>0</v>
      </c>
      <c r="L375" s="259">
        <v>0</v>
      </c>
      <c r="M375" s="359">
        <v>0</v>
      </c>
    </row>
    <row r="376" spans="1:13" ht="18.399999999999999" customHeight="1">
      <c r="A376" s="76"/>
      <c r="B376" s="77"/>
      <c r="C376" s="78" t="s">
        <v>4</v>
      </c>
      <c r="D376" s="80" t="s">
        <v>45</v>
      </c>
      <c r="E376" s="260">
        <v>0.99943357037367586</v>
      </c>
      <c r="F376" s="260">
        <v>0</v>
      </c>
      <c r="G376" s="260"/>
      <c r="H376" s="260">
        <v>0.99998636067129221</v>
      </c>
      <c r="I376" s="260">
        <v>0.99942081444691599</v>
      </c>
      <c r="J376" s="260">
        <v>0.99999863943292899</v>
      </c>
      <c r="K376" s="260">
        <v>0</v>
      </c>
      <c r="L376" s="260">
        <v>0</v>
      </c>
      <c r="M376" s="360">
        <v>0</v>
      </c>
    </row>
    <row r="377" spans="1:13" ht="18.399999999999999" customHeight="1">
      <c r="A377" s="88" t="s">
        <v>205</v>
      </c>
      <c r="B377" s="89" t="s">
        <v>47</v>
      </c>
      <c r="C377" s="70" t="s">
        <v>206</v>
      </c>
      <c r="D377" s="81" t="s">
        <v>41</v>
      </c>
      <c r="E377" s="866">
        <v>117126000</v>
      </c>
      <c r="F377" s="856">
        <v>0</v>
      </c>
      <c r="G377" s="867"/>
      <c r="H377" s="856">
        <v>250000</v>
      </c>
      <c r="I377" s="856">
        <v>91234000</v>
      </c>
      <c r="J377" s="856">
        <v>15148000</v>
      </c>
      <c r="K377" s="856">
        <v>0</v>
      </c>
      <c r="L377" s="856">
        <v>0</v>
      </c>
      <c r="M377" s="868">
        <v>10494000</v>
      </c>
    </row>
    <row r="378" spans="1:13" ht="18.399999999999999" customHeight="1">
      <c r="A378" s="74"/>
      <c r="B378" s="70"/>
      <c r="C378" s="71" t="s">
        <v>207</v>
      </c>
      <c r="D378" s="80" t="s">
        <v>42</v>
      </c>
      <c r="E378" s="866">
        <v>116054396</v>
      </c>
      <c r="F378" s="866">
        <v>0</v>
      </c>
      <c r="G378" s="866"/>
      <c r="H378" s="866">
        <v>215000</v>
      </c>
      <c r="I378" s="866">
        <v>92123347</v>
      </c>
      <c r="J378" s="866">
        <v>13196000</v>
      </c>
      <c r="K378" s="866">
        <v>0</v>
      </c>
      <c r="L378" s="866">
        <v>0</v>
      </c>
      <c r="M378" s="869">
        <v>10520049</v>
      </c>
    </row>
    <row r="379" spans="1:13" ht="18.399999999999999" customHeight="1">
      <c r="A379" s="74"/>
      <c r="B379" s="70"/>
      <c r="C379" s="71" t="s">
        <v>4</v>
      </c>
      <c r="D379" s="80" t="s">
        <v>43</v>
      </c>
      <c r="E379" s="866">
        <v>113687154.27999999</v>
      </c>
      <c r="F379" s="866">
        <v>0</v>
      </c>
      <c r="G379" s="866"/>
      <c r="H379" s="866">
        <v>185199.85</v>
      </c>
      <c r="I379" s="866">
        <v>90291456.730000004</v>
      </c>
      <c r="J379" s="866">
        <v>13186291.989999998</v>
      </c>
      <c r="K379" s="866">
        <v>0</v>
      </c>
      <c r="L379" s="866">
        <v>0</v>
      </c>
      <c r="M379" s="869">
        <v>10024205.709999999</v>
      </c>
    </row>
    <row r="380" spans="1:13" ht="18.399999999999999" customHeight="1">
      <c r="A380" s="74"/>
      <c r="B380" s="70"/>
      <c r="C380" s="71" t="s">
        <v>4</v>
      </c>
      <c r="D380" s="80" t="s">
        <v>44</v>
      </c>
      <c r="E380" s="259">
        <v>0.9706397749432234</v>
      </c>
      <c r="F380" s="259">
        <v>0</v>
      </c>
      <c r="G380" s="259"/>
      <c r="H380" s="259">
        <v>0.7407994</v>
      </c>
      <c r="I380" s="259">
        <v>0.98966894721266196</v>
      </c>
      <c r="J380" s="259">
        <v>0.87049722669659346</v>
      </c>
      <c r="K380" s="259">
        <v>0</v>
      </c>
      <c r="L380" s="259">
        <v>0</v>
      </c>
      <c r="M380" s="359">
        <v>0.95523210501238798</v>
      </c>
    </row>
    <row r="381" spans="1:13" ht="18.399999999999999" customHeight="1">
      <c r="A381" s="76"/>
      <c r="B381" s="77"/>
      <c r="C381" s="78" t="s">
        <v>4</v>
      </c>
      <c r="D381" s="82" t="s">
        <v>45</v>
      </c>
      <c r="E381" s="260">
        <v>0.97960230890349032</v>
      </c>
      <c r="F381" s="260">
        <v>0</v>
      </c>
      <c r="G381" s="260"/>
      <c r="H381" s="260">
        <v>0.86139465116279068</v>
      </c>
      <c r="I381" s="260">
        <v>0.98011480987550315</v>
      </c>
      <c r="J381" s="260">
        <v>0.99926432176417079</v>
      </c>
      <c r="K381" s="260">
        <v>0</v>
      </c>
      <c r="L381" s="260">
        <v>0</v>
      </c>
      <c r="M381" s="360">
        <v>0.95286682695109115</v>
      </c>
    </row>
    <row r="382" spans="1:13" ht="18.399999999999999" customHeight="1">
      <c r="A382" s="69" t="s">
        <v>208</v>
      </c>
      <c r="B382" s="70" t="s">
        <v>47</v>
      </c>
      <c r="C382" s="71" t="s">
        <v>230</v>
      </c>
      <c r="D382" s="72" t="s">
        <v>41</v>
      </c>
      <c r="E382" s="870">
        <v>29200000000</v>
      </c>
      <c r="F382" s="856">
        <v>0</v>
      </c>
      <c r="G382" s="867"/>
      <c r="H382" s="856">
        <v>0</v>
      </c>
      <c r="I382" s="856">
        <v>100000</v>
      </c>
      <c r="J382" s="856">
        <v>0</v>
      </c>
      <c r="K382" s="856">
        <v>29199900000</v>
      </c>
      <c r="L382" s="856">
        <v>0</v>
      </c>
      <c r="M382" s="868">
        <v>0</v>
      </c>
    </row>
    <row r="383" spans="1:13" ht="18.399999999999999" customHeight="1">
      <c r="A383" s="69"/>
      <c r="B383" s="70"/>
      <c r="C383" s="71" t="s">
        <v>4</v>
      </c>
      <c r="D383" s="80" t="s">
        <v>42</v>
      </c>
      <c r="E383" s="866">
        <v>27346000000</v>
      </c>
      <c r="F383" s="866">
        <v>0</v>
      </c>
      <c r="G383" s="866"/>
      <c r="H383" s="866">
        <v>0</v>
      </c>
      <c r="I383" s="866">
        <v>107000</v>
      </c>
      <c r="J383" s="866">
        <v>0</v>
      </c>
      <c r="K383" s="866">
        <v>27345893000</v>
      </c>
      <c r="L383" s="866">
        <v>0</v>
      </c>
      <c r="M383" s="869">
        <v>0</v>
      </c>
    </row>
    <row r="384" spans="1:13" ht="18.399999999999999" customHeight="1">
      <c r="A384" s="74"/>
      <c r="B384" s="70"/>
      <c r="C384" s="71" t="s">
        <v>4</v>
      </c>
      <c r="D384" s="80" t="s">
        <v>43</v>
      </c>
      <c r="E384" s="866">
        <v>27336115635.310001</v>
      </c>
      <c r="F384" s="866">
        <v>0</v>
      </c>
      <c r="G384" s="866"/>
      <c r="H384" s="866">
        <v>0</v>
      </c>
      <c r="I384" s="866">
        <v>106266.04</v>
      </c>
      <c r="J384" s="866">
        <v>0</v>
      </c>
      <c r="K384" s="866">
        <v>27336009369.27</v>
      </c>
      <c r="L384" s="866">
        <v>0</v>
      </c>
      <c r="M384" s="869">
        <v>0</v>
      </c>
    </row>
    <row r="385" spans="1:13" ht="18.399999999999999" customHeight="1">
      <c r="A385" s="74"/>
      <c r="B385" s="70"/>
      <c r="C385" s="71" t="s">
        <v>4</v>
      </c>
      <c r="D385" s="80" t="s">
        <v>44</v>
      </c>
      <c r="E385" s="259">
        <v>0.93616834367500001</v>
      </c>
      <c r="F385" s="259">
        <v>0</v>
      </c>
      <c r="G385" s="259"/>
      <c r="H385" s="259">
        <v>0</v>
      </c>
      <c r="I385" s="259">
        <v>1.0626603999999999</v>
      </c>
      <c r="J385" s="259">
        <v>0</v>
      </c>
      <c r="K385" s="259">
        <v>0.9361679104815428</v>
      </c>
      <c r="L385" s="259">
        <v>0</v>
      </c>
      <c r="M385" s="359">
        <v>0</v>
      </c>
    </row>
    <row r="386" spans="1:13" ht="18.399999999999999" customHeight="1">
      <c r="A386" s="76"/>
      <c r="B386" s="77"/>
      <c r="C386" s="78" t="s">
        <v>4</v>
      </c>
      <c r="D386" s="82" t="s">
        <v>45</v>
      </c>
      <c r="E386" s="260">
        <v>0.99963854440539757</v>
      </c>
      <c r="F386" s="260">
        <v>0</v>
      </c>
      <c r="G386" s="260"/>
      <c r="H386" s="260">
        <v>0</v>
      </c>
      <c r="I386" s="260">
        <v>0.99314056074766344</v>
      </c>
      <c r="J386" s="260">
        <v>0</v>
      </c>
      <c r="K386" s="260">
        <v>0.99963856983094324</v>
      </c>
      <c r="L386" s="260">
        <v>0</v>
      </c>
      <c r="M386" s="360">
        <v>0</v>
      </c>
    </row>
    <row r="387" spans="1:13" ht="18.399999999999999" customHeight="1">
      <c r="A387" s="69" t="s">
        <v>209</v>
      </c>
      <c r="B387" s="70" t="s">
        <v>47</v>
      </c>
      <c r="C387" s="71" t="s">
        <v>210</v>
      </c>
      <c r="D387" s="80" t="s">
        <v>41</v>
      </c>
      <c r="E387" s="866">
        <v>129529000</v>
      </c>
      <c r="F387" s="856">
        <v>0</v>
      </c>
      <c r="G387" s="867"/>
      <c r="H387" s="856">
        <v>120000</v>
      </c>
      <c r="I387" s="856">
        <v>124769000</v>
      </c>
      <c r="J387" s="856">
        <v>4640000</v>
      </c>
      <c r="K387" s="856">
        <v>0</v>
      </c>
      <c r="L387" s="856">
        <v>0</v>
      </c>
      <c r="M387" s="868">
        <v>0</v>
      </c>
    </row>
    <row r="388" spans="1:13" ht="18.399999999999999" customHeight="1">
      <c r="A388" s="74"/>
      <c r="B388" s="70"/>
      <c r="C388" s="71" t="s">
        <v>4</v>
      </c>
      <c r="D388" s="80" t="s">
        <v>42</v>
      </c>
      <c r="E388" s="866">
        <v>129529000</v>
      </c>
      <c r="F388" s="866">
        <v>0</v>
      </c>
      <c r="G388" s="866"/>
      <c r="H388" s="866">
        <v>170912</v>
      </c>
      <c r="I388" s="866">
        <v>124899509</v>
      </c>
      <c r="J388" s="866">
        <v>1823279</v>
      </c>
      <c r="K388" s="866">
        <v>0</v>
      </c>
      <c r="L388" s="866">
        <v>0</v>
      </c>
      <c r="M388" s="869">
        <v>2635300</v>
      </c>
    </row>
    <row r="389" spans="1:13" ht="18.399999999999999" customHeight="1">
      <c r="A389" s="74"/>
      <c r="B389" s="70"/>
      <c r="C389" s="71" t="s">
        <v>4</v>
      </c>
      <c r="D389" s="80" t="s">
        <v>43</v>
      </c>
      <c r="E389" s="866">
        <v>129479886.04999998</v>
      </c>
      <c r="F389" s="866">
        <v>0</v>
      </c>
      <c r="G389" s="866"/>
      <c r="H389" s="866">
        <v>170848.66</v>
      </c>
      <c r="I389" s="866">
        <v>124858379.17999998</v>
      </c>
      <c r="J389" s="866">
        <v>1815411.81</v>
      </c>
      <c r="K389" s="866">
        <v>0</v>
      </c>
      <c r="L389" s="866">
        <v>0</v>
      </c>
      <c r="M389" s="869">
        <v>2635246.4</v>
      </c>
    </row>
    <row r="390" spans="1:13" ht="18.399999999999999" customHeight="1">
      <c r="A390" s="74"/>
      <c r="B390" s="70"/>
      <c r="C390" s="71" t="s">
        <v>4</v>
      </c>
      <c r="D390" s="80" t="s">
        <v>44</v>
      </c>
      <c r="E390" s="259">
        <v>0.99962082661025697</v>
      </c>
      <c r="F390" s="259">
        <v>0</v>
      </c>
      <c r="G390" s="259"/>
      <c r="H390" s="259">
        <v>1.4237388333333334</v>
      </c>
      <c r="I390" s="259">
        <v>1.0007163572682316</v>
      </c>
      <c r="J390" s="259">
        <v>0.39125254525862069</v>
      </c>
      <c r="K390" s="259">
        <v>0</v>
      </c>
      <c r="L390" s="259">
        <v>0</v>
      </c>
      <c r="M390" s="359">
        <v>0</v>
      </c>
    </row>
    <row r="391" spans="1:13" ht="18.399999999999999" customHeight="1">
      <c r="A391" s="76"/>
      <c r="B391" s="77"/>
      <c r="C391" s="78" t="s">
        <v>4</v>
      </c>
      <c r="D391" s="82" t="s">
        <v>45</v>
      </c>
      <c r="E391" s="260">
        <v>0.99962082661025697</v>
      </c>
      <c r="F391" s="260">
        <v>0</v>
      </c>
      <c r="G391" s="260"/>
      <c r="H391" s="260">
        <v>0.99962939992510769</v>
      </c>
      <c r="I391" s="260">
        <v>0.99967069670385955</v>
      </c>
      <c r="J391" s="260">
        <v>0.99568514198869185</v>
      </c>
      <c r="K391" s="260">
        <v>0</v>
      </c>
      <c r="L391" s="260">
        <v>0</v>
      </c>
      <c r="M391" s="360">
        <v>0.99997966075968581</v>
      </c>
    </row>
    <row r="392" spans="1:13" ht="18" customHeight="1">
      <c r="A392" s="69" t="s">
        <v>211</v>
      </c>
      <c r="B392" s="70" t="s">
        <v>47</v>
      </c>
      <c r="C392" s="71" t="s">
        <v>212</v>
      </c>
      <c r="D392" s="80" t="s">
        <v>41</v>
      </c>
      <c r="E392" s="866">
        <v>237500000</v>
      </c>
      <c r="F392" s="856">
        <v>0</v>
      </c>
      <c r="G392" s="867"/>
      <c r="H392" s="856">
        <v>0</v>
      </c>
      <c r="I392" s="856">
        <v>237500000</v>
      </c>
      <c r="J392" s="856">
        <v>0</v>
      </c>
      <c r="K392" s="856">
        <v>0</v>
      </c>
      <c r="L392" s="856">
        <v>0</v>
      </c>
      <c r="M392" s="868">
        <v>0</v>
      </c>
    </row>
    <row r="393" spans="1:13" ht="18.399999999999999" customHeight="1">
      <c r="A393" s="74"/>
      <c r="B393" s="70"/>
      <c r="C393" s="71" t="s">
        <v>4</v>
      </c>
      <c r="D393" s="80" t="s">
        <v>42</v>
      </c>
      <c r="E393" s="866">
        <v>4908266.16</v>
      </c>
      <c r="F393" s="866">
        <v>0</v>
      </c>
      <c r="G393" s="866"/>
      <c r="H393" s="866">
        <v>0</v>
      </c>
      <c r="I393" s="866">
        <v>4908266.16</v>
      </c>
      <c r="J393" s="866">
        <v>0</v>
      </c>
      <c r="K393" s="866">
        <v>0</v>
      </c>
      <c r="L393" s="866">
        <v>0</v>
      </c>
      <c r="M393" s="869">
        <v>0</v>
      </c>
    </row>
    <row r="394" spans="1:13" ht="18.399999999999999" customHeight="1">
      <c r="A394" s="74"/>
      <c r="B394" s="70"/>
      <c r="C394" s="71" t="s">
        <v>4</v>
      </c>
      <c r="D394" s="80" t="s">
        <v>43</v>
      </c>
      <c r="E394" s="866">
        <v>0</v>
      </c>
      <c r="F394" s="866">
        <v>0</v>
      </c>
      <c r="G394" s="866"/>
      <c r="H394" s="866">
        <v>0</v>
      </c>
      <c r="I394" s="866">
        <v>0</v>
      </c>
      <c r="J394" s="866">
        <v>0</v>
      </c>
      <c r="K394" s="866">
        <v>0</v>
      </c>
      <c r="L394" s="866">
        <v>0</v>
      </c>
      <c r="M394" s="869">
        <v>0</v>
      </c>
    </row>
    <row r="395" spans="1:13" ht="18.399999999999999" customHeight="1">
      <c r="A395" s="74"/>
      <c r="B395" s="70"/>
      <c r="C395" s="71" t="s">
        <v>4</v>
      </c>
      <c r="D395" s="80" t="s">
        <v>44</v>
      </c>
      <c r="E395" s="259">
        <v>0</v>
      </c>
      <c r="F395" s="259">
        <v>0</v>
      </c>
      <c r="G395" s="259"/>
      <c r="H395" s="259">
        <v>0</v>
      </c>
      <c r="I395" s="259">
        <v>0</v>
      </c>
      <c r="J395" s="259">
        <v>0</v>
      </c>
      <c r="K395" s="259">
        <v>0</v>
      </c>
      <c r="L395" s="259">
        <v>0</v>
      </c>
      <c r="M395" s="359">
        <v>0</v>
      </c>
    </row>
    <row r="396" spans="1:13" ht="18.399999999999999" customHeight="1">
      <c r="A396" s="76"/>
      <c r="B396" s="77"/>
      <c r="C396" s="78" t="s">
        <v>4</v>
      </c>
      <c r="D396" s="83" t="s">
        <v>45</v>
      </c>
      <c r="E396" s="260">
        <v>0</v>
      </c>
      <c r="F396" s="260">
        <v>0</v>
      </c>
      <c r="G396" s="260"/>
      <c r="H396" s="260">
        <v>0</v>
      </c>
      <c r="I396" s="260">
        <v>0</v>
      </c>
      <c r="J396" s="260">
        <v>0</v>
      </c>
      <c r="K396" s="260">
        <v>0</v>
      </c>
      <c r="L396" s="260">
        <v>0</v>
      </c>
      <c r="M396" s="360">
        <v>0</v>
      </c>
    </row>
    <row r="397" spans="1:13" ht="18.399999999999999" customHeight="1">
      <c r="A397" s="69" t="s">
        <v>213</v>
      </c>
      <c r="B397" s="70" t="s">
        <v>47</v>
      </c>
      <c r="C397" s="71" t="s">
        <v>214</v>
      </c>
      <c r="D397" s="80" t="s">
        <v>41</v>
      </c>
      <c r="E397" s="866">
        <v>60762707000</v>
      </c>
      <c r="F397" s="856">
        <v>60762707000</v>
      </c>
      <c r="G397" s="867"/>
      <c r="H397" s="856">
        <v>0</v>
      </c>
      <c r="I397" s="856">
        <v>0</v>
      </c>
      <c r="J397" s="856">
        <v>0</v>
      </c>
      <c r="K397" s="856">
        <v>0</v>
      </c>
      <c r="L397" s="856">
        <v>0</v>
      </c>
      <c r="M397" s="868">
        <v>0</v>
      </c>
    </row>
    <row r="398" spans="1:13" ht="18.399999999999999" customHeight="1">
      <c r="A398" s="74"/>
      <c r="B398" s="70"/>
      <c r="C398" s="71" t="s">
        <v>215</v>
      </c>
      <c r="D398" s="80" t="s">
        <v>42</v>
      </c>
      <c r="E398" s="866">
        <v>61762791704</v>
      </c>
      <c r="F398" s="866">
        <v>61477929041</v>
      </c>
      <c r="G398" s="866"/>
      <c r="H398" s="866">
        <v>0</v>
      </c>
      <c r="I398" s="866">
        <v>0</v>
      </c>
      <c r="J398" s="866">
        <v>284862663</v>
      </c>
      <c r="K398" s="866">
        <v>0</v>
      </c>
      <c r="L398" s="866">
        <v>0</v>
      </c>
      <c r="M398" s="869">
        <v>0</v>
      </c>
    </row>
    <row r="399" spans="1:13" ht="18.399999999999999" customHeight="1">
      <c r="A399" s="74"/>
      <c r="B399" s="70"/>
      <c r="C399" s="71" t="s">
        <v>4</v>
      </c>
      <c r="D399" s="80" t="s">
        <v>43</v>
      </c>
      <c r="E399" s="866">
        <v>61761491325.169998</v>
      </c>
      <c r="F399" s="866">
        <v>61476628662.169998</v>
      </c>
      <c r="G399" s="934"/>
      <c r="H399" s="866">
        <v>0</v>
      </c>
      <c r="I399" s="866">
        <v>0</v>
      </c>
      <c r="J399" s="866">
        <v>284862663</v>
      </c>
      <c r="K399" s="866">
        <v>0</v>
      </c>
      <c r="L399" s="866">
        <v>0</v>
      </c>
      <c r="M399" s="869">
        <v>0</v>
      </c>
    </row>
    <row r="400" spans="1:13" ht="18.399999999999999" customHeight="1">
      <c r="A400" s="74"/>
      <c r="B400" s="70"/>
      <c r="C400" s="71" t="s">
        <v>4</v>
      </c>
      <c r="D400" s="80" t="s">
        <v>44</v>
      </c>
      <c r="E400" s="259">
        <v>1.0164374560397713</v>
      </c>
      <c r="F400" s="259">
        <v>1.0117493393138328</v>
      </c>
      <c r="G400" s="259"/>
      <c r="H400" s="259">
        <v>0</v>
      </c>
      <c r="I400" s="259">
        <v>0</v>
      </c>
      <c r="J400" s="259">
        <v>0</v>
      </c>
      <c r="K400" s="259">
        <v>0</v>
      </c>
      <c r="L400" s="259">
        <v>0</v>
      </c>
      <c r="M400" s="359">
        <v>0</v>
      </c>
    </row>
    <row r="401" spans="1:13" ht="18.399999999999999" customHeight="1">
      <c r="A401" s="76"/>
      <c r="B401" s="77"/>
      <c r="C401" s="78" t="s">
        <v>4</v>
      </c>
      <c r="D401" s="83" t="s">
        <v>45</v>
      </c>
      <c r="E401" s="260">
        <v>0.99997894559500755</v>
      </c>
      <c r="F401" s="260">
        <v>0.99997884803781967</v>
      </c>
      <c r="G401" s="260"/>
      <c r="H401" s="260">
        <v>0</v>
      </c>
      <c r="I401" s="260">
        <v>0</v>
      </c>
      <c r="J401" s="260">
        <v>1</v>
      </c>
      <c r="K401" s="260">
        <v>0</v>
      </c>
      <c r="L401" s="260">
        <v>0</v>
      </c>
      <c r="M401" s="360">
        <v>0</v>
      </c>
    </row>
    <row r="402" spans="1:13" ht="18.399999999999999" customHeight="1">
      <c r="A402" s="69" t="s">
        <v>216</v>
      </c>
      <c r="B402" s="70" t="s">
        <v>47</v>
      </c>
      <c r="C402" s="71" t="s">
        <v>217</v>
      </c>
      <c r="D402" s="81" t="s">
        <v>41</v>
      </c>
      <c r="E402" s="866">
        <v>29961892000</v>
      </c>
      <c r="F402" s="856">
        <v>11766410000</v>
      </c>
      <c r="G402" s="867"/>
      <c r="H402" s="856">
        <v>1192933000</v>
      </c>
      <c r="I402" s="856">
        <v>4721905000</v>
      </c>
      <c r="J402" s="856">
        <v>3785470000</v>
      </c>
      <c r="K402" s="856">
        <v>0</v>
      </c>
      <c r="L402" s="856">
        <v>3050000000</v>
      </c>
      <c r="M402" s="868">
        <v>5445174000</v>
      </c>
    </row>
    <row r="403" spans="1:13" ht="18.399999999999999" customHeight="1">
      <c r="A403" s="74"/>
      <c r="B403" s="70"/>
      <c r="C403" s="71" t="s">
        <v>4</v>
      </c>
      <c r="D403" s="80" t="s">
        <v>42</v>
      </c>
      <c r="E403" s="866">
        <v>100922635.96000001</v>
      </c>
      <c r="F403" s="866">
        <v>864907.83</v>
      </c>
      <c r="G403" s="866"/>
      <c r="H403" s="866">
        <v>0</v>
      </c>
      <c r="I403" s="866">
        <v>92282153.340000004</v>
      </c>
      <c r="J403" s="866">
        <v>7775574.79</v>
      </c>
      <c r="K403" s="866">
        <v>0</v>
      </c>
      <c r="L403" s="866">
        <v>0</v>
      </c>
      <c r="M403" s="869">
        <v>0</v>
      </c>
    </row>
    <row r="404" spans="1:13" ht="18.399999999999999" customHeight="1">
      <c r="A404" s="74"/>
      <c r="B404" s="70"/>
      <c r="C404" s="71" t="s">
        <v>4</v>
      </c>
      <c r="D404" s="80" t="s">
        <v>43</v>
      </c>
      <c r="E404" s="866">
        <v>0</v>
      </c>
      <c r="F404" s="866">
        <v>0</v>
      </c>
      <c r="G404" s="866"/>
      <c r="H404" s="866">
        <v>0</v>
      </c>
      <c r="I404" s="866">
        <v>0</v>
      </c>
      <c r="J404" s="866">
        <v>0</v>
      </c>
      <c r="K404" s="866">
        <v>0</v>
      </c>
      <c r="L404" s="866">
        <v>0</v>
      </c>
      <c r="M404" s="869">
        <v>0</v>
      </c>
    </row>
    <row r="405" spans="1:13" ht="18.399999999999999" customHeight="1">
      <c r="A405" s="74"/>
      <c r="B405" s="70"/>
      <c r="C405" s="71" t="s">
        <v>4</v>
      </c>
      <c r="D405" s="80" t="s">
        <v>44</v>
      </c>
      <c r="E405" s="259">
        <v>0</v>
      </c>
      <c r="F405" s="259">
        <v>0</v>
      </c>
      <c r="G405" s="259"/>
      <c r="H405" s="259">
        <v>0</v>
      </c>
      <c r="I405" s="259">
        <v>0</v>
      </c>
      <c r="J405" s="259">
        <v>0</v>
      </c>
      <c r="K405" s="259">
        <v>0</v>
      </c>
      <c r="L405" s="259">
        <v>0</v>
      </c>
      <c r="M405" s="359">
        <v>0</v>
      </c>
    </row>
    <row r="406" spans="1:13" ht="18.399999999999999" customHeight="1">
      <c r="A406" s="76"/>
      <c r="B406" s="77"/>
      <c r="C406" s="78" t="s">
        <v>4</v>
      </c>
      <c r="D406" s="82" t="s">
        <v>45</v>
      </c>
      <c r="E406" s="260">
        <v>0</v>
      </c>
      <c r="F406" s="260">
        <v>0</v>
      </c>
      <c r="G406" s="260"/>
      <c r="H406" s="260">
        <v>0</v>
      </c>
      <c r="I406" s="260">
        <v>0</v>
      </c>
      <c r="J406" s="260">
        <v>0</v>
      </c>
      <c r="K406" s="260">
        <v>0</v>
      </c>
      <c r="L406" s="260">
        <v>0</v>
      </c>
      <c r="M406" s="360">
        <v>0</v>
      </c>
    </row>
    <row r="407" spans="1:13" ht="18.399999999999999" customHeight="1">
      <c r="A407" s="69" t="s">
        <v>218</v>
      </c>
      <c r="B407" s="70" t="s">
        <v>47</v>
      </c>
      <c r="C407" s="71" t="s">
        <v>219</v>
      </c>
      <c r="D407" s="81" t="s">
        <v>41</v>
      </c>
      <c r="E407" s="866">
        <v>19157223000</v>
      </c>
      <c r="F407" s="856">
        <v>0</v>
      </c>
      <c r="G407" s="867"/>
      <c r="H407" s="856">
        <v>0</v>
      </c>
      <c r="I407" s="856">
        <v>0</v>
      </c>
      <c r="J407" s="856">
        <v>0</v>
      </c>
      <c r="K407" s="856">
        <v>0</v>
      </c>
      <c r="L407" s="856">
        <v>19157223000</v>
      </c>
      <c r="M407" s="868">
        <v>0</v>
      </c>
    </row>
    <row r="408" spans="1:13" ht="18.399999999999999" customHeight="1">
      <c r="A408" s="74"/>
      <c r="B408" s="70"/>
      <c r="C408" s="71" t="s">
        <v>4</v>
      </c>
      <c r="D408" s="80" t="s">
        <v>42</v>
      </c>
      <c r="E408" s="866">
        <v>21719914613.66</v>
      </c>
      <c r="F408" s="866">
        <v>0</v>
      </c>
      <c r="G408" s="866"/>
      <c r="H408" s="866">
        <v>0</v>
      </c>
      <c r="I408" s="866">
        <v>0</v>
      </c>
      <c r="J408" s="866">
        <v>0</v>
      </c>
      <c r="K408" s="866">
        <v>0</v>
      </c>
      <c r="L408" s="866">
        <v>21719914613.66</v>
      </c>
      <c r="M408" s="869">
        <v>0</v>
      </c>
    </row>
    <row r="409" spans="1:13" ht="18.399999999999999" customHeight="1">
      <c r="A409" s="74"/>
      <c r="B409" s="70"/>
      <c r="C409" s="71" t="s">
        <v>4</v>
      </c>
      <c r="D409" s="80" t="s">
        <v>43</v>
      </c>
      <c r="E409" s="866">
        <v>21719914608.329998</v>
      </c>
      <c r="F409" s="866">
        <v>0</v>
      </c>
      <c r="G409" s="866"/>
      <c r="H409" s="866">
        <v>0</v>
      </c>
      <c r="I409" s="866">
        <v>0</v>
      </c>
      <c r="J409" s="866">
        <v>0</v>
      </c>
      <c r="K409" s="866">
        <v>0</v>
      </c>
      <c r="L409" s="866">
        <v>21719914608.329998</v>
      </c>
      <c r="M409" s="869">
        <v>0</v>
      </c>
    </row>
    <row r="410" spans="1:13" ht="18.399999999999999" customHeight="1">
      <c r="A410" s="74"/>
      <c r="B410" s="70"/>
      <c r="C410" s="71" t="s">
        <v>4</v>
      </c>
      <c r="D410" s="80" t="s">
        <v>44</v>
      </c>
      <c r="E410" s="259">
        <v>1.1337715601227798</v>
      </c>
      <c r="F410" s="259">
        <v>0</v>
      </c>
      <c r="G410" s="259"/>
      <c r="H410" s="259">
        <v>0</v>
      </c>
      <c r="I410" s="259">
        <v>0</v>
      </c>
      <c r="J410" s="259">
        <v>0</v>
      </c>
      <c r="K410" s="259">
        <v>0</v>
      </c>
      <c r="L410" s="259">
        <v>1.1337715601227798</v>
      </c>
      <c r="M410" s="359">
        <v>0</v>
      </c>
    </row>
    <row r="411" spans="1:13" ht="18.399999999999999" customHeight="1">
      <c r="A411" s="76"/>
      <c r="B411" s="77"/>
      <c r="C411" s="78" t="s">
        <v>4</v>
      </c>
      <c r="D411" s="79" t="s">
        <v>45</v>
      </c>
      <c r="E411" s="361">
        <v>0.99999999975460296</v>
      </c>
      <c r="F411" s="260">
        <v>0</v>
      </c>
      <c r="G411" s="260"/>
      <c r="H411" s="260">
        <v>0</v>
      </c>
      <c r="I411" s="260">
        <v>0</v>
      </c>
      <c r="J411" s="260">
        <v>0</v>
      </c>
      <c r="K411" s="260">
        <v>0</v>
      </c>
      <c r="L411" s="260">
        <v>0.99999999975460296</v>
      </c>
      <c r="M411" s="360">
        <v>0</v>
      </c>
    </row>
    <row r="412" spans="1:13" ht="18.399999999999999" customHeight="1">
      <c r="A412" s="69" t="s">
        <v>220</v>
      </c>
      <c r="B412" s="70" t="s">
        <v>47</v>
      </c>
      <c r="C412" s="71" t="s">
        <v>221</v>
      </c>
      <c r="D412" s="72" t="s">
        <v>41</v>
      </c>
      <c r="E412" s="870">
        <v>49371632000</v>
      </c>
      <c r="F412" s="856">
        <v>44969090000</v>
      </c>
      <c r="G412" s="867"/>
      <c r="H412" s="856">
        <v>29382000</v>
      </c>
      <c r="I412" s="856">
        <v>3924839000</v>
      </c>
      <c r="J412" s="856">
        <v>177114000</v>
      </c>
      <c r="K412" s="856">
        <v>0</v>
      </c>
      <c r="L412" s="856">
        <v>0</v>
      </c>
      <c r="M412" s="868">
        <v>271207000</v>
      </c>
    </row>
    <row r="413" spans="1:13" ht="18.399999999999999" customHeight="1">
      <c r="A413" s="74"/>
      <c r="B413" s="70"/>
      <c r="C413" s="71" t="s">
        <v>4</v>
      </c>
      <c r="D413" s="80" t="s">
        <v>42</v>
      </c>
      <c r="E413" s="866">
        <v>67639582874.320038</v>
      </c>
      <c r="F413" s="866">
        <v>61574441859.290039</v>
      </c>
      <c r="G413" s="866"/>
      <c r="H413" s="866">
        <v>42938044.619999997</v>
      </c>
      <c r="I413" s="866">
        <v>4547679426.6799974</v>
      </c>
      <c r="J413" s="866">
        <v>1109876746.7799997</v>
      </c>
      <c r="K413" s="866">
        <v>0</v>
      </c>
      <c r="L413" s="866">
        <v>0</v>
      </c>
      <c r="M413" s="869">
        <v>364646796.95000017</v>
      </c>
    </row>
    <row r="414" spans="1:13" ht="18.399999999999999" customHeight="1">
      <c r="A414" s="74"/>
      <c r="B414" s="70"/>
      <c r="C414" s="71" t="s">
        <v>4</v>
      </c>
      <c r="D414" s="80" t="s">
        <v>43</v>
      </c>
      <c r="E414" s="866">
        <v>66972079090.94001</v>
      </c>
      <c r="F414" s="866">
        <v>61022343198.830009</v>
      </c>
      <c r="G414" s="866"/>
      <c r="H414" s="866">
        <v>42396681.149999999</v>
      </c>
      <c r="I414" s="866">
        <v>4482969098.2000074</v>
      </c>
      <c r="J414" s="866">
        <v>1077649236.5300007</v>
      </c>
      <c r="K414" s="866">
        <v>0</v>
      </c>
      <c r="L414" s="866">
        <v>0</v>
      </c>
      <c r="M414" s="869">
        <v>346720876.22999924</v>
      </c>
    </row>
    <row r="415" spans="1:13" ht="18.399999999999999" customHeight="1">
      <c r="A415" s="74"/>
      <c r="B415" s="70"/>
      <c r="C415" s="71" t="s">
        <v>4</v>
      </c>
      <c r="D415" s="80" t="s">
        <v>44</v>
      </c>
      <c r="E415" s="259">
        <v>1.3564890682758879</v>
      </c>
      <c r="F415" s="259">
        <v>1.3569841684328059</v>
      </c>
      <c r="G415" s="259"/>
      <c r="H415" s="259">
        <v>1.4429474218909535</v>
      </c>
      <c r="I415" s="259">
        <v>1.1422045842389987</v>
      </c>
      <c r="J415" s="259">
        <v>6.0844949384577207</v>
      </c>
      <c r="K415" s="259">
        <v>0</v>
      </c>
      <c r="L415" s="259">
        <v>0</v>
      </c>
      <c r="M415" s="359">
        <v>1.2784363096453972</v>
      </c>
    </row>
    <row r="416" spans="1:13" ht="18.399999999999999" customHeight="1">
      <c r="A416" s="76"/>
      <c r="B416" s="77"/>
      <c r="C416" s="78" t="s">
        <v>4</v>
      </c>
      <c r="D416" s="82" t="s">
        <v>45</v>
      </c>
      <c r="E416" s="260">
        <v>0.99013146215552061</v>
      </c>
      <c r="F416" s="260">
        <v>0.99103363922125864</v>
      </c>
      <c r="G416" s="260"/>
      <c r="H416" s="260">
        <v>0.98739198594647137</v>
      </c>
      <c r="I416" s="260">
        <v>0.98577069260855277</v>
      </c>
      <c r="J416" s="260">
        <v>0.97096298274245474</v>
      </c>
      <c r="K416" s="260">
        <v>0</v>
      </c>
      <c r="L416" s="260">
        <v>0</v>
      </c>
      <c r="M416" s="360">
        <v>0.95084031761710797</v>
      </c>
    </row>
    <row r="417" spans="1:13" ht="18.399999999999999" customHeight="1">
      <c r="A417" s="69" t="s">
        <v>222</v>
      </c>
      <c r="B417" s="70" t="s">
        <v>47</v>
      </c>
      <c r="C417" s="71" t="s">
        <v>223</v>
      </c>
      <c r="D417" s="80" t="s">
        <v>41</v>
      </c>
      <c r="E417" s="866">
        <v>131150000</v>
      </c>
      <c r="F417" s="856">
        <v>0</v>
      </c>
      <c r="G417" s="867"/>
      <c r="H417" s="856">
        <v>146000</v>
      </c>
      <c r="I417" s="856">
        <v>128923000</v>
      </c>
      <c r="J417" s="856">
        <v>2081000</v>
      </c>
      <c r="K417" s="856">
        <v>0</v>
      </c>
      <c r="L417" s="856">
        <v>0</v>
      </c>
      <c r="M417" s="868">
        <v>0</v>
      </c>
    </row>
    <row r="418" spans="1:13" ht="17.25" customHeight="1">
      <c r="A418" s="74"/>
      <c r="B418" s="70"/>
      <c r="C418" s="71" t="s">
        <v>224</v>
      </c>
      <c r="D418" s="80" t="s">
        <v>42</v>
      </c>
      <c r="E418" s="866">
        <v>136249698.65000001</v>
      </c>
      <c r="F418" s="866">
        <v>0</v>
      </c>
      <c r="G418" s="866"/>
      <c r="H418" s="866">
        <v>138387.96000000002</v>
      </c>
      <c r="I418" s="866">
        <v>134677038.41</v>
      </c>
      <c r="J418" s="866">
        <v>1434272.2799999996</v>
      </c>
      <c r="K418" s="866">
        <v>0</v>
      </c>
      <c r="L418" s="866">
        <v>0</v>
      </c>
      <c r="M418" s="869">
        <v>0</v>
      </c>
    </row>
    <row r="419" spans="1:13" ht="18" customHeight="1">
      <c r="A419" s="74"/>
      <c r="B419" s="70"/>
      <c r="C419" s="71" t="s">
        <v>4</v>
      </c>
      <c r="D419" s="80" t="s">
        <v>43</v>
      </c>
      <c r="E419" s="866">
        <v>135173186.26999989</v>
      </c>
      <c r="F419" s="866">
        <v>0</v>
      </c>
      <c r="G419" s="866"/>
      <c r="H419" s="866">
        <v>126489.98</v>
      </c>
      <c r="I419" s="866">
        <v>133676074.12999988</v>
      </c>
      <c r="J419" s="866">
        <v>1370622.1599999997</v>
      </c>
      <c r="K419" s="866">
        <v>0</v>
      </c>
      <c r="L419" s="866">
        <v>0</v>
      </c>
      <c r="M419" s="869">
        <v>0</v>
      </c>
    </row>
    <row r="420" spans="1:13" ht="18.399999999999999" customHeight="1">
      <c r="A420" s="74"/>
      <c r="B420" s="70"/>
      <c r="C420" s="71" t="s">
        <v>4</v>
      </c>
      <c r="D420" s="80" t="s">
        <v>44</v>
      </c>
      <c r="E420" s="259">
        <v>1.0306762201296218</v>
      </c>
      <c r="F420" s="259">
        <v>0</v>
      </c>
      <c r="G420" s="259"/>
      <c r="H420" s="259">
        <v>0.86636972602739726</v>
      </c>
      <c r="I420" s="259">
        <v>1.0368675420987712</v>
      </c>
      <c r="J420" s="259">
        <v>0.65863630946660245</v>
      </c>
      <c r="K420" s="259">
        <v>0</v>
      </c>
      <c r="L420" s="259">
        <v>0</v>
      </c>
      <c r="M420" s="359">
        <v>0</v>
      </c>
    </row>
    <row r="421" spans="1:13" ht="18.399999999999999" customHeight="1">
      <c r="A421" s="76"/>
      <c r="B421" s="77"/>
      <c r="C421" s="78" t="s">
        <v>4</v>
      </c>
      <c r="D421" s="82" t="s">
        <v>45</v>
      </c>
      <c r="E421" s="260">
        <v>0.99209897423138182</v>
      </c>
      <c r="F421" s="260">
        <v>0</v>
      </c>
      <c r="G421" s="260"/>
      <c r="H421" s="260">
        <v>0.91402445704091584</v>
      </c>
      <c r="I421" s="260">
        <v>0.99256766935316132</v>
      </c>
      <c r="J421" s="260">
        <v>0.95562201062688046</v>
      </c>
      <c r="K421" s="260">
        <v>0</v>
      </c>
      <c r="L421" s="260">
        <v>0</v>
      </c>
      <c r="M421" s="360">
        <v>0</v>
      </c>
    </row>
    <row r="422" spans="1:13" ht="18.399999999999999" hidden="1" customHeight="1">
      <c r="A422" s="256" t="s">
        <v>225</v>
      </c>
      <c r="B422" s="89" t="s">
        <v>47</v>
      </c>
      <c r="C422" s="257" t="s">
        <v>444</v>
      </c>
      <c r="D422" s="80" t="s">
        <v>41</v>
      </c>
      <c r="E422" s="866">
        <v>0</v>
      </c>
      <c r="F422" s="856">
        <v>0</v>
      </c>
      <c r="G422" s="867"/>
      <c r="H422" s="856">
        <v>0</v>
      </c>
      <c r="I422" s="856">
        <v>0</v>
      </c>
      <c r="J422" s="856">
        <v>0</v>
      </c>
      <c r="K422" s="856">
        <v>0</v>
      </c>
      <c r="L422" s="856">
        <v>0</v>
      </c>
      <c r="M422" s="868">
        <v>0</v>
      </c>
    </row>
    <row r="423" spans="1:13" ht="18.399999999999999" hidden="1" customHeight="1">
      <c r="A423" s="74"/>
      <c r="B423" s="70"/>
      <c r="C423" s="71" t="s">
        <v>226</v>
      </c>
      <c r="D423" s="80" t="s">
        <v>42</v>
      </c>
      <c r="E423" s="866">
        <v>0</v>
      </c>
      <c r="F423" s="866">
        <v>0</v>
      </c>
      <c r="G423" s="866"/>
      <c r="H423" s="866">
        <v>0</v>
      </c>
      <c r="I423" s="866">
        <v>0</v>
      </c>
      <c r="J423" s="866">
        <v>0</v>
      </c>
      <c r="K423" s="866">
        <v>0</v>
      </c>
      <c r="L423" s="866">
        <v>0</v>
      </c>
      <c r="M423" s="869">
        <v>0</v>
      </c>
    </row>
    <row r="424" spans="1:13" ht="18.399999999999999" hidden="1" customHeight="1">
      <c r="A424" s="74"/>
      <c r="B424" s="70"/>
      <c r="C424" s="71" t="s">
        <v>4</v>
      </c>
      <c r="D424" s="80" t="s">
        <v>43</v>
      </c>
      <c r="E424" s="866">
        <v>0</v>
      </c>
      <c r="F424" s="866">
        <v>0</v>
      </c>
      <c r="G424" s="866"/>
      <c r="H424" s="866">
        <v>0</v>
      </c>
      <c r="I424" s="866">
        <v>0</v>
      </c>
      <c r="J424" s="866">
        <v>0</v>
      </c>
      <c r="K424" s="866">
        <v>0</v>
      </c>
      <c r="L424" s="866">
        <v>0</v>
      </c>
      <c r="M424" s="869">
        <v>0</v>
      </c>
    </row>
    <row r="425" spans="1:13" ht="18.399999999999999" hidden="1" customHeight="1">
      <c r="A425" s="74"/>
      <c r="B425" s="70"/>
      <c r="C425" s="71" t="s">
        <v>4</v>
      </c>
      <c r="D425" s="80" t="s">
        <v>44</v>
      </c>
      <c r="E425" s="259">
        <v>0</v>
      </c>
      <c r="F425" s="259">
        <v>0</v>
      </c>
      <c r="G425" s="259"/>
      <c r="H425" s="259">
        <v>0</v>
      </c>
      <c r="I425" s="259">
        <v>0</v>
      </c>
      <c r="J425" s="259">
        <v>0</v>
      </c>
      <c r="K425" s="259">
        <v>0</v>
      </c>
      <c r="L425" s="259">
        <v>0</v>
      </c>
      <c r="M425" s="359">
        <v>0</v>
      </c>
    </row>
    <row r="426" spans="1:13" ht="18.399999999999999" hidden="1" customHeight="1">
      <c r="A426" s="76"/>
      <c r="B426" s="77"/>
      <c r="C426" s="78" t="s">
        <v>4</v>
      </c>
      <c r="D426" s="82" t="s">
        <v>45</v>
      </c>
      <c r="E426" s="260">
        <v>0</v>
      </c>
      <c r="F426" s="260">
        <v>0</v>
      </c>
      <c r="G426" s="260"/>
      <c r="H426" s="260">
        <v>0</v>
      </c>
      <c r="I426" s="260">
        <v>0</v>
      </c>
      <c r="J426" s="260">
        <v>0</v>
      </c>
      <c r="K426" s="260">
        <v>0</v>
      </c>
      <c r="L426" s="260">
        <v>0</v>
      </c>
      <c r="M426" s="360">
        <v>0</v>
      </c>
    </row>
    <row r="427" spans="1:13" ht="18.399999999999999" customHeight="1">
      <c r="A427" s="69" t="s">
        <v>227</v>
      </c>
      <c r="B427" s="70" t="s">
        <v>47</v>
      </c>
      <c r="C427" s="71" t="s">
        <v>228</v>
      </c>
      <c r="D427" s="80" t="s">
        <v>41</v>
      </c>
      <c r="E427" s="866">
        <v>2625431000</v>
      </c>
      <c r="F427" s="856">
        <v>0</v>
      </c>
      <c r="G427" s="867"/>
      <c r="H427" s="856">
        <v>372387000</v>
      </c>
      <c r="I427" s="856">
        <v>2179933000</v>
      </c>
      <c r="J427" s="856">
        <v>72436000</v>
      </c>
      <c r="K427" s="856">
        <v>0</v>
      </c>
      <c r="L427" s="856">
        <v>0</v>
      </c>
      <c r="M427" s="868">
        <v>675000</v>
      </c>
    </row>
    <row r="428" spans="1:13" ht="18" customHeight="1">
      <c r="A428" s="74"/>
      <c r="B428" s="70"/>
      <c r="C428" s="71" t="s">
        <v>229</v>
      </c>
      <c r="D428" s="80" t="s">
        <v>42</v>
      </c>
      <c r="E428" s="866">
        <v>2655038008</v>
      </c>
      <c r="F428" s="866">
        <v>0</v>
      </c>
      <c r="G428" s="866"/>
      <c r="H428" s="866">
        <v>360773322</v>
      </c>
      <c r="I428" s="866">
        <v>2186232882</v>
      </c>
      <c r="J428" s="866">
        <v>98170345</v>
      </c>
      <c r="K428" s="866">
        <v>0</v>
      </c>
      <c r="L428" s="866">
        <v>0</v>
      </c>
      <c r="M428" s="869">
        <v>9861459</v>
      </c>
    </row>
    <row r="429" spans="1:13" ht="18" customHeight="1">
      <c r="A429" s="74"/>
      <c r="B429" s="70"/>
      <c r="C429" s="71" t="s">
        <v>4</v>
      </c>
      <c r="D429" s="80" t="s">
        <v>43</v>
      </c>
      <c r="E429" s="866">
        <v>2654923258.6900005</v>
      </c>
      <c r="F429" s="866">
        <v>0</v>
      </c>
      <c r="G429" s="866"/>
      <c r="H429" s="866">
        <v>360769749.64000005</v>
      </c>
      <c r="I429" s="866">
        <v>2186131140.8200006</v>
      </c>
      <c r="J429" s="866">
        <v>98160978.75</v>
      </c>
      <c r="K429" s="866">
        <v>0</v>
      </c>
      <c r="L429" s="866">
        <v>0</v>
      </c>
      <c r="M429" s="869">
        <v>9861389.4800000004</v>
      </c>
    </row>
    <row r="430" spans="1:13" ht="18" customHeight="1">
      <c r="A430" s="74"/>
      <c r="B430" s="70"/>
      <c r="C430" s="71" t="s">
        <v>4</v>
      </c>
      <c r="D430" s="80" t="s">
        <v>44</v>
      </c>
      <c r="E430" s="259">
        <v>1.011233301766453</v>
      </c>
      <c r="F430" s="259">
        <v>0</v>
      </c>
      <c r="G430" s="259"/>
      <c r="H430" s="259">
        <v>0.96880328701055629</v>
      </c>
      <c r="I430" s="259">
        <v>1.0028432712473276</v>
      </c>
      <c r="J430" s="259">
        <v>1.3551407967032967</v>
      </c>
      <c r="K430" s="259">
        <v>0</v>
      </c>
      <c r="L430" s="259">
        <v>0</v>
      </c>
      <c r="M430" s="359" t="s">
        <v>753</v>
      </c>
    </row>
    <row r="431" spans="1:13" ht="18.399999999999999" customHeight="1">
      <c r="A431" s="76"/>
      <c r="B431" s="77"/>
      <c r="C431" s="78" t="s">
        <v>4</v>
      </c>
      <c r="D431" s="79" t="s">
        <v>45</v>
      </c>
      <c r="E431" s="361">
        <v>0.99995678053961801</v>
      </c>
      <c r="F431" s="260">
        <v>0</v>
      </c>
      <c r="G431" s="260"/>
      <c r="H431" s="260">
        <v>0.99999009804832528</v>
      </c>
      <c r="I431" s="260">
        <v>0.99995346278942332</v>
      </c>
      <c r="J431" s="260">
        <v>0.99990459186019975</v>
      </c>
      <c r="K431" s="260">
        <v>0</v>
      </c>
      <c r="L431" s="260">
        <v>0</v>
      </c>
      <c r="M431" s="360">
        <v>0.99999295033321134</v>
      </c>
    </row>
    <row r="432" spans="1:13" s="830" customFormat="1" ht="13.5" customHeight="1">
      <c r="A432" s="1697"/>
      <c r="B432" s="1698"/>
      <c r="C432" s="1698"/>
      <c r="D432" s="1699"/>
      <c r="E432" s="1699"/>
      <c r="F432" s="1699"/>
      <c r="G432" s="831"/>
      <c r="H432" s="831"/>
      <c r="I432" s="831"/>
      <c r="J432" s="831"/>
      <c r="K432" s="831"/>
      <c r="L432" s="831"/>
      <c r="M432" s="831"/>
    </row>
    <row r="433" spans="1:13" ht="23.25" customHeight="1">
      <c r="A433" s="1700" t="s">
        <v>763</v>
      </c>
      <c r="B433" s="1700"/>
      <c r="C433" s="1700"/>
      <c r="D433" s="1700"/>
      <c r="E433" s="1700"/>
      <c r="F433" s="1700"/>
      <c r="G433" s="1700"/>
      <c r="H433" s="1700"/>
      <c r="I433" s="1700"/>
      <c r="J433" s="1700"/>
      <c r="K433" s="1700"/>
      <c r="L433" s="1700"/>
      <c r="M433" s="1700"/>
    </row>
    <row r="434" spans="1:13" ht="18">
      <c r="A434" s="825" t="s">
        <v>785</v>
      </c>
    </row>
    <row r="442" spans="1:13">
      <c r="I442" s="1695"/>
    </row>
    <row r="443" spans="1:13">
      <c r="I443" s="1695"/>
    </row>
    <row r="445" spans="1:13">
      <c r="F445" s="1696" t="s">
        <v>4</v>
      </c>
    </row>
    <row r="446" spans="1:13">
      <c r="F446" s="1696"/>
    </row>
  </sheetData>
  <mergeCells count="5">
    <mergeCell ref="F11:G11"/>
    <mergeCell ref="I442:I443"/>
    <mergeCell ref="F445:F446"/>
    <mergeCell ref="A432:F432"/>
    <mergeCell ref="A433:M433"/>
  </mergeCells>
  <phoneticPr fontId="0" type="noConversion"/>
  <printOptions horizontalCentered="1"/>
  <pageMargins left="0.70866141732283472" right="0.70866141732283472" top="0.62992125984251968" bottom="0.19685039370078741" header="0.43307086614173229" footer="0"/>
  <pageSetup paperSize="9" scale="72" firstPageNumber="34" orientation="landscape" useFirstPageNumber="1" r:id="rId1"/>
  <headerFooter alignWithMargins="0">
    <oddHeader>&amp;C&amp;12- &amp;P -</oddHeader>
  </headerFooter>
  <rowBreaks count="13" manualBreakCount="13">
    <brk id="41" max="12" man="1"/>
    <brk id="71" max="12" man="1"/>
    <brk id="101" max="12" man="1"/>
    <brk id="131" max="12" man="1"/>
    <brk id="161" max="12" man="1"/>
    <brk id="191" max="12" man="1"/>
    <brk id="226" max="12" man="1"/>
    <brk id="256" max="12" man="1"/>
    <brk id="286" max="12" man="1"/>
    <brk id="316" max="12" man="1"/>
    <brk id="346" max="12" man="1"/>
    <brk id="381" max="12" man="1"/>
    <brk id="411" max="12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L191"/>
  <sheetViews>
    <sheetView showGridLines="0" zoomScale="70" zoomScaleNormal="70" workbookViewId="0">
      <selection activeCell="T21" sqref="T21"/>
    </sheetView>
  </sheetViews>
  <sheetFormatPr defaultColWidth="16.28515625" defaultRowHeight="15"/>
  <cols>
    <col min="1" max="1" width="5.140625" style="33" customWidth="1"/>
    <col min="2" max="2" width="1.42578125" style="33" customWidth="1"/>
    <col min="3" max="3" width="42.5703125" style="33" bestFit="1" customWidth="1"/>
    <col min="4" max="4" width="3.7109375" style="33" customWidth="1"/>
    <col min="5" max="5" width="17.7109375" style="33" customWidth="1"/>
    <col min="6" max="11" width="14.7109375" style="33" customWidth="1"/>
    <col min="12" max="12" width="23" style="33" customWidth="1"/>
    <col min="13" max="16384" width="16.28515625" style="33"/>
  </cols>
  <sheetData>
    <row r="1" spans="1:12" ht="16.5" customHeight="1">
      <c r="A1" s="136" t="s">
        <v>445</v>
      </c>
      <c r="B1" s="136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" customHeight="1">
      <c r="A2" s="197" t="s">
        <v>446</v>
      </c>
      <c r="B2" s="197"/>
      <c r="C2" s="197"/>
      <c r="D2" s="197"/>
      <c r="E2" s="197"/>
      <c r="F2" s="197"/>
      <c r="G2" s="198"/>
      <c r="H2" s="198"/>
      <c r="I2" s="198"/>
      <c r="J2" s="198"/>
      <c r="K2" s="198"/>
      <c r="L2" s="198"/>
    </row>
    <row r="3" spans="1:12" ht="15" customHeight="1">
      <c r="A3" s="197"/>
      <c r="B3" s="197"/>
      <c r="C3" s="197"/>
      <c r="D3" s="197"/>
      <c r="E3" s="197"/>
      <c r="F3" s="197"/>
      <c r="G3" s="198"/>
      <c r="H3" s="198"/>
      <c r="I3" s="198"/>
      <c r="J3" s="198"/>
      <c r="K3" s="198"/>
      <c r="L3" s="198"/>
    </row>
    <row r="4" spans="1:12" ht="15.2" customHeight="1">
      <c r="A4" s="21"/>
      <c r="B4" s="199"/>
      <c r="C4" s="199"/>
      <c r="D4" s="21"/>
      <c r="E4" s="21"/>
      <c r="F4" s="21"/>
      <c r="G4" s="21"/>
      <c r="H4" s="21"/>
      <c r="I4" s="21"/>
      <c r="J4" s="136"/>
      <c r="K4" s="136"/>
      <c r="L4" s="200" t="s">
        <v>2</v>
      </c>
    </row>
    <row r="5" spans="1:12" ht="15.95" customHeight="1">
      <c r="A5" s="201" t="s">
        <v>4</v>
      </c>
      <c r="B5" s="202" t="s">
        <v>4</v>
      </c>
      <c r="C5" s="202" t="s">
        <v>3</v>
      </c>
      <c r="D5" s="203"/>
      <c r="E5" s="19" t="s">
        <v>4</v>
      </c>
      <c r="F5" s="147" t="s">
        <v>4</v>
      </c>
      <c r="G5" s="17" t="s">
        <v>4</v>
      </c>
      <c r="H5" s="18" t="s">
        <v>4</v>
      </c>
      <c r="I5" s="19" t="s">
        <v>4</v>
      </c>
      <c r="J5" s="18" t="s">
        <v>4</v>
      </c>
      <c r="K5" s="19" t="s">
        <v>4</v>
      </c>
      <c r="L5" s="19" t="s">
        <v>4</v>
      </c>
    </row>
    <row r="6" spans="1:12" ht="15.95" customHeight="1">
      <c r="A6" s="204"/>
      <c r="B6" s="205"/>
      <c r="C6" s="24" t="s">
        <v>438</v>
      </c>
      <c r="D6" s="205"/>
      <c r="E6" s="152"/>
      <c r="F6" s="153" t="s">
        <v>5</v>
      </c>
      <c r="G6" s="29" t="s">
        <v>6</v>
      </c>
      <c r="H6" s="30" t="s">
        <v>7</v>
      </c>
      <c r="I6" s="31" t="s">
        <v>7</v>
      </c>
      <c r="J6" s="30" t="s">
        <v>8</v>
      </c>
      <c r="K6" s="32" t="s">
        <v>9</v>
      </c>
      <c r="L6" s="31" t="s">
        <v>10</v>
      </c>
    </row>
    <row r="7" spans="1:12" ht="15.95" customHeight="1">
      <c r="A7" s="204" t="s">
        <v>4</v>
      </c>
      <c r="B7" s="205"/>
      <c r="C7" s="24" t="s">
        <v>11</v>
      </c>
      <c r="D7" s="21"/>
      <c r="E7" s="32" t="s">
        <v>12</v>
      </c>
      <c r="F7" s="153" t="s">
        <v>13</v>
      </c>
      <c r="G7" s="37" t="s">
        <v>14</v>
      </c>
      <c r="H7" s="30" t="s">
        <v>15</v>
      </c>
      <c r="I7" s="31" t="s">
        <v>16</v>
      </c>
      <c r="J7" s="30" t="s">
        <v>17</v>
      </c>
      <c r="K7" s="31" t="s">
        <v>18</v>
      </c>
      <c r="L7" s="38" t="s">
        <v>19</v>
      </c>
    </row>
    <row r="8" spans="1:12" ht="15.95" customHeight="1">
      <c r="A8" s="206" t="s">
        <v>4</v>
      </c>
      <c r="B8" s="207"/>
      <c r="C8" s="24" t="s">
        <v>790</v>
      </c>
      <c r="D8" s="21"/>
      <c r="E8" s="32" t="s">
        <v>4</v>
      </c>
      <c r="F8" s="153" t="s">
        <v>20</v>
      </c>
      <c r="G8" s="37" t="s">
        <v>21</v>
      </c>
      <c r="H8" s="30" t="s">
        <v>22</v>
      </c>
      <c r="I8" s="31" t="s">
        <v>4</v>
      </c>
      <c r="J8" s="30" t="s">
        <v>23</v>
      </c>
      <c r="K8" s="31" t="s">
        <v>24</v>
      </c>
      <c r="L8" s="31" t="s">
        <v>25</v>
      </c>
    </row>
    <row r="9" spans="1:12" ht="15.95" customHeight="1">
      <c r="A9" s="208" t="s">
        <v>4</v>
      </c>
      <c r="B9" s="209"/>
      <c r="C9" s="24" t="s">
        <v>26</v>
      </c>
      <c r="D9" s="21"/>
      <c r="E9" s="157" t="s">
        <v>4</v>
      </c>
      <c r="F9" s="153" t="s">
        <v>4</v>
      </c>
      <c r="G9" s="37" t="s">
        <v>4</v>
      </c>
      <c r="H9" s="30" t="s">
        <v>27</v>
      </c>
      <c r="I9" s="31"/>
      <c r="J9" s="30" t="s">
        <v>28</v>
      </c>
      <c r="K9" s="31" t="s">
        <v>4</v>
      </c>
      <c r="L9" s="31" t="s">
        <v>29</v>
      </c>
    </row>
    <row r="10" spans="1:12" ht="15.95" customHeight="1">
      <c r="A10" s="204"/>
      <c r="B10" s="205"/>
      <c r="C10" s="24" t="s">
        <v>30</v>
      </c>
      <c r="D10" s="210"/>
      <c r="E10" s="44"/>
      <c r="F10" s="211"/>
      <c r="G10" s="212"/>
      <c r="H10" s="202"/>
      <c r="I10" s="213"/>
      <c r="J10" s="214"/>
      <c r="K10" s="202"/>
      <c r="L10" s="213"/>
    </row>
    <row r="11" spans="1:12" s="223" customFormat="1" ht="9.9499999999999993" customHeight="1">
      <c r="A11" s="215">
        <v>1</v>
      </c>
      <c r="B11" s="216"/>
      <c r="C11" s="216"/>
      <c r="D11" s="216"/>
      <c r="E11" s="217" t="s">
        <v>32</v>
      </c>
      <c r="F11" s="217">
        <v>3</v>
      </c>
      <c r="G11" s="218" t="s">
        <v>34</v>
      </c>
      <c r="H11" s="219" t="s">
        <v>35</v>
      </c>
      <c r="I11" s="220" t="s">
        <v>36</v>
      </c>
      <c r="J11" s="221">
        <v>7</v>
      </c>
      <c r="K11" s="219">
        <v>8</v>
      </c>
      <c r="L11" s="222">
        <v>9</v>
      </c>
    </row>
    <row r="12" spans="1:12" ht="18.95" customHeight="1">
      <c r="A12" s="224"/>
      <c r="B12" s="225"/>
      <c r="C12" s="226" t="s">
        <v>40</v>
      </c>
      <c r="D12" s="227" t="s">
        <v>41</v>
      </c>
      <c r="E12" s="871">
        <v>49371632000</v>
      </c>
      <c r="F12" s="872">
        <v>44969090000</v>
      </c>
      <c r="G12" s="872">
        <v>29382000</v>
      </c>
      <c r="H12" s="872">
        <v>3924839000</v>
      </c>
      <c r="I12" s="872">
        <v>177114000</v>
      </c>
      <c r="J12" s="872">
        <v>0</v>
      </c>
      <c r="K12" s="872">
        <v>0</v>
      </c>
      <c r="L12" s="852">
        <v>271207000</v>
      </c>
    </row>
    <row r="13" spans="1:12" ht="18.95" customHeight="1">
      <c r="A13" s="228"/>
      <c r="B13" s="229"/>
      <c r="C13" s="230"/>
      <c r="D13" s="211" t="s">
        <v>42</v>
      </c>
      <c r="E13" s="853">
        <v>67639582874.32</v>
      </c>
      <c r="F13" s="851">
        <v>61574441859.290001</v>
      </c>
      <c r="G13" s="851">
        <v>42938044.620000005</v>
      </c>
      <c r="H13" s="851">
        <v>4547679426.6800003</v>
      </c>
      <c r="I13" s="851">
        <v>1109876746.78</v>
      </c>
      <c r="J13" s="851">
        <v>0</v>
      </c>
      <c r="K13" s="851">
        <v>0</v>
      </c>
      <c r="L13" s="854">
        <v>364646796.94999999</v>
      </c>
    </row>
    <row r="14" spans="1:12" ht="18.95" customHeight="1">
      <c r="A14" s="228"/>
      <c r="B14" s="229"/>
      <c r="C14" s="169" t="s">
        <v>4</v>
      </c>
      <c r="D14" s="211" t="s">
        <v>43</v>
      </c>
      <c r="E14" s="853">
        <v>66972079090.940048</v>
      </c>
      <c r="F14" s="851">
        <v>61022343198.830048</v>
      </c>
      <c r="G14" s="851">
        <v>42396681.149999999</v>
      </c>
      <c r="H14" s="851">
        <v>4482969098.1999989</v>
      </c>
      <c r="I14" s="851">
        <v>1077649236.5299997</v>
      </c>
      <c r="J14" s="851">
        <v>0</v>
      </c>
      <c r="K14" s="851">
        <v>0</v>
      </c>
      <c r="L14" s="854">
        <v>346720876.23000008</v>
      </c>
    </row>
    <row r="15" spans="1:12" ht="18.95" customHeight="1">
      <c r="A15" s="228"/>
      <c r="B15" s="229"/>
      <c r="C15" s="230"/>
      <c r="D15" s="211" t="s">
        <v>44</v>
      </c>
      <c r="E15" s="362">
        <v>1.3564890682758886</v>
      </c>
      <c r="F15" s="363">
        <v>1.3569841684328068</v>
      </c>
      <c r="G15" s="363">
        <v>1.4429474218909535</v>
      </c>
      <c r="H15" s="363">
        <v>1.1422045842389965</v>
      </c>
      <c r="I15" s="363">
        <v>6.0844949384577154</v>
      </c>
      <c r="J15" s="363">
        <v>0</v>
      </c>
      <c r="K15" s="363">
        <v>0</v>
      </c>
      <c r="L15" s="364">
        <v>1.2784363096454003</v>
      </c>
    </row>
    <row r="16" spans="1:12" ht="18.95" customHeight="1">
      <c r="A16" s="231"/>
      <c r="B16" s="232"/>
      <c r="C16" s="233"/>
      <c r="D16" s="211" t="s">
        <v>45</v>
      </c>
      <c r="E16" s="365">
        <v>0.99013146215552172</v>
      </c>
      <c r="F16" s="366">
        <v>0.99103363922125987</v>
      </c>
      <c r="G16" s="366">
        <v>0.98739198594647126</v>
      </c>
      <c r="H16" s="366">
        <v>0.98577069260855033</v>
      </c>
      <c r="I16" s="366">
        <v>0.97096298274245363</v>
      </c>
      <c r="J16" s="366">
        <v>0</v>
      </c>
      <c r="K16" s="366">
        <v>0</v>
      </c>
      <c r="L16" s="367">
        <v>0.95084031761711074</v>
      </c>
    </row>
    <row r="17" spans="1:12" ht="18.95" customHeight="1">
      <c r="A17" s="234" t="s">
        <v>361</v>
      </c>
      <c r="B17" s="235" t="s">
        <v>47</v>
      </c>
      <c r="C17" s="236" t="s">
        <v>362</v>
      </c>
      <c r="D17" s="237" t="s">
        <v>41</v>
      </c>
      <c r="E17" s="855">
        <v>1120071000</v>
      </c>
      <c r="F17" s="856">
        <v>14579000</v>
      </c>
      <c r="G17" s="856">
        <v>1479000</v>
      </c>
      <c r="H17" s="856">
        <v>897390000</v>
      </c>
      <c r="I17" s="856">
        <v>7650000</v>
      </c>
      <c r="J17" s="856">
        <v>0</v>
      </c>
      <c r="K17" s="856">
        <v>0</v>
      </c>
      <c r="L17" s="868">
        <v>198973000</v>
      </c>
    </row>
    <row r="18" spans="1:12" ht="18.95" customHeight="1">
      <c r="A18" s="238"/>
      <c r="B18" s="235"/>
      <c r="C18" s="236"/>
      <c r="D18" s="239" t="s">
        <v>42</v>
      </c>
      <c r="E18" s="858">
        <v>2689473024.6500001</v>
      </c>
      <c r="F18" s="850">
        <v>1191572200.7700002</v>
      </c>
      <c r="G18" s="850">
        <v>2409026.64</v>
      </c>
      <c r="H18" s="850">
        <v>1241158935.1499996</v>
      </c>
      <c r="I18" s="850">
        <v>35244873.25</v>
      </c>
      <c r="J18" s="850">
        <v>0</v>
      </c>
      <c r="K18" s="850">
        <v>0</v>
      </c>
      <c r="L18" s="859">
        <v>219087988.84000003</v>
      </c>
    </row>
    <row r="19" spans="1:12" ht="18.95" customHeight="1">
      <c r="A19" s="238"/>
      <c r="B19" s="235"/>
      <c r="C19" s="236"/>
      <c r="D19" s="239" t="s">
        <v>43</v>
      </c>
      <c r="E19" s="858">
        <v>2642623700.5499988</v>
      </c>
      <c r="F19" s="850">
        <v>1190179649.6899998</v>
      </c>
      <c r="G19" s="850">
        <v>2384629.3300000005</v>
      </c>
      <c r="H19" s="850">
        <v>1205725878.1899993</v>
      </c>
      <c r="I19" s="850">
        <v>34537643.950000003</v>
      </c>
      <c r="J19" s="850">
        <v>0</v>
      </c>
      <c r="K19" s="850">
        <v>0</v>
      </c>
      <c r="L19" s="859">
        <v>209795899.38999999</v>
      </c>
    </row>
    <row r="20" spans="1:12" ht="18.95" customHeight="1">
      <c r="A20" s="238"/>
      <c r="B20" s="236"/>
      <c r="C20" s="236"/>
      <c r="D20" s="239" t="s">
        <v>44</v>
      </c>
      <c r="E20" s="368">
        <v>2.3593358818771297</v>
      </c>
      <c r="F20" s="195" t="s">
        <v>753</v>
      </c>
      <c r="G20" s="195">
        <v>1.6123254428668023</v>
      </c>
      <c r="H20" s="195">
        <v>1.3435918365370678</v>
      </c>
      <c r="I20" s="195">
        <v>4.5147246993464059</v>
      </c>
      <c r="J20" s="195">
        <v>0</v>
      </c>
      <c r="K20" s="195">
        <v>0</v>
      </c>
      <c r="L20" s="369">
        <v>1.0543938091600367</v>
      </c>
    </row>
    <row r="21" spans="1:12" s="243" customFormat="1" ht="18.95" customHeight="1">
      <c r="A21" s="240"/>
      <c r="B21" s="241"/>
      <c r="C21" s="241"/>
      <c r="D21" s="242" t="s">
        <v>45</v>
      </c>
      <c r="E21" s="370">
        <v>0.98258048187484681</v>
      </c>
      <c r="F21" s="371">
        <v>0.99883133302446925</v>
      </c>
      <c r="G21" s="371">
        <v>0.98987254453939966</v>
      </c>
      <c r="H21" s="371">
        <v>0.97145163608259566</v>
      </c>
      <c r="I21" s="371">
        <v>0.9799338390300496</v>
      </c>
      <c r="J21" s="371">
        <v>0</v>
      </c>
      <c r="K21" s="371">
        <v>0</v>
      </c>
      <c r="L21" s="372">
        <v>0.9575874081495811</v>
      </c>
    </row>
    <row r="22" spans="1:12" ht="18.95" customHeight="1">
      <c r="A22" s="234" t="s">
        <v>363</v>
      </c>
      <c r="B22" s="235" t="s">
        <v>47</v>
      </c>
      <c r="C22" s="236" t="s">
        <v>364</v>
      </c>
      <c r="D22" s="239" t="s">
        <v>41</v>
      </c>
      <c r="E22" s="855">
        <v>390000</v>
      </c>
      <c r="F22" s="856">
        <v>390000</v>
      </c>
      <c r="G22" s="856">
        <v>0</v>
      </c>
      <c r="H22" s="856">
        <v>0</v>
      </c>
      <c r="I22" s="856">
        <v>0</v>
      </c>
      <c r="J22" s="856">
        <v>0</v>
      </c>
      <c r="K22" s="856">
        <v>0</v>
      </c>
      <c r="L22" s="868">
        <v>0</v>
      </c>
    </row>
    <row r="23" spans="1:12" ht="18.95" customHeight="1">
      <c r="A23" s="234"/>
      <c r="B23" s="235"/>
      <c r="C23" s="236"/>
      <c r="D23" s="239" t="s">
        <v>42</v>
      </c>
      <c r="E23" s="858">
        <v>731320.15</v>
      </c>
      <c r="F23" s="850">
        <v>731320.15</v>
      </c>
      <c r="G23" s="850">
        <v>0</v>
      </c>
      <c r="H23" s="850">
        <v>0</v>
      </c>
      <c r="I23" s="850">
        <v>0</v>
      </c>
      <c r="J23" s="850">
        <v>0</v>
      </c>
      <c r="K23" s="850">
        <v>0</v>
      </c>
      <c r="L23" s="859">
        <v>0</v>
      </c>
    </row>
    <row r="24" spans="1:12" ht="18.95" customHeight="1">
      <c r="A24" s="234"/>
      <c r="B24" s="235"/>
      <c r="C24" s="236"/>
      <c r="D24" s="239" t="s">
        <v>43</v>
      </c>
      <c r="E24" s="858">
        <v>644497.71</v>
      </c>
      <c r="F24" s="850">
        <v>644497.71</v>
      </c>
      <c r="G24" s="850">
        <v>0</v>
      </c>
      <c r="H24" s="850">
        <v>0</v>
      </c>
      <c r="I24" s="850">
        <v>0</v>
      </c>
      <c r="J24" s="850">
        <v>0</v>
      </c>
      <c r="K24" s="850">
        <v>0</v>
      </c>
      <c r="L24" s="859">
        <v>0</v>
      </c>
    </row>
    <row r="25" spans="1:12" ht="18.95" customHeight="1">
      <c r="A25" s="234"/>
      <c r="B25" s="236"/>
      <c r="C25" s="236"/>
      <c r="D25" s="239" t="s">
        <v>44</v>
      </c>
      <c r="E25" s="368">
        <v>1.6525582307692306</v>
      </c>
      <c r="F25" s="195">
        <v>1.6525582307692306</v>
      </c>
      <c r="G25" s="195">
        <v>0</v>
      </c>
      <c r="H25" s="195">
        <v>0</v>
      </c>
      <c r="I25" s="195">
        <v>0</v>
      </c>
      <c r="J25" s="195">
        <v>0</v>
      </c>
      <c r="K25" s="195">
        <v>0</v>
      </c>
      <c r="L25" s="369">
        <v>0</v>
      </c>
    </row>
    <row r="26" spans="1:12" ht="18.95" customHeight="1">
      <c r="A26" s="240"/>
      <c r="B26" s="241"/>
      <c r="C26" s="241"/>
      <c r="D26" s="239" t="s">
        <v>45</v>
      </c>
      <c r="E26" s="370">
        <v>0.88127984713671559</v>
      </c>
      <c r="F26" s="371">
        <v>0.88127984713671559</v>
      </c>
      <c r="G26" s="371">
        <v>0</v>
      </c>
      <c r="H26" s="371">
        <v>0</v>
      </c>
      <c r="I26" s="371">
        <v>0</v>
      </c>
      <c r="J26" s="371">
        <v>0</v>
      </c>
      <c r="K26" s="371">
        <v>0</v>
      </c>
      <c r="L26" s="372">
        <v>0</v>
      </c>
    </row>
    <row r="27" spans="1:12" ht="18.95" customHeight="1">
      <c r="A27" s="234" t="s">
        <v>365</v>
      </c>
      <c r="B27" s="235" t="s">
        <v>47</v>
      </c>
      <c r="C27" s="236" t="s">
        <v>366</v>
      </c>
      <c r="D27" s="237" t="s">
        <v>41</v>
      </c>
      <c r="E27" s="855">
        <v>36093000</v>
      </c>
      <c r="F27" s="856">
        <v>205000</v>
      </c>
      <c r="G27" s="856">
        <v>863000</v>
      </c>
      <c r="H27" s="856">
        <v>22547000</v>
      </c>
      <c r="I27" s="856">
        <v>555000</v>
      </c>
      <c r="J27" s="856">
        <v>0</v>
      </c>
      <c r="K27" s="856">
        <v>0</v>
      </c>
      <c r="L27" s="868">
        <v>11923000</v>
      </c>
    </row>
    <row r="28" spans="1:12" ht="18.95" customHeight="1">
      <c r="A28" s="234"/>
      <c r="B28" s="235"/>
      <c r="C28" s="236"/>
      <c r="D28" s="239" t="s">
        <v>42</v>
      </c>
      <c r="E28" s="858">
        <v>36923780.730000004</v>
      </c>
      <c r="F28" s="850">
        <v>211093</v>
      </c>
      <c r="G28" s="850">
        <v>940108.14</v>
      </c>
      <c r="H28" s="850">
        <v>24054792.220000003</v>
      </c>
      <c r="I28" s="850">
        <v>888881.64</v>
      </c>
      <c r="J28" s="850">
        <v>0</v>
      </c>
      <c r="K28" s="850">
        <v>0</v>
      </c>
      <c r="L28" s="859">
        <v>10828905.73</v>
      </c>
    </row>
    <row r="29" spans="1:12" ht="18.95" customHeight="1">
      <c r="A29" s="234"/>
      <c r="B29" s="235"/>
      <c r="C29" s="236"/>
      <c r="D29" s="239" t="s">
        <v>43</v>
      </c>
      <c r="E29" s="858">
        <v>35852247.309999995</v>
      </c>
      <c r="F29" s="850">
        <v>205219.24</v>
      </c>
      <c r="G29" s="850">
        <v>921830.95000000007</v>
      </c>
      <c r="H29" s="850">
        <v>23907119.769999996</v>
      </c>
      <c r="I29" s="850">
        <v>880874.70999999985</v>
      </c>
      <c r="J29" s="850">
        <v>0</v>
      </c>
      <c r="K29" s="850">
        <v>0</v>
      </c>
      <c r="L29" s="859">
        <v>9937202.6399999987</v>
      </c>
    </row>
    <row r="30" spans="1:12" ht="18.95" customHeight="1">
      <c r="A30" s="238"/>
      <c r="B30" s="236"/>
      <c r="C30" s="236"/>
      <c r="D30" s="239" t="s">
        <v>44</v>
      </c>
      <c r="E30" s="368">
        <v>0.99332965699720155</v>
      </c>
      <c r="F30" s="195">
        <v>1.0010694634146342</v>
      </c>
      <c r="G30" s="195">
        <v>1.0681702780996525</v>
      </c>
      <c r="H30" s="195">
        <v>1.0603237579278837</v>
      </c>
      <c r="I30" s="195">
        <v>1.5871616396396393</v>
      </c>
      <c r="J30" s="195">
        <v>0</v>
      </c>
      <c r="K30" s="195">
        <v>0</v>
      </c>
      <c r="L30" s="369">
        <v>0.83344817914954283</v>
      </c>
    </row>
    <row r="31" spans="1:12" ht="18.95" customHeight="1">
      <c r="A31" s="240"/>
      <c r="B31" s="241"/>
      <c r="C31" s="241"/>
      <c r="D31" s="242" t="s">
        <v>45</v>
      </c>
      <c r="E31" s="370">
        <v>0.97097985637398709</v>
      </c>
      <c r="F31" s="371">
        <v>0.97217453918415098</v>
      </c>
      <c r="G31" s="371">
        <v>0.98055841746035732</v>
      </c>
      <c r="H31" s="371">
        <v>0.99386099665091987</v>
      </c>
      <c r="I31" s="371">
        <v>0.99099213029082234</v>
      </c>
      <c r="J31" s="371">
        <v>0</v>
      </c>
      <c r="K31" s="371">
        <v>0</v>
      </c>
      <c r="L31" s="372">
        <v>0.91765529110391453</v>
      </c>
    </row>
    <row r="32" spans="1:12" ht="18.95" customHeight="1">
      <c r="A32" s="234" t="s">
        <v>367</v>
      </c>
      <c r="B32" s="235" t="s">
        <v>47</v>
      </c>
      <c r="C32" s="236" t="s">
        <v>368</v>
      </c>
      <c r="D32" s="239" t="s">
        <v>41</v>
      </c>
      <c r="E32" s="858">
        <v>666000</v>
      </c>
      <c r="F32" s="856">
        <v>666000</v>
      </c>
      <c r="G32" s="856">
        <v>0</v>
      </c>
      <c r="H32" s="856">
        <v>0</v>
      </c>
      <c r="I32" s="856">
        <v>0</v>
      </c>
      <c r="J32" s="856">
        <v>0</v>
      </c>
      <c r="K32" s="856">
        <v>0</v>
      </c>
      <c r="L32" s="868">
        <v>0</v>
      </c>
    </row>
    <row r="33" spans="1:12" ht="18.95" customHeight="1">
      <c r="A33" s="234"/>
      <c r="B33" s="235"/>
      <c r="C33" s="236"/>
      <c r="D33" s="239" t="s">
        <v>42</v>
      </c>
      <c r="E33" s="858">
        <v>693157</v>
      </c>
      <c r="F33" s="850">
        <v>693157</v>
      </c>
      <c r="G33" s="850">
        <v>0</v>
      </c>
      <c r="H33" s="850">
        <v>0</v>
      </c>
      <c r="I33" s="850">
        <v>0</v>
      </c>
      <c r="J33" s="850">
        <v>0</v>
      </c>
      <c r="K33" s="850">
        <v>0</v>
      </c>
      <c r="L33" s="859">
        <v>0</v>
      </c>
    </row>
    <row r="34" spans="1:12" ht="18.95" customHeight="1">
      <c r="A34" s="234"/>
      <c r="B34" s="235"/>
      <c r="C34" s="236"/>
      <c r="D34" s="239" t="s">
        <v>43</v>
      </c>
      <c r="E34" s="858">
        <v>693154.71</v>
      </c>
      <c r="F34" s="850">
        <v>693154.71</v>
      </c>
      <c r="G34" s="850">
        <v>0</v>
      </c>
      <c r="H34" s="850">
        <v>0</v>
      </c>
      <c r="I34" s="850">
        <v>0</v>
      </c>
      <c r="J34" s="850">
        <v>0</v>
      </c>
      <c r="K34" s="850">
        <v>0</v>
      </c>
      <c r="L34" s="859">
        <v>0</v>
      </c>
    </row>
    <row r="35" spans="1:12" ht="18.95" customHeight="1">
      <c r="A35" s="238"/>
      <c r="B35" s="236"/>
      <c r="C35" s="236"/>
      <c r="D35" s="239" t="s">
        <v>44</v>
      </c>
      <c r="E35" s="368">
        <v>1.0407728378378378</v>
      </c>
      <c r="F35" s="195">
        <v>1.0407728378378378</v>
      </c>
      <c r="G35" s="195">
        <v>0</v>
      </c>
      <c r="H35" s="195">
        <v>0</v>
      </c>
      <c r="I35" s="195">
        <v>0</v>
      </c>
      <c r="J35" s="195">
        <v>0</v>
      </c>
      <c r="K35" s="195">
        <v>0</v>
      </c>
      <c r="L35" s="369">
        <v>0</v>
      </c>
    </row>
    <row r="36" spans="1:12" ht="18.75" customHeight="1">
      <c r="A36" s="240"/>
      <c r="B36" s="241"/>
      <c r="C36" s="241"/>
      <c r="D36" s="239" t="s">
        <v>45</v>
      </c>
      <c r="E36" s="370">
        <v>0.99999669627515841</v>
      </c>
      <c r="F36" s="371">
        <v>0.99999669627515841</v>
      </c>
      <c r="G36" s="371">
        <v>0</v>
      </c>
      <c r="H36" s="371">
        <v>0</v>
      </c>
      <c r="I36" s="371">
        <v>0</v>
      </c>
      <c r="J36" s="371">
        <v>0</v>
      </c>
      <c r="K36" s="371">
        <v>0</v>
      </c>
      <c r="L36" s="372">
        <v>0</v>
      </c>
    </row>
    <row r="37" spans="1:12" ht="18.95" hidden="1" customHeight="1">
      <c r="A37" s="234" t="s">
        <v>369</v>
      </c>
      <c r="B37" s="235" t="s">
        <v>47</v>
      </c>
      <c r="C37" s="236" t="s">
        <v>370</v>
      </c>
      <c r="D37" s="237" t="s">
        <v>41</v>
      </c>
      <c r="E37" s="855">
        <v>0</v>
      </c>
      <c r="F37" s="856">
        <v>0</v>
      </c>
      <c r="G37" s="856">
        <v>0</v>
      </c>
      <c r="H37" s="856">
        <v>0</v>
      </c>
      <c r="I37" s="856">
        <v>0</v>
      </c>
      <c r="J37" s="856">
        <v>0</v>
      </c>
      <c r="K37" s="856">
        <v>0</v>
      </c>
      <c r="L37" s="868">
        <v>0</v>
      </c>
    </row>
    <row r="38" spans="1:12" ht="18.95" hidden="1" customHeight="1">
      <c r="A38" s="234"/>
      <c r="B38" s="235"/>
      <c r="C38" s="236"/>
      <c r="D38" s="239" t="s">
        <v>42</v>
      </c>
      <c r="E38" s="858">
        <v>0</v>
      </c>
      <c r="F38" s="850">
        <v>0</v>
      </c>
      <c r="G38" s="850">
        <v>0</v>
      </c>
      <c r="H38" s="850">
        <v>0</v>
      </c>
      <c r="I38" s="850">
        <v>0</v>
      </c>
      <c r="J38" s="850">
        <v>0</v>
      </c>
      <c r="K38" s="850">
        <v>0</v>
      </c>
      <c r="L38" s="859">
        <v>0</v>
      </c>
    </row>
    <row r="39" spans="1:12" ht="18.95" hidden="1" customHeight="1">
      <c r="A39" s="234"/>
      <c r="B39" s="235"/>
      <c r="C39" s="236"/>
      <c r="D39" s="239" t="s">
        <v>43</v>
      </c>
      <c r="E39" s="858">
        <v>0</v>
      </c>
      <c r="F39" s="850">
        <v>0</v>
      </c>
      <c r="G39" s="850">
        <v>0</v>
      </c>
      <c r="H39" s="850">
        <v>0</v>
      </c>
      <c r="I39" s="850">
        <v>0</v>
      </c>
      <c r="J39" s="850">
        <v>0</v>
      </c>
      <c r="K39" s="850">
        <v>0</v>
      </c>
      <c r="L39" s="859">
        <v>0</v>
      </c>
    </row>
    <row r="40" spans="1:12" ht="18.95" hidden="1" customHeight="1">
      <c r="A40" s="238"/>
      <c r="B40" s="236"/>
      <c r="C40" s="236"/>
      <c r="D40" s="239" t="s">
        <v>44</v>
      </c>
      <c r="E40" s="368">
        <v>0</v>
      </c>
      <c r="F40" s="195">
        <v>0</v>
      </c>
      <c r="G40" s="195">
        <v>0</v>
      </c>
      <c r="H40" s="195">
        <v>0</v>
      </c>
      <c r="I40" s="195">
        <v>0</v>
      </c>
      <c r="J40" s="195">
        <v>0</v>
      </c>
      <c r="K40" s="195">
        <v>0</v>
      </c>
      <c r="L40" s="369">
        <v>0</v>
      </c>
    </row>
    <row r="41" spans="1:12" ht="18.95" hidden="1" customHeight="1">
      <c r="A41" s="240"/>
      <c r="B41" s="241"/>
      <c r="C41" s="241"/>
      <c r="D41" s="245" t="s">
        <v>45</v>
      </c>
      <c r="E41" s="370">
        <v>0</v>
      </c>
      <c r="F41" s="371">
        <v>0</v>
      </c>
      <c r="G41" s="371">
        <v>0</v>
      </c>
      <c r="H41" s="371">
        <v>0</v>
      </c>
      <c r="I41" s="371">
        <v>0</v>
      </c>
      <c r="J41" s="371">
        <v>0</v>
      </c>
      <c r="K41" s="371">
        <v>0</v>
      </c>
      <c r="L41" s="372">
        <v>0</v>
      </c>
    </row>
    <row r="42" spans="1:12" ht="18.95" customHeight="1">
      <c r="A42" s="246" t="s">
        <v>371</v>
      </c>
      <c r="B42" s="247" t="s">
        <v>47</v>
      </c>
      <c r="C42" s="248" t="s">
        <v>372</v>
      </c>
      <c r="D42" s="249" t="s">
        <v>41</v>
      </c>
      <c r="E42" s="855">
        <v>0</v>
      </c>
      <c r="F42" s="856">
        <v>0</v>
      </c>
      <c r="G42" s="856">
        <v>0</v>
      </c>
      <c r="H42" s="856">
        <v>0</v>
      </c>
      <c r="I42" s="856">
        <v>0</v>
      </c>
      <c r="J42" s="856">
        <v>0</v>
      </c>
      <c r="K42" s="856">
        <v>0</v>
      </c>
      <c r="L42" s="868">
        <v>0</v>
      </c>
    </row>
    <row r="43" spans="1:12" ht="18.95" customHeight="1">
      <c r="A43" s="238"/>
      <c r="B43" s="236"/>
      <c r="C43" s="236" t="s">
        <v>373</v>
      </c>
      <c r="D43" s="239" t="s">
        <v>42</v>
      </c>
      <c r="E43" s="858">
        <v>1500000</v>
      </c>
      <c r="F43" s="850">
        <v>0</v>
      </c>
      <c r="G43" s="850">
        <v>0</v>
      </c>
      <c r="H43" s="850">
        <v>0</v>
      </c>
      <c r="I43" s="850">
        <v>1500000</v>
      </c>
      <c r="J43" s="850">
        <v>0</v>
      </c>
      <c r="K43" s="850">
        <v>0</v>
      </c>
      <c r="L43" s="859">
        <v>0</v>
      </c>
    </row>
    <row r="44" spans="1:12" ht="18.95" customHeight="1">
      <c r="A44" s="238"/>
      <c r="B44" s="236"/>
      <c r="C44" s="236"/>
      <c r="D44" s="239" t="s">
        <v>43</v>
      </c>
      <c r="E44" s="858">
        <v>1500000</v>
      </c>
      <c r="F44" s="850">
        <v>0</v>
      </c>
      <c r="G44" s="850">
        <v>0</v>
      </c>
      <c r="H44" s="850">
        <v>0</v>
      </c>
      <c r="I44" s="850">
        <v>1500000</v>
      </c>
      <c r="J44" s="850">
        <v>0</v>
      </c>
      <c r="K44" s="850">
        <v>0</v>
      </c>
      <c r="L44" s="859">
        <v>0</v>
      </c>
    </row>
    <row r="45" spans="1:12" ht="18.95" customHeight="1">
      <c r="A45" s="238"/>
      <c r="B45" s="236"/>
      <c r="C45" s="236"/>
      <c r="D45" s="239" t="s">
        <v>44</v>
      </c>
      <c r="E45" s="368">
        <v>0</v>
      </c>
      <c r="F45" s="195">
        <v>0</v>
      </c>
      <c r="G45" s="195">
        <v>0</v>
      </c>
      <c r="H45" s="195">
        <v>0</v>
      </c>
      <c r="I45" s="195">
        <v>0</v>
      </c>
      <c r="J45" s="195">
        <v>0</v>
      </c>
      <c r="K45" s="195">
        <v>0</v>
      </c>
      <c r="L45" s="369">
        <v>0</v>
      </c>
    </row>
    <row r="46" spans="1:12" ht="18.95" customHeight="1">
      <c r="A46" s="240"/>
      <c r="B46" s="241"/>
      <c r="C46" s="241"/>
      <c r="D46" s="242" t="s">
        <v>45</v>
      </c>
      <c r="E46" s="370">
        <v>1</v>
      </c>
      <c r="F46" s="371">
        <v>0</v>
      </c>
      <c r="G46" s="371">
        <v>0</v>
      </c>
      <c r="H46" s="371">
        <v>0</v>
      </c>
      <c r="I46" s="371">
        <v>1</v>
      </c>
      <c r="J46" s="371">
        <v>0</v>
      </c>
      <c r="K46" s="371">
        <v>0</v>
      </c>
      <c r="L46" s="372">
        <v>0</v>
      </c>
    </row>
    <row r="47" spans="1:12" ht="18.95" customHeight="1">
      <c r="A47" s="234" t="s">
        <v>374</v>
      </c>
      <c r="B47" s="235" t="s">
        <v>47</v>
      </c>
      <c r="C47" s="236" t="s">
        <v>375</v>
      </c>
      <c r="D47" s="250" t="s">
        <v>41</v>
      </c>
      <c r="E47" s="855">
        <v>89019000</v>
      </c>
      <c r="F47" s="856">
        <v>0</v>
      </c>
      <c r="G47" s="856">
        <v>246000</v>
      </c>
      <c r="H47" s="856">
        <v>87887000</v>
      </c>
      <c r="I47" s="856">
        <v>886000</v>
      </c>
      <c r="J47" s="856">
        <v>0</v>
      </c>
      <c r="K47" s="856">
        <v>0</v>
      </c>
      <c r="L47" s="868">
        <v>0</v>
      </c>
    </row>
    <row r="48" spans="1:12" ht="18.95" customHeight="1">
      <c r="A48" s="234"/>
      <c r="B48" s="235"/>
      <c r="C48" s="236"/>
      <c r="D48" s="239" t="s">
        <v>42</v>
      </c>
      <c r="E48" s="858">
        <v>92955767.019999996</v>
      </c>
      <c r="F48" s="850">
        <v>0</v>
      </c>
      <c r="G48" s="850">
        <v>275641.88</v>
      </c>
      <c r="H48" s="850">
        <v>91571291.010000005</v>
      </c>
      <c r="I48" s="850">
        <v>1108834.1299999999</v>
      </c>
      <c r="J48" s="850">
        <v>0</v>
      </c>
      <c r="K48" s="850">
        <v>0</v>
      </c>
      <c r="L48" s="859">
        <v>0</v>
      </c>
    </row>
    <row r="49" spans="1:12" ht="18.95" customHeight="1">
      <c r="A49" s="234"/>
      <c r="B49" s="235"/>
      <c r="C49" s="236"/>
      <c r="D49" s="239" t="s">
        <v>43</v>
      </c>
      <c r="E49" s="858">
        <v>92472796.420000076</v>
      </c>
      <c r="F49" s="850">
        <v>0</v>
      </c>
      <c r="G49" s="850">
        <v>274430.02999999997</v>
      </c>
      <c r="H49" s="850">
        <v>91092203.640000075</v>
      </c>
      <c r="I49" s="850">
        <v>1106162.75</v>
      </c>
      <c r="J49" s="850">
        <v>0</v>
      </c>
      <c r="K49" s="850">
        <v>0</v>
      </c>
      <c r="L49" s="859">
        <v>0</v>
      </c>
    </row>
    <row r="50" spans="1:12" ht="18.95" customHeight="1">
      <c r="A50" s="234"/>
      <c r="B50" s="236"/>
      <c r="C50" s="236"/>
      <c r="D50" s="239" t="s">
        <v>44</v>
      </c>
      <c r="E50" s="368">
        <v>1.0387984185398631</v>
      </c>
      <c r="F50" s="195">
        <v>0</v>
      </c>
      <c r="G50" s="195">
        <v>1.1155692276422764</v>
      </c>
      <c r="H50" s="195">
        <v>1.0364695989167918</v>
      </c>
      <c r="I50" s="195">
        <v>1.2484906884875846</v>
      </c>
      <c r="J50" s="195">
        <v>0</v>
      </c>
      <c r="K50" s="195">
        <v>0</v>
      </c>
      <c r="L50" s="369">
        <v>0</v>
      </c>
    </row>
    <row r="51" spans="1:12" ht="18.95" customHeight="1">
      <c r="A51" s="240"/>
      <c r="B51" s="241"/>
      <c r="C51" s="241"/>
      <c r="D51" s="244" t="s">
        <v>45</v>
      </c>
      <c r="E51" s="370">
        <v>0.99480429654358071</v>
      </c>
      <c r="F51" s="371">
        <v>0</v>
      </c>
      <c r="G51" s="371">
        <v>0.99560353455723039</v>
      </c>
      <c r="H51" s="371">
        <v>0.99476814878641806</v>
      </c>
      <c r="I51" s="371">
        <v>0.99759082091024753</v>
      </c>
      <c r="J51" s="371">
        <v>0</v>
      </c>
      <c r="K51" s="371">
        <v>0</v>
      </c>
      <c r="L51" s="372">
        <v>0</v>
      </c>
    </row>
    <row r="52" spans="1:12" ht="18.95" hidden="1" customHeight="1">
      <c r="A52" s="234" t="s">
        <v>376</v>
      </c>
      <c r="B52" s="235" t="s">
        <v>47</v>
      </c>
      <c r="C52" s="236" t="s">
        <v>377</v>
      </c>
      <c r="D52" s="237" t="s">
        <v>41</v>
      </c>
      <c r="E52" s="855">
        <v>0</v>
      </c>
      <c r="F52" s="856">
        <v>0</v>
      </c>
      <c r="G52" s="856">
        <v>0</v>
      </c>
      <c r="H52" s="856">
        <v>0</v>
      </c>
      <c r="I52" s="856">
        <v>0</v>
      </c>
      <c r="J52" s="856">
        <v>0</v>
      </c>
      <c r="K52" s="856">
        <v>0</v>
      </c>
      <c r="L52" s="868">
        <v>0</v>
      </c>
    </row>
    <row r="53" spans="1:12" ht="18.95" hidden="1" customHeight="1">
      <c r="A53" s="234"/>
      <c r="B53" s="235"/>
      <c r="C53" s="236"/>
      <c r="D53" s="239" t="s">
        <v>42</v>
      </c>
      <c r="E53" s="858">
        <v>0</v>
      </c>
      <c r="F53" s="850">
        <v>0</v>
      </c>
      <c r="G53" s="850">
        <v>0</v>
      </c>
      <c r="H53" s="850">
        <v>0</v>
      </c>
      <c r="I53" s="850">
        <v>0</v>
      </c>
      <c r="J53" s="850">
        <v>0</v>
      </c>
      <c r="K53" s="850">
        <v>0</v>
      </c>
      <c r="L53" s="859">
        <v>0</v>
      </c>
    </row>
    <row r="54" spans="1:12" ht="18.95" hidden="1" customHeight="1">
      <c r="A54" s="234"/>
      <c r="B54" s="235"/>
      <c r="C54" s="236"/>
      <c r="D54" s="239" t="s">
        <v>43</v>
      </c>
      <c r="E54" s="858">
        <v>0</v>
      </c>
      <c r="F54" s="850">
        <v>0</v>
      </c>
      <c r="G54" s="850">
        <v>0</v>
      </c>
      <c r="H54" s="850">
        <v>0</v>
      </c>
      <c r="I54" s="850">
        <v>0</v>
      </c>
      <c r="J54" s="850">
        <v>0</v>
      </c>
      <c r="K54" s="850">
        <v>0</v>
      </c>
      <c r="L54" s="859">
        <v>0</v>
      </c>
    </row>
    <row r="55" spans="1:12" ht="18.95" hidden="1" customHeight="1">
      <c r="A55" s="238"/>
      <c r="B55" s="236"/>
      <c r="C55" s="236"/>
      <c r="D55" s="239" t="s">
        <v>44</v>
      </c>
      <c r="E55" s="368">
        <v>0</v>
      </c>
      <c r="F55" s="195">
        <v>0</v>
      </c>
      <c r="G55" s="195">
        <v>0</v>
      </c>
      <c r="H55" s="195">
        <v>0</v>
      </c>
      <c r="I55" s="195">
        <v>0</v>
      </c>
      <c r="J55" s="195">
        <v>0</v>
      </c>
      <c r="K55" s="195">
        <v>0</v>
      </c>
      <c r="L55" s="369">
        <v>0</v>
      </c>
    </row>
    <row r="56" spans="1:12" ht="18.95" hidden="1" customHeight="1">
      <c r="A56" s="240"/>
      <c r="B56" s="241"/>
      <c r="C56" s="241"/>
      <c r="D56" s="244" t="s">
        <v>45</v>
      </c>
      <c r="E56" s="370">
        <v>0</v>
      </c>
      <c r="F56" s="371">
        <v>0</v>
      </c>
      <c r="G56" s="371">
        <v>0</v>
      </c>
      <c r="H56" s="371">
        <v>0</v>
      </c>
      <c r="I56" s="371">
        <v>0</v>
      </c>
      <c r="J56" s="371">
        <v>0</v>
      </c>
      <c r="K56" s="371">
        <v>0</v>
      </c>
      <c r="L56" s="372">
        <v>0</v>
      </c>
    </row>
    <row r="57" spans="1:12" ht="18.95" customHeight="1">
      <c r="A57" s="234" t="s">
        <v>378</v>
      </c>
      <c r="B57" s="235" t="s">
        <v>47</v>
      </c>
      <c r="C57" s="236" t="s">
        <v>379</v>
      </c>
      <c r="D57" s="239" t="s">
        <v>41</v>
      </c>
      <c r="E57" s="855">
        <v>853890000</v>
      </c>
      <c r="F57" s="856">
        <v>648906000</v>
      </c>
      <c r="G57" s="856">
        <v>2089000</v>
      </c>
      <c r="H57" s="856">
        <v>170165000</v>
      </c>
      <c r="I57" s="856">
        <v>27631000</v>
      </c>
      <c r="J57" s="856">
        <v>0</v>
      </c>
      <c r="K57" s="856">
        <v>0</v>
      </c>
      <c r="L57" s="868">
        <v>5099000</v>
      </c>
    </row>
    <row r="58" spans="1:12" ht="18.95" customHeight="1">
      <c r="A58" s="234"/>
      <c r="B58" s="235"/>
      <c r="C58" s="236"/>
      <c r="D58" s="239" t="s">
        <v>42</v>
      </c>
      <c r="E58" s="858">
        <v>1739227364.1499999</v>
      </c>
      <c r="F58" s="850">
        <v>1052577824.1299999</v>
      </c>
      <c r="G58" s="850">
        <v>2087059.29</v>
      </c>
      <c r="H58" s="850">
        <v>195282118.25999993</v>
      </c>
      <c r="I58" s="850">
        <v>464687276.53000003</v>
      </c>
      <c r="J58" s="850">
        <v>0</v>
      </c>
      <c r="K58" s="850">
        <v>0</v>
      </c>
      <c r="L58" s="859">
        <v>24593085.939999998</v>
      </c>
    </row>
    <row r="59" spans="1:12" ht="18.95" customHeight="1">
      <c r="A59" s="234"/>
      <c r="B59" s="235"/>
      <c r="C59" s="236"/>
      <c r="D59" s="239" t="s">
        <v>43</v>
      </c>
      <c r="E59" s="858">
        <v>1725506968.3199992</v>
      </c>
      <c r="F59" s="850">
        <v>1048539339.5699998</v>
      </c>
      <c r="G59" s="850">
        <v>2040254.2999999998</v>
      </c>
      <c r="H59" s="850">
        <v>192386294.00999969</v>
      </c>
      <c r="I59" s="850">
        <v>458105522.91999984</v>
      </c>
      <c r="J59" s="850">
        <v>0</v>
      </c>
      <c r="K59" s="850">
        <v>0</v>
      </c>
      <c r="L59" s="859">
        <v>24435557.52</v>
      </c>
    </row>
    <row r="60" spans="1:12" ht="18.95" customHeight="1">
      <c r="A60" s="238"/>
      <c r="B60" s="236"/>
      <c r="C60" s="236"/>
      <c r="D60" s="239" t="s">
        <v>44</v>
      </c>
      <c r="E60" s="368">
        <v>2.0207602481818494</v>
      </c>
      <c r="F60" s="195">
        <v>1.6158570572162991</v>
      </c>
      <c r="G60" s="195">
        <v>0.97666553374820475</v>
      </c>
      <c r="H60" s="195">
        <v>1.1305867482149661</v>
      </c>
      <c r="I60" s="195" t="s">
        <v>753</v>
      </c>
      <c r="J60" s="195">
        <v>0</v>
      </c>
      <c r="K60" s="195">
        <v>0</v>
      </c>
      <c r="L60" s="369">
        <v>4.792225440282408</v>
      </c>
    </row>
    <row r="61" spans="1:12" ht="18.95" customHeight="1">
      <c r="A61" s="240"/>
      <c r="B61" s="241"/>
      <c r="C61" s="241"/>
      <c r="D61" s="239" t="s">
        <v>45</v>
      </c>
      <c r="E61" s="370">
        <v>0.99211121207450292</v>
      </c>
      <c r="F61" s="371">
        <v>0.99616324373607434</v>
      </c>
      <c r="G61" s="371">
        <v>0.97757371329877252</v>
      </c>
      <c r="H61" s="371">
        <v>0.985171073133564</v>
      </c>
      <c r="I61" s="371">
        <v>0.98583616564854393</v>
      </c>
      <c r="J61" s="371">
        <v>0</v>
      </c>
      <c r="K61" s="371">
        <v>0</v>
      </c>
      <c r="L61" s="369">
        <v>0.99359460539501543</v>
      </c>
    </row>
    <row r="62" spans="1:12" ht="18.95" customHeight="1">
      <c r="A62" s="234" t="s">
        <v>380</v>
      </c>
      <c r="B62" s="235" t="s">
        <v>47</v>
      </c>
      <c r="C62" s="236" t="s">
        <v>134</v>
      </c>
      <c r="D62" s="237" t="s">
        <v>41</v>
      </c>
      <c r="E62" s="855">
        <v>2652000</v>
      </c>
      <c r="F62" s="856">
        <v>2652000</v>
      </c>
      <c r="G62" s="856">
        <v>0</v>
      </c>
      <c r="H62" s="856">
        <v>0</v>
      </c>
      <c r="I62" s="856">
        <v>0</v>
      </c>
      <c r="J62" s="856">
        <v>0</v>
      </c>
      <c r="K62" s="856">
        <v>0</v>
      </c>
      <c r="L62" s="868">
        <v>0</v>
      </c>
    </row>
    <row r="63" spans="1:12" ht="18.95" customHeight="1">
      <c r="A63" s="234"/>
      <c r="B63" s="235"/>
      <c r="C63" s="236"/>
      <c r="D63" s="239" t="s">
        <v>42</v>
      </c>
      <c r="E63" s="858">
        <v>2761878</v>
      </c>
      <c r="F63" s="850">
        <v>2761878</v>
      </c>
      <c r="G63" s="850">
        <v>0</v>
      </c>
      <c r="H63" s="850">
        <v>0</v>
      </c>
      <c r="I63" s="850">
        <v>0</v>
      </c>
      <c r="J63" s="850">
        <v>0</v>
      </c>
      <c r="K63" s="850">
        <v>0</v>
      </c>
      <c r="L63" s="859">
        <v>0</v>
      </c>
    </row>
    <row r="64" spans="1:12" ht="18.95" customHeight="1">
      <c r="A64" s="234"/>
      <c r="B64" s="235"/>
      <c r="C64" s="236"/>
      <c r="D64" s="239" t="s">
        <v>43</v>
      </c>
      <c r="E64" s="858">
        <v>2721936.0600000005</v>
      </c>
      <c r="F64" s="850">
        <v>2721936.0600000005</v>
      </c>
      <c r="G64" s="850">
        <v>0</v>
      </c>
      <c r="H64" s="850">
        <v>0</v>
      </c>
      <c r="I64" s="850">
        <v>0</v>
      </c>
      <c r="J64" s="850">
        <v>0</v>
      </c>
      <c r="K64" s="850">
        <v>0</v>
      </c>
      <c r="L64" s="859">
        <v>0</v>
      </c>
    </row>
    <row r="65" spans="1:12" ht="18.95" customHeight="1">
      <c r="A65" s="238"/>
      <c r="B65" s="236"/>
      <c r="C65" s="236"/>
      <c r="D65" s="239" t="s">
        <v>44</v>
      </c>
      <c r="E65" s="368">
        <v>1.0263710633484164</v>
      </c>
      <c r="F65" s="195">
        <v>1.0263710633484164</v>
      </c>
      <c r="G65" s="195">
        <v>0</v>
      </c>
      <c r="H65" s="195">
        <v>0</v>
      </c>
      <c r="I65" s="195">
        <v>0</v>
      </c>
      <c r="J65" s="195">
        <v>0</v>
      </c>
      <c r="K65" s="195">
        <v>0</v>
      </c>
      <c r="L65" s="369">
        <v>0</v>
      </c>
    </row>
    <row r="66" spans="1:12" ht="18.95" customHeight="1">
      <c r="A66" s="240"/>
      <c r="B66" s="241"/>
      <c r="C66" s="241"/>
      <c r="D66" s="244" t="s">
        <v>45</v>
      </c>
      <c r="E66" s="370">
        <v>0.98553812297284693</v>
      </c>
      <c r="F66" s="371">
        <v>0.98553812297284693</v>
      </c>
      <c r="G66" s="371">
        <v>0</v>
      </c>
      <c r="H66" s="371">
        <v>0</v>
      </c>
      <c r="I66" s="371">
        <v>0</v>
      </c>
      <c r="J66" s="371">
        <v>0</v>
      </c>
      <c r="K66" s="371">
        <v>0</v>
      </c>
      <c r="L66" s="372">
        <v>0</v>
      </c>
    </row>
    <row r="67" spans="1:12" ht="18.95" customHeight="1">
      <c r="A67" s="234" t="s">
        <v>381</v>
      </c>
      <c r="B67" s="235" t="s">
        <v>47</v>
      </c>
      <c r="C67" s="236" t="s">
        <v>382</v>
      </c>
      <c r="D67" s="237" t="s">
        <v>41</v>
      </c>
      <c r="E67" s="855">
        <v>94328000</v>
      </c>
      <c r="F67" s="856">
        <v>86209000</v>
      </c>
      <c r="G67" s="856">
        <v>0</v>
      </c>
      <c r="H67" s="856">
        <v>7784000</v>
      </c>
      <c r="I67" s="856">
        <v>335000</v>
      </c>
      <c r="J67" s="856">
        <v>0</v>
      </c>
      <c r="K67" s="856">
        <v>0</v>
      </c>
      <c r="L67" s="868">
        <v>0</v>
      </c>
    </row>
    <row r="68" spans="1:12" ht="18.95" customHeight="1">
      <c r="A68" s="234"/>
      <c r="B68" s="235"/>
      <c r="C68" s="236"/>
      <c r="D68" s="239" t="s">
        <v>42</v>
      </c>
      <c r="E68" s="858">
        <v>274221352.72000009</v>
      </c>
      <c r="F68" s="850">
        <v>212715200.61000004</v>
      </c>
      <c r="G68" s="850">
        <v>0</v>
      </c>
      <c r="H68" s="850">
        <v>56905598.930000007</v>
      </c>
      <c r="I68" s="850">
        <v>4600553.18</v>
      </c>
      <c r="J68" s="850">
        <v>0</v>
      </c>
      <c r="K68" s="850">
        <v>0</v>
      </c>
      <c r="L68" s="859">
        <v>0</v>
      </c>
    </row>
    <row r="69" spans="1:12" ht="18.95" customHeight="1">
      <c r="A69" s="234"/>
      <c r="B69" s="235"/>
      <c r="C69" s="236"/>
      <c r="D69" s="239" t="s">
        <v>43</v>
      </c>
      <c r="E69" s="858">
        <v>257094261.68000001</v>
      </c>
      <c r="F69" s="850">
        <v>196421334.30000001</v>
      </c>
      <c r="G69" s="850">
        <v>0</v>
      </c>
      <c r="H69" s="850">
        <v>56100768.359999992</v>
      </c>
      <c r="I69" s="850">
        <v>4572159.0200000014</v>
      </c>
      <c r="J69" s="850">
        <v>0</v>
      </c>
      <c r="K69" s="850">
        <v>0</v>
      </c>
      <c r="L69" s="859">
        <v>0</v>
      </c>
    </row>
    <row r="70" spans="1:12" ht="18.95" customHeight="1">
      <c r="A70" s="238"/>
      <c r="B70" s="236"/>
      <c r="C70" s="236"/>
      <c r="D70" s="239" t="s">
        <v>44</v>
      </c>
      <c r="E70" s="368">
        <v>2.7255349597150369</v>
      </c>
      <c r="F70" s="195">
        <v>2.278431884142027</v>
      </c>
      <c r="G70" s="195">
        <v>0</v>
      </c>
      <c r="H70" s="195">
        <v>7.2071901798561138</v>
      </c>
      <c r="I70" s="195" t="s">
        <v>753</v>
      </c>
      <c r="J70" s="195">
        <v>0</v>
      </c>
      <c r="K70" s="195">
        <v>0</v>
      </c>
      <c r="L70" s="369">
        <v>0</v>
      </c>
    </row>
    <row r="71" spans="1:12" ht="18.95" customHeight="1">
      <c r="A71" s="240"/>
      <c r="B71" s="241"/>
      <c r="C71" s="241"/>
      <c r="D71" s="242" t="s">
        <v>45</v>
      </c>
      <c r="E71" s="370">
        <v>0.93754282491091023</v>
      </c>
      <c r="F71" s="371">
        <v>0.92340055499901108</v>
      </c>
      <c r="G71" s="371">
        <v>0</v>
      </c>
      <c r="H71" s="371">
        <v>0.98585674195275508</v>
      </c>
      <c r="I71" s="371">
        <v>0.99382809873311839</v>
      </c>
      <c r="J71" s="371">
        <v>0</v>
      </c>
      <c r="K71" s="371">
        <v>0</v>
      </c>
      <c r="L71" s="372">
        <v>0</v>
      </c>
    </row>
    <row r="72" spans="1:12" ht="18.95" customHeight="1">
      <c r="A72" s="251" t="s">
        <v>383</v>
      </c>
      <c r="B72" s="247" t="s">
        <v>47</v>
      </c>
      <c r="C72" s="252" t="s">
        <v>384</v>
      </c>
      <c r="D72" s="249" t="s">
        <v>41</v>
      </c>
      <c r="E72" s="855">
        <v>382031000</v>
      </c>
      <c r="F72" s="856">
        <v>304074000</v>
      </c>
      <c r="G72" s="856">
        <v>153000</v>
      </c>
      <c r="H72" s="856">
        <v>53495000</v>
      </c>
      <c r="I72" s="856">
        <v>2594000</v>
      </c>
      <c r="J72" s="856">
        <v>0</v>
      </c>
      <c r="K72" s="856">
        <v>0</v>
      </c>
      <c r="L72" s="868">
        <v>21715000</v>
      </c>
    </row>
    <row r="73" spans="1:12" ht="18.95" customHeight="1">
      <c r="A73" s="234"/>
      <c r="B73" s="235"/>
      <c r="C73" s="236"/>
      <c r="D73" s="239" t="s">
        <v>42</v>
      </c>
      <c r="E73" s="858">
        <v>391443317.62000006</v>
      </c>
      <c r="F73" s="850">
        <v>319672416.31999999</v>
      </c>
      <c r="G73" s="850">
        <v>146575.91999999998</v>
      </c>
      <c r="H73" s="850">
        <v>50713294.460000008</v>
      </c>
      <c r="I73" s="850">
        <v>3917117</v>
      </c>
      <c r="J73" s="850">
        <v>0</v>
      </c>
      <c r="K73" s="850">
        <v>0</v>
      </c>
      <c r="L73" s="859">
        <v>16993913.920000002</v>
      </c>
    </row>
    <row r="74" spans="1:12" ht="18.95" customHeight="1">
      <c r="A74" s="234"/>
      <c r="B74" s="235"/>
      <c r="C74" s="236"/>
      <c r="D74" s="239" t="s">
        <v>43</v>
      </c>
      <c r="E74" s="858">
        <v>387781836.55000007</v>
      </c>
      <c r="F74" s="850">
        <v>317765072.60000002</v>
      </c>
      <c r="G74" s="850">
        <v>131959.35999999999</v>
      </c>
      <c r="H74" s="850">
        <v>50044658.23999998</v>
      </c>
      <c r="I74" s="850">
        <v>3904513.6900000004</v>
      </c>
      <c r="J74" s="850">
        <v>0</v>
      </c>
      <c r="K74" s="850">
        <v>0</v>
      </c>
      <c r="L74" s="859">
        <v>15935632.66</v>
      </c>
    </row>
    <row r="75" spans="1:12" ht="18.95" customHeight="1">
      <c r="A75" s="238"/>
      <c r="B75" s="236"/>
      <c r="C75" s="236" t="s">
        <v>4</v>
      </c>
      <c r="D75" s="239" t="s">
        <v>44</v>
      </c>
      <c r="E75" s="368">
        <v>1.0150533243375539</v>
      </c>
      <c r="F75" s="195">
        <v>1.0450254628807463</v>
      </c>
      <c r="G75" s="195">
        <v>0.86247947712418294</v>
      </c>
      <c r="H75" s="195">
        <v>0.93550160276661332</v>
      </c>
      <c r="I75" s="195">
        <v>1.505209595219738</v>
      </c>
      <c r="J75" s="195">
        <v>0</v>
      </c>
      <c r="K75" s="195">
        <v>0</v>
      </c>
      <c r="L75" s="369">
        <v>0.73385367994473871</v>
      </c>
    </row>
    <row r="76" spans="1:12" ht="18.75" customHeight="1">
      <c r="A76" s="240"/>
      <c r="B76" s="241"/>
      <c r="C76" s="241"/>
      <c r="D76" s="245" t="s">
        <v>45</v>
      </c>
      <c r="E76" s="370">
        <v>0.99064620366426992</v>
      </c>
      <c r="F76" s="371">
        <v>0.99403344291648021</v>
      </c>
      <c r="G76" s="371">
        <v>0.90027993684092178</v>
      </c>
      <c r="H76" s="371">
        <v>0.98681536612598864</v>
      </c>
      <c r="I76" s="371">
        <v>0.99678250356065456</v>
      </c>
      <c r="J76" s="371">
        <v>0</v>
      </c>
      <c r="K76" s="371">
        <v>0</v>
      </c>
      <c r="L76" s="372">
        <v>0.93772586674371006</v>
      </c>
    </row>
    <row r="77" spans="1:12" ht="18.95" hidden="1" customHeight="1">
      <c r="A77" s="234" t="s">
        <v>385</v>
      </c>
      <c r="B77" s="235" t="s">
        <v>47</v>
      </c>
      <c r="C77" s="236" t="s">
        <v>386</v>
      </c>
      <c r="D77" s="250" t="s">
        <v>41</v>
      </c>
      <c r="E77" s="855">
        <v>0</v>
      </c>
      <c r="F77" s="856">
        <v>0</v>
      </c>
      <c r="G77" s="856">
        <v>0</v>
      </c>
      <c r="H77" s="856">
        <v>0</v>
      </c>
      <c r="I77" s="856">
        <v>0</v>
      </c>
      <c r="J77" s="856">
        <v>0</v>
      </c>
      <c r="K77" s="856">
        <v>0</v>
      </c>
      <c r="L77" s="868">
        <v>0</v>
      </c>
    </row>
    <row r="78" spans="1:12" ht="18.95" hidden="1" customHeight="1">
      <c r="A78" s="234"/>
      <c r="B78" s="235"/>
      <c r="C78" s="236"/>
      <c r="D78" s="239" t="s">
        <v>42</v>
      </c>
      <c r="E78" s="858">
        <v>0</v>
      </c>
      <c r="F78" s="850">
        <v>0</v>
      </c>
      <c r="G78" s="850">
        <v>0</v>
      </c>
      <c r="H78" s="850">
        <v>0</v>
      </c>
      <c r="I78" s="850">
        <v>0</v>
      </c>
      <c r="J78" s="850">
        <v>0</v>
      </c>
      <c r="K78" s="850">
        <v>0</v>
      </c>
      <c r="L78" s="859">
        <v>0</v>
      </c>
    </row>
    <row r="79" spans="1:12" ht="18.95" hidden="1" customHeight="1">
      <c r="A79" s="234"/>
      <c r="B79" s="235"/>
      <c r="C79" s="236"/>
      <c r="D79" s="239" t="s">
        <v>43</v>
      </c>
      <c r="E79" s="858">
        <v>0</v>
      </c>
      <c r="F79" s="850">
        <v>0</v>
      </c>
      <c r="G79" s="850">
        <v>0</v>
      </c>
      <c r="H79" s="850">
        <v>0</v>
      </c>
      <c r="I79" s="850">
        <v>0</v>
      </c>
      <c r="J79" s="850">
        <v>0</v>
      </c>
      <c r="K79" s="850">
        <v>0</v>
      </c>
      <c r="L79" s="859">
        <v>0</v>
      </c>
    </row>
    <row r="80" spans="1:12" ht="18.95" hidden="1" customHeight="1">
      <c r="A80" s="238"/>
      <c r="B80" s="236"/>
      <c r="C80" s="236"/>
      <c r="D80" s="239" t="s">
        <v>44</v>
      </c>
      <c r="E80" s="368">
        <v>0</v>
      </c>
      <c r="F80" s="195">
        <v>0</v>
      </c>
      <c r="G80" s="195">
        <v>0</v>
      </c>
      <c r="H80" s="195">
        <v>0</v>
      </c>
      <c r="I80" s="195">
        <v>0</v>
      </c>
      <c r="J80" s="195">
        <v>0</v>
      </c>
      <c r="K80" s="195">
        <v>0</v>
      </c>
      <c r="L80" s="369">
        <v>0</v>
      </c>
    </row>
    <row r="81" spans="1:12" ht="18.95" hidden="1" customHeight="1">
      <c r="A81" s="240"/>
      <c r="B81" s="241"/>
      <c r="C81" s="241"/>
      <c r="D81" s="239" t="s">
        <v>45</v>
      </c>
      <c r="E81" s="370">
        <v>0</v>
      </c>
      <c r="F81" s="371">
        <v>0</v>
      </c>
      <c r="G81" s="371">
        <v>0</v>
      </c>
      <c r="H81" s="371">
        <v>0</v>
      </c>
      <c r="I81" s="371">
        <v>0</v>
      </c>
      <c r="J81" s="371">
        <v>0</v>
      </c>
      <c r="K81" s="371">
        <v>0</v>
      </c>
      <c r="L81" s="372">
        <v>0</v>
      </c>
    </row>
    <row r="82" spans="1:12" ht="18.95" hidden="1" customHeight="1">
      <c r="A82" s="234" t="s">
        <v>387</v>
      </c>
      <c r="B82" s="235" t="s">
        <v>47</v>
      </c>
      <c r="C82" s="236" t="s">
        <v>111</v>
      </c>
      <c r="D82" s="237" t="s">
        <v>41</v>
      </c>
      <c r="E82" s="855">
        <v>0</v>
      </c>
      <c r="F82" s="856">
        <v>0</v>
      </c>
      <c r="G82" s="856">
        <v>0</v>
      </c>
      <c r="H82" s="856">
        <v>0</v>
      </c>
      <c r="I82" s="856">
        <v>0</v>
      </c>
      <c r="J82" s="856">
        <v>0</v>
      </c>
      <c r="K82" s="856">
        <v>0</v>
      </c>
      <c r="L82" s="868">
        <v>0</v>
      </c>
    </row>
    <row r="83" spans="1:12" ht="18.95" hidden="1" customHeight="1">
      <c r="A83" s="234"/>
      <c r="B83" s="235"/>
      <c r="C83" s="236"/>
      <c r="D83" s="239" t="s">
        <v>42</v>
      </c>
      <c r="E83" s="858">
        <v>0</v>
      </c>
      <c r="F83" s="850">
        <v>0</v>
      </c>
      <c r="G83" s="850">
        <v>0</v>
      </c>
      <c r="H83" s="850">
        <v>0</v>
      </c>
      <c r="I83" s="850">
        <v>0</v>
      </c>
      <c r="J83" s="850">
        <v>0</v>
      </c>
      <c r="K83" s="850">
        <v>0</v>
      </c>
      <c r="L83" s="859">
        <v>0</v>
      </c>
    </row>
    <row r="84" spans="1:12" ht="18.95" hidden="1" customHeight="1">
      <c r="A84" s="234"/>
      <c r="B84" s="235"/>
      <c r="C84" s="236"/>
      <c r="D84" s="239" t="s">
        <v>43</v>
      </c>
      <c r="E84" s="858">
        <v>0</v>
      </c>
      <c r="F84" s="850">
        <v>0</v>
      </c>
      <c r="G84" s="850">
        <v>0</v>
      </c>
      <c r="H84" s="850">
        <v>0</v>
      </c>
      <c r="I84" s="850">
        <v>0</v>
      </c>
      <c r="J84" s="850">
        <v>0</v>
      </c>
      <c r="K84" s="850">
        <v>0</v>
      </c>
      <c r="L84" s="859">
        <v>0</v>
      </c>
    </row>
    <row r="85" spans="1:12" ht="18.95" hidden="1" customHeight="1">
      <c r="A85" s="238"/>
      <c r="B85" s="236"/>
      <c r="C85" s="236"/>
      <c r="D85" s="239" t="s">
        <v>44</v>
      </c>
      <c r="E85" s="368">
        <v>0</v>
      </c>
      <c r="F85" s="195">
        <v>0</v>
      </c>
      <c r="G85" s="195">
        <v>0</v>
      </c>
      <c r="H85" s="195">
        <v>0</v>
      </c>
      <c r="I85" s="195">
        <v>0</v>
      </c>
      <c r="J85" s="195">
        <v>0</v>
      </c>
      <c r="K85" s="195">
        <v>0</v>
      </c>
      <c r="L85" s="369">
        <v>0</v>
      </c>
    </row>
    <row r="86" spans="1:12" ht="18.95" hidden="1" customHeight="1">
      <c r="A86" s="240"/>
      <c r="B86" s="241"/>
      <c r="C86" s="241"/>
      <c r="D86" s="244" t="s">
        <v>45</v>
      </c>
      <c r="E86" s="370">
        <v>0</v>
      </c>
      <c r="F86" s="371">
        <v>0</v>
      </c>
      <c r="G86" s="371">
        <v>0</v>
      </c>
      <c r="H86" s="371">
        <v>0</v>
      </c>
      <c r="I86" s="371">
        <v>0</v>
      </c>
      <c r="J86" s="371">
        <v>0</v>
      </c>
      <c r="K86" s="371">
        <v>0</v>
      </c>
      <c r="L86" s="372">
        <v>0</v>
      </c>
    </row>
    <row r="87" spans="1:12" ht="18.95" customHeight="1">
      <c r="A87" s="234" t="s">
        <v>388</v>
      </c>
      <c r="B87" s="235" t="s">
        <v>47</v>
      </c>
      <c r="C87" s="236" t="s">
        <v>83</v>
      </c>
      <c r="D87" s="239" t="s">
        <v>41</v>
      </c>
      <c r="E87" s="855">
        <v>1419689000</v>
      </c>
      <c r="F87" s="856">
        <v>424245000</v>
      </c>
      <c r="G87" s="856">
        <v>2383000</v>
      </c>
      <c r="H87" s="856">
        <v>923129000</v>
      </c>
      <c r="I87" s="856">
        <v>53652000</v>
      </c>
      <c r="J87" s="856">
        <v>0</v>
      </c>
      <c r="K87" s="856">
        <v>0</v>
      </c>
      <c r="L87" s="868">
        <v>16280000</v>
      </c>
    </row>
    <row r="88" spans="1:12" ht="18.95" customHeight="1">
      <c r="A88" s="234"/>
      <c r="B88" s="235"/>
      <c r="C88" s="236"/>
      <c r="D88" s="239" t="s">
        <v>42</v>
      </c>
      <c r="E88" s="858">
        <v>1623195794.1999998</v>
      </c>
      <c r="F88" s="850">
        <v>496446560.18999994</v>
      </c>
      <c r="G88" s="850">
        <v>2556993.29</v>
      </c>
      <c r="H88" s="850">
        <v>1010331485.91</v>
      </c>
      <c r="I88" s="850">
        <v>59952487.75</v>
      </c>
      <c r="J88" s="850">
        <v>0</v>
      </c>
      <c r="K88" s="850">
        <v>0</v>
      </c>
      <c r="L88" s="859">
        <v>53908267.060000002</v>
      </c>
    </row>
    <row r="89" spans="1:12" ht="18.95" customHeight="1">
      <c r="A89" s="234"/>
      <c r="B89" s="235"/>
      <c r="C89" s="236"/>
      <c r="D89" s="239" t="s">
        <v>43</v>
      </c>
      <c r="E89" s="858">
        <v>1592584011.6400006</v>
      </c>
      <c r="F89" s="850">
        <v>484442057.20000023</v>
      </c>
      <c r="G89" s="850">
        <v>2432400.060000001</v>
      </c>
      <c r="H89" s="850">
        <v>999814707.74000037</v>
      </c>
      <c r="I89" s="850">
        <v>58214103.300000004</v>
      </c>
      <c r="J89" s="850">
        <v>0</v>
      </c>
      <c r="K89" s="850">
        <v>0</v>
      </c>
      <c r="L89" s="859">
        <v>47680743.340000063</v>
      </c>
    </row>
    <row r="90" spans="1:12" ht="18.95" customHeight="1">
      <c r="A90" s="234"/>
      <c r="B90" s="236"/>
      <c r="C90" s="236"/>
      <c r="D90" s="239" t="s">
        <v>44</v>
      </c>
      <c r="E90" s="368">
        <v>1.1217837228012617</v>
      </c>
      <c r="F90" s="195">
        <v>1.1418922019116318</v>
      </c>
      <c r="G90" s="195">
        <v>1.0207301972303824</v>
      </c>
      <c r="H90" s="195">
        <v>1.0830714967680577</v>
      </c>
      <c r="I90" s="195">
        <v>1.085031374412883</v>
      </c>
      <c r="J90" s="195">
        <v>0</v>
      </c>
      <c r="K90" s="195">
        <v>0</v>
      </c>
      <c r="L90" s="369">
        <v>2.9287925884520924</v>
      </c>
    </row>
    <row r="91" spans="1:12" ht="18.95" customHeight="1">
      <c r="A91" s="240"/>
      <c r="B91" s="241"/>
      <c r="C91" s="241"/>
      <c r="D91" s="242" t="s">
        <v>45</v>
      </c>
      <c r="E91" s="370">
        <v>0.98114104122904877</v>
      </c>
      <c r="F91" s="371">
        <v>0.97581914358434607</v>
      </c>
      <c r="G91" s="371">
        <v>0.95127354049489932</v>
      </c>
      <c r="H91" s="371">
        <v>0.98959076469785834</v>
      </c>
      <c r="I91" s="371">
        <v>0.97100396471871186</v>
      </c>
      <c r="J91" s="371">
        <v>0</v>
      </c>
      <c r="K91" s="371">
        <v>0</v>
      </c>
      <c r="L91" s="372">
        <v>0.88447924484256391</v>
      </c>
    </row>
    <row r="92" spans="1:12" ht="18.75" hidden="1" customHeight="1">
      <c r="A92" s="234" t="s">
        <v>389</v>
      </c>
      <c r="B92" s="235" t="s">
        <v>47</v>
      </c>
      <c r="C92" s="236" t="s">
        <v>390</v>
      </c>
      <c r="D92" s="237" t="s">
        <v>41</v>
      </c>
      <c r="E92" s="855">
        <v>0</v>
      </c>
      <c r="F92" s="856">
        <v>0</v>
      </c>
      <c r="G92" s="856">
        <v>0</v>
      </c>
      <c r="H92" s="856">
        <v>0</v>
      </c>
      <c r="I92" s="856">
        <v>0</v>
      </c>
      <c r="J92" s="856">
        <v>0</v>
      </c>
      <c r="K92" s="856">
        <v>0</v>
      </c>
      <c r="L92" s="868">
        <v>0</v>
      </c>
    </row>
    <row r="93" spans="1:12" ht="18.95" hidden="1" customHeight="1">
      <c r="A93" s="234"/>
      <c r="B93" s="235"/>
      <c r="C93" s="236" t="s">
        <v>391</v>
      </c>
      <c r="D93" s="239" t="s">
        <v>42</v>
      </c>
      <c r="E93" s="858">
        <v>0</v>
      </c>
      <c r="F93" s="850">
        <v>0</v>
      </c>
      <c r="G93" s="850">
        <v>0</v>
      </c>
      <c r="H93" s="850">
        <v>0</v>
      </c>
      <c r="I93" s="850">
        <v>0</v>
      </c>
      <c r="J93" s="850">
        <v>0</v>
      </c>
      <c r="K93" s="850">
        <v>0</v>
      </c>
      <c r="L93" s="859">
        <v>0</v>
      </c>
    </row>
    <row r="94" spans="1:12" ht="18.95" hidden="1" customHeight="1">
      <c r="A94" s="234"/>
      <c r="B94" s="235"/>
      <c r="C94" s="236" t="s">
        <v>392</v>
      </c>
      <c r="D94" s="239" t="s">
        <v>43</v>
      </c>
      <c r="E94" s="858">
        <v>0</v>
      </c>
      <c r="F94" s="850">
        <v>0</v>
      </c>
      <c r="G94" s="850">
        <v>0</v>
      </c>
      <c r="H94" s="850">
        <v>0</v>
      </c>
      <c r="I94" s="850">
        <v>0</v>
      </c>
      <c r="J94" s="850">
        <v>0</v>
      </c>
      <c r="K94" s="850">
        <v>0</v>
      </c>
      <c r="L94" s="859">
        <v>0</v>
      </c>
    </row>
    <row r="95" spans="1:12" ht="18.95" hidden="1" customHeight="1">
      <c r="A95" s="238"/>
      <c r="B95" s="236"/>
      <c r="C95" s="236" t="s">
        <v>393</v>
      </c>
      <c r="D95" s="239" t="s">
        <v>44</v>
      </c>
      <c r="E95" s="368">
        <v>0</v>
      </c>
      <c r="F95" s="195">
        <v>0</v>
      </c>
      <c r="G95" s="195">
        <v>0</v>
      </c>
      <c r="H95" s="195">
        <v>0</v>
      </c>
      <c r="I95" s="195">
        <v>0</v>
      </c>
      <c r="J95" s="195">
        <v>0</v>
      </c>
      <c r="K95" s="195">
        <v>0</v>
      </c>
      <c r="L95" s="369">
        <v>0</v>
      </c>
    </row>
    <row r="96" spans="1:12" ht="18.95" hidden="1" customHeight="1">
      <c r="A96" s="240"/>
      <c r="B96" s="241"/>
      <c r="C96" s="241"/>
      <c r="D96" s="244" t="s">
        <v>45</v>
      </c>
      <c r="E96" s="370">
        <v>0</v>
      </c>
      <c r="F96" s="371">
        <v>0</v>
      </c>
      <c r="G96" s="371">
        <v>0</v>
      </c>
      <c r="H96" s="371">
        <v>0</v>
      </c>
      <c r="I96" s="371">
        <v>0</v>
      </c>
      <c r="J96" s="371">
        <v>0</v>
      </c>
      <c r="K96" s="371">
        <v>0</v>
      </c>
      <c r="L96" s="372">
        <v>0</v>
      </c>
    </row>
    <row r="97" spans="1:12" ht="18.95" customHeight="1">
      <c r="A97" s="234" t="s">
        <v>394</v>
      </c>
      <c r="B97" s="235" t="s">
        <v>47</v>
      </c>
      <c r="C97" s="236" t="s">
        <v>113</v>
      </c>
      <c r="D97" s="239" t="s">
        <v>41</v>
      </c>
      <c r="E97" s="855">
        <v>7416000</v>
      </c>
      <c r="F97" s="856">
        <v>1670000</v>
      </c>
      <c r="G97" s="856">
        <v>5000</v>
      </c>
      <c r="H97" s="856">
        <v>3875000</v>
      </c>
      <c r="I97" s="856">
        <v>1866000</v>
      </c>
      <c r="J97" s="856">
        <v>0</v>
      </c>
      <c r="K97" s="856">
        <v>0</v>
      </c>
      <c r="L97" s="868">
        <v>0</v>
      </c>
    </row>
    <row r="98" spans="1:12" ht="18.95" customHeight="1">
      <c r="A98" s="234"/>
      <c r="B98" s="235"/>
      <c r="C98" s="236"/>
      <c r="D98" s="239" t="s">
        <v>42</v>
      </c>
      <c r="E98" s="858">
        <v>34281865.729999997</v>
      </c>
      <c r="F98" s="850">
        <v>20768917</v>
      </c>
      <c r="G98" s="850">
        <v>3590</v>
      </c>
      <c r="H98" s="850">
        <v>5920101.6899999995</v>
      </c>
      <c r="I98" s="850">
        <v>7589257.04</v>
      </c>
      <c r="J98" s="850">
        <v>0</v>
      </c>
      <c r="K98" s="850">
        <v>0</v>
      </c>
      <c r="L98" s="859">
        <v>0</v>
      </c>
    </row>
    <row r="99" spans="1:12" ht="18.95" customHeight="1">
      <c r="A99" s="234"/>
      <c r="B99" s="235"/>
      <c r="C99" s="236"/>
      <c r="D99" s="239" t="s">
        <v>43</v>
      </c>
      <c r="E99" s="858">
        <v>33835545.979999997</v>
      </c>
      <c r="F99" s="850">
        <v>20591045.82</v>
      </c>
      <c r="G99" s="850">
        <v>3589.3</v>
      </c>
      <c r="H99" s="850">
        <v>5683148.1799999978</v>
      </c>
      <c r="I99" s="850">
        <v>7557762.6800000016</v>
      </c>
      <c r="J99" s="850">
        <v>0</v>
      </c>
      <c r="K99" s="850">
        <v>0</v>
      </c>
      <c r="L99" s="859">
        <v>0</v>
      </c>
    </row>
    <row r="100" spans="1:12" ht="18.95" customHeight="1">
      <c r="A100" s="238"/>
      <c r="B100" s="236"/>
      <c r="C100" s="236"/>
      <c r="D100" s="239" t="s">
        <v>44</v>
      </c>
      <c r="E100" s="368">
        <v>4.5625062001078742</v>
      </c>
      <c r="F100" s="195" t="s">
        <v>753</v>
      </c>
      <c r="G100" s="195">
        <v>0.71786000000000005</v>
      </c>
      <c r="H100" s="195">
        <v>1.4666188851612898</v>
      </c>
      <c r="I100" s="195">
        <v>4.0502479528403006</v>
      </c>
      <c r="J100" s="195">
        <v>0</v>
      </c>
      <c r="K100" s="195">
        <v>0</v>
      </c>
      <c r="L100" s="369">
        <v>0</v>
      </c>
    </row>
    <row r="101" spans="1:12" ht="18.95" customHeight="1">
      <c r="A101" s="240"/>
      <c r="B101" s="241"/>
      <c r="C101" s="241"/>
      <c r="D101" s="242" t="s">
        <v>45</v>
      </c>
      <c r="E101" s="370">
        <v>0.98698087923466116</v>
      </c>
      <c r="F101" s="371">
        <v>0.99143570268974546</v>
      </c>
      <c r="G101" s="371">
        <v>0.9998050139275767</v>
      </c>
      <c r="H101" s="371">
        <v>0.95997475678496302</v>
      </c>
      <c r="I101" s="371">
        <v>0.99585013923839927</v>
      </c>
      <c r="J101" s="371">
        <v>0</v>
      </c>
      <c r="K101" s="371">
        <v>0</v>
      </c>
      <c r="L101" s="372">
        <v>0</v>
      </c>
    </row>
    <row r="102" spans="1:12" ht="18.95" hidden="1" customHeight="1">
      <c r="A102" s="251" t="s">
        <v>395</v>
      </c>
      <c r="B102" s="247" t="s">
        <v>47</v>
      </c>
      <c r="C102" s="252" t="s">
        <v>396</v>
      </c>
      <c r="D102" s="249" t="s">
        <v>41</v>
      </c>
      <c r="E102" s="855">
        <v>0</v>
      </c>
      <c r="F102" s="856">
        <v>0</v>
      </c>
      <c r="G102" s="856">
        <v>0</v>
      </c>
      <c r="H102" s="856">
        <v>0</v>
      </c>
      <c r="I102" s="856">
        <v>0</v>
      </c>
      <c r="J102" s="856">
        <v>0</v>
      </c>
      <c r="K102" s="856">
        <v>0</v>
      </c>
      <c r="L102" s="868">
        <v>0</v>
      </c>
    </row>
    <row r="103" spans="1:12" ht="18.95" hidden="1" customHeight="1">
      <c r="A103" s="234"/>
      <c r="B103" s="235"/>
      <c r="C103" s="236" t="s">
        <v>397</v>
      </c>
      <c r="D103" s="239" t="s">
        <v>42</v>
      </c>
      <c r="E103" s="858">
        <v>0</v>
      </c>
      <c r="F103" s="850">
        <v>0</v>
      </c>
      <c r="G103" s="850">
        <v>0</v>
      </c>
      <c r="H103" s="850">
        <v>0</v>
      </c>
      <c r="I103" s="850">
        <v>0</v>
      </c>
      <c r="J103" s="850">
        <v>0</v>
      </c>
      <c r="K103" s="850">
        <v>0</v>
      </c>
      <c r="L103" s="859">
        <v>0</v>
      </c>
    </row>
    <row r="104" spans="1:12" ht="18.95" hidden="1" customHeight="1">
      <c r="A104" s="234"/>
      <c r="B104" s="235"/>
      <c r="C104" s="236"/>
      <c r="D104" s="239" t="s">
        <v>43</v>
      </c>
      <c r="E104" s="858">
        <v>0</v>
      </c>
      <c r="F104" s="850">
        <v>0</v>
      </c>
      <c r="G104" s="850">
        <v>0</v>
      </c>
      <c r="H104" s="850">
        <v>0</v>
      </c>
      <c r="I104" s="850">
        <v>0</v>
      </c>
      <c r="J104" s="850">
        <v>0</v>
      </c>
      <c r="K104" s="850">
        <v>0</v>
      </c>
      <c r="L104" s="859">
        <v>0</v>
      </c>
    </row>
    <row r="105" spans="1:12" ht="18.95" hidden="1" customHeight="1">
      <c r="A105" s="238"/>
      <c r="B105" s="236"/>
      <c r="C105" s="236"/>
      <c r="D105" s="239" t="s">
        <v>44</v>
      </c>
      <c r="E105" s="368">
        <v>0</v>
      </c>
      <c r="F105" s="195">
        <v>0</v>
      </c>
      <c r="G105" s="195">
        <v>0</v>
      </c>
      <c r="H105" s="195">
        <v>0</v>
      </c>
      <c r="I105" s="195">
        <v>0</v>
      </c>
      <c r="J105" s="195">
        <v>0</v>
      </c>
      <c r="K105" s="195">
        <v>0</v>
      </c>
      <c r="L105" s="369">
        <v>0</v>
      </c>
    </row>
    <row r="106" spans="1:12" ht="18.95" hidden="1" customHeight="1">
      <c r="A106" s="240"/>
      <c r="B106" s="241"/>
      <c r="C106" s="241"/>
      <c r="D106" s="245" t="s">
        <v>45</v>
      </c>
      <c r="E106" s="370">
        <v>0</v>
      </c>
      <c r="F106" s="371">
        <v>0</v>
      </c>
      <c r="G106" s="371">
        <v>0</v>
      </c>
      <c r="H106" s="371">
        <v>0</v>
      </c>
      <c r="I106" s="371">
        <v>0</v>
      </c>
      <c r="J106" s="371">
        <v>0</v>
      </c>
      <c r="K106" s="371">
        <v>0</v>
      </c>
      <c r="L106" s="372">
        <v>0</v>
      </c>
    </row>
    <row r="107" spans="1:12" ht="18.95" customHeight="1">
      <c r="A107" s="234" t="s">
        <v>398</v>
      </c>
      <c r="B107" s="235" t="s">
        <v>47</v>
      </c>
      <c r="C107" s="236" t="s">
        <v>399</v>
      </c>
      <c r="D107" s="250" t="s">
        <v>41</v>
      </c>
      <c r="E107" s="855">
        <v>2645894000</v>
      </c>
      <c r="F107" s="856">
        <v>2375835000</v>
      </c>
      <c r="G107" s="856">
        <v>4748000</v>
      </c>
      <c r="H107" s="856">
        <v>189444000</v>
      </c>
      <c r="I107" s="856">
        <v>60284000</v>
      </c>
      <c r="J107" s="856">
        <v>0</v>
      </c>
      <c r="K107" s="856">
        <v>0</v>
      </c>
      <c r="L107" s="868">
        <v>15583000</v>
      </c>
    </row>
    <row r="108" spans="1:12" ht="18.95" customHeight="1">
      <c r="A108" s="234"/>
      <c r="B108" s="235"/>
      <c r="C108" s="236" t="s">
        <v>400</v>
      </c>
      <c r="D108" s="239" t="s">
        <v>42</v>
      </c>
      <c r="E108" s="858">
        <v>2971818057.8599997</v>
      </c>
      <c r="F108" s="850">
        <v>2562350437.29</v>
      </c>
      <c r="G108" s="850">
        <v>3778764.2300000004</v>
      </c>
      <c r="H108" s="850">
        <v>186418937.76999992</v>
      </c>
      <c r="I108" s="850">
        <v>186843059.95000002</v>
      </c>
      <c r="J108" s="850">
        <v>0</v>
      </c>
      <c r="K108" s="850">
        <v>0</v>
      </c>
      <c r="L108" s="859">
        <v>32426858.620000001</v>
      </c>
    </row>
    <row r="109" spans="1:12" ht="18.95" customHeight="1">
      <c r="A109" s="234"/>
      <c r="B109" s="235"/>
      <c r="C109" s="236"/>
      <c r="D109" s="239" t="s">
        <v>43</v>
      </c>
      <c r="E109" s="858">
        <v>2969442048.2600002</v>
      </c>
      <c r="F109" s="850">
        <v>2562050789.8700004</v>
      </c>
      <c r="G109" s="850">
        <v>3776042.3900000006</v>
      </c>
      <c r="H109" s="850">
        <v>185480400.91999987</v>
      </c>
      <c r="I109" s="850">
        <v>185750795.87000006</v>
      </c>
      <c r="J109" s="850">
        <v>0</v>
      </c>
      <c r="K109" s="850">
        <v>0</v>
      </c>
      <c r="L109" s="859">
        <v>32384019.210000005</v>
      </c>
    </row>
    <row r="110" spans="1:12" ht="18.95" customHeight="1">
      <c r="A110" s="234"/>
      <c r="B110" s="236"/>
      <c r="C110" s="236"/>
      <c r="D110" s="239" t="s">
        <v>44</v>
      </c>
      <c r="E110" s="368">
        <v>1.1222830726627748</v>
      </c>
      <c r="F110" s="195">
        <v>1.0783790919276803</v>
      </c>
      <c r="G110" s="195">
        <v>0.79529115206402712</v>
      </c>
      <c r="H110" s="195">
        <v>0.97907772703278995</v>
      </c>
      <c r="I110" s="195">
        <v>3.0812619578992777</v>
      </c>
      <c r="J110" s="195">
        <v>0</v>
      </c>
      <c r="K110" s="195">
        <v>0</v>
      </c>
      <c r="L110" s="369">
        <v>2.0781633324777005</v>
      </c>
    </row>
    <row r="111" spans="1:12" ht="18.95" customHeight="1">
      <c r="A111" s="240"/>
      <c r="B111" s="241"/>
      <c r="C111" s="241"/>
      <c r="D111" s="239" t="s">
        <v>45</v>
      </c>
      <c r="E111" s="370">
        <v>0.9992004861826197</v>
      </c>
      <c r="F111" s="371">
        <v>0.9998830575960107</v>
      </c>
      <c r="G111" s="371">
        <v>0.99927970102543284</v>
      </c>
      <c r="H111" s="371">
        <v>0.99496544256057284</v>
      </c>
      <c r="I111" s="371">
        <v>0.99415410944194427</v>
      </c>
      <c r="J111" s="371">
        <v>0</v>
      </c>
      <c r="K111" s="371">
        <v>0</v>
      </c>
      <c r="L111" s="372">
        <v>0.9986788911469342</v>
      </c>
    </row>
    <row r="112" spans="1:12" ht="18.95" customHeight="1">
      <c r="A112" s="234" t="s">
        <v>401</v>
      </c>
      <c r="B112" s="235" t="s">
        <v>47</v>
      </c>
      <c r="C112" s="236" t="s">
        <v>402</v>
      </c>
      <c r="D112" s="237" t="s">
        <v>41</v>
      </c>
      <c r="E112" s="855">
        <v>100914000</v>
      </c>
      <c r="F112" s="856">
        <v>100914000</v>
      </c>
      <c r="G112" s="856">
        <v>0</v>
      </c>
      <c r="H112" s="856">
        <v>0</v>
      </c>
      <c r="I112" s="856">
        <v>0</v>
      </c>
      <c r="J112" s="856">
        <v>0</v>
      </c>
      <c r="K112" s="856">
        <v>0</v>
      </c>
      <c r="L112" s="868">
        <v>0</v>
      </c>
    </row>
    <row r="113" spans="1:12" ht="18.95" customHeight="1">
      <c r="A113" s="234"/>
      <c r="B113" s="235"/>
      <c r="C113" s="236"/>
      <c r="D113" s="239" t="s">
        <v>42</v>
      </c>
      <c r="E113" s="858">
        <v>100891230</v>
      </c>
      <c r="F113" s="850">
        <v>100891230</v>
      </c>
      <c r="G113" s="850">
        <v>0</v>
      </c>
      <c r="H113" s="850">
        <v>0</v>
      </c>
      <c r="I113" s="850">
        <v>0</v>
      </c>
      <c r="J113" s="850">
        <v>0</v>
      </c>
      <c r="K113" s="850">
        <v>0</v>
      </c>
      <c r="L113" s="859">
        <v>0</v>
      </c>
    </row>
    <row r="114" spans="1:12" ht="18.95" customHeight="1">
      <c r="A114" s="234"/>
      <c r="B114" s="235"/>
      <c r="C114" s="236"/>
      <c r="D114" s="239" t="s">
        <v>43</v>
      </c>
      <c r="E114" s="858">
        <v>99495907.299999997</v>
      </c>
      <c r="F114" s="850">
        <v>99495907.299999997</v>
      </c>
      <c r="G114" s="850">
        <v>0</v>
      </c>
      <c r="H114" s="850">
        <v>0</v>
      </c>
      <c r="I114" s="850">
        <v>0</v>
      </c>
      <c r="J114" s="850">
        <v>0</v>
      </c>
      <c r="K114" s="850">
        <v>0</v>
      </c>
      <c r="L114" s="859">
        <v>0</v>
      </c>
    </row>
    <row r="115" spans="1:12" ht="18.95" customHeight="1">
      <c r="A115" s="238"/>
      <c r="B115" s="236"/>
      <c r="C115" s="236"/>
      <c r="D115" s="239" t="s">
        <v>44</v>
      </c>
      <c r="E115" s="368">
        <v>0.98594751273361469</v>
      </c>
      <c r="F115" s="195">
        <v>0.98594751273361469</v>
      </c>
      <c r="G115" s="195">
        <v>0</v>
      </c>
      <c r="H115" s="195">
        <v>0</v>
      </c>
      <c r="I115" s="195">
        <v>0</v>
      </c>
      <c r="J115" s="195">
        <v>0</v>
      </c>
      <c r="K115" s="195">
        <v>0</v>
      </c>
      <c r="L115" s="369">
        <v>0</v>
      </c>
    </row>
    <row r="116" spans="1:12" ht="18.95" customHeight="1">
      <c r="A116" s="240"/>
      <c r="B116" s="241"/>
      <c r="C116" s="241"/>
      <c r="D116" s="244" t="s">
        <v>45</v>
      </c>
      <c r="E116" s="370">
        <v>0.98617002984302993</v>
      </c>
      <c r="F116" s="371">
        <v>0.98617002984302993</v>
      </c>
      <c r="G116" s="371">
        <v>0</v>
      </c>
      <c r="H116" s="371">
        <v>0</v>
      </c>
      <c r="I116" s="371">
        <v>0</v>
      </c>
      <c r="J116" s="371">
        <v>0</v>
      </c>
      <c r="K116" s="371">
        <v>0</v>
      </c>
      <c r="L116" s="372">
        <v>0</v>
      </c>
    </row>
    <row r="117" spans="1:12" ht="18.95" customHeight="1">
      <c r="A117" s="234" t="s">
        <v>403</v>
      </c>
      <c r="B117" s="235" t="s">
        <v>47</v>
      </c>
      <c r="C117" s="236" t="s">
        <v>404</v>
      </c>
      <c r="D117" s="237" t="s">
        <v>41</v>
      </c>
      <c r="E117" s="855">
        <v>0</v>
      </c>
      <c r="F117" s="856">
        <v>0</v>
      </c>
      <c r="G117" s="856">
        <v>0</v>
      </c>
      <c r="H117" s="856">
        <v>0</v>
      </c>
      <c r="I117" s="856">
        <v>0</v>
      </c>
      <c r="J117" s="856">
        <v>0</v>
      </c>
      <c r="K117" s="856">
        <v>0</v>
      </c>
      <c r="L117" s="868">
        <v>0</v>
      </c>
    </row>
    <row r="118" spans="1:12" ht="18.95" customHeight="1">
      <c r="A118" s="234"/>
      <c r="B118" s="235"/>
      <c r="C118" s="236" t="s">
        <v>405</v>
      </c>
      <c r="D118" s="239" t="s">
        <v>42</v>
      </c>
      <c r="E118" s="858">
        <v>5587967</v>
      </c>
      <c r="F118" s="850">
        <v>5587967</v>
      </c>
      <c r="G118" s="850">
        <v>0</v>
      </c>
      <c r="H118" s="850">
        <v>0</v>
      </c>
      <c r="I118" s="850">
        <v>0</v>
      </c>
      <c r="J118" s="850">
        <v>0</v>
      </c>
      <c r="K118" s="850">
        <v>0</v>
      </c>
      <c r="L118" s="859">
        <v>0</v>
      </c>
    </row>
    <row r="119" spans="1:12" ht="18.95" customHeight="1">
      <c r="A119" s="234"/>
      <c r="B119" s="235"/>
      <c r="C119" s="236" t="s">
        <v>406</v>
      </c>
      <c r="D119" s="239" t="s">
        <v>43</v>
      </c>
      <c r="E119" s="858">
        <v>5587966.8799999999</v>
      </c>
      <c r="F119" s="850">
        <v>5587966.8799999999</v>
      </c>
      <c r="G119" s="850">
        <v>0</v>
      </c>
      <c r="H119" s="850">
        <v>0</v>
      </c>
      <c r="I119" s="850">
        <v>0</v>
      </c>
      <c r="J119" s="850">
        <v>0</v>
      </c>
      <c r="K119" s="850">
        <v>0</v>
      </c>
      <c r="L119" s="859">
        <v>0</v>
      </c>
    </row>
    <row r="120" spans="1:12" ht="18.95" customHeight="1">
      <c r="A120" s="238"/>
      <c r="B120" s="236"/>
      <c r="C120" s="236" t="s">
        <v>407</v>
      </c>
      <c r="D120" s="239" t="s">
        <v>44</v>
      </c>
      <c r="E120" s="368">
        <v>0</v>
      </c>
      <c r="F120" s="195">
        <v>0</v>
      </c>
      <c r="G120" s="195">
        <v>0</v>
      </c>
      <c r="H120" s="195">
        <v>0</v>
      </c>
      <c r="I120" s="195">
        <v>0</v>
      </c>
      <c r="J120" s="195">
        <v>0</v>
      </c>
      <c r="K120" s="195">
        <v>0</v>
      </c>
      <c r="L120" s="369">
        <v>0</v>
      </c>
    </row>
    <row r="121" spans="1:12" ht="18.95" customHeight="1">
      <c r="A121" s="240"/>
      <c r="B121" s="241"/>
      <c r="C121" s="241" t="s">
        <v>408</v>
      </c>
      <c r="D121" s="244" t="s">
        <v>45</v>
      </c>
      <c r="E121" s="370">
        <v>0.99999997852528477</v>
      </c>
      <c r="F121" s="371">
        <v>0.99999997852528477</v>
      </c>
      <c r="G121" s="371">
        <v>0</v>
      </c>
      <c r="H121" s="371">
        <v>0</v>
      </c>
      <c r="I121" s="371">
        <v>0</v>
      </c>
      <c r="J121" s="371">
        <v>0</v>
      </c>
      <c r="K121" s="371">
        <v>0</v>
      </c>
      <c r="L121" s="372">
        <v>0</v>
      </c>
    </row>
    <row r="122" spans="1:12" ht="18.95" hidden="1" customHeight="1">
      <c r="A122" s="234" t="s">
        <v>409</v>
      </c>
      <c r="B122" s="235" t="s">
        <v>47</v>
      </c>
      <c r="C122" s="236" t="s">
        <v>410</v>
      </c>
      <c r="D122" s="237" t="s">
        <v>41</v>
      </c>
      <c r="E122" s="855">
        <v>0</v>
      </c>
      <c r="F122" s="856">
        <v>0</v>
      </c>
      <c r="G122" s="856">
        <v>0</v>
      </c>
      <c r="H122" s="856">
        <v>0</v>
      </c>
      <c r="I122" s="856">
        <v>0</v>
      </c>
      <c r="J122" s="856">
        <v>0</v>
      </c>
      <c r="K122" s="856">
        <v>0</v>
      </c>
      <c r="L122" s="868">
        <v>0</v>
      </c>
    </row>
    <row r="123" spans="1:12" ht="18.95" hidden="1" customHeight="1">
      <c r="A123" s="234"/>
      <c r="B123" s="235"/>
      <c r="C123" s="236"/>
      <c r="D123" s="239" t="s">
        <v>42</v>
      </c>
      <c r="E123" s="858">
        <v>0</v>
      </c>
      <c r="F123" s="850">
        <v>0</v>
      </c>
      <c r="G123" s="850">
        <v>0</v>
      </c>
      <c r="H123" s="850">
        <v>0</v>
      </c>
      <c r="I123" s="850">
        <v>0</v>
      </c>
      <c r="J123" s="850">
        <v>0</v>
      </c>
      <c r="K123" s="850">
        <v>0</v>
      </c>
      <c r="L123" s="859">
        <v>0</v>
      </c>
    </row>
    <row r="124" spans="1:12" ht="18.95" hidden="1" customHeight="1">
      <c r="A124" s="234"/>
      <c r="B124" s="235"/>
      <c r="C124" s="236"/>
      <c r="D124" s="239" t="s">
        <v>43</v>
      </c>
      <c r="E124" s="858">
        <v>0</v>
      </c>
      <c r="F124" s="850">
        <v>0</v>
      </c>
      <c r="G124" s="850">
        <v>0</v>
      </c>
      <c r="H124" s="850">
        <v>0</v>
      </c>
      <c r="I124" s="850">
        <v>0</v>
      </c>
      <c r="J124" s="850">
        <v>0</v>
      </c>
      <c r="K124" s="850">
        <v>0</v>
      </c>
      <c r="L124" s="859">
        <v>0</v>
      </c>
    </row>
    <row r="125" spans="1:12" ht="18.95" hidden="1" customHeight="1">
      <c r="A125" s="238"/>
      <c r="B125" s="236"/>
      <c r="C125" s="236"/>
      <c r="D125" s="239" t="s">
        <v>44</v>
      </c>
      <c r="E125" s="368">
        <v>0</v>
      </c>
      <c r="F125" s="195">
        <v>0</v>
      </c>
      <c r="G125" s="195">
        <v>0</v>
      </c>
      <c r="H125" s="195">
        <v>0</v>
      </c>
      <c r="I125" s="195">
        <v>0</v>
      </c>
      <c r="J125" s="195">
        <v>0</v>
      </c>
      <c r="K125" s="195">
        <v>0</v>
      </c>
      <c r="L125" s="369">
        <v>0</v>
      </c>
    </row>
    <row r="126" spans="1:12" ht="18.95" hidden="1" customHeight="1">
      <c r="A126" s="240"/>
      <c r="B126" s="241"/>
      <c r="C126" s="241"/>
      <c r="D126" s="244" t="s">
        <v>45</v>
      </c>
      <c r="E126" s="370">
        <v>0</v>
      </c>
      <c r="F126" s="371">
        <v>0</v>
      </c>
      <c r="G126" s="371">
        <v>0</v>
      </c>
      <c r="H126" s="371">
        <v>0</v>
      </c>
      <c r="I126" s="371">
        <v>0</v>
      </c>
      <c r="J126" s="371">
        <v>0</v>
      </c>
      <c r="K126" s="371">
        <v>0</v>
      </c>
      <c r="L126" s="372">
        <v>0</v>
      </c>
    </row>
    <row r="127" spans="1:12" ht="18.95" customHeight="1">
      <c r="A127" s="234" t="s">
        <v>411</v>
      </c>
      <c r="B127" s="235" t="s">
        <v>47</v>
      </c>
      <c r="C127" s="236" t="s">
        <v>412</v>
      </c>
      <c r="D127" s="237" t="s">
        <v>41</v>
      </c>
      <c r="E127" s="855">
        <v>88230000</v>
      </c>
      <c r="F127" s="856">
        <v>65959000</v>
      </c>
      <c r="G127" s="856">
        <v>0</v>
      </c>
      <c r="H127" s="856">
        <v>18330000</v>
      </c>
      <c r="I127" s="856">
        <v>2800000</v>
      </c>
      <c r="J127" s="856">
        <v>0</v>
      </c>
      <c r="K127" s="856">
        <v>0</v>
      </c>
      <c r="L127" s="868">
        <v>1141000</v>
      </c>
    </row>
    <row r="128" spans="1:12" ht="18.95" customHeight="1">
      <c r="A128" s="238"/>
      <c r="B128" s="236"/>
      <c r="C128" s="236"/>
      <c r="D128" s="239" t="s">
        <v>42</v>
      </c>
      <c r="E128" s="858">
        <v>198709362.84999996</v>
      </c>
      <c r="F128" s="850">
        <v>147060281.98999998</v>
      </c>
      <c r="G128" s="850">
        <v>0</v>
      </c>
      <c r="H128" s="850">
        <v>604196.72</v>
      </c>
      <c r="I128" s="850">
        <v>48519837.259999998</v>
      </c>
      <c r="J128" s="850">
        <v>0</v>
      </c>
      <c r="K128" s="850">
        <v>0</v>
      </c>
      <c r="L128" s="859">
        <v>2525046.88</v>
      </c>
    </row>
    <row r="129" spans="1:12" ht="18.95" customHeight="1">
      <c r="A129" s="238"/>
      <c r="B129" s="236"/>
      <c r="C129" s="236"/>
      <c r="D129" s="239" t="s">
        <v>43</v>
      </c>
      <c r="E129" s="858">
        <v>198407572.53999999</v>
      </c>
      <c r="F129" s="850">
        <v>147017593.88</v>
      </c>
      <c r="G129" s="850">
        <v>0</v>
      </c>
      <c r="H129" s="850">
        <v>433772.97000000003</v>
      </c>
      <c r="I129" s="850">
        <v>48433240.399999999</v>
      </c>
      <c r="J129" s="850">
        <v>0</v>
      </c>
      <c r="K129" s="850">
        <v>0</v>
      </c>
      <c r="L129" s="859">
        <v>2522965.29</v>
      </c>
    </row>
    <row r="130" spans="1:12" ht="18.95" customHeight="1">
      <c r="A130" s="238"/>
      <c r="B130" s="236"/>
      <c r="C130" s="236"/>
      <c r="D130" s="239" t="s">
        <v>44</v>
      </c>
      <c r="E130" s="368">
        <v>2.2487540806981752</v>
      </c>
      <c r="F130" s="195">
        <v>2.2289239357782864</v>
      </c>
      <c r="G130" s="195">
        <v>0</v>
      </c>
      <c r="H130" s="195">
        <v>2.3664646481178397E-2</v>
      </c>
      <c r="I130" s="195" t="s">
        <v>753</v>
      </c>
      <c r="J130" s="195">
        <v>0</v>
      </c>
      <c r="K130" s="195">
        <v>0</v>
      </c>
      <c r="L130" s="369">
        <v>2.2111878089395267</v>
      </c>
    </row>
    <row r="131" spans="1:12" ht="18.95" customHeight="1">
      <c r="A131" s="240"/>
      <c r="B131" s="241"/>
      <c r="C131" s="241"/>
      <c r="D131" s="242" t="s">
        <v>45</v>
      </c>
      <c r="E131" s="370">
        <v>0.99848124765903568</v>
      </c>
      <c r="F131" s="371">
        <v>0.99970972373082434</v>
      </c>
      <c r="G131" s="371">
        <v>0</v>
      </c>
      <c r="H131" s="371">
        <v>0.7179333413130744</v>
      </c>
      <c r="I131" s="371">
        <v>0.99821522773178406</v>
      </c>
      <c r="J131" s="371">
        <v>0</v>
      </c>
      <c r="K131" s="371">
        <v>0</v>
      </c>
      <c r="L131" s="372">
        <v>0.99917562322644882</v>
      </c>
    </row>
    <row r="132" spans="1:12" ht="18.95" customHeight="1">
      <c r="A132" s="251" t="s">
        <v>413</v>
      </c>
      <c r="B132" s="247" t="s">
        <v>47</v>
      </c>
      <c r="C132" s="252" t="s">
        <v>115</v>
      </c>
      <c r="D132" s="249" t="s">
        <v>41</v>
      </c>
      <c r="E132" s="855">
        <v>267084000</v>
      </c>
      <c r="F132" s="856">
        <v>69562000</v>
      </c>
      <c r="G132" s="856">
        <v>6368000</v>
      </c>
      <c r="H132" s="856">
        <v>190569000</v>
      </c>
      <c r="I132" s="856">
        <v>585000</v>
      </c>
      <c r="J132" s="856">
        <v>0</v>
      </c>
      <c r="K132" s="856">
        <v>0</v>
      </c>
      <c r="L132" s="868">
        <v>0</v>
      </c>
    </row>
    <row r="133" spans="1:12" ht="18.95" customHeight="1">
      <c r="A133" s="234"/>
      <c r="B133" s="236"/>
      <c r="C133" s="236"/>
      <c r="D133" s="239" t="s">
        <v>42</v>
      </c>
      <c r="E133" s="858">
        <v>2051928698.1299999</v>
      </c>
      <c r="F133" s="850">
        <v>1820865014.3099999</v>
      </c>
      <c r="G133" s="850">
        <v>6339821.7600000007</v>
      </c>
      <c r="H133" s="850">
        <v>202794946.03000003</v>
      </c>
      <c r="I133" s="850">
        <v>21928916.030000001</v>
      </c>
      <c r="J133" s="850">
        <v>0</v>
      </c>
      <c r="K133" s="850">
        <v>0</v>
      </c>
      <c r="L133" s="859">
        <v>0</v>
      </c>
    </row>
    <row r="134" spans="1:12" ht="18.95" customHeight="1">
      <c r="A134" s="234"/>
      <c r="B134" s="236"/>
      <c r="C134" s="236"/>
      <c r="D134" s="239" t="s">
        <v>43</v>
      </c>
      <c r="E134" s="858">
        <v>2019299277.7099984</v>
      </c>
      <c r="F134" s="850">
        <v>1791834524.3499982</v>
      </c>
      <c r="G134" s="850">
        <v>6273396.1799999997</v>
      </c>
      <c r="H134" s="850">
        <v>199665799.39999998</v>
      </c>
      <c r="I134" s="850">
        <v>21525557.780000009</v>
      </c>
      <c r="J134" s="850">
        <v>0</v>
      </c>
      <c r="K134" s="850">
        <v>0</v>
      </c>
      <c r="L134" s="859">
        <v>0</v>
      </c>
    </row>
    <row r="135" spans="1:12" ht="18.95" customHeight="1">
      <c r="A135" s="234"/>
      <c r="B135" s="236"/>
      <c r="C135" s="236"/>
      <c r="D135" s="239" t="s">
        <v>44</v>
      </c>
      <c r="E135" s="873">
        <v>7.5605400462401278</v>
      </c>
      <c r="F135" s="195" t="s">
        <v>753</v>
      </c>
      <c r="G135" s="195">
        <v>0.98514387248743718</v>
      </c>
      <c r="H135" s="195">
        <v>1.0477349380014587</v>
      </c>
      <c r="I135" s="195" t="s">
        <v>753</v>
      </c>
      <c r="J135" s="195">
        <v>0</v>
      </c>
      <c r="K135" s="195">
        <v>0</v>
      </c>
      <c r="L135" s="369">
        <v>0</v>
      </c>
    </row>
    <row r="136" spans="1:12" ht="18.95" customHeight="1">
      <c r="A136" s="253"/>
      <c r="B136" s="241"/>
      <c r="C136" s="241"/>
      <c r="D136" s="242" t="s">
        <v>45</v>
      </c>
      <c r="E136" s="370">
        <v>0.98409817044337944</v>
      </c>
      <c r="F136" s="371">
        <v>0.98405675888555499</v>
      </c>
      <c r="G136" s="371">
        <v>0.98952248461950432</v>
      </c>
      <c r="H136" s="371">
        <v>0.98456989835665254</v>
      </c>
      <c r="I136" s="371">
        <v>0.98160610175860152</v>
      </c>
      <c r="J136" s="371">
        <v>0</v>
      </c>
      <c r="K136" s="371">
        <v>0</v>
      </c>
      <c r="L136" s="372">
        <v>0</v>
      </c>
    </row>
    <row r="137" spans="1:12" ht="18.95" hidden="1" customHeight="1">
      <c r="A137" s="234" t="s">
        <v>414</v>
      </c>
      <c r="B137" s="235" t="s">
        <v>47</v>
      </c>
      <c r="C137" s="236" t="s">
        <v>130</v>
      </c>
      <c r="D137" s="237" t="s">
        <v>41</v>
      </c>
      <c r="E137" s="855">
        <v>0</v>
      </c>
      <c r="F137" s="856">
        <v>0</v>
      </c>
      <c r="G137" s="856">
        <v>0</v>
      </c>
      <c r="H137" s="856">
        <v>0</v>
      </c>
      <c r="I137" s="856">
        <v>0</v>
      </c>
      <c r="J137" s="856">
        <v>0</v>
      </c>
      <c r="K137" s="856">
        <v>0</v>
      </c>
      <c r="L137" s="868">
        <v>0</v>
      </c>
    </row>
    <row r="138" spans="1:12" ht="18.95" hidden="1" customHeight="1">
      <c r="A138" s="234"/>
      <c r="B138" s="235"/>
      <c r="C138" s="236"/>
      <c r="D138" s="239" t="s">
        <v>42</v>
      </c>
      <c r="E138" s="858">
        <v>0</v>
      </c>
      <c r="F138" s="850">
        <v>0</v>
      </c>
      <c r="G138" s="850">
        <v>0</v>
      </c>
      <c r="H138" s="850">
        <v>0</v>
      </c>
      <c r="I138" s="850">
        <v>0</v>
      </c>
      <c r="J138" s="850">
        <v>0</v>
      </c>
      <c r="K138" s="850">
        <v>0</v>
      </c>
      <c r="L138" s="859">
        <v>0</v>
      </c>
    </row>
    <row r="139" spans="1:12" ht="18.95" hidden="1" customHeight="1">
      <c r="A139" s="234"/>
      <c r="B139" s="235"/>
      <c r="C139" s="236"/>
      <c r="D139" s="239" t="s">
        <v>43</v>
      </c>
      <c r="E139" s="858">
        <v>0</v>
      </c>
      <c r="F139" s="850">
        <v>0</v>
      </c>
      <c r="G139" s="850">
        <v>0</v>
      </c>
      <c r="H139" s="850">
        <v>0</v>
      </c>
      <c r="I139" s="850">
        <v>0</v>
      </c>
      <c r="J139" s="850">
        <v>0</v>
      </c>
      <c r="K139" s="850">
        <v>0</v>
      </c>
      <c r="L139" s="859">
        <v>0</v>
      </c>
    </row>
    <row r="140" spans="1:12" ht="18.95" hidden="1" customHeight="1">
      <c r="A140" s="238"/>
      <c r="B140" s="236"/>
      <c r="C140" s="236"/>
      <c r="D140" s="239" t="s">
        <v>44</v>
      </c>
      <c r="E140" s="368">
        <v>0</v>
      </c>
      <c r="F140" s="195">
        <v>0</v>
      </c>
      <c r="G140" s="195">
        <v>0</v>
      </c>
      <c r="H140" s="195">
        <v>0</v>
      </c>
      <c r="I140" s="195">
        <v>0</v>
      </c>
      <c r="J140" s="195">
        <v>0</v>
      </c>
      <c r="K140" s="195">
        <v>0</v>
      </c>
      <c r="L140" s="369">
        <v>0</v>
      </c>
    </row>
    <row r="141" spans="1:12" ht="18.95" hidden="1" customHeight="1">
      <c r="A141" s="240"/>
      <c r="B141" s="241"/>
      <c r="C141" s="241"/>
      <c r="D141" s="245" t="s">
        <v>45</v>
      </c>
      <c r="E141" s="370">
        <v>0</v>
      </c>
      <c r="F141" s="371">
        <v>0</v>
      </c>
      <c r="G141" s="371">
        <v>0</v>
      </c>
      <c r="H141" s="371">
        <v>0</v>
      </c>
      <c r="I141" s="371">
        <v>0</v>
      </c>
      <c r="J141" s="371">
        <v>0</v>
      </c>
      <c r="K141" s="371">
        <v>0</v>
      </c>
      <c r="L141" s="372">
        <v>0</v>
      </c>
    </row>
    <row r="142" spans="1:12" ht="18.95" customHeight="1">
      <c r="A142" s="234" t="s">
        <v>415</v>
      </c>
      <c r="B142" s="235" t="s">
        <v>47</v>
      </c>
      <c r="C142" s="236" t="s">
        <v>416</v>
      </c>
      <c r="D142" s="250" t="s">
        <v>41</v>
      </c>
      <c r="E142" s="855">
        <v>3900062000</v>
      </c>
      <c r="F142" s="856">
        <v>2812403000</v>
      </c>
      <c r="G142" s="856">
        <v>9901000</v>
      </c>
      <c r="H142" s="856">
        <v>1063619000</v>
      </c>
      <c r="I142" s="856">
        <v>13999000</v>
      </c>
      <c r="J142" s="856">
        <v>0</v>
      </c>
      <c r="K142" s="856">
        <v>0</v>
      </c>
      <c r="L142" s="868">
        <v>140000</v>
      </c>
    </row>
    <row r="143" spans="1:12" ht="18.95" customHeight="1">
      <c r="A143" s="234"/>
      <c r="B143" s="235"/>
      <c r="C143" s="236"/>
      <c r="D143" s="239" t="s">
        <v>42</v>
      </c>
      <c r="E143" s="858">
        <v>4076656450.1300011</v>
      </c>
      <c r="F143" s="850">
        <v>2764269564.8100004</v>
      </c>
      <c r="G143" s="850">
        <v>12937143.209999999</v>
      </c>
      <c r="H143" s="850">
        <v>1182068364.3300004</v>
      </c>
      <c r="I143" s="850">
        <v>117241377.78</v>
      </c>
      <c r="J143" s="850">
        <v>0</v>
      </c>
      <c r="K143" s="850">
        <v>0</v>
      </c>
      <c r="L143" s="859">
        <v>140000</v>
      </c>
    </row>
    <row r="144" spans="1:12" ht="18.95" customHeight="1">
      <c r="A144" s="234"/>
      <c r="B144" s="235"/>
      <c r="C144" s="236"/>
      <c r="D144" s="239" t="s">
        <v>43</v>
      </c>
      <c r="E144" s="858">
        <v>4050078878.1500006</v>
      </c>
      <c r="F144" s="850">
        <v>2744729190.7500005</v>
      </c>
      <c r="G144" s="850">
        <v>12751029.840000002</v>
      </c>
      <c r="H144" s="850">
        <v>1177147049.0799999</v>
      </c>
      <c r="I144" s="850">
        <v>115312135.13999999</v>
      </c>
      <c r="J144" s="850">
        <v>0</v>
      </c>
      <c r="K144" s="850">
        <v>0</v>
      </c>
      <c r="L144" s="859">
        <v>139473.34</v>
      </c>
    </row>
    <row r="145" spans="1:12" ht="18.95" customHeight="1">
      <c r="A145" s="234"/>
      <c r="B145" s="236"/>
      <c r="C145" s="236"/>
      <c r="D145" s="239" t="s">
        <v>44</v>
      </c>
      <c r="E145" s="368">
        <v>1.038465254693387</v>
      </c>
      <c r="F145" s="195">
        <v>0.97593737126222679</v>
      </c>
      <c r="G145" s="195">
        <v>1.2878527259872743</v>
      </c>
      <c r="H145" s="195">
        <v>1.1067375151064431</v>
      </c>
      <c r="I145" s="848">
        <v>8.2371694506750472</v>
      </c>
      <c r="J145" s="195">
        <v>0</v>
      </c>
      <c r="K145" s="195">
        <v>0</v>
      </c>
      <c r="L145" s="369">
        <v>0.99623814285714285</v>
      </c>
    </row>
    <row r="146" spans="1:12" ht="18.95" customHeight="1">
      <c r="A146" s="240"/>
      <c r="B146" s="241"/>
      <c r="C146" s="241"/>
      <c r="D146" s="242" t="s">
        <v>45</v>
      </c>
      <c r="E146" s="370">
        <v>0.99348054654466822</v>
      </c>
      <c r="F146" s="371">
        <v>0.99293108953310671</v>
      </c>
      <c r="G146" s="371">
        <v>0.98561402877134907</v>
      </c>
      <c r="H146" s="371">
        <v>0.99583669151590071</v>
      </c>
      <c r="I146" s="371">
        <v>0.98354469491462149</v>
      </c>
      <c r="J146" s="371">
        <v>0</v>
      </c>
      <c r="K146" s="371">
        <v>0</v>
      </c>
      <c r="L146" s="372">
        <v>0.99623814285714285</v>
      </c>
    </row>
    <row r="147" spans="1:12" ht="18.95" customHeight="1">
      <c r="A147" s="234" t="s">
        <v>417</v>
      </c>
      <c r="B147" s="235" t="s">
        <v>47</v>
      </c>
      <c r="C147" s="236" t="s">
        <v>418</v>
      </c>
      <c r="D147" s="249" t="s">
        <v>41</v>
      </c>
      <c r="E147" s="855">
        <v>3811415000</v>
      </c>
      <c r="F147" s="856">
        <v>3810481000</v>
      </c>
      <c r="G147" s="856">
        <v>12000</v>
      </c>
      <c r="H147" s="856">
        <v>20000</v>
      </c>
      <c r="I147" s="856">
        <v>793000</v>
      </c>
      <c r="J147" s="856">
        <v>0</v>
      </c>
      <c r="K147" s="856">
        <v>0</v>
      </c>
      <c r="L147" s="868">
        <v>109000</v>
      </c>
    </row>
    <row r="148" spans="1:12" ht="18.95" customHeight="1">
      <c r="A148" s="234"/>
      <c r="B148" s="235"/>
      <c r="C148" s="236"/>
      <c r="D148" s="239" t="s">
        <v>42</v>
      </c>
      <c r="E148" s="858">
        <v>4625002898.0800009</v>
      </c>
      <c r="F148" s="850">
        <v>4531199424.2200012</v>
      </c>
      <c r="G148" s="850">
        <v>12000</v>
      </c>
      <c r="H148" s="850">
        <v>597037</v>
      </c>
      <c r="I148" s="850">
        <v>89113926.900000021</v>
      </c>
      <c r="J148" s="850">
        <v>0</v>
      </c>
      <c r="K148" s="850">
        <v>0</v>
      </c>
      <c r="L148" s="859">
        <v>4080509.9599999995</v>
      </c>
    </row>
    <row r="149" spans="1:12" ht="18.95" customHeight="1">
      <c r="A149" s="234"/>
      <c r="B149" s="235"/>
      <c r="C149" s="236"/>
      <c r="D149" s="239" t="s">
        <v>43</v>
      </c>
      <c r="E149" s="858">
        <v>4544282870.29</v>
      </c>
      <c r="F149" s="850">
        <v>4460462863.5100002</v>
      </c>
      <c r="G149" s="850">
        <v>12000</v>
      </c>
      <c r="H149" s="850">
        <v>500711.8</v>
      </c>
      <c r="I149" s="850">
        <v>79466161.240000024</v>
      </c>
      <c r="J149" s="850">
        <v>0</v>
      </c>
      <c r="K149" s="850">
        <v>0</v>
      </c>
      <c r="L149" s="859">
        <v>3841133.7399999998</v>
      </c>
    </row>
    <row r="150" spans="1:12" ht="18.95" customHeight="1">
      <c r="A150" s="234"/>
      <c r="B150" s="236"/>
      <c r="C150" s="236"/>
      <c r="D150" s="239" t="s">
        <v>44</v>
      </c>
      <c r="E150" s="368">
        <v>1.192282359777143</v>
      </c>
      <c r="F150" s="195">
        <v>1.1705773794725653</v>
      </c>
      <c r="G150" s="195">
        <v>1</v>
      </c>
      <c r="H150" s="195" t="s">
        <v>753</v>
      </c>
      <c r="I150" s="195" t="s">
        <v>753</v>
      </c>
      <c r="J150" s="195">
        <v>0</v>
      </c>
      <c r="K150" s="195">
        <v>0</v>
      </c>
      <c r="L150" s="369" t="s">
        <v>753</v>
      </c>
    </row>
    <row r="151" spans="1:12" ht="18.95" customHeight="1">
      <c r="A151" s="240"/>
      <c r="B151" s="241"/>
      <c r="C151" s="241"/>
      <c r="D151" s="242" t="s">
        <v>45</v>
      </c>
      <c r="E151" s="370">
        <v>0.98254703195461546</v>
      </c>
      <c r="F151" s="371">
        <v>0.98438899856583173</v>
      </c>
      <c r="G151" s="371">
        <v>1</v>
      </c>
      <c r="H151" s="371">
        <v>0.83866125550007786</v>
      </c>
      <c r="I151" s="371">
        <v>0.89173672403836135</v>
      </c>
      <c r="J151" s="371">
        <v>0</v>
      </c>
      <c r="K151" s="371">
        <v>0</v>
      </c>
      <c r="L151" s="372">
        <v>0.94133669018173416</v>
      </c>
    </row>
    <row r="152" spans="1:12" ht="18.75" customHeight="1">
      <c r="A152" s="234" t="s">
        <v>419</v>
      </c>
      <c r="B152" s="235" t="s">
        <v>47</v>
      </c>
      <c r="C152" s="236" t="s">
        <v>420</v>
      </c>
      <c r="D152" s="239" t="s">
        <v>41</v>
      </c>
      <c r="E152" s="858">
        <v>95774000</v>
      </c>
      <c r="F152" s="856">
        <v>81462000</v>
      </c>
      <c r="G152" s="856">
        <v>510000</v>
      </c>
      <c r="H152" s="856">
        <v>13802000</v>
      </c>
      <c r="I152" s="856">
        <v>0</v>
      </c>
      <c r="J152" s="856">
        <v>0</v>
      </c>
      <c r="K152" s="856">
        <v>0</v>
      </c>
      <c r="L152" s="868">
        <v>0</v>
      </c>
    </row>
    <row r="153" spans="1:12" ht="18.95" customHeight="1">
      <c r="A153" s="234"/>
      <c r="B153" s="235"/>
      <c r="C153" s="236" t="s">
        <v>421</v>
      </c>
      <c r="D153" s="239" t="s">
        <v>42</v>
      </c>
      <c r="E153" s="858">
        <v>222427157.45999998</v>
      </c>
      <c r="F153" s="850">
        <v>203406724.82999998</v>
      </c>
      <c r="G153" s="850">
        <v>524518.19999999995</v>
      </c>
      <c r="H153" s="850">
        <v>15558597.800000001</v>
      </c>
      <c r="I153" s="850">
        <v>2937316.63</v>
      </c>
      <c r="J153" s="850">
        <v>0</v>
      </c>
      <c r="K153" s="850">
        <v>0</v>
      </c>
      <c r="L153" s="859">
        <v>0</v>
      </c>
    </row>
    <row r="154" spans="1:12" ht="18.95" customHeight="1">
      <c r="A154" s="234"/>
      <c r="B154" s="235"/>
      <c r="C154" s="236"/>
      <c r="D154" s="239" t="s">
        <v>43</v>
      </c>
      <c r="E154" s="858">
        <v>215704188.42000002</v>
      </c>
      <c r="F154" s="850">
        <v>197433472.98000002</v>
      </c>
      <c r="G154" s="850">
        <v>514152.62</v>
      </c>
      <c r="H154" s="850">
        <v>14896167.959999993</v>
      </c>
      <c r="I154" s="850">
        <v>2860394.86</v>
      </c>
      <c r="J154" s="850">
        <v>0</v>
      </c>
      <c r="K154" s="850">
        <v>0</v>
      </c>
      <c r="L154" s="859">
        <v>0</v>
      </c>
    </row>
    <row r="155" spans="1:12" ht="18.95" customHeight="1">
      <c r="A155" s="234"/>
      <c r="B155" s="236"/>
      <c r="C155" s="236"/>
      <c r="D155" s="239" t="s">
        <v>44</v>
      </c>
      <c r="E155" s="368">
        <v>2.2522207323490719</v>
      </c>
      <c r="F155" s="195">
        <v>2.4236266354864848</v>
      </c>
      <c r="G155" s="195">
        <v>1.0081423921568626</v>
      </c>
      <c r="H155" s="195">
        <v>1.0792760440515863</v>
      </c>
      <c r="I155" s="195">
        <v>0</v>
      </c>
      <c r="J155" s="195">
        <v>0</v>
      </c>
      <c r="K155" s="195">
        <v>0</v>
      </c>
      <c r="L155" s="369">
        <v>0</v>
      </c>
    </row>
    <row r="156" spans="1:12" ht="18.95" customHeight="1">
      <c r="A156" s="240"/>
      <c r="B156" s="241"/>
      <c r="C156" s="241"/>
      <c r="D156" s="244" t="s">
        <v>45</v>
      </c>
      <c r="E156" s="370">
        <v>0.96977451352266197</v>
      </c>
      <c r="F156" s="371">
        <v>0.97063395099158012</v>
      </c>
      <c r="G156" s="371">
        <v>0.98023790213571238</v>
      </c>
      <c r="H156" s="371">
        <v>0.95742355136913382</v>
      </c>
      <c r="I156" s="371">
        <v>0.97381223079106727</v>
      </c>
      <c r="J156" s="371">
        <v>0</v>
      </c>
      <c r="K156" s="371">
        <v>0</v>
      </c>
      <c r="L156" s="372">
        <v>0</v>
      </c>
    </row>
    <row r="157" spans="1:12" ht="18.95" customHeight="1">
      <c r="A157" s="234" t="s">
        <v>422</v>
      </c>
      <c r="B157" s="235" t="s">
        <v>47</v>
      </c>
      <c r="C157" s="236" t="s">
        <v>423</v>
      </c>
      <c r="D157" s="237" t="s">
        <v>41</v>
      </c>
      <c r="E157" s="855">
        <v>27808000</v>
      </c>
      <c r="F157" s="856">
        <v>17435000</v>
      </c>
      <c r="G157" s="856">
        <v>0</v>
      </c>
      <c r="H157" s="856">
        <v>10373000</v>
      </c>
      <c r="I157" s="856">
        <v>0</v>
      </c>
      <c r="J157" s="856">
        <v>0</v>
      </c>
      <c r="K157" s="856">
        <v>0</v>
      </c>
      <c r="L157" s="868">
        <v>0</v>
      </c>
    </row>
    <row r="158" spans="1:12" ht="18.95" customHeight="1">
      <c r="A158" s="234"/>
      <c r="B158" s="235"/>
      <c r="C158" s="236" t="s">
        <v>424</v>
      </c>
      <c r="D158" s="239" t="s">
        <v>42</v>
      </c>
      <c r="E158" s="858">
        <v>331150380.54000002</v>
      </c>
      <c r="F158" s="850">
        <v>307725263</v>
      </c>
      <c r="G158" s="850">
        <v>10207128</v>
      </c>
      <c r="H158" s="850">
        <v>9475620.9899999984</v>
      </c>
      <c r="I158" s="850">
        <v>3742368.5500000003</v>
      </c>
      <c r="J158" s="850">
        <v>0</v>
      </c>
      <c r="K158" s="850">
        <v>0</v>
      </c>
      <c r="L158" s="859">
        <v>0</v>
      </c>
    </row>
    <row r="159" spans="1:12" ht="18.95" customHeight="1">
      <c r="A159" s="234"/>
      <c r="B159" s="235"/>
      <c r="C159" s="236"/>
      <c r="D159" s="239" t="s">
        <v>43</v>
      </c>
      <c r="E159" s="858">
        <v>288130663.70999998</v>
      </c>
      <c r="F159" s="850">
        <v>265097329.17999992</v>
      </c>
      <c r="G159" s="850">
        <v>10203528</v>
      </c>
      <c r="H159" s="850">
        <v>9475606.9800000004</v>
      </c>
      <c r="I159" s="850">
        <v>3354199.5500000003</v>
      </c>
      <c r="J159" s="850">
        <v>0</v>
      </c>
      <c r="K159" s="850">
        <v>0</v>
      </c>
      <c r="L159" s="859">
        <v>0</v>
      </c>
    </row>
    <row r="160" spans="1:12" ht="18.95" customHeight="1">
      <c r="A160" s="234"/>
      <c r="B160" s="236"/>
      <c r="C160" s="236"/>
      <c r="D160" s="239" t="s">
        <v>44</v>
      </c>
      <c r="E160" s="368" t="s">
        <v>753</v>
      </c>
      <c r="F160" s="195" t="s">
        <v>753</v>
      </c>
      <c r="G160" s="195">
        <v>0</v>
      </c>
      <c r="H160" s="195">
        <v>0.91348761014171409</v>
      </c>
      <c r="I160" s="195">
        <v>0</v>
      </c>
      <c r="J160" s="195">
        <v>0</v>
      </c>
      <c r="K160" s="195">
        <v>0</v>
      </c>
      <c r="L160" s="369">
        <v>0</v>
      </c>
    </row>
    <row r="161" spans="1:12" ht="18.95" customHeight="1">
      <c r="A161" s="240"/>
      <c r="B161" s="241"/>
      <c r="C161" s="241"/>
      <c r="D161" s="244" t="s">
        <v>45</v>
      </c>
      <c r="E161" s="370">
        <v>0.87009008789345588</v>
      </c>
      <c r="F161" s="371">
        <v>0.86147405187204251</v>
      </c>
      <c r="G161" s="371">
        <v>0.99964730529488799</v>
      </c>
      <c r="H161" s="371">
        <v>0.99999852146893453</v>
      </c>
      <c r="I161" s="371">
        <v>0.89627718520667876</v>
      </c>
      <c r="J161" s="371">
        <v>0</v>
      </c>
      <c r="K161" s="371">
        <v>0</v>
      </c>
      <c r="L161" s="372">
        <v>0</v>
      </c>
    </row>
    <row r="162" spans="1:12" ht="18.95" customHeight="1">
      <c r="A162" s="234" t="s">
        <v>441</v>
      </c>
      <c r="B162" s="235" t="s">
        <v>47</v>
      </c>
      <c r="C162" s="236" t="s">
        <v>180</v>
      </c>
      <c r="D162" s="239" t="s">
        <v>41</v>
      </c>
      <c r="E162" s="855">
        <v>34116916000</v>
      </c>
      <c r="F162" s="856">
        <v>34079268000</v>
      </c>
      <c r="G162" s="856">
        <v>24000</v>
      </c>
      <c r="H162" s="856">
        <v>37624000</v>
      </c>
      <c r="I162" s="856">
        <v>0</v>
      </c>
      <c r="J162" s="856">
        <v>0</v>
      </c>
      <c r="K162" s="856">
        <v>0</v>
      </c>
      <c r="L162" s="868">
        <v>0</v>
      </c>
    </row>
    <row r="163" spans="1:12" ht="18.95" customHeight="1">
      <c r="A163" s="234"/>
      <c r="B163" s="235"/>
      <c r="C163" s="236"/>
      <c r="D163" s="239" t="s">
        <v>42</v>
      </c>
      <c r="E163" s="858">
        <v>45844293195.809998</v>
      </c>
      <c r="F163" s="850">
        <v>45753273521.459999</v>
      </c>
      <c r="G163" s="850">
        <v>12280.07</v>
      </c>
      <c r="H163" s="850">
        <v>51495946.610000007</v>
      </c>
      <c r="I163" s="850">
        <v>39475477.669999994</v>
      </c>
      <c r="J163" s="850">
        <v>0</v>
      </c>
      <c r="K163" s="850">
        <v>0</v>
      </c>
      <c r="L163" s="859">
        <v>35970</v>
      </c>
    </row>
    <row r="164" spans="1:12" ht="18.95" customHeight="1">
      <c r="A164" s="234"/>
      <c r="B164" s="235"/>
      <c r="C164" s="236"/>
      <c r="D164" s="239" t="s">
        <v>43</v>
      </c>
      <c r="E164" s="858">
        <v>45487442119.930046</v>
      </c>
      <c r="F164" s="850">
        <v>45406997995.01004</v>
      </c>
      <c r="G164" s="850">
        <v>10079.619999999999</v>
      </c>
      <c r="H164" s="850">
        <v>50033546.410000011</v>
      </c>
      <c r="I164" s="850">
        <v>30378498.889999997</v>
      </c>
      <c r="J164" s="850">
        <v>0</v>
      </c>
      <c r="K164" s="850">
        <v>0</v>
      </c>
      <c r="L164" s="859">
        <v>22000</v>
      </c>
    </row>
    <row r="165" spans="1:12" ht="18.95" customHeight="1">
      <c r="A165" s="238"/>
      <c r="B165" s="236"/>
      <c r="C165" s="236"/>
      <c r="D165" s="239" t="s">
        <v>44</v>
      </c>
      <c r="E165" s="368">
        <v>1.3332811828575024</v>
      </c>
      <c r="F165" s="195">
        <v>1.3323935829551867</v>
      </c>
      <c r="G165" s="195">
        <v>0.4199841666666666</v>
      </c>
      <c r="H165" s="195">
        <v>1.3298305977567513</v>
      </c>
      <c r="I165" s="195">
        <v>0</v>
      </c>
      <c r="J165" s="195">
        <v>0</v>
      </c>
      <c r="K165" s="195">
        <v>0</v>
      </c>
      <c r="L165" s="369">
        <v>0</v>
      </c>
    </row>
    <row r="166" spans="1:12" ht="18.75" customHeight="1">
      <c r="A166" s="240"/>
      <c r="B166" s="241"/>
      <c r="C166" s="241"/>
      <c r="D166" s="245" t="s">
        <v>45</v>
      </c>
      <c r="E166" s="370">
        <v>0.99221601968306572</v>
      </c>
      <c r="F166" s="371">
        <v>0.99243167756537587</v>
      </c>
      <c r="G166" s="371">
        <v>0.82081128202037934</v>
      </c>
      <c r="H166" s="371">
        <v>0.97160164447358632</v>
      </c>
      <c r="I166" s="371">
        <v>0.76955367440902711</v>
      </c>
      <c r="J166" s="371">
        <v>0</v>
      </c>
      <c r="K166" s="371">
        <v>0</v>
      </c>
      <c r="L166" s="372">
        <v>0.6116207951070336</v>
      </c>
    </row>
    <row r="167" spans="1:12" ht="18.95" customHeight="1">
      <c r="A167" s="251" t="s">
        <v>425</v>
      </c>
      <c r="B167" s="247" t="s">
        <v>47</v>
      </c>
      <c r="C167" s="252" t="s">
        <v>426</v>
      </c>
      <c r="D167" s="249" t="s">
        <v>41</v>
      </c>
      <c r="E167" s="855">
        <v>169310000</v>
      </c>
      <c r="F167" s="856">
        <v>3400000</v>
      </c>
      <c r="G167" s="856">
        <v>399000</v>
      </c>
      <c r="H167" s="856">
        <v>162661000</v>
      </c>
      <c r="I167" s="856">
        <v>2627000</v>
      </c>
      <c r="J167" s="856">
        <v>0</v>
      </c>
      <c r="K167" s="856">
        <v>0</v>
      </c>
      <c r="L167" s="868">
        <v>223000</v>
      </c>
    </row>
    <row r="168" spans="1:12" ht="18.95" customHeight="1">
      <c r="A168" s="234"/>
      <c r="B168" s="235"/>
      <c r="C168" s="236" t="s">
        <v>427</v>
      </c>
      <c r="D168" s="239" t="s">
        <v>42</v>
      </c>
      <c r="E168" s="858">
        <v>174894341.23999998</v>
      </c>
      <c r="F168" s="850">
        <v>6442567</v>
      </c>
      <c r="G168" s="850">
        <v>408784.77999999997</v>
      </c>
      <c r="H168" s="850">
        <v>149462614.21999997</v>
      </c>
      <c r="I168" s="850">
        <v>18580375.240000002</v>
      </c>
      <c r="J168" s="850">
        <v>0</v>
      </c>
      <c r="K168" s="850">
        <v>0</v>
      </c>
      <c r="L168" s="859">
        <v>0</v>
      </c>
    </row>
    <row r="169" spans="1:12" ht="18.95" customHeight="1">
      <c r="A169" s="234"/>
      <c r="B169" s="235"/>
      <c r="C169" s="236"/>
      <c r="D169" s="239" t="s">
        <v>43</v>
      </c>
      <c r="E169" s="858">
        <v>172472225.03999996</v>
      </c>
      <c r="F169" s="850">
        <v>6379302.6600000001</v>
      </c>
      <c r="G169" s="850">
        <v>372295.13000000006</v>
      </c>
      <c r="H169" s="850">
        <v>147534236.48999998</v>
      </c>
      <c r="I169" s="850">
        <v>18186390.760000002</v>
      </c>
      <c r="J169" s="850">
        <v>0</v>
      </c>
      <c r="K169" s="850">
        <v>0</v>
      </c>
      <c r="L169" s="859">
        <v>0</v>
      </c>
    </row>
    <row r="170" spans="1:12" ht="18.95" customHeight="1">
      <c r="A170" s="234"/>
      <c r="B170" s="236"/>
      <c r="C170" s="236"/>
      <c r="D170" s="239" t="s">
        <v>44</v>
      </c>
      <c r="E170" s="368">
        <v>1.0186771309432401</v>
      </c>
      <c r="F170" s="195">
        <v>1.8762654882352943</v>
      </c>
      <c r="G170" s="195">
        <v>0.93307050125313296</v>
      </c>
      <c r="H170" s="195">
        <v>0.90700436177079924</v>
      </c>
      <c r="I170" s="195">
        <v>6.9228742900647129</v>
      </c>
      <c r="J170" s="195">
        <v>0</v>
      </c>
      <c r="K170" s="195">
        <v>0</v>
      </c>
      <c r="L170" s="369">
        <v>0</v>
      </c>
    </row>
    <row r="171" spans="1:12" ht="18.95" customHeight="1">
      <c r="A171" s="240"/>
      <c r="B171" s="241"/>
      <c r="C171" s="241"/>
      <c r="D171" s="244" t="s">
        <v>45</v>
      </c>
      <c r="E171" s="370">
        <v>0.9861509744521908</v>
      </c>
      <c r="F171" s="371">
        <v>0.99018025889369876</v>
      </c>
      <c r="G171" s="371">
        <v>0.91073628034781551</v>
      </c>
      <c r="H171" s="371">
        <v>0.98709792585882694</v>
      </c>
      <c r="I171" s="371">
        <v>0.97879566613101399</v>
      </c>
      <c r="J171" s="371">
        <v>0</v>
      </c>
      <c r="K171" s="371">
        <v>0</v>
      </c>
      <c r="L171" s="372">
        <v>0</v>
      </c>
    </row>
    <row r="172" spans="1:12" ht="18.95" customHeight="1">
      <c r="A172" s="234" t="s">
        <v>428</v>
      </c>
      <c r="B172" s="235" t="s">
        <v>47</v>
      </c>
      <c r="C172" s="236" t="s">
        <v>429</v>
      </c>
      <c r="D172" s="239" t="s">
        <v>41</v>
      </c>
      <c r="E172" s="855">
        <v>122290000</v>
      </c>
      <c r="F172" s="856">
        <v>49245000</v>
      </c>
      <c r="G172" s="856">
        <v>192000</v>
      </c>
      <c r="H172" s="856">
        <v>72125000</v>
      </c>
      <c r="I172" s="856">
        <v>707000</v>
      </c>
      <c r="J172" s="856">
        <v>0</v>
      </c>
      <c r="K172" s="856">
        <v>0</v>
      </c>
      <c r="L172" s="868">
        <v>21000</v>
      </c>
    </row>
    <row r="173" spans="1:12" ht="18.95" customHeight="1">
      <c r="A173" s="234"/>
      <c r="B173" s="235"/>
      <c r="C173" s="236" t="s">
        <v>430</v>
      </c>
      <c r="D173" s="239" t="s">
        <v>42</v>
      </c>
      <c r="E173" s="858">
        <v>127778028.25000001</v>
      </c>
      <c r="F173" s="850">
        <v>53634336.210000001</v>
      </c>
      <c r="G173" s="850">
        <v>288609.21000000002</v>
      </c>
      <c r="H173" s="850">
        <v>73139312.580000013</v>
      </c>
      <c r="I173" s="850">
        <v>689520.25</v>
      </c>
      <c r="J173" s="850">
        <v>0</v>
      </c>
      <c r="K173" s="850">
        <v>0</v>
      </c>
      <c r="L173" s="859">
        <v>26250</v>
      </c>
    </row>
    <row r="174" spans="1:12" ht="18.95" customHeight="1">
      <c r="A174" s="234"/>
      <c r="B174" s="235"/>
      <c r="C174" s="236"/>
      <c r="D174" s="239" t="s">
        <v>43</v>
      </c>
      <c r="E174" s="858">
        <v>127461839.00999998</v>
      </c>
      <c r="F174" s="850">
        <v>53530282.730000004</v>
      </c>
      <c r="G174" s="850">
        <v>285464.03999999998</v>
      </c>
      <c r="H174" s="850">
        <v>72932014.11999999</v>
      </c>
      <c r="I174" s="850">
        <v>687829.02</v>
      </c>
      <c r="J174" s="850">
        <v>0</v>
      </c>
      <c r="K174" s="850">
        <v>0</v>
      </c>
      <c r="L174" s="859">
        <v>26249.1</v>
      </c>
    </row>
    <row r="175" spans="1:12" ht="18.95" customHeight="1">
      <c r="A175" s="238"/>
      <c r="B175" s="236"/>
      <c r="C175" s="236"/>
      <c r="D175" s="239" t="s">
        <v>44</v>
      </c>
      <c r="E175" s="368">
        <v>1.042291593834328</v>
      </c>
      <c r="F175" s="195">
        <v>1.0870196513351611</v>
      </c>
      <c r="G175" s="195">
        <v>1.486791875</v>
      </c>
      <c r="H175" s="195">
        <v>1.011189103916811</v>
      </c>
      <c r="I175" s="195">
        <v>0.97288404526166905</v>
      </c>
      <c r="J175" s="195">
        <v>0</v>
      </c>
      <c r="K175" s="195">
        <v>0</v>
      </c>
      <c r="L175" s="369">
        <v>1.2499571428571428</v>
      </c>
    </row>
    <row r="176" spans="1:12" ht="18.95" customHeight="1">
      <c r="A176" s="240"/>
      <c r="B176" s="241"/>
      <c r="C176" s="241"/>
      <c r="D176" s="245" t="s">
        <v>45</v>
      </c>
      <c r="E176" s="370">
        <v>0.99752548036363964</v>
      </c>
      <c r="F176" s="371">
        <v>0.99805994653140506</v>
      </c>
      <c r="G176" s="371">
        <v>0.98910232282608013</v>
      </c>
      <c r="H176" s="371">
        <v>0.9971657040148787</v>
      </c>
      <c r="I176" s="371">
        <v>0.99754723664750966</v>
      </c>
      <c r="J176" s="371">
        <v>0</v>
      </c>
      <c r="K176" s="371">
        <v>0</v>
      </c>
      <c r="L176" s="372">
        <v>0.99996571428571424</v>
      </c>
    </row>
    <row r="177" spans="1:12" ht="18.95" customHeight="1">
      <c r="A177" s="234" t="s">
        <v>431</v>
      </c>
      <c r="B177" s="235" t="s">
        <v>47</v>
      </c>
      <c r="C177" s="236" t="s">
        <v>432</v>
      </c>
      <c r="D177" s="250" t="s">
        <v>41</v>
      </c>
      <c r="E177" s="855">
        <v>19690000</v>
      </c>
      <c r="F177" s="856">
        <v>19530000</v>
      </c>
      <c r="G177" s="856">
        <v>10000</v>
      </c>
      <c r="H177" s="856">
        <v>0</v>
      </c>
      <c r="I177" s="856">
        <v>150000</v>
      </c>
      <c r="J177" s="856">
        <v>0</v>
      </c>
      <c r="K177" s="856">
        <v>0</v>
      </c>
      <c r="L177" s="868">
        <v>0</v>
      </c>
    </row>
    <row r="178" spans="1:12" ht="18.95" customHeight="1">
      <c r="A178" s="238"/>
      <c r="B178" s="236"/>
      <c r="C178" s="236" t="s">
        <v>433</v>
      </c>
      <c r="D178" s="239" t="s">
        <v>42</v>
      </c>
      <c r="E178" s="858">
        <v>19815995</v>
      </c>
      <c r="F178" s="850">
        <v>19584960</v>
      </c>
      <c r="G178" s="850">
        <v>10000</v>
      </c>
      <c r="H178" s="850">
        <v>126235</v>
      </c>
      <c r="I178" s="850">
        <v>94800</v>
      </c>
      <c r="J178" s="850">
        <v>0</v>
      </c>
      <c r="K178" s="850">
        <v>0</v>
      </c>
      <c r="L178" s="859">
        <v>0</v>
      </c>
    </row>
    <row r="179" spans="1:12" ht="18.95" customHeight="1">
      <c r="A179" s="238"/>
      <c r="B179" s="236"/>
      <c r="C179" s="236" t="s">
        <v>434</v>
      </c>
      <c r="D179" s="239" t="s">
        <v>43</v>
      </c>
      <c r="E179" s="858">
        <v>19742086.770000003</v>
      </c>
      <c r="F179" s="850">
        <v>19522672.830000002</v>
      </c>
      <c r="G179" s="850">
        <v>9600</v>
      </c>
      <c r="H179" s="850">
        <v>115013.94</v>
      </c>
      <c r="I179" s="850">
        <v>94800</v>
      </c>
      <c r="J179" s="850">
        <v>0</v>
      </c>
      <c r="K179" s="850">
        <v>0</v>
      </c>
      <c r="L179" s="859">
        <v>0</v>
      </c>
    </row>
    <row r="180" spans="1:12" ht="18.95" customHeight="1">
      <c r="A180" s="238"/>
      <c r="B180" s="236"/>
      <c r="C180" s="236" t="s">
        <v>435</v>
      </c>
      <c r="D180" s="239" t="s">
        <v>44</v>
      </c>
      <c r="E180" s="368">
        <v>1.0026453412899952</v>
      </c>
      <c r="F180" s="195">
        <v>0.99962482488479276</v>
      </c>
      <c r="G180" s="195">
        <v>0.96</v>
      </c>
      <c r="H180" s="195">
        <v>0</v>
      </c>
      <c r="I180" s="195">
        <v>0.63200000000000001</v>
      </c>
      <c r="J180" s="195">
        <v>0</v>
      </c>
      <c r="K180" s="195">
        <v>0</v>
      </c>
      <c r="L180" s="369">
        <v>0</v>
      </c>
    </row>
    <row r="181" spans="1:12" ht="18.95" customHeight="1">
      <c r="A181" s="240"/>
      <c r="B181" s="241"/>
      <c r="C181" s="241"/>
      <c r="D181" s="244" t="s">
        <v>45</v>
      </c>
      <c r="E181" s="370">
        <v>0.99627027408918922</v>
      </c>
      <c r="F181" s="371">
        <v>0.99681964272584689</v>
      </c>
      <c r="G181" s="371">
        <v>0.96</v>
      </c>
      <c r="H181" s="371">
        <v>0.91110975561452845</v>
      </c>
      <c r="I181" s="371">
        <v>1</v>
      </c>
      <c r="J181" s="371">
        <v>0</v>
      </c>
      <c r="K181" s="371">
        <v>0</v>
      </c>
      <c r="L181" s="372">
        <v>0</v>
      </c>
    </row>
    <row r="182" spans="1:12" ht="18.95" customHeight="1">
      <c r="A182" s="234" t="s">
        <v>436</v>
      </c>
      <c r="B182" s="235" t="s">
        <v>47</v>
      </c>
      <c r="C182" s="236" t="s">
        <v>437</v>
      </c>
      <c r="D182" s="237" t="s">
        <v>41</v>
      </c>
      <c r="E182" s="855">
        <v>0</v>
      </c>
      <c r="F182" s="856">
        <v>0</v>
      </c>
      <c r="G182" s="856">
        <v>0</v>
      </c>
      <c r="H182" s="856">
        <v>0</v>
      </c>
      <c r="I182" s="856">
        <v>0</v>
      </c>
      <c r="J182" s="856">
        <v>0</v>
      </c>
      <c r="K182" s="856">
        <v>0</v>
      </c>
      <c r="L182" s="868">
        <v>0</v>
      </c>
    </row>
    <row r="183" spans="1:12" ht="18.95" customHeight="1">
      <c r="A183" s="238"/>
      <c r="B183" s="236"/>
      <c r="C183" s="236"/>
      <c r="D183" s="239" t="s">
        <v>42</v>
      </c>
      <c r="E183" s="858">
        <v>1220490</v>
      </c>
      <c r="F183" s="850">
        <v>0</v>
      </c>
      <c r="G183" s="850">
        <v>0</v>
      </c>
      <c r="H183" s="850">
        <v>0</v>
      </c>
      <c r="I183" s="850">
        <v>1220490</v>
      </c>
      <c r="J183" s="850">
        <v>0</v>
      </c>
      <c r="K183" s="850">
        <v>0</v>
      </c>
      <c r="L183" s="859">
        <v>0</v>
      </c>
    </row>
    <row r="184" spans="1:12" ht="18.95" customHeight="1">
      <c r="A184" s="238"/>
      <c r="B184" s="236"/>
      <c r="C184" s="236"/>
      <c r="D184" s="239" t="s">
        <v>43</v>
      </c>
      <c r="E184" s="858">
        <v>1220490</v>
      </c>
      <c r="F184" s="850">
        <v>0</v>
      </c>
      <c r="G184" s="850">
        <v>0</v>
      </c>
      <c r="H184" s="850">
        <v>0</v>
      </c>
      <c r="I184" s="850">
        <v>1220490</v>
      </c>
      <c r="J184" s="850">
        <v>0</v>
      </c>
      <c r="K184" s="850">
        <v>0</v>
      </c>
      <c r="L184" s="859">
        <v>0</v>
      </c>
    </row>
    <row r="185" spans="1:12" ht="18.95" customHeight="1">
      <c r="A185" s="238"/>
      <c r="B185" s="236"/>
      <c r="C185" s="236"/>
      <c r="D185" s="239" t="s">
        <v>44</v>
      </c>
      <c r="E185" s="368">
        <v>0</v>
      </c>
      <c r="F185" s="195">
        <v>0</v>
      </c>
      <c r="G185" s="195">
        <v>0</v>
      </c>
      <c r="H185" s="195">
        <v>0</v>
      </c>
      <c r="I185" s="195">
        <v>0</v>
      </c>
      <c r="J185" s="195">
        <v>0</v>
      </c>
      <c r="K185" s="195">
        <v>0</v>
      </c>
      <c r="L185" s="369">
        <v>0</v>
      </c>
    </row>
    <row r="186" spans="1:12" ht="18.95" customHeight="1">
      <c r="A186" s="240"/>
      <c r="B186" s="241"/>
      <c r="C186" s="241"/>
      <c r="D186" s="244" t="s">
        <v>45</v>
      </c>
      <c r="E186" s="370">
        <v>1</v>
      </c>
      <c r="F186" s="371">
        <v>0</v>
      </c>
      <c r="G186" s="371">
        <v>0</v>
      </c>
      <c r="H186" s="371">
        <v>0</v>
      </c>
      <c r="I186" s="371">
        <v>1</v>
      </c>
      <c r="J186" s="371">
        <v>0</v>
      </c>
      <c r="K186" s="371">
        <v>0</v>
      </c>
      <c r="L186" s="372">
        <v>0</v>
      </c>
    </row>
    <row r="187" spans="1:12" s="94" customFormat="1" ht="23.25" customHeight="1">
      <c r="A187" s="825" t="s">
        <v>764</v>
      </c>
      <c r="B187" s="829"/>
      <c r="C187" s="829"/>
      <c r="F187" s="93"/>
      <c r="G187" s="93"/>
      <c r="H187" s="93"/>
      <c r="I187" s="93"/>
      <c r="J187" s="93"/>
    </row>
    <row r="188" spans="1:12" ht="18" customHeight="1">
      <c r="A188" s="825" t="s">
        <v>789</v>
      </c>
      <c r="B188" s="825"/>
      <c r="C188" s="825"/>
      <c r="D188" s="825"/>
      <c r="E188" s="825"/>
      <c r="F188" s="825"/>
      <c r="G188" s="825"/>
      <c r="H188" s="825"/>
      <c r="I188" s="825"/>
      <c r="J188" s="825"/>
      <c r="K188" s="825"/>
      <c r="L188" s="825"/>
    </row>
    <row r="189" spans="1:12">
      <c r="E189" s="254"/>
      <c r="F189" s="254"/>
      <c r="G189" s="254"/>
      <c r="H189" s="254"/>
      <c r="I189" s="254"/>
      <c r="J189" s="254"/>
      <c r="K189" s="254"/>
      <c r="L189" s="254"/>
    </row>
    <row r="190" spans="1:12">
      <c r="E190" s="254"/>
      <c r="F190" s="254"/>
      <c r="G190" s="254"/>
      <c r="H190" s="254"/>
      <c r="I190" s="254"/>
      <c r="J190" s="254"/>
      <c r="K190" s="254"/>
      <c r="L190" s="254"/>
    </row>
    <row r="191" spans="1:12">
      <c r="G191" s="243"/>
      <c r="H191" s="373"/>
      <c r="I191" s="374"/>
      <c r="J191" s="243"/>
    </row>
  </sheetData>
  <phoneticPr fontId="50" type="noConversion"/>
  <printOptions horizontalCentered="1"/>
  <pageMargins left="0.70866141732283472" right="0.70866141732283472" top="0.62992125984251968" bottom="0.19685039370078741" header="0.43307086614173229" footer="0"/>
  <pageSetup paperSize="9" scale="72" firstPageNumber="48" fitToHeight="0" orientation="landscape" useFirstPageNumber="1" r:id="rId1"/>
  <headerFooter alignWithMargins="0">
    <oddHeader>&amp;C&amp;12 - &amp;P -</oddHeader>
  </headerFooter>
  <rowBreaks count="4" manualBreakCount="4">
    <brk id="46" max="11" man="1"/>
    <brk id="91" max="11" man="1"/>
    <brk id="141" max="11" man="1"/>
    <brk id="171" max="11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L100"/>
  <sheetViews>
    <sheetView showGridLines="0" zoomScale="75" zoomScaleNormal="75" workbookViewId="0">
      <selection activeCell="R80" sqref="R80"/>
    </sheetView>
  </sheetViews>
  <sheetFormatPr defaultColWidth="16.28515625" defaultRowHeight="15"/>
  <cols>
    <col min="1" max="1" width="3.5703125" style="139" customWidth="1"/>
    <col min="2" max="2" width="1.5703125" style="139" customWidth="1"/>
    <col min="3" max="3" width="42.5703125" style="139" bestFit="1" customWidth="1"/>
    <col min="4" max="4" width="2.7109375" style="139" customWidth="1"/>
    <col min="5" max="5" width="14.5703125" style="139" customWidth="1"/>
    <col min="6" max="11" width="14.7109375" style="139" customWidth="1"/>
    <col min="12" max="12" width="23.140625" style="139" customWidth="1"/>
    <col min="13" max="16384" width="16.28515625" style="139"/>
  </cols>
  <sheetData>
    <row r="1" spans="1:12" ht="15.75" customHeight="1">
      <c r="A1" s="136" t="s">
        <v>340</v>
      </c>
      <c r="B1" s="137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12" ht="15" customHeight="1">
      <c r="A2" s="140" t="s">
        <v>341</v>
      </c>
      <c r="B2" s="140"/>
      <c r="C2" s="140"/>
      <c r="D2" s="140"/>
      <c r="E2" s="140"/>
      <c r="F2" s="140"/>
      <c r="G2" s="141"/>
      <c r="H2" s="141"/>
      <c r="I2" s="141"/>
      <c r="J2" s="141"/>
      <c r="K2" s="141"/>
      <c r="L2" s="141"/>
    </row>
    <row r="3" spans="1:12" ht="15" customHeight="1">
      <c r="A3" s="140"/>
      <c r="B3" s="140"/>
      <c r="C3" s="140"/>
      <c r="D3" s="140"/>
      <c r="E3" s="140"/>
      <c r="F3" s="140"/>
      <c r="G3" s="141"/>
      <c r="H3" s="141"/>
      <c r="I3" s="141"/>
      <c r="J3" s="141"/>
      <c r="K3" s="141"/>
      <c r="L3" s="141"/>
    </row>
    <row r="4" spans="1:12" ht="15" customHeight="1">
      <c r="A4" s="138"/>
      <c r="B4" s="142"/>
      <c r="C4" s="142"/>
      <c r="D4" s="138"/>
      <c r="E4" s="138"/>
      <c r="F4" s="138"/>
      <c r="G4" s="138"/>
      <c r="H4" s="138"/>
      <c r="I4" s="138"/>
      <c r="J4" s="137"/>
      <c r="K4" s="137"/>
      <c r="L4" s="143" t="s">
        <v>2</v>
      </c>
    </row>
    <row r="5" spans="1:12" ht="15.95" customHeight="1">
      <c r="A5" s="144" t="s">
        <v>4</v>
      </c>
      <c r="B5" s="145" t="s">
        <v>4</v>
      </c>
      <c r="C5" s="146" t="s">
        <v>3</v>
      </c>
      <c r="D5" s="145"/>
      <c r="E5" s="19" t="s">
        <v>4</v>
      </c>
      <c r="F5" s="147" t="s">
        <v>4</v>
      </c>
      <c r="G5" s="17" t="s">
        <v>4</v>
      </c>
      <c r="H5" s="18" t="s">
        <v>4</v>
      </c>
      <c r="I5" s="19" t="s">
        <v>4</v>
      </c>
      <c r="J5" s="18" t="s">
        <v>4</v>
      </c>
      <c r="K5" s="19" t="s">
        <v>4</v>
      </c>
      <c r="L5" s="19" t="s">
        <v>4</v>
      </c>
    </row>
    <row r="6" spans="1:12" ht="15.95" customHeight="1">
      <c r="A6" s="149"/>
      <c r="B6" s="150"/>
      <c r="C6" s="151" t="s">
        <v>440</v>
      </c>
      <c r="D6" s="150"/>
      <c r="E6" s="152"/>
      <c r="F6" s="153" t="s">
        <v>5</v>
      </c>
      <c r="G6" s="29" t="s">
        <v>6</v>
      </c>
      <c r="H6" s="30" t="s">
        <v>7</v>
      </c>
      <c r="I6" s="31" t="s">
        <v>7</v>
      </c>
      <c r="J6" s="30" t="s">
        <v>8</v>
      </c>
      <c r="K6" s="32" t="s">
        <v>9</v>
      </c>
      <c r="L6" s="31" t="s">
        <v>10</v>
      </c>
    </row>
    <row r="7" spans="1:12" ht="15.95" customHeight="1">
      <c r="A7" s="149" t="s">
        <v>4</v>
      </c>
      <c r="B7" s="150"/>
      <c r="C7" s="151" t="s">
        <v>11</v>
      </c>
      <c r="D7" s="150"/>
      <c r="E7" s="32" t="s">
        <v>12</v>
      </c>
      <c r="F7" s="153" t="s">
        <v>13</v>
      </c>
      <c r="G7" s="37" t="s">
        <v>14</v>
      </c>
      <c r="H7" s="30" t="s">
        <v>15</v>
      </c>
      <c r="I7" s="31" t="s">
        <v>16</v>
      </c>
      <c r="J7" s="30" t="s">
        <v>17</v>
      </c>
      <c r="K7" s="31" t="s">
        <v>18</v>
      </c>
      <c r="L7" s="38" t="s">
        <v>19</v>
      </c>
    </row>
    <row r="8" spans="1:12" ht="15.95" customHeight="1">
      <c r="A8" s="154" t="s">
        <v>4</v>
      </c>
      <c r="B8" s="155"/>
      <c r="C8" s="151" t="s">
        <v>791</v>
      </c>
      <c r="D8" s="150"/>
      <c r="E8" s="32" t="s">
        <v>4</v>
      </c>
      <c r="F8" s="153" t="s">
        <v>20</v>
      </c>
      <c r="G8" s="37" t="s">
        <v>21</v>
      </c>
      <c r="H8" s="30" t="s">
        <v>22</v>
      </c>
      <c r="I8" s="31" t="s">
        <v>4</v>
      </c>
      <c r="J8" s="30" t="s">
        <v>23</v>
      </c>
      <c r="K8" s="31" t="s">
        <v>24</v>
      </c>
      <c r="L8" s="31" t="s">
        <v>25</v>
      </c>
    </row>
    <row r="9" spans="1:12" ht="15.95" customHeight="1">
      <c r="A9" s="156" t="s">
        <v>4</v>
      </c>
      <c r="B9" s="148"/>
      <c r="C9" s="151" t="s">
        <v>26</v>
      </c>
      <c r="D9" s="150"/>
      <c r="E9" s="157" t="s">
        <v>4</v>
      </c>
      <c r="F9" s="153" t="s">
        <v>4</v>
      </c>
      <c r="G9" s="37" t="s">
        <v>4</v>
      </c>
      <c r="H9" s="30" t="s">
        <v>27</v>
      </c>
      <c r="I9" s="31"/>
      <c r="J9" s="30" t="s">
        <v>28</v>
      </c>
      <c r="K9" s="31" t="s">
        <v>4</v>
      </c>
      <c r="L9" s="31" t="s">
        <v>29</v>
      </c>
    </row>
    <row r="10" spans="1:12" ht="15.95" customHeight="1">
      <c r="A10" s="149"/>
      <c r="B10" s="150"/>
      <c r="C10" s="151" t="s">
        <v>30</v>
      </c>
      <c r="D10" s="158"/>
      <c r="E10" s="46"/>
      <c r="F10" s="159"/>
      <c r="G10" s="44"/>
      <c r="H10" s="45"/>
      <c r="I10" s="46"/>
      <c r="J10" s="47"/>
      <c r="K10" s="45"/>
      <c r="L10" s="46"/>
    </row>
    <row r="11" spans="1:12" ht="12" customHeight="1">
      <c r="A11" s="160">
        <v>1</v>
      </c>
      <c r="B11" s="161"/>
      <c r="C11" s="161"/>
      <c r="D11" s="162"/>
      <c r="E11" s="163" t="s">
        <v>32</v>
      </c>
      <c r="F11" s="55" t="s">
        <v>33</v>
      </c>
      <c r="G11" s="54" t="s">
        <v>34</v>
      </c>
      <c r="H11" s="55" t="s">
        <v>35</v>
      </c>
      <c r="I11" s="56" t="s">
        <v>36</v>
      </c>
      <c r="J11" s="55" t="s">
        <v>37</v>
      </c>
      <c r="K11" s="56" t="s">
        <v>38</v>
      </c>
      <c r="L11" s="58" t="s">
        <v>39</v>
      </c>
    </row>
    <row r="12" spans="1:12" ht="18.95" customHeight="1">
      <c r="A12" s="164" t="s">
        <v>4</v>
      </c>
      <c r="B12" s="165" t="s">
        <v>4</v>
      </c>
      <c r="C12" s="165" t="s">
        <v>40</v>
      </c>
      <c r="D12" s="166" t="s">
        <v>41</v>
      </c>
      <c r="E12" s="883">
        <v>49371632000</v>
      </c>
      <c r="F12" s="883">
        <v>44969090000</v>
      </c>
      <c r="G12" s="883">
        <v>29382000</v>
      </c>
      <c r="H12" s="883">
        <v>3924839000</v>
      </c>
      <c r="I12" s="883">
        <v>177114000</v>
      </c>
      <c r="J12" s="883">
        <v>0</v>
      </c>
      <c r="K12" s="883">
        <v>0</v>
      </c>
      <c r="L12" s="884">
        <v>271207000</v>
      </c>
    </row>
    <row r="13" spans="1:12" ht="18.95" customHeight="1">
      <c r="A13" s="167"/>
      <c r="B13" s="168"/>
      <c r="C13" s="165"/>
      <c r="D13" s="166" t="s">
        <v>42</v>
      </c>
      <c r="E13" s="883">
        <v>67639582874.319992</v>
      </c>
      <c r="F13" s="883">
        <v>61574441859.289993</v>
      </c>
      <c r="G13" s="883">
        <v>42938044.620000005</v>
      </c>
      <c r="H13" s="883">
        <v>4547679426.6800003</v>
      </c>
      <c r="I13" s="883">
        <v>1109876746.7800002</v>
      </c>
      <c r="J13" s="883">
        <v>0</v>
      </c>
      <c r="K13" s="883">
        <v>0</v>
      </c>
      <c r="L13" s="885">
        <v>364646796.94999999</v>
      </c>
    </row>
    <row r="14" spans="1:12" ht="18.95" customHeight="1">
      <c r="A14" s="167"/>
      <c r="B14" s="168"/>
      <c r="C14" s="169" t="s">
        <v>4</v>
      </c>
      <c r="D14" s="166" t="s">
        <v>43</v>
      </c>
      <c r="E14" s="883">
        <v>66972079090.94001</v>
      </c>
      <c r="F14" s="883">
        <v>61022343198.830009</v>
      </c>
      <c r="G14" s="883">
        <v>42396681.150000006</v>
      </c>
      <c r="H14" s="883">
        <v>4482969098.1999998</v>
      </c>
      <c r="I14" s="883">
        <v>1077649236.53</v>
      </c>
      <c r="J14" s="883">
        <v>0</v>
      </c>
      <c r="K14" s="883">
        <v>0</v>
      </c>
      <c r="L14" s="885">
        <v>346720876.23000014</v>
      </c>
    </row>
    <row r="15" spans="1:12" ht="18.95" customHeight="1">
      <c r="A15" s="167"/>
      <c r="B15" s="168"/>
      <c r="C15" s="165"/>
      <c r="D15" s="166" t="s">
        <v>44</v>
      </c>
      <c r="E15" s="886">
        <v>1.3564890682758879</v>
      </c>
      <c r="F15" s="886">
        <v>1.3569841684328059</v>
      </c>
      <c r="G15" s="874">
        <v>1.4429474218909539</v>
      </c>
      <c r="H15" s="874">
        <v>1.1422045842389967</v>
      </c>
      <c r="I15" s="874">
        <v>6.0844949384577163</v>
      </c>
      <c r="J15" s="874">
        <v>0</v>
      </c>
      <c r="K15" s="874">
        <v>0</v>
      </c>
      <c r="L15" s="875">
        <v>1.2784363096454006</v>
      </c>
    </row>
    <row r="16" spans="1:12" ht="18.95" customHeight="1">
      <c r="A16" s="170"/>
      <c r="B16" s="171"/>
      <c r="C16" s="172"/>
      <c r="D16" s="173" t="s">
        <v>45</v>
      </c>
      <c r="E16" s="876">
        <v>0.99013146215552128</v>
      </c>
      <c r="F16" s="876">
        <v>0.99103363922125931</v>
      </c>
      <c r="G16" s="876">
        <v>0.98739198594647137</v>
      </c>
      <c r="H16" s="876">
        <v>0.98577069260855055</v>
      </c>
      <c r="I16" s="876">
        <v>0.97096298274245363</v>
      </c>
      <c r="J16" s="876">
        <v>0</v>
      </c>
      <c r="K16" s="876">
        <v>0</v>
      </c>
      <c r="L16" s="877">
        <v>0.95084031761711096</v>
      </c>
    </row>
    <row r="17" spans="1:12" ht="18.95" customHeight="1">
      <c r="A17" s="174" t="s">
        <v>49</v>
      </c>
      <c r="B17" s="175" t="s">
        <v>47</v>
      </c>
      <c r="C17" s="176" t="s">
        <v>342</v>
      </c>
      <c r="D17" s="177" t="s">
        <v>41</v>
      </c>
      <c r="E17" s="887">
        <v>3254991000</v>
      </c>
      <c r="F17" s="893">
        <v>2962902000</v>
      </c>
      <c r="G17" s="893">
        <v>2486000</v>
      </c>
      <c r="H17" s="893">
        <v>268541000</v>
      </c>
      <c r="I17" s="893">
        <v>8845000</v>
      </c>
      <c r="J17" s="893">
        <v>0</v>
      </c>
      <c r="K17" s="893">
        <v>0</v>
      </c>
      <c r="L17" s="935">
        <v>12217000</v>
      </c>
    </row>
    <row r="18" spans="1:12" ht="18.95" customHeight="1">
      <c r="A18" s="174"/>
      <c r="B18" s="175"/>
      <c r="C18" s="176"/>
      <c r="D18" s="177" t="s">
        <v>42</v>
      </c>
      <c r="E18" s="887">
        <v>4576799765.5800009</v>
      </c>
      <c r="F18" s="887">
        <v>4165338143.2200003</v>
      </c>
      <c r="G18" s="887">
        <v>4002371.03</v>
      </c>
      <c r="H18" s="887">
        <v>291490949.23999995</v>
      </c>
      <c r="I18" s="887">
        <v>99212792.090000018</v>
      </c>
      <c r="J18" s="887">
        <v>0</v>
      </c>
      <c r="K18" s="887">
        <v>0</v>
      </c>
      <c r="L18" s="888">
        <v>16755510</v>
      </c>
    </row>
    <row r="19" spans="1:12" ht="18.95" customHeight="1">
      <c r="A19" s="174"/>
      <c r="B19" s="175"/>
      <c r="C19" s="176"/>
      <c r="D19" s="177" t="s">
        <v>43</v>
      </c>
      <c r="E19" s="887">
        <v>4546737508.4100008</v>
      </c>
      <c r="F19" s="887">
        <v>4142354451.5200009</v>
      </c>
      <c r="G19" s="887">
        <v>3963313.1600000006</v>
      </c>
      <c r="H19" s="887">
        <v>288586488.04000008</v>
      </c>
      <c r="I19" s="887">
        <v>95682388.439999998</v>
      </c>
      <c r="J19" s="887">
        <v>0</v>
      </c>
      <c r="K19" s="887">
        <v>0</v>
      </c>
      <c r="L19" s="888">
        <v>16150867.25</v>
      </c>
    </row>
    <row r="20" spans="1:12" ht="18.95" customHeight="1">
      <c r="A20" s="174"/>
      <c r="B20" s="175"/>
      <c r="C20" s="176"/>
      <c r="D20" s="177" t="s">
        <v>44</v>
      </c>
      <c r="E20" s="889">
        <v>1.3968510230627369</v>
      </c>
      <c r="F20" s="889">
        <v>1.3980733927480562</v>
      </c>
      <c r="G20" s="878">
        <v>1.5942530812550284</v>
      </c>
      <c r="H20" s="878">
        <v>1.0746459126911723</v>
      </c>
      <c r="I20" s="879" t="s">
        <v>753</v>
      </c>
      <c r="J20" s="878">
        <v>0</v>
      </c>
      <c r="K20" s="878">
        <v>0</v>
      </c>
      <c r="L20" s="880">
        <v>1.3219994474912007</v>
      </c>
    </row>
    <row r="21" spans="1:12" s="181" customFormat="1" ht="18.95" customHeight="1">
      <c r="A21" s="178"/>
      <c r="B21" s="179"/>
      <c r="C21" s="176"/>
      <c r="D21" s="180" t="s">
        <v>45</v>
      </c>
      <c r="E21" s="881">
        <v>0.99343159877867404</v>
      </c>
      <c r="F21" s="881">
        <v>0.99448215465113909</v>
      </c>
      <c r="G21" s="881">
        <v>0.99024131703251927</v>
      </c>
      <c r="H21" s="881">
        <v>0.99003584431155534</v>
      </c>
      <c r="I21" s="881">
        <v>0.96441584219505239</v>
      </c>
      <c r="J21" s="881">
        <v>0</v>
      </c>
      <c r="K21" s="881">
        <v>0</v>
      </c>
      <c r="L21" s="882">
        <v>0.96391379611841121</v>
      </c>
    </row>
    <row r="22" spans="1:12" ht="18.95" customHeight="1">
      <c r="A22" s="174" t="s">
        <v>53</v>
      </c>
      <c r="B22" s="175" t="s">
        <v>47</v>
      </c>
      <c r="C22" s="182" t="s">
        <v>343</v>
      </c>
      <c r="D22" s="177" t="s">
        <v>41</v>
      </c>
      <c r="E22" s="887">
        <v>2850973000</v>
      </c>
      <c r="F22" s="893">
        <v>2635721000</v>
      </c>
      <c r="G22" s="893">
        <v>1427000</v>
      </c>
      <c r="H22" s="893">
        <v>201072000</v>
      </c>
      <c r="I22" s="893">
        <v>6212000</v>
      </c>
      <c r="J22" s="893">
        <v>0</v>
      </c>
      <c r="K22" s="893">
        <v>0</v>
      </c>
      <c r="L22" s="935">
        <v>6541000</v>
      </c>
    </row>
    <row r="23" spans="1:12" ht="18.95" customHeight="1">
      <c r="A23" s="174"/>
      <c r="B23" s="175"/>
      <c r="C23" s="176"/>
      <c r="D23" s="177" t="s">
        <v>42</v>
      </c>
      <c r="E23" s="887">
        <v>3866730341.5100002</v>
      </c>
      <c r="F23" s="887">
        <v>3561099633.5100002</v>
      </c>
      <c r="G23" s="887">
        <v>2142889.16</v>
      </c>
      <c r="H23" s="887">
        <v>238838985.84</v>
      </c>
      <c r="I23" s="887">
        <v>54624124</v>
      </c>
      <c r="J23" s="887">
        <v>0</v>
      </c>
      <c r="K23" s="887">
        <v>0</v>
      </c>
      <c r="L23" s="888">
        <v>10024709</v>
      </c>
    </row>
    <row r="24" spans="1:12" ht="18.95" customHeight="1">
      <c r="A24" s="174"/>
      <c r="B24" s="175"/>
      <c r="C24" s="176"/>
      <c r="D24" s="177" t="s">
        <v>43</v>
      </c>
      <c r="E24" s="887">
        <v>3839256565.7400002</v>
      </c>
      <c r="F24" s="887">
        <v>3539200848.0700002</v>
      </c>
      <c r="G24" s="887">
        <v>2092321.52</v>
      </c>
      <c r="H24" s="887">
        <v>235383956.07000017</v>
      </c>
      <c r="I24" s="887">
        <v>53022360.960000008</v>
      </c>
      <c r="J24" s="887">
        <v>0</v>
      </c>
      <c r="K24" s="887">
        <v>0</v>
      </c>
      <c r="L24" s="888">
        <v>9557079.1199999992</v>
      </c>
    </row>
    <row r="25" spans="1:12" ht="18.95" customHeight="1">
      <c r="A25" s="174"/>
      <c r="B25" s="175"/>
      <c r="C25" s="176"/>
      <c r="D25" s="177" t="s">
        <v>44</v>
      </c>
      <c r="E25" s="889">
        <v>1.346647816636636</v>
      </c>
      <c r="F25" s="889">
        <v>1.3427828089809202</v>
      </c>
      <c r="G25" s="878">
        <v>1.46623792571829</v>
      </c>
      <c r="H25" s="878">
        <v>1.170645122493436</v>
      </c>
      <c r="I25" s="879">
        <v>8.5354734320669685</v>
      </c>
      <c r="J25" s="878">
        <v>0</v>
      </c>
      <c r="K25" s="878">
        <v>0</v>
      </c>
      <c r="L25" s="880">
        <v>1.4611036722213728</v>
      </c>
    </row>
    <row r="26" spans="1:12" ht="18.95" customHeight="1">
      <c r="A26" s="178"/>
      <c r="B26" s="179"/>
      <c r="C26" s="176"/>
      <c r="D26" s="177" t="s">
        <v>45</v>
      </c>
      <c r="E26" s="881">
        <v>0.99289483016825242</v>
      </c>
      <c r="F26" s="881">
        <v>0.99385055525154864</v>
      </c>
      <c r="G26" s="881">
        <v>0.97640212058378228</v>
      </c>
      <c r="H26" s="881">
        <v>0.98553406280030686</v>
      </c>
      <c r="I26" s="881">
        <v>0.97067663657178294</v>
      </c>
      <c r="J26" s="881">
        <v>0</v>
      </c>
      <c r="K26" s="881">
        <v>0</v>
      </c>
      <c r="L26" s="882">
        <v>0.95335227386650323</v>
      </c>
    </row>
    <row r="27" spans="1:12" ht="18.95" customHeight="1">
      <c r="A27" s="174" t="s">
        <v>57</v>
      </c>
      <c r="B27" s="175" t="s">
        <v>47</v>
      </c>
      <c r="C27" s="182" t="s">
        <v>344</v>
      </c>
      <c r="D27" s="183" t="s">
        <v>41</v>
      </c>
      <c r="E27" s="887">
        <v>3077345000</v>
      </c>
      <c r="F27" s="893">
        <v>2753999000</v>
      </c>
      <c r="G27" s="893">
        <v>2270000</v>
      </c>
      <c r="H27" s="893">
        <v>264831000</v>
      </c>
      <c r="I27" s="893">
        <v>23751000</v>
      </c>
      <c r="J27" s="893">
        <v>0</v>
      </c>
      <c r="K27" s="893">
        <v>0</v>
      </c>
      <c r="L27" s="935">
        <v>32494000</v>
      </c>
    </row>
    <row r="28" spans="1:12" ht="18.95" customHeight="1">
      <c r="A28" s="174"/>
      <c r="B28" s="175"/>
      <c r="C28" s="176"/>
      <c r="D28" s="177" t="s">
        <v>42</v>
      </c>
      <c r="E28" s="887">
        <v>4049171442.3799996</v>
      </c>
      <c r="F28" s="887">
        <v>3575111428.7799997</v>
      </c>
      <c r="G28" s="887">
        <v>2847446.2299999995</v>
      </c>
      <c r="H28" s="887">
        <v>312013010.42999995</v>
      </c>
      <c r="I28" s="887">
        <v>117624360.81</v>
      </c>
      <c r="J28" s="887">
        <v>0</v>
      </c>
      <c r="K28" s="887">
        <v>0</v>
      </c>
      <c r="L28" s="888">
        <v>41575196.129999995</v>
      </c>
    </row>
    <row r="29" spans="1:12" ht="18.95" customHeight="1">
      <c r="A29" s="174"/>
      <c r="B29" s="175"/>
      <c r="C29" s="176"/>
      <c r="D29" s="177" t="s">
        <v>43</v>
      </c>
      <c r="E29" s="887">
        <v>3996364936.5700002</v>
      </c>
      <c r="F29" s="887">
        <v>3531002535.1400003</v>
      </c>
      <c r="G29" s="887">
        <v>2797980.5799999996</v>
      </c>
      <c r="H29" s="887">
        <v>307129346.19999999</v>
      </c>
      <c r="I29" s="887">
        <v>115944123.37999998</v>
      </c>
      <c r="J29" s="887">
        <v>0</v>
      </c>
      <c r="K29" s="887">
        <v>0</v>
      </c>
      <c r="L29" s="888">
        <v>39490951.270000003</v>
      </c>
    </row>
    <row r="30" spans="1:12" ht="18.95" customHeight="1">
      <c r="A30" s="174"/>
      <c r="B30" s="175"/>
      <c r="C30" s="176"/>
      <c r="D30" s="177" t="s">
        <v>44</v>
      </c>
      <c r="E30" s="889">
        <v>1.2986405283028066</v>
      </c>
      <c r="F30" s="889">
        <v>1.2821364623371325</v>
      </c>
      <c r="G30" s="878">
        <v>1.2325905638766519</v>
      </c>
      <c r="H30" s="878">
        <v>1.1597182588141115</v>
      </c>
      <c r="I30" s="879">
        <v>4.8816522832722828</v>
      </c>
      <c r="J30" s="878">
        <v>0</v>
      </c>
      <c r="K30" s="878">
        <v>0</v>
      </c>
      <c r="L30" s="880">
        <v>1.2153305616421495</v>
      </c>
    </row>
    <row r="31" spans="1:12" ht="18.95" customHeight="1">
      <c r="A31" s="178"/>
      <c r="B31" s="179"/>
      <c r="C31" s="176"/>
      <c r="D31" s="180" t="s">
        <v>45</v>
      </c>
      <c r="E31" s="881">
        <v>0.98695868857087432</v>
      </c>
      <c r="F31" s="881">
        <v>0.98766223248737972</v>
      </c>
      <c r="G31" s="881">
        <v>0.98262806528922586</v>
      </c>
      <c r="H31" s="881">
        <v>0.9843478827268467</v>
      </c>
      <c r="I31" s="881">
        <v>0.98571522583902382</v>
      </c>
      <c r="J31" s="881">
        <v>0</v>
      </c>
      <c r="K31" s="881">
        <v>0</v>
      </c>
      <c r="L31" s="882">
        <v>0.94986806908901067</v>
      </c>
    </row>
    <row r="32" spans="1:12" ht="18.95" customHeight="1">
      <c r="A32" s="174" t="s">
        <v>61</v>
      </c>
      <c r="B32" s="175" t="s">
        <v>47</v>
      </c>
      <c r="C32" s="182" t="s">
        <v>345</v>
      </c>
      <c r="D32" s="177" t="s">
        <v>41</v>
      </c>
      <c r="E32" s="887">
        <v>1424794000</v>
      </c>
      <c r="F32" s="893">
        <v>1271014000</v>
      </c>
      <c r="G32" s="893">
        <v>1345000</v>
      </c>
      <c r="H32" s="893">
        <v>135343000</v>
      </c>
      <c r="I32" s="893">
        <v>7837000</v>
      </c>
      <c r="J32" s="893">
        <v>0</v>
      </c>
      <c r="K32" s="893">
        <v>0</v>
      </c>
      <c r="L32" s="935">
        <v>9255000</v>
      </c>
    </row>
    <row r="33" spans="1:12" ht="18.95" customHeight="1">
      <c r="A33" s="174"/>
      <c r="B33" s="175"/>
      <c r="C33" s="176"/>
      <c r="D33" s="177" t="s">
        <v>42</v>
      </c>
      <c r="E33" s="887">
        <v>1924378735.2500002</v>
      </c>
      <c r="F33" s="887">
        <v>1729542384.1900001</v>
      </c>
      <c r="G33" s="887">
        <v>1660862</v>
      </c>
      <c r="H33" s="887">
        <v>154200957.97000003</v>
      </c>
      <c r="I33" s="887">
        <v>24751178.18</v>
      </c>
      <c r="J33" s="887">
        <v>0</v>
      </c>
      <c r="K33" s="887">
        <v>0</v>
      </c>
      <c r="L33" s="888">
        <v>14223352.910000002</v>
      </c>
    </row>
    <row r="34" spans="1:12" ht="18.95" customHeight="1">
      <c r="A34" s="174"/>
      <c r="B34" s="175"/>
      <c r="C34" s="176"/>
      <c r="D34" s="177" t="s">
        <v>43</v>
      </c>
      <c r="E34" s="887">
        <v>1908633660.6199996</v>
      </c>
      <c r="F34" s="887">
        <v>1715143482.3799996</v>
      </c>
      <c r="G34" s="887">
        <v>1654769.04</v>
      </c>
      <c r="H34" s="887">
        <v>153259006.73999998</v>
      </c>
      <c r="I34" s="887">
        <v>24690803.73</v>
      </c>
      <c r="J34" s="887">
        <v>0</v>
      </c>
      <c r="K34" s="887">
        <v>0</v>
      </c>
      <c r="L34" s="888">
        <v>13885598.73</v>
      </c>
    </row>
    <row r="35" spans="1:12" ht="18.95" customHeight="1">
      <c r="A35" s="184" t="s">
        <v>4</v>
      </c>
      <c r="B35" s="175"/>
      <c r="C35" s="176"/>
      <c r="D35" s="177" t="s">
        <v>44</v>
      </c>
      <c r="E35" s="889">
        <v>1.3395856949285299</v>
      </c>
      <c r="F35" s="889">
        <v>1.3494292607162468</v>
      </c>
      <c r="G35" s="878">
        <v>1.2303115539033458</v>
      </c>
      <c r="H35" s="878">
        <v>1.1323748309110924</v>
      </c>
      <c r="I35" s="878">
        <v>3.1505427752966697</v>
      </c>
      <c r="J35" s="878">
        <v>0</v>
      </c>
      <c r="K35" s="878">
        <v>0</v>
      </c>
      <c r="L35" s="880">
        <v>1.5003348168557538</v>
      </c>
    </row>
    <row r="36" spans="1:12" ht="18.95" customHeight="1">
      <c r="A36" s="178"/>
      <c r="B36" s="179"/>
      <c r="C36" s="176"/>
      <c r="D36" s="185" t="s">
        <v>45</v>
      </c>
      <c r="E36" s="881">
        <v>0.99181809986693958</v>
      </c>
      <c r="F36" s="881">
        <v>0.99167473318860355</v>
      </c>
      <c r="G36" s="881">
        <v>0.99633144716418343</v>
      </c>
      <c r="H36" s="881">
        <v>0.9938914048109655</v>
      </c>
      <c r="I36" s="881">
        <v>0.99756074439927933</v>
      </c>
      <c r="J36" s="881">
        <v>0</v>
      </c>
      <c r="K36" s="881">
        <v>0</v>
      </c>
      <c r="L36" s="882">
        <v>0.97625354709700429</v>
      </c>
    </row>
    <row r="37" spans="1:12" ht="18.95" customHeight="1">
      <c r="A37" s="174" t="s">
        <v>66</v>
      </c>
      <c r="B37" s="175" t="s">
        <v>47</v>
      </c>
      <c r="C37" s="182" t="s">
        <v>346</v>
      </c>
      <c r="D37" s="183" t="s">
        <v>41</v>
      </c>
      <c r="E37" s="887">
        <v>3092976000</v>
      </c>
      <c r="F37" s="893">
        <v>2782251000</v>
      </c>
      <c r="G37" s="893">
        <v>2373000</v>
      </c>
      <c r="H37" s="893">
        <v>279849000</v>
      </c>
      <c r="I37" s="893">
        <v>8928000</v>
      </c>
      <c r="J37" s="893">
        <v>0</v>
      </c>
      <c r="K37" s="893">
        <v>0</v>
      </c>
      <c r="L37" s="935">
        <v>19575000</v>
      </c>
    </row>
    <row r="38" spans="1:12" ht="18.95" customHeight="1">
      <c r="A38" s="174"/>
      <c r="B38" s="175"/>
      <c r="C38" s="176"/>
      <c r="D38" s="177" t="s">
        <v>42</v>
      </c>
      <c r="E38" s="887">
        <v>4142548328.2600002</v>
      </c>
      <c r="F38" s="887">
        <v>3761721315.5100002</v>
      </c>
      <c r="G38" s="887">
        <v>3408726</v>
      </c>
      <c r="H38" s="887">
        <v>308427076</v>
      </c>
      <c r="I38" s="887">
        <v>45179147</v>
      </c>
      <c r="J38" s="887">
        <v>0</v>
      </c>
      <c r="K38" s="887">
        <v>0</v>
      </c>
      <c r="L38" s="888">
        <v>23812063.75</v>
      </c>
    </row>
    <row r="39" spans="1:12" ht="18.95" customHeight="1">
      <c r="A39" s="174"/>
      <c r="B39" s="175"/>
      <c r="C39" s="176"/>
      <c r="D39" s="177" t="s">
        <v>43</v>
      </c>
      <c r="E39" s="887">
        <v>4106760939.1900005</v>
      </c>
      <c r="F39" s="887">
        <v>3733941271.3600006</v>
      </c>
      <c r="G39" s="887">
        <v>3396118.9600000004</v>
      </c>
      <c r="H39" s="887">
        <v>302266665.7899999</v>
      </c>
      <c r="I39" s="887">
        <v>43977334.339999996</v>
      </c>
      <c r="J39" s="887">
        <v>0</v>
      </c>
      <c r="K39" s="887">
        <v>0</v>
      </c>
      <c r="L39" s="888">
        <v>23179548.740000002</v>
      </c>
    </row>
    <row r="40" spans="1:12" ht="18.95" customHeight="1">
      <c r="A40" s="174"/>
      <c r="B40" s="175"/>
      <c r="C40" s="176"/>
      <c r="D40" s="177" t="s">
        <v>44</v>
      </c>
      <c r="E40" s="889">
        <v>1.3277700632626961</v>
      </c>
      <c r="F40" s="889">
        <v>1.3420576617134834</v>
      </c>
      <c r="G40" s="878">
        <v>1.4311500042140752</v>
      </c>
      <c r="H40" s="878">
        <v>1.0801062922861968</v>
      </c>
      <c r="I40" s="878">
        <v>4.9257766957885298</v>
      </c>
      <c r="J40" s="878">
        <v>0</v>
      </c>
      <c r="K40" s="878">
        <v>0</v>
      </c>
      <c r="L40" s="880">
        <v>1.1841404209450832</v>
      </c>
    </row>
    <row r="41" spans="1:12" ht="18.95" customHeight="1">
      <c r="A41" s="178"/>
      <c r="B41" s="179"/>
      <c r="C41" s="186"/>
      <c r="D41" s="185" t="s">
        <v>45</v>
      </c>
      <c r="E41" s="881">
        <v>0.99136102074516252</v>
      </c>
      <c r="F41" s="881">
        <v>0.99261507118152015</v>
      </c>
      <c r="G41" s="881">
        <v>0.99630153905007335</v>
      </c>
      <c r="H41" s="881">
        <v>0.98002636380082242</v>
      </c>
      <c r="I41" s="881">
        <v>0.97339895195453774</v>
      </c>
      <c r="J41" s="881">
        <v>0</v>
      </c>
      <c r="K41" s="881">
        <v>0</v>
      </c>
      <c r="L41" s="882">
        <v>0.97343720323275218</v>
      </c>
    </row>
    <row r="42" spans="1:12" ht="18.95" customHeight="1">
      <c r="A42" s="187" t="s">
        <v>69</v>
      </c>
      <c r="B42" s="188" t="s">
        <v>47</v>
      </c>
      <c r="C42" s="182" t="s">
        <v>347</v>
      </c>
      <c r="D42" s="189" t="s">
        <v>41</v>
      </c>
      <c r="E42" s="887">
        <v>4201460000</v>
      </c>
      <c r="F42" s="893">
        <v>3889791000</v>
      </c>
      <c r="G42" s="893">
        <v>1742000</v>
      </c>
      <c r="H42" s="893">
        <v>272990000</v>
      </c>
      <c r="I42" s="893">
        <v>10996000</v>
      </c>
      <c r="J42" s="893">
        <v>0</v>
      </c>
      <c r="K42" s="893">
        <v>0</v>
      </c>
      <c r="L42" s="935">
        <v>25941000</v>
      </c>
    </row>
    <row r="43" spans="1:12" ht="18.95" customHeight="1">
      <c r="A43" s="174"/>
      <c r="B43" s="175"/>
      <c r="C43" s="176"/>
      <c r="D43" s="177" t="s">
        <v>42</v>
      </c>
      <c r="E43" s="887">
        <v>5884139142.2799997</v>
      </c>
      <c r="F43" s="887">
        <v>5454814702.8400002</v>
      </c>
      <c r="G43" s="887">
        <v>2940980.5700000003</v>
      </c>
      <c r="H43" s="887">
        <v>306211820.6400001</v>
      </c>
      <c r="I43" s="887">
        <v>92696979.899999991</v>
      </c>
      <c r="J43" s="887">
        <v>0</v>
      </c>
      <c r="K43" s="887">
        <v>0</v>
      </c>
      <c r="L43" s="888">
        <v>27474658.329999998</v>
      </c>
    </row>
    <row r="44" spans="1:12" ht="18.95" customHeight="1">
      <c r="A44" s="174"/>
      <c r="B44" s="175"/>
      <c r="C44" s="176"/>
      <c r="D44" s="177" t="s">
        <v>43</v>
      </c>
      <c r="E44" s="887">
        <v>5867122168.6499996</v>
      </c>
      <c r="F44" s="887">
        <v>5440085894.8199997</v>
      </c>
      <c r="G44" s="887">
        <v>2934235.43</v>
      </c>
      <c r="H44" s="887">
        <v>305265746.28999996</v>
      </c>
      <c r="I44" s="887">
        <v>92249708.98999998</v>
      </c>
      <c r="J44" s="887">
        <v>0</v>
      </c>
      <c r="K44" s="887">
        <v>0</v>
      </c>
      <c r="L44" s="888">
        <v>26586583.119999997</v>
      </c>
    </row>
    <row r="45" spans="1:12" ht="18.95" customHeight="1">
      <c r="A45" s="184" t="s">
        <v>4</v>
      </c>
      <c r="B45" s="175"/>
      <c r="C45" s="176"/>
      <c r="D45" s="177" t="s">
        <v>44</v>
      </c>
      <c r="E45" s="889">
        <v>1.3964484176095928</v>
      </c>
      <c r="F45" s="889">
        <v>1.3985548053404411</v>
      </c>
      <c r="G45" s="878">
        <v>1.6844061021814007</v>
      </c>
      <c r="H45" s="878">
        <v>1.1182305076742736</v>
      </c>
      <c r="I45" s="878">
        <v>8.3893878674063274</v>
      </c>
      <c r="J45" s="878">
        <v>0</v>
      </c>
      <c r="K45" s="878">
        <v>0</v>
      </c>
      <c r="L45" s="880">
        <v>1.0248865934235378</v>
      </c>
    </row>
    <row r="46" spans="1:12" ht="18.95" customHeight="1">
      <c r="A46" s="178"/>
      <c r="B46" s="179"/>
      <c r="C46" s="176"/>
      <c r="D46" s="180" t="s">
        <v>45</v>
      </c>
      <c r="E46" s="881">
        <v>0.99710799265304151</v>
      </c>
      <c r="F46" s="881">
        <v>0.99729985181488712</v>
      </c>
      <c r="G46" s="881">
        <v>0.99770649963865621</v>
      </c>
      <c r="H46" s="881">
        <v>0.99691039245962876</v>
      </c>
      <c r="I46" s="881">
        <v>0.9951749138916659</v>
      </c>
      <c r="J46" s="881">
        <v>0</v>
      </c>
      <c r="K46" s="881">
        <v>0</v>
      </c>
      <c r="L46" s="882">
        <v>0.96767656946509506</v>
      </c>
    </row>
    <row r="47" spans="1:12" ht="18.95" customHeight="1">
      <c r="A47" s="174" t="s">
        <v>75</v>
      </c>
      <c r="B47" s="175" t="s">
        <v>47</v>
      </c>
      <c r="C47" s="182" t="s">
        <v>348</v>
      </c>
      <c r="D47" s="183" t="s">
        <v>41</v>
      </c>
      <c r="E47" s="887">
        <v>6446768000</v>
      </c>
      <c r="F47" s="893">
        <v>5926341000</v>
      </c>
      <c r="G47" s="893">
        <v>3135000</v>
      </c>
      <c r="H47" s="893">
        <v>477193000</v>
      </c>
      <c r="I47" s="893">
        <v>16643000</v>
      </c>
      <c r="J47" s="893">
        <v>0</v>
      </c>
      <c r="K47" s="893">
        <v>0</v>
      </c>
      <c r="L47" s="935">
        <v>23456000</v>
      </c>
    </row>
    <row r="48" spans="1:12" ht="18.95" customHeight="1">
      <c r="A48" s="174"/>
      <c r="B48" s="175"/>
      <c r="C48" s="176"/>
      <c r="D48" s="177" t="s">
        <v>42</v>
      </c>
      <c r="E48" s="887">
        <v>9280118506.7900009</v>
      </c>
      <c r="F48" s="887">
        <v>8533063119.6100006</v>
      </c>
      <c r="G48" s="887">
        <v>4709816.3500000006</v>
      </c>
      <c r="H48" s="887">
        <v>576008877.0400002</v>
      </c>
      <c r="I48" s="887">
        <v>129053510.98999999</v>
      </c>
      <c r="J48" s="887">
        <v>0</v>
      </c>
      <c r="K48" s="887">
        <v>0</v>
      </c>
      <c r="L48" s="888">
        <v>37283182.800000004</v>
      </c>
    </row>
    <row r="49" spans="1:12" ht="18.95" customHeight="1">
      <c r="A49" s="174"/>
      <c r="B49" s="175"/>
      <c r="C49" s="176"/>
      <c r="D49" s="177" t="s">
        <v>43</v>
      </c>
      <c r="E49" s="887">
        <v>9188192425.8699989</v>
      </c>
      <c r="F49" s="887">
        <v>8455787215.4099989</v>
      </c>
      <c r="G49" s="887">
        <v>4645745.4300000006</v>
      </c>
      <c r="H49" s="887">
        <v>570694380.54000032</v>
      </c>
      <c r="I49" s="887">
        <v>121235680.80000001</v>
      </c>
      <c r="J49" s="887">
        <v>0</v>
      </c>
      <c r="K49" s="887">
        <v>0</v>
      </c>
      <c r="L49" s="888">
        <v>35829403.689999998</v>
      </c>
    </row>
    <row r="50" spans="1:12" ht="18.95" customHeight="1">
      <c r="A50" s="184" t="s">
        <v>4</v>
      </c>
      <c r="B50" s="175"/>
      <c r="C50" s="176"/>
      <c r="D50" s="177" t="s">
        <v>44</v>
      </c>
      <c r="E50" s="889">
        <v>1.4252401243336195</v>
      </c>
      <c r="F50" s="889">
        <v>1.426814153186595</v>
      </c>
      <c r="G50" s="878">
        <v>1.4818964688995218</v>
      </c>
      <c r="H50" s="878">
        <v>1.1959403858396924</v>
      </c>
      <c r="I50" s="878">
        <v>7.2844848164393445</v>
      </c>
      <c r="J50" s="878">
        <v>0</v>
      </c>
      <c r="K50" s="878">
        <v>0</v>
      </c>
      <c r="L50" s="880">
        <v>1.5275155052012277</v>
      </c>
    </row>
    <row r="51" spans="1:12" ht="18.95" customHeight="1">
      <c r="A51" s="178"/>
      <c r="B51" s="179"/>
      <c r="C51" s="176"/>
      <c r="D51" s="180" t="s">
        <v>45</v>
      </c>
      <c r="E51" s="881">
        <v>0.99009429881172939</v>
      </c>
      <c r="F51" s="881">
        <v>0.9909439432104501</v>
      </c>
      <c r="G51" s="881">
        <v>0.98639630184306448</v>
      </c>
      <c r="H51" s="881">
        <v>0.99077358576952834</v>
      </c>
      <c r="I51" s="881">
        <v>0.93942179387428082</v>
      </c>
      <c r="J51" s="881">
        <v>0</v>
      </c>
      <c r="K51" s="881">
        <v>0</v>
      </c>
      <c r="L51" s="882">
        <v>0.961007108277247</v>
      </c>
    </row>
    <row r="52" spans="1:12" ht="18.95" customHeight="1">
      <c r="A52" s="174" t="s">
        <v>79</v>
      </c>
      <c r="B52" s="175" t="s">
        <v>47</v>
      </c>
      <c r="C52" s="182" t="s">
        <v>349</v>
      </c>
      <c r="D52" s="177" t="s">
        <v>41</v>
      </c>
      <c r="E52" s="887">
        <v>1160923000</v>
      </c>
      <c r="F52" s="893">
        <v>1024714000</v>
      </c>
      <c r="G52" s="893">
        <v>1074000</v>
      </c>
      <c r="H52" s="893">
        <v>121808000</v>
      </c>
      <c r="I52" s="893">
        <v>5232000</v>
      </c>
      <c r="J52" s="893">
        <v>0</v>
      </c>
      <c r="K52" s="893">
        <v>0</v>
      </c>
      <c r="L52" s="935">
        <v>8095000</v>
      </c>
    </row>
    <row r="53" spans="1:12" ht="18.95" customHeight="1">
      <c r="A53" s="174"/>
      <c r="B53" s="175"/>
      <c r="C53" s="176"/>
      <c r="D53" s="177" t="s">
        <v>42</v>
      </c>
      <c r="E53" s="887">
        <v>1599744262.5300002</v>
      </c>
      <c r="F53" s="887">
        <v>1429524969.8000002</v>
      </c>
      <c r="G53" s="887">
        <v>1552897</v>
      </c>
      <c r="H53" s="887">
        <v>136430421.74000001</v>
      </c>
      <c r="I53" s="887">
        <v>21549768.290000003</v>
      </c>
      <c r="J53" s="887">
        <v>0</v>
      </c>
      <c r="K53" s="887">
        <v>0</v>
      </c>
      <c r="L53" s="888">
        <v>10686205.699999999</v>
      </c>
    </row>
    <row r="54" spans="1:12" ht="18.95" customHeight="1">
      <c r="A54" s="174"/>
      <c r="B54" s="175"/>
      <c r="C54" s="176"/>
      <c r="D54" s="177" t="s">
        <v>43</v>
      </c>
      <c r="E54" s="887">
        <v>1591011840.3099999</v>
      </c>
      <c r="F54" s="887">
        <v>1422993857.23</v>
      </c>
      <c r="G54" s="887">
        <v>1548336.26</v>
      </c>
      <c r="H54" s="887">
        <v>134971342.03999996</v>
      </c>
      <c r="I54" s="887">
        <v>21476600.200000003</v>
      </c>
      <c r="J54" s="887">
        <v>0</v>
      </c>
      <c r="K54" s="887">
        <v>0</v>
      </c>
      <c r="L54" s="888">
        <v>10021704.58</v>
      </c>
    </row>
    <row r="55" spans="1:12" ht="18.95" customHeight="1">
      <c r="A55" s="184" t="s">
        <v>4</v>
      </c>
      <c r="B55" s="175"/>
      <c r="C55" s="176"/>
      <c r="D55" s="177" t="s">
        <v>44</v>
      </c>
      <c r="E55" s="889">
        <v>1.3704714613372291</v>
      </c>
      <c r="F55" s="889">
        <v>1.3886741639423292</v>
      </c>
      <c r="G55" s="878">
        <v>1.4416538733705773</v>
      </c>
      <c r="H55" s="878">
        <v>1.1080663178116377</v>
      </c>
      <c r="I55" s="879">
        <v>4.1048547782874625</v>
      </c>
      <c r="J55" s="878">
        <v>0</v>
      </c>
      <c r="K55" s="878">
        <v>0</v>
      </c>
      <c r="L55" s="880">
        <v>1.2380116837554045</v>
      </c>
    </row>
    <row r="56" spans="1:12" ht="18.95" customHeight="1">
      <c r="A56" s="178"/>
      <c r="B56" s="179"/>
      <c r="C56" s="176"/>
      <c r="D56" s="185" t="s">
        <v>45</v>
      </c>
      <c r="E56" s="881">
        <v>0.99454136362633994</v>
      </c>
      <c r="F56" s="881">
        <v>0.99543127073120385</v>
      </c>
      <c r="G56" s="881">
        <v>0.99706307630190538</v>
      </c>
      <c r="H56" s="881">
        <v>0.98930532002033489</v>
      </c>
      <c r="I56" s="881">
        <v>0.99660469249528061</v>
      </c>
      <c r="J56" s="881">
        <v>0</v>
      </c>
      <c r="K56" s="881">
        <v>0</v>
      </c>
      <c r="L56" s="882">
        <v>0.93781692598337318</v>
      </c>
    </row>
    <row r="57" spans="1:12" ht="18.95" customHeight="1">
      <c r="A57" s="174" t="s">
        <v>84</v>
      </c>
      <c r="B57" s="175" t="s">
        <v>47</v>
      </c>
      <c r="C57" s="182" t="s">
        <v>350</v>
      </c>
      <c r="D57" s="183" t="s">
        <v>41</v>
      </c>
      <c r="E57" s="887">
        <v>3184605000</v>
      </c>
      <c r="F57" s="893">
        <v>2900949000</v>
      </c>
      <c r="G57" s="893">
        <v>1503000</v>
      </c>
      <c r="H57" s="893">
        <v>233193000</v>
      </c>
      <c r="I57" s="893">
        <v>14975000</v>
      </c>
      <c r="J57" s="893">
        <v>0</v>
      </c>
      <c r="K57" s="893">
        <v>0</v>
      </c>
      <c r="L57" s="935">
        <v>33985000</v>
      </c>
    </row>
    <row r="58" spans="1:12" ht="18.95" customHeight="1">
      <c r="A58" s="174"/>
      <c r="B58" s="175"/>
      <c r="C58" s="176"/>
      <c r="D58" s="177" t="s">
        <v>42</v>
      </c>
      <c r="E58" s="887">
        <v>4098207013.7099996</v>
      </c>
      <c r="F58" s="887">
        <v>3706013149.9699998</v>
      </c>
      <c r="G58" s="887">
        <v>2370072.3200000003</v>
      </c>
      <c r="H58" s="887">
        <v>266159529.35999978</v>
      </c>
      <c r="I58" s="887">
        <v>89970521.99000001</v>
      </c>
      <c r="J58" s="887">
        <v>0</v>
      </c>
      <c r="K58" s="887">
        <v>0</v>
      </c>
      <c r="L58" s="888">
        <v>33693740.07</v>
      </c>
    </row>
    <row r="59" spans="1:12" ht="18.95" customHeight="1">
      <c r="A59" s="174"/>
      <c r="B59" s="175"/>
      <c r="C59" s="176"/>
      <c r="D59" s="177" t="s">
        <v>43</v>
      </c>
      <c r="E59" s="887">
        <v>4077392599.7600007</v>
      </c>
      <c r="F59" s="887">
        <v>3688024884.3000011</v>
      </c>
      <c r="G59" s="887">
        <v>2368862.96</v>
      </c>
      <c r="H59" s="887">
        <v>264124657.58999974</v>
      </c>
      <c r="I59" s="887">
        <v>89458299.219999999</v>
      </c>
      <c r="J59" s="887">
        <v>0</v>
      </c>
      <c r="K59" s="887">
        <v>0</v>
      </c>
      <c r="L59" s="888">
        <v>33415895.69000002</v>
      </c>
    </row>
    <row r="60" spans="1:12" ht="18.95" customHeight="1">
      <c r="A60" s="184" t="s">
        <v>4</v>
      </c>
      <c r="B60" s="175"/>
      <c r="C60" s="176"/>
      <c r="D60" s="177" t="s">
        <v>44</v>
      </c>
      <c r="E60" s="889">
        <v>1.2803448464597653</v>
      </c>
      <c r="F60" s="889">
        <v>1.2713166912965381</v>
      </c>
      <c r="G60" s="878">
        <v>1.5760897937458416</v>
      </c>
      <c r="H60" s="878">
        <v>1.1326440227193773</v>
      </c>
      <c r="I60" s="879">
        <v>5.9738430196994994</v>
      </c>
      <c r="J60" s="878">
        <v>0</v>
      </c>
      <c r="K60" s="878">
        <v>0</v>
      </c>
      <c r="L60" s="880">
        <v>0.9832542501103434</v>
      </c>
    </row>
    <row r="61" spans="1:12" ht="18.95" customHeight="1">
      <c r="A61" s="178"/>
      <c r="B61" s="179"/>
      <c r="C61" s="176"/>
      <c r="D61" s="180" t="s">
        <v>45</v>
      </c>
      <c r="E61" s="881">
        <v>0.994921092594794</v>
      </c>
      <c r="F61" s="881">
        <v>0.99514619486168199</v>
      </c>
      <c r="G61" s="881">
        <v>0.99948973708954147</v>
      </c>
      <c r="H61" s="881">
        <v>0.99235469128273168</v>
      </c>
      <c r="I61" s="881">
        <v>0.99430677116603883</v>
      </c>
      <c r="J61" s="881">
        <v>0</v>
      </c>
      <c r="K61" s="881">
        <v>0</v>
      </c>
      <c r="L61" s="882">
        <v>0.9917538278795186</v>
      </c>
    </row>
    <row r="62" spans="1:12" ht="18.95" customHeight="1">
      <c r="A62" s="174" t="s">
        <v>91</v>
      </c>
      <c r="B62" s="175" t="s">
        <v>47</v>
      </c>
      <c r="C62" s="182" t="s">
        <v>351</v>
      </c>
      <c r="D62" s="177" t="s">
        <v>41</v>
      </c>
      <c r="E62" s="887">
        <v>1705549000</v>
      </c>
      <c r="F62" s="893">
        <v>1476941000</v>
      </c>
      <c r="G62" s="893">
        <v>1039000</v>
      </c>
      <c r="H62" s="893">
        <v>184657000</v>
      </c>
      <c r="I62" s="893">
        <v>13960000</v>
      </c>
      <c r="J62" s="893">
        <v>0</v>
      </c>
      <c r="K62" s="893">
        <v>0</v>
      </c>
      <c r="L62" s="935">
        <v>28952000</v>
      </c>
    </row>
    <row r="63" spans="1:12" ht="18.95" customHeight="1">
      <c r="A63" s="174"/>
      <c r="B63" s="175"/>
      <c r="C63" s="176"/>
      <c r="D63" s="177" t="s">
        <v>42</v>
      </c>
      <c r="E63" s="887">
        <v>2354986588.1300001</v>
      </c>
      <c r="F63" s="887">
        <v>2020173767.3399999</v>
      </c>
      <c r="G63" s="887">
        <v>1455241.1</v>
      </c>
      <c r="H63" s="887">
        <v>221724268.36999997</v>
      </c>
      <c r="I63" s="887">
        <v>67660589.939999998</v>
      </c>
      <c r="J63" s="887">
        <v>0</v>
      </c>
      <c r="K63" s="887">
        <v>0</v>
      </c>
      <c r="L63" s="888">
        <v>43972721.38000001</v>
      </c>
    </row>
    <row r="64" spans="1:12" ht="18.95" customHeight="1">
      <c r="A64" s="174"/>
      <c r="B64" s="175"/>
      <c r="C64" s="176"/>
      <c r="D64" s="177" t="s">
        <v>43</v>
      </c>
      <c r="E64" s="887">
        <v>2322480849.9200001</v>
      </c>
      <c r="F64" s="887">
        <v>1991631298.8299999</v>
      </c>
      <c r="G64" s="887">
        <v>1438600.9100000001</v>
      </c>
      <c r="H64" s="887">
        <v>219235696.74000025</v>
      </c>
      <c r="I64" s="887">
        <v>67043475.49000001</v>
      </c>
      <c r="J64" s="887">
        <v>0</v>
      </c>
      <c r="K64" s="887">
        <v>0</v>
      </c>
      <c r="L64" s="888">
        <v>43131777.950000018</v>
      </c>
    </row>
    <row r="65" spans="1:12" ht="18.95" customHeight="1">
      <c r="A65" s="184" t="s">
        <v>4</v>
      </c>
      <c r="B65" s="175"/>
      <c r="C65" s="176"/>
      <c r="D65" s="177" t="s">
        <v>44</v>
      </c>
      <c r="E65" s="889">
        <v>1.3617203902790245</v>
      </c>
      <c r="F65" s="889">
        <v>1.3484839941676749</v>
      </c>
      <c r="G65" s="878">
        <v>1.3846014533205007</v>
      </c>
      <c r="H65" s="878">
        <v>1.1872590626946189</v>
      </c>
      <c r="I65" s="878">
        <v>4.8025412242120353</v>
      </c>
      <c r="J65" s="878">
        <v>0</v>
      </c>
      <c r="K65" s="878">
        <v>0</v>
      </c>
      <c r="L65" s="880">
        <v>1.4897685116744963</v>
      </c>
    </row>
    <row r="66" spans="1:12" ht="18.95" customHeight="1">
      <c r="A66" s="178"/>
      <c r="B66" s="179"/>
      <c r="C66" s="176"/>
      <c r="D66" s="180" t="s">
        <v>45</v>
      </c>
      <c r="E66" s="881">
        <v>0.98619706015573894</v>
      </c>
      <c r="F66" s="881">
        <v>0.98587128049505246</v>
      </c>
      <c r="G66" s="881">
        <v>0.98856533807353297</v>
      </c>
      <c r="H66" s="881">
        <v>0.98877627763395326</v>
      </c>
      <c r="I66" s="881">
        <v>0.99087926294247164</v>
      </c>
      <c r="J66" s="881">
        <v>0</v>
      </c>
      <c r="K66" s="881">
        <v>0</v>
      </c>
      <c r="L66" s="882">
        <v>0.98087579290959059</v>
      </c>
    </row>
    <row r="67" spans="1:12" ht="18.95" customHeight="1">
      <c r="A67" s="174" t="s">
        <v>96</v>
      </c>
      <c r="B67" s="175" t="s">
        <v>47</v>
      </c>
      <c r="C67" s="182" t="s">
        <v>352</v>
      </c>
      <c r="D67" s="183" t="s">
        <v>41</v>
      </c>
      <c r="E67" s="887">
        <v>3241441000</v>
      </c>
      <c r="F67" s="893">
        <v>2995352000</v>
      </c>
      <c r="G67" s="893">
        <v>1729000</v>
      </c>
      <c r="H67" s="893">
        <v>219819000</v>
      </c>
      <c r="I67" s="893">
        <v>12520000</v>
      </c>
      <c r="J67" s="893">
        <v>0</v>
      </c>
      <c r="K67" s="893">
        <v>0</v>
      </c>
      <c r="L67" s="935">
        <v>12021000</v>
      </c>
    </row>
    <row r="68" spans="1:12" ht="18.95" customHeight="1">
      <c r="A68" s="174"/>
      <c r="B68" s="175"/>
      <c r="C68" s="176"/>
      <c r="D68" s="177" t="s">
        <v>42</v>
      </c>
      <c r="E68" s="887">
        <v>4408998746.9099989</v>
      </c>
      <c r="F68" s="887">
        <v>4078850105.8899999</v>
      </c>
      <c r="G68" s="887">
        <v>2447664</v>
      </c>
      <c r="H68" s="887">
        <v>263559316</v>
      </c>
      <c r="I68" s="887">
        <v>48561707.539999999</v>
      </c>
      <c r="J68" s="887">
        <v>0</v>
      </c>
      <c r="K68" s="887">
        <v>0</v>
      </c>
      <c r="L68" s="888">
        <v>15579953.480000004</v>
      </c>
    </row>
    <row r="69" spans="1:12" ht="18.95" customHeight="1">
      <c r="A69" s="184" t="s">
        <v>4</v>
      </c>
      <c r="B69" s="175"/>
      <c r="C69" s="176"/>
      <c r="D69" s="177" t="s">
        <v>43</v>
      </c>
      <c r="E69" s="887">
        <v>4369638014.4900007</v>
      </c>
      <c r="F69" s="887">
        <v>4047871295.73</v>
      </c>
      <c r="G69" s="887">
        <v>2429695.34</v>
      </c>
      <c r="H69" s="887">
        <v>256922806.22999996</v>
      </c>
      <c r="I69" s="887">
        <v>47555500.850000001</v>
      </c>
      <c r="J69" s="887">
        <v>0</v>
      </c>
      <c r="K69" s="887">
        <v>0</v>
      </c>
      <c r="L69" s="888">
        <v>14858716.340000002</v>
      </c>
    </row>
    <row r="70" spans="1:12" ht="18.95" customHeight="1">
      <c r="A70" s="174"/>
      <c r="B70" s="175"/>
      <c r="C70" s="176"/>
      <c r="D70" s="177" t="s">
        <v>44</v>
      </c>
      <c r="E70" s="889">
        <v>1.348054156928971</v>
      </c>
      <c r="F70" s="889">
        <v>1.3513841764607297</v>
      </c>
      <c r="G70" s="878">
        <v>1.4052604626951994</v>
      </c>
      <c r="H70" s="878">
        <v>1.168792534903716</v>
      </c>
      <c r="I70" s="879">
        <v>3.7983626876996808</v>
      </c>
      <c r="J70" s="878">
        <v>0</v>
      </c>
      <c r="K70" s="878">
        <v>0</v>
      </c>
      <c r="L70" s="880">
        <v>1.2360632509774563</v>
      </c>
    </row>
    <row r="71" spans="1:12" ht="18.95" customHeight="1">
      <c r="A71" s="190" t="s">
        <v>4</v>
      </c>
      <c r="B71" s="191" t="s">
        <v>4</v>
      </c>
      <c r="C71" s="186"/>
      <c r="D71" s="185" t="s">
        <v>45</v>
      </c>
      <c r="E71" s="881">
        <v>0.99107263696829495</v>
      </c>
      <c r="F71" s="881">
        <v>0.99240501382601298</v>
      </c>
      <c r="G71" s="881">
        <v>0.99265885350276828</v>
      </c>
      <c r="H71" s="881">
        <v>0.97481967296500327</v>
      </c>
      <c r="I71" s="881">
        <v>0.97927983300069932</v>
      </c>
      <c r="J71" s="881">
        <v>0</v>
      </c>
      <c r="K71" s="881">
        <v>0</v>
      </c>
      <c r="L71" s="882">
        <v>0.95370736241761855</v>
      </c>
    </row>
    <row r="72" spans="1:12" ht="18.95" customHeight="1">
      <c r="A72" s="187" t="s">
        <v>101</v>
      </c>
      <c r="B72" s="188" t="s">
        <v>47</v>
      </c>
      <c r="C72" s="182" t="s">
        <v>353</v>
      </c>
      <c r="D72" s="189" t="s">
        <v>41</v>
      </c>
      <c r="E72" s="890">
        <v>4865790000</v>
      </c>
      <c r="F72" s="893">
        <v>4507840000</v>
      </c>
      <c r="G72" s="893">
        <v>2558000</v>
      </c>
      <c r="H72" s="893">
        <v>328752000</v>
      </c>
      <c r="I72" s="893">
        <v>11367000</v>
      </c>
      <c r="J72" s="893">
        <v>0</v>
      </c>
      <c r="K72" s="893">
        <v>0</v>
      </c>
      <c r="L72" s="935">
        <v>15273000</v>
      </c>
    </row>
    <row r="73" spans="1:12" ht="18.95" customHeight="1">
      <c r="A73" s="174"/>
      <c r="B73" s="175"/>
      <c r="C73" s="176"/>
      <c r="D73" s="177" t="s">
        <v>42</v>
      </c>
      <c r="E73" s="891">
        <v>6757475796.8400002</v>
      </c>
      <c r="F73" s="887">
        <v>6275708570.4899998</v>
      </c>
      <c r="G73" s="887">
        <v>3832882.2199999997</v>
      </c>
      <c r="H73" s="887">
        <v>363294494.04999995</v>
      </c>
      <c r="I73" s="887">
        <v>97115305.989999995</v>
      </c>
      <c r="J73" s="887">
        <v>0</v>
      </c>
      <c r="K73" s="887">
        <v>0</v>
      </c>
      <c r="L73" s="888">
        <v>17524544.09</v>
      </c>
    </row>
    <row r="74" spans="1:12" ht="18.95" customHeight="1">
      <c r="A74" s="174"/>
      <c r="B74" s="175"/>
      <c r="C74" s="176"/>
      <c r="D74" s="177" t="s">
        <v>43</v>
      </c>
      <c r="E74" s="891">
        <v>6650843224.6699982</v>
      </c>
      <c r="F74" s="887">
        <v>6185874871.5999985</v>
      </c>
      <c r="G74" s="887">
        <v>3711023.49</v>
      </c>
      <c r="H74" s="887">
        <v>352929699.17999983</v>
      </c>
      <c r="I74" s="887">
        <v>91459079.019999966</v>
      </c>
      <c r="J74" s="887">
        <v>0</v>
      </c>
      <c r="K74" s="887">
        <v>0</v>
      </c>
      <c r="L74" s="888">
        <v>16868551.379999999</v>
      </c>
    </row>
    <row r="75" spans="1:12" ht="18.95" customHeight="1">
      <c r="A75" s="174"/>
      <c r="B75" s="175"/>
      <c r="C75" s="176"/>
      <c r="D75" s="177" t="s">
        <v>44</v>
      </c>
      <c r="E75" s="889">
        <v>1.3668578431601031</v>
      </c>
      <c r="F75" s="889">
        <v>1.3722480992226873</v>
      </c>
      <c r="G75" s="878">
        <v>1.450751950742768</v>
      </c>
      <c r="H75" s="878">
        <v>1.0735438846911953</v>
      </c>
      <c r="I75" s="878">
        <v>8.046017332629539</v>
      </c>
      <c r="J75" s="878">
        <v>0</v>
      </c>
      <c r="K75" s="878">
        <v>0</v>
      </c>
      <c r="L75" s="880">
        <v>1.1044687605578472</v>
      </c>
    </row>
    <row r="76" spans="1:12" ht="18.95" customHeight="1">
      <c r="A76" s="190" t="s">
        <v>4</v>
      </c>
      <c r="B76" s="191" t="s">
        <v>4</v>
      </c>
      <c r="C76" s="176"/>
      <c r="D76" s="185" t="s">
        <v>45</v>
      </c>
      <c r="E76" s="881">
        <v>0.984220058587577</v>
      </c>
      <c r="F76" s="881">
        <v>0.98568548907570019</v>
      </c>
      <c r="G76" s="881">
        <v>0.96820702463432351</v>
      </c>
      <c r="H76" s="881">
        <v>0.97146999186678118</v>
      </c>
      <c r="I76" s="881">
        <v>0.94175761572967243</v>
      </c>
      <c r="J76" s="881">
        <v>0</v>
      </c>
      <c r="K76" s="881">
        <v>0</v>
      </c>
      <c r="L76" s="882">
        <v>0.96256720251145766</v>
      </c>
    </row>
    <row r="77" spans="1:12" ht="18.95" customHeight="1">
      <c r="A77" s="174" t="s">
        <v>106</v>
      </c>
      <c r="B77" s="175" t="s">
        <v>47</v>
      </c>
      <c r="C77" s="182" t="s">
        <v>354</v>
      </c>
      <c r="D77" s="183" t="s">
        <v>41</v>
      </c>
      <c r="E77" s="890">
        <v>1762009000</v>
      </c>
      <c r="F77" s="893">
        <v>1583159000</v>
      </c>
      <c r="G77" s="893">
        <v>1136000</v>
      </c>
      <c r="H77" s="893">
        <v>152842000</v>
      </c>
      <c r="I77" s="893">
        <v>9696000</v>
      </c>
      <c r="J77" s="893">
        <v>0</v>
      </c>
      <c r="K77" s="893">
        <v>0</v>
      </c>
      <c r="L77" s="935">
        <v>15176000</v>
      </c>
    </row>
    <row r="78" spans="1:12" ht="18.95" customHeight="1">
      <c r="A78" s="174"/>
      <c r="B78" s="175"/>
      <c r="C78" s="176"/>
      <c r="D78" s="177" t="s">
        <v>42</v>
      </c>
      <c r="E78" s="891">
        <v>2363358429.02</v>
      </c>
      <c r="F78" s="887">
        <v>2104614477.3</v>
      </c>
      <c r="G78" s="887">
        <v>1568128</v>
      </c>
      <c r="H78" s="887">
        <v>171339487.29999998</v>
      </c>
      <c r="I78" s="887">
        <v>74652436.420000017</v>
      </c>
      <c r="J78" s="887">
        <v>0</v>
      </c>
      <c r="K78" s="887">
        <v>0</v>
      </c>
      <c r="L78" s="888">
        <v>11183900</v>
      </c>
    </row>
    <row r="79" spans="1:12" ht="18.95" customHeight="1">
      <c r="A79" s="174"/>
      <c r="B79" s="175"/>
      <c r="C79" s="176"/>
      <c r="D79" s="177" t="s">
        <v>43</v>
      </c>
      <c r="E79" s="891">
        <v>2333077871.3800006</v>
      </c>
      <c r="F79" s="887">
        <v>2080383519.6900003</v>
      </c>
      <c r="G79" s="887">
        <v>1504223.47</v>
      </c>
      <c r="H79" s="887">
        <v>167108778.70999986</v>
      </c>
      <c r="I79" s="887">
        <v>73319875.980000019</v>
      </c>
      <c r="J79" s="887">
        <v>0</v>
      </c>
      <c r="K79" s="887">
        <v>0</v>
      </c>
      <c r="L79" s="888">
        <v>10761473.530000003</v>
      </c>
    </row>
    <row r="80" spans="1:12" ht="18.95" customHeight="1">
      <c r="A80" s="184" t="s">
        <v>4</v>
      </c>
      <c r="B80" s="175"/>
      <c r="C80" s="176"/>
      <c r="D80" s="177" t="s">
        <v>44</v>
      </c>
      <c r="E80" s="889">
        <v>1.3241009957270369</v>
      </c>
      <c r="F80" s="889">
        <v>1.3140711196348569</v>
      </c>
      <c r="G80" s="878">
        <v>1.3241403785211268</v>
      </c>
      <c r="H80" s="878">
        <v>1.0933433134217025</v>
      </c>
      <c r="I80" s="879">
        <v>7.5618683972772294</v>
      </c>
      <c r="J80" s="878">
        <v>0</v>
      </c>
      <c r="K80" s="878">
        <v>0</v>
      </c>
      <c r="L80" s="880">
        <v>0.70911132907221952</v>
      </c>
    </row>
    <row r="81" spans="1:12" ht="18.95" customHeight="1">
      <c r="A81" s="178"/>
      <c r="B81" s="179"/>
      <c r="C81" s="176"/>
      <c r="D81" s="180" t="s">
        <v>45</v>
      </c>
      <c r="E81" s="881">
        <v>0.98718748825054203</v>
      </c>
      <c r="F81" s="881">
        <v>0.98848674763413891</v>
      </c>
      <c r="G81" s="881">
        <v>0.95924788665211003</v>
      </c>
      <c r="H81" s="881">
        <v>0.97530803519568998</v>
      </c>
      <c r="I81" s="881">
        <v>0.98214980643762362</v>
      </c>
      <c r="J81" s="881">
        <v>0</v>
      </c>
      <c r="K81" s="881">
        <v>0</v>
      </c>
      <c r="L81" s="882">
        <v>0.9622290551596494</v>
      </c>
    </row>
    <row r="82" spans="1:12" ht="18.95" customHeight="1">
      <c r="A82" s="174" t="s">
        <v>110</v>
      </c>
      <c r="B82" s="175" t="s">
        <v>47</v>
      </c>
      <c r="C82" s="182" t="s">
        <v>355</v>
      </c>
      <c r="D82" s="177" t="s">
        <v>41</v>
      </c>
      <c r="E82" s="892">
        <v>2297701000</v>
      </c>
      <c r="F82" s="893">
        <v>2075628000</v>
      </c>
      <c r="G82" s="893">
        <v>1213000</v>
      </c>
      <c r="H82" s="893">
        <v>202556000</v>
      </c>
      <c r="I82" s="893">
        <v>8782000</v>
      </c>
      <c r="J82" s="893">
        <v>0</v>
      </c>
      <c r="K82" s="893">
        <v>0</v>
      </c>
      <c r="L82" s="935">
        <v>9522000</v>
      </c>
    </row>
    <row r="83" spans="1:12" ht="18.95" customHeight="1">
      <c r="A83" s="174"/>
      <c r="B83" s="175"/>
      <c r="C83" s="176"/>
      <c r="D83" s="177" t="s">
        <v>42</v>
      </c>
      <c r="E83" s="892">
        <v>3014330762.04</v>
      </c>
      <c r="F83" s="887">
        <v>2686802669.9899998</v>
      </c>
      <c r="G83" s="887">
        <v>2006738</v>
      </c>
      <c r="H83" s="887">
        <v>253552721.04000002</v>
      </c>
      <c r="I83" s="887">
        <v>49764496.730000004</v>
      </c>
      <c r="J83" s="887">
        <v>0</v>
      </c>
      <c r="K83" s="887">
        <v>0</v>
      </c>
      <c r="L83" s="888">
        <v>22204136.280000001</v>
      </c>
    </row>
    <row r="84" spans="1:12" ht="18.95" customHeight="1">
      <c r="A84" s="174"/>
      <c r="B84" s="175"/>
      <c r="C84" s="176"/>
      <c r="D84" s="177" t="s">
        <v>43</v>
      </c>
      <c r="E84" s="892">
        <v>2974988495.6999998</v>
      </c>
      <c r="F84" s="887">
        <v>2653620247.3900003</v>
      </c>
      <c r="G84" s="887">
        <v>1969538.4899999998</v>
      </c>
      <c r="H84" s="887">
        <v>250232897.69999996</v>
      </c>
      <c r="I84" s="887">
        <v>48329031.140000008</v>
      </c>
      <c r="J84" s="887">
        <v>0</v>
      </c>
      <c r="K84" s="887">
        <v>0</v>
      </c>
      <c r="L84" s="888">
        <v>20836780.980000004</v>
      </c>
    </row>
    <row r="85" spans="1:12" ht="18.95" customHeight="1">
      <c r="A85" s="184" t="s">
        <v>4</v>
      </c>
      <c r="B85" s="175"/>
      <c r="C85" s="176"/>
      <c r="D85" s="177" t="s">
        <v>44</v>
      </c>
      <c r="E85" s="889">
        <v>1.2947674635211457</v>
      </c>
      <c r="F85" s="889">
        <v>1.27846620270588</v>
      </c>
      <c r="G85" s="878">
        <v>1.6236920774938168</v>
      </c>
      <c r="H85" s="878">
        <v>1.2353763783842491</v>
      </c>
      <c r="I85" s="878">
        <v>5.5031918856752453</v>
      </c>
      <c r="J85" s="878">
        <v>0</v>
      </c>
      <c r="K85" s="878">
        <v>0</v>
      </c>
      <c r="L85" s="880">
        <v>2.188277775677379</v>
      </c>
    </row>
    <row r="86" spans="1:12" ht="18.95" customHeight="1">
      <c r="A86" s="178"/>
      <c r="B86" s="179"/>
      <c r="C86" s="176"/>
      <c r="D86" s="185" t="s">
        <v>45</v>
      </c>
      <c r="E86" s="881">
        <v>0.986948258354576</v>
      </c>
      <c r="F86" s="881">
        <v>0.9876498475416049</v>
      </c>
      <c r="G86" s="881">
        <v>0.98146269717322332</v>
      </c>
      <c r="H86" s="881">
        <v>0.98690677297256713</v>
      </c>
      <c r="I86" s="881">
        <v>0.97115482554182764</v>
      </c>
      <c r="J86" s="881">
        <v>0</v>
      </c>
      <c r="K86" s="881">
        <v>0</v>
      </c>
      <c r="L86" s="882">
        <v>0.93841889264426737</v>
      </c>
    </row>
    <row r="87" spans="1:12" ht="18.95" customHeight="1">
      <c r="A87" s="174" t="s">
        <v>114</v>
      </c>
      <c r="B87" s="175" t="s">
        <v>47</v>
      </c>
      <c r="C87" s="182" t="s">
        <v>356</v>
      </c>
      <c r="D87" s="183" t="s">
        <v>41</v>
      </c>
      <c r="E87" s="890">
        <v>4588346000</v>
      </c>
      <c r="F87" s="893">
        <v>4181136000</v>
      </c>
      <c r="G87" s="893">
        <v>3171000</v>
      </c>
      <c r="H87" s="893">
        <v>382745000</v>
      </c>
      <c r="I87" s="893">
        <v>12293000</v>
      </c>
      <c r="J87" s="893">
        <v>0</v>
      </c>
      <c r="K87" s="893">
        <v>0</v>
      </c>
      <c r="L87" s="935">
        <v>9001000</v>
      </c>
    </row>
    <row r="88" spans="1:12" ht="18.95" customHeight="1">
      <c r="A88" s="174"/>
      <c r="B88" s="175"/>
      <c r="C88" s="176"/>
      <c r="D88" s="177" t="s">
        <v>42</v>
      </c>
      <c r="E88" s="891">
        <v>6331772081.2699995</v>
      </c>
      <c r="F88" s="887">
        <v>5786710113.2400007</v>
      </c>
      <c r="G88" s="887">
        <v>4172791.82</v>
      </c>
      <c r="H88" s="887">
        <v>461838076.11000001</v>
      </c>
      <c r="I88" s="887">
        <v>59609026.119999997</v>
      </c>
      <c r="J88" s="887">
        <v>0</v>
      </c>
      <c r="K88" s="887">
        <v>0</v>
      </c>
      <c r="L88" s="888">
        <v>19442073.980000004</v>
      </c>
    </row>
    <row r="89" spans="1:12" ht="18.95" customHeight="1">
      <c r="A89" s="174"/>
      <c r="B89" s="175"/>
      <c r="C89" s="176"/>
      <c r="D89" s="177" t="s">
        <v>43</v>
      </c>
      <c r="E89" s="891">
        <v>6265576388.1999989</v>
      </c>
      <c r="F89" s="887">
        <v>5728895975.3999996</v>
      </c>
      <c r="G89" s="887">
        <v>4134709.12</v>
      </c>
      <c r="H89" s="887">
        <v>457548397.52999991</v>
      </c>
      <c r="I89" s="887">
        <v>56998654.450000003</v>
      </c>
      <c r="J89" s="887">
        <v>0</v>
      </c>
      <c r="K89" s="887">
        <v>0</v>
      </c>
      <c r="L89" s="888">
        <v>17998651.699999999</v>
      </c>
    </row>
    <row r="90" spans="1:12" ht="18.95" customHeight="1">
      <c r="A90" s="184" t="s">
        <v>4</v>
      </c>
      <c r="B90" s="175"/>
      <c r="C90" s="176"/>
      <c r="D90" s="177" t="s">
        <v>44</v>
      </c>
      <c r="E90" s="889">
        <v>1.3655413929551081</v>
      </c>
      <c r="F90" s="889">
        <v>1.3701769029756505</v>
      </c>
      <c r="G90" s="878">
        <v>1.3039133144118575</v>
      </c>
      <c r="H90" s="878">
        <v>1.1954392546734769</v>
      </c>
      <c r="I90" s="878">
        <v>4.6366757056861632</v>
      </c>
      <c r="J90" s="878">
        <v>0</v>
      </c>
      <c r="K90" s="878">
        <v>0</v>
      </c>
      <c r="L90" s="880">
        <v>1.9996280079991111</v>
      </c>
    </row>
    <row r="91" spans="1:12" ht="18.95" customHeight="1">
      <c r="A91" s="178"/>
      <c r="B91" s="179"/>
      <c r="C91" s="176"/>
      <c r="D91" s="180" t="s">
        <v>45</v>
      </c>
      <c r="E91" s="881">
        <v>0.98954547128033654</v>
      </c>
      <c r="F91" s="881">
        <v>0.9900091525739777</v>
      </c>
      <c r="G91" s="881">
        <v>0.99087356819061256</v>
      </c>
      <c r="H91" s="881">
        <v>0.99071172603148816</v>
      </c>
      <c r="I91" s="881">
        <v>0.95620844962732643</v>
      </c>
      <c r="J91" s="881">
        <v>0</v>
      </c>
      <c r="K91" s="881">
        <v>0</v>
      </c>
      <c r="L91" s="882">
        <v>0.92575780333492974</v>
      </c>
    </row>
    <row r="92" spans="1:12" ht="18.95" customHeight="1">
      <c r="A92" s="174" t="s">
        <v>118</v>
      </c>
      <c r="B92" s="175" t="s">
        <v>47</v>
      </c>
      <c r="C92" s="182" t="s">
        <v>357</v>
      </c>
      <c r="D92" s="177" t="s">
        <v>41</v>
      </c>
      <c r="E92" s="892">
        <v>2215961000</v>
      </c>
      <c r="F92" s="893">
        <v>2001352000</v>
      </c>
      <c r="G92" s="893">
        <v>1181000</v>
      </c>
      <c r="H92" s="893">
        <v>198648000</v>
      </c>
      <c r="I92" s="893">
        <v>5077000</v>
      </c>
      <c r="J92" s="893">
        <v>0</v>
      </c>
      <c r="K92" s="893">
        <v>0</v>
      </c>
      <c r="L92" s="935">
        <v>9703000</v>
      </c>
    </row>
    <row r="93" spans="1:12" ht="18.95" customHeight="1">
      <c r="A93" s="174"/>
      <c r="B93" s="175"/>
      <c r="C93" s="192"/>
      <c r="D93" s="177" t="s">
        <v>42</v>
      </c>
      <c r="E93" s="892">
        <v>2986822931.8200002</v>
      </c>
      <c r="F93" s="887">
        <v>2705353307.6099997</v>
      </c>
      <c r="G93" s="887">
        <v>1818538.8199999998</v>
      </c>
      <c r="H93" s="887">
        <v>222589435.54999998</v>
      </c>
      <c r="I93" s="887">
        <v>37850800.790000007</v>
      </c>
      <c r="J93" s="887">
        <v>0</v>
      </c>
      <c r="K93" s="887">
        <v>0</v>
      </c>
      <c r="L93" s="888">
        <v>19210849.050000001</v>
      </c>
    </row>
    <row r="94" spans="1:12" ht="18.95" customHeight="1">
      <c r="A94" s="174"/>
      <c r="B94" s="175"/>
      <c r="C94" s="192"/>
      <c r="D94" s="177" t="s">
        <v>43</v>
      </c>
      <c r="E94" s="892">
        <v>2934001601.46</v>
      </c>
      <c r="F94" s="887">
        <v>2665531549.9600005</v>
      </c>
      <c r="G94" s="887">
        <v>1807206.99</v>
      </c>
      <c r="H94" s="887">
        <v>217309232.81</v>
      </c>
      <c r="I94" s="887">
        <v>35206319.539999999</v>
      </c>
      <c r="J94" s="887">
        <v>0</v>
      </c>
      <c r="K94" s="887">
        <v>0</v>
      </c>
      <c r="L94" s="888">
        <v>14147292.16</v>
      </c>
    </row>
    <row r="95" spans="1:12" ht="18.95" customHeight="1">
      <c r="A95" s="184" t="s">
        <v>4</v>
      </c>
      <c r="B95" s="175"/>
      <c r="C95" s="193" t="s">
        <v>4</v>
      </c>
      <c r="D95" s="177" t="s">
        <v>44</v>
      </c>
      <c r="E95" s="889">
        <v>1.3240312448910427</v>
      </c>
      <c r="F95" s="889">
        <v>1.3318654339466522</v>
      </c>
      <c r="G95" s="878">
        <v>1.5302345385266722</v>
      </c>
      <c r="H95" s="878">
        <v>1.0939412066066609</v>
      </c>
      <c r="I95" s="878">
        <v>6.9344730234390388</v>
      </c>
      <c r="J95" s="878">
        <v>0</v>
      </c>
      <c r="K95" s="878">
        <v>0</v>
      </c>
      <c r="L95" s="880">
        <v>1.4580327898588066</v>
      </c>
    </row>
    <row r="96" spans="1:12" ht="18.95" customHeight="1">
      <c r="A96" s="178"/>
      <c r="B96" s="179"/>
      <c r="C96" s="194"/>
      <c r="D96" s="185" t="s">
        <v>45</v>
      </c>
      <c r="E96" s="881">
        <v>0.982315211994233</v>
      </c>
      <c r="F96" s="881">
        <v>0.98528038554595332</v>
      </c>
      <c r="G96" s="881">
        <v>0.99376871701864478</v>
      </c>
      <c r="H96" s="881">
        <v>0.97627828685151641</v>
      </c>
      <c r="I96" s="881">
        <v>0.93013407392166281</v>
      </c>
      <c r="J96" s="881">
        <v>0</v>
      </c>
      <c r="K96" s="881">
        <v>0</v>
      </c>
      <c r="L96" s="882">
        <v>0.73642201462199297</v>
      </c>
    </row>
    <row r="97" spans="1:12" ht="18" customHeight="1">
      <c r="A97" s="1244" t="s">
        <v>764</v>
      </c>
      <c r="C97" s="1245"/>
      <c r="E97" s="196"/>
      <c r="F97" s="196"/>
      <c r="G97" s="196"/>
      <c r="H97" s="196"/>
      <c r="I97" s="196"/>
      <c r="J97" s="196"/>
      <c r="K97" s="196"/>
      <c r="L97" s="196"/>
    </row>
    <row r="98" spans="1:12" ht="18" customHeight="1">
      <c r="A98" s="1244" t="s">
        <v>789</v>
      </c>
      <c r="B98" s="1244"/>
      <c r="C98" s="1244"/>
      <c r="D98" s="1244"/>
      <c r="E98" s="1244"/>
      <c r="F98" s="1244"/>
      <c r="G98" s="1244"/>
      <c r="H98" s="1244"/>
      <c r="I98" s="1244"/>
      <c r="J98" s="1244"/>
      <c r="K98" s="1244"/>
      <c r="L98" s="1244"/>
    </row>
    <row r="99" spans="1:12" ht="18">
      <c r="E99" s="196"/>
      <c r="F99" s="196"/>
      <c r="G99" s="196"/>
      <c r="H99" s="196"/>
      <c r="I99" s="196"/>
      <c r="J99" s="196"/>
      <c r="K99" s="196"/>
      <c r="L99" s="196"/>
    </row>
    <row r="100" spans="1:12">
      <c r="G100" s="181"/>
      <c r="H100" s="373"/>
      <c r="I100" s="374"/>
      <c r="J100" s="181"/>
    </row>
  </sheetData>
  <phoneticPr fontId="50" type="noConversion"/>
  <printOptions horizontalCentered="1"/>
  <pageMargins left="0.70866141732283472" right="0.70866141732283472" top="0.62992125984251968" bottom="0.19685039370078741" header="0.43307086614173229" footer="0"/>
  <pageSetup paperSize="9" scale="73" firstPageNumber="53" fitToHeight="0" orientation="landscape" useFirstPageNumber="1" r:id="rId1"/>
  <headerFooter alignWithMargins="0">
    <oddHeader>&amp;C&amp;12- &amp;P -</oddHeader>
  </headerFooter>
  <rowBreaks count="2" manualBreakCount="2">
    <brk id="41" max="11" man="1"/>
    <brk id="71" max="11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23" transitionEvaluation="1">
    <pageSetUpPr autoPageBreaks="0"/>
  </sheetPr>
  <dimension ref="A1:M74"/>
  <sheetViews>
    <sheetView showGridLines="0" topLeftCell="A23" zoomScale="70" zoomScaleNormal="70" workbookViewId="0">
      <selection activeCell="A49" sqref="A49:C50"/>
    </sheetView>
  </sheetViews>
  <sheetFormatPr defaultColWidth="5.140625" defaultRowHeight="15"/>
  <cols>
    <col min="1" max="1" width="5.140625" style="481" customWidth="1"/>
    <col min="2" max="2" width="2.5703125" style="481" customWidth="1"/>
    <col min="3" max="3" width="58.5703125" style="481" customWidth="1"/>
    <col min="4" max="4" width="19.85546875" style="481" customWidth="1"/>
    <col min="5" max="5" width="2.28515625" style="481" customWidth="1"/>
    <col min="6" max="7" width="20.85546875" style="481" customWidth="1"/>
    <col min="8" max="9" width="20.7109375" style="481" customWidth="1"/>
    <col min="10" max="10" width="5.85546875" style="481" customWidth="1"/>
    <col min="11" max="11" width="13.140625" style="481" bestFit="1" customWidth="1"/>
    <col min="12" max="13" width="12.5703125" style="481" customWidth="1"/>
    <col min="14" max="14" width="15.5703125" style="481" bestFit="1" customWidth="1"/>
    <col min="15" max="15" width="12.5703125" style="481" customWidth="1"/>
    <col min="16" max="16" width="15.5703125" style="481" bestFit="1" customWidth="1"/>
    <col min="17" max="17" width="12.5703125" style="481" customWidth="1"/>
    <col min="18" max="18" width="22.85546875" style="481" customWidth="1"/>
    <col min="19" max="247" width="12.5703125" style="481" customWidth="1"/>
    <col min="248" max="256" width="5.140625" style="481"/>
    <col min="257" max="257" width="5.140625" style="481" customWidth="1"/>
    <col min="258" max="258" width="2.5703125" style="481" customWidth="1"/>
    <col min="259" max="259" width="58.5703125" style="481" customWidth="1"/>
    <col min="260" max="260" width="19.85546875" style="481" customWidth="1"/>
    <col min="261" max="261" width="2.28515625" style="481" customWidth="1"/>
    <col min="262" max="263" width="20.85546875" style="481" customWidth="1"/>
    <col min="264" max="265" width="20.7109375" style="481" customWidth="1"/>
    <col min="266" max="266" width="5.85546875" style="481" customWidth="1"/>
    <col min="267" max="503" width="12.5703125" style="481" customWidth="1"/>
    <col min="504" max="512" width="5.140625" style="481"/>
    <col min="513" max="513" width="5.140625" style="481" customWidth="1"/>
    <col min="514" max="514" width="2.5703125" style="481" customWidth="1"/>
    <col min="515" max="515" width="58.5703125" style="481" customWidth="1"/>
    <col min="516" max="516" width="19.85546875" style="481" customWidth="1"/>
    <col min="517" max="517" width="2.28515625" style="481" customWidth="1"/>
    <col min="518" max="519" width="20.85546875" style="481" customWidth="1"/>
    <col min="520" max="521" width="20.7109375" style="481" customWidth="1"/>
    <col min="522" max="522" width="5.85546875" style="481" customWidth="1"/>
    <col min="523" max="759" width="12.5703125" style="481" customWidth="1"/>
    <col min="760" max="768" width="5.140625" style="481"/>
    <col min="769" max="769" width="5.140625" style="481" customWidth="1"/>
    <col min="770" max="770" width="2.5703125" style="481" customWidth="1"/>
    <col min="771" max="771" width="58.5703125" style="481" customWidth="1"/>
    <col min="772" max="772" width="19.85546875" style="481" customWidth="1"/>
    <col min="773" max="773" width="2.28515625" style="481" customWidth="1"/>
    <col min="774" max="775" width="20.85546875" style="481" customWidth="1"/>
    <col min="776" max="777" width="20.7109375" style="481" customWidth="1"/>
    <col min="778" max="778" width="5.85546875" style="481" customWidth="1"/>
    <col min="779" max="1015" width="12.5703125" style="481" customWidth="1"/>
    <col min="1016" max="1024" width="5.140625" style="481"/>
    <col min="1025" max="1025" width="5.140625" style="481" customWidth="1"/>
    <col min="1026" max="1026" width="2.5703125" style="481" customWidth="1"/>
    <col min="1027" max="1027" width="58.5703125" style="481" customWidth="1"/>
    <col min="1028" max="1028" width="19.85546875" style="481" customWidth="1"/>
    <col min="1029" max="1029" width="2.28515625" style="481" customWidth="1"/>
    <col min="1030" max="1031" width="20.85546875" style="481" customWidth="1"/>
    <col min="1032" max="1033" width="20.7109375" style="481" customWidth="1"/>
    <col min="1034" max="1034" width="5.85546875" style="481" customWidth="1"/>
    <col min="1035" max="1271" width="12.5703125" style="481" customWidth="1"/>
    <col min="1272" max="1280" width="5.140625" style="481"/>
    <col min="1281" max="1281" width="5.140625" style="481" customWidth="1"/>
    <col min="1282" max="1282" width="2.5703125" style="481" customWidth="1"/>
    <col min="1283" max="1283" width="58.5703125" style="481" customWidth="1"/>
    <col min="1284" max="1284" width="19.85546875" style="481" customWidth="1"/>
    <col min="1285" max="1285" width="2.28515625" style="481" customWidth="1"/>
    <col min="1286" max="1287" width="20.85546875" style="481" customWidth="1"/>
    <col min="1288" max="1289" width="20.7109375" style="481" customWidth="1"/>
    <col min="1290" max="1290" width="5.85546875" style="481" customWidth="1"/>
    <col min="1291" max="1527" width="12.5703125" style="481" customWidth="1"/>
    <col min="1528" max="1536" width="5.140625" style="481"/>
    <col min="1537" max="1537" width="5.140625" style="481" customWidth="1"/>
    <col min="1538" max="1538" width="2.5703125" style="481" customWidth="1"/>
    <col min="1539" max="1539" width="58.5703125" style="481" customWidth="1"/>
    <col min="1540" max="1540" width="19.85546875" style="481" customWidth="1"/>
    <col min="1541" max="1541" width="2.28515625" style="481" customWidth="1"/>
    <col min="1542" max="1543" width="20.85546875" style="481" customWidth="1"/>
    <col min="1544" max="1545" width="20.7109375" style="481" customWidth="1"/>
    <col min="1546" max="1546" width="5.85546875" style="481" customWidth="1"/>
    <col min="1547" max="1783" width="12.5703125" style="481" customWidth="1"/>
    <col min="1784" max="1792" width="5.140625" style="481"/>
    <col min="1793" max="1793" width="5.140625" style="481" customWidth="1"/>
    <col min="1794" max="1794" width="2.5703125" style="481" customWidth="1"/>
    <col min="1795" max="1795" width="58.5703125" style="481" customWidth="1"/>
    <col min="1796" max="1796" width="19.85546875" style="481" customWidth="1"/>
    <col min="1797" max="1797" width="2.28515625" style="481" customWidth="1"/>
    <col min="1798" max="1799" width="20.85546875" style="481" customWidth="1"/>
    <col min="1800" max="1801" width="20.7109375" style="481" customWidth="1"/>
    <col min="1802" max="1802" width="5.85546875" style="481" customWidth="1"/>
    <col min="1803" max="2039" width="12.5703125" style="481" customWidth="1"/>
    <col min="2040" max="2048" width="5.140625" style="481"/>
    <col min="2049" max="2049" width="5.140625" style="481" customWidth="1"/>
    <col min="2050" max="2050" width="2.5703125" style="481" customWidth="1"/>
    <col min="2051" max="2051" width="58.5703125" style="481" customWidth="1"/>
    <col min="2052" max="2052" width="19.85546875" style="481" customWidth="1"/>
    <col min="2053" max="2053" width="2.28515625" style="481" customWidth="1"/>
    <col min="2054" max="2055" width="20.85546875" style="481" customWidth="1"/>
    <col min="2056" max="2057" width="20.7109375" style="481" customWidth="1"/>
    <col min="2058" max="2058" width="5.85546875" style="481" customWidth="1"/>
    <col min="2059" max="2295" width="12.5703125" style="481" customWidth="1"/>
    <col min="2296" max="2304" width="5.140625" style="481"/>
    <col min="2305" max="2305" width="5.140625" style="481" customWidth="1"/>
    <col min="2306" max="2306" width="2.5703125" style="481" customWidth="1"/>
    <col min="2307" max="2307" width="58.5703125" style="481" customWidth="1"/>
    <col min="2308" max="2308" width="19.85546875" style="481" customWidth="1"/>
    <col min="2309" max="2309" width="2.28515625" style="481" customWidth="1"/>
    <col min="2310" max="2311" width="20.85546875" style="481" customWidth="1"/>
    <col min="2312" max="2313" width="20.7109375" style="481" customWidth="1"/>
    <col min="2314" max="2314" width="5.85546875" style="481" customWidth="1"/>
    <col min="2315" max="2551" width="12.5703125" style="481" customWidth="1"/>
    <col min="2552" max="2560" width="5.140625" style="481"/>
    <col min="2561" max="2561" width="5.140625" style="481" customWidth="1"/>
    <col min="2562" max="2562" width="2.5703125" style="481" customWidth="1"/>
    <col min="2563" max="2563" width="58.5703125" style="481" customWidth="1"/>
    <col min="2564" max="2564" width="19.85546875" style="481" customWidth="1"/>
    <col min="2565" max="2565" width="2.28515625" style="481" customWidth="1"/>
    <col min="2566" max="2567" width="20.85546875" style="481" customWidth="1"/>
    <col min="2568" max="2569" width="20.7109375" style="481" customWidth="1"/>
    <col min="2570" max="2570" width="5.85546875" style="481" customWidth="1"/>
    <col min="2571" max="2807" width="12.5703125" style="481" customWidth="1"/>
    <col min="2808" max="2816" width="5.140625" style="481"/>
    <col min="2817" max="2817" width="5.140625" style="481" customWidth="1"/>
    <col min="2818" max="2818" width="2.5703125" style="481" customWidth="1"/>
    <col min="2819" max="2819" width="58.5703125" style="481" customWidth="1"/>
    <col min="2820" max="2820" width="19.85546875" style="481" customWidth="1"/>
    <col min="2821" max="2821" width="2.28515625" style="481" customWidth="1"/>
    <col min="2822" max="2823" width="20.85546875" style="481" customWidth="1"/>
    <col min="2824" max="2825" width="20.7109375" style="481" customWidth="1"/>
    <col min="2826" max="2826" width="5.85546875" style="481" customWidth="1"/>
    <col min="2827" max="3063" width="12.5703125" style="481" customWidth="1"/>
    <col min="3064" max="3072" width="5.140625" style="481"/>
    <col min="3073" max="3073" width="5.140625" style="481" customWidth="1"/>
    <col min="3074" max="3074" width="2.5703125" style="481" customWidth="1"/>
    <col min="3075" max="3075" width="58.5703125" style="481" customWidth="1"/>
    <col min="3076" max="3076" width="19.85546875" style="481" customWidth="1"/>
    <col min="3077" max="3077" width="2.28515625" style="481" customWidth="1"/>
    <col min="3078" max="3079" width="20.85546875" style="481" customWidth="1"/>
    <col min="3080" max="3081" width="20.7109375" style="481" customWidth="1"/>
    <col min="3082" max="3082" width="5.85546875" style="481" customWidth="1"/>
    <col min="3083" max="3319" width="12.5703125" style="481" customWidth="1"/>
    <col min="3320" max="3328" width="5.140625" style="481"/>
    <col min="3329" max="3329" width="5.140625" style="481" customWidth="1"/>
    <col min="3330" max="3330" width="2.5703125" style="481" customWidth="1"/>
    <col min="3331" max="3331" width="58.5703125" style="481" customWidth="1"/>
    <col min="3332" max="3332" width="19.85546875" style="481" customWidth="1"/>
    <col min="3333" max="3333" width="2.28515625" style="481" customWidth="1"/>
    <col min="3334" max="3335" width="20.85546875" style="481" customWidth="1"/>
    <col min="3336" max="3337" width="20.7109375" style="481" customWidth="1"/>
    <col min="3338" max="3338" width="5.85546875" style="481" customWidth="1"/>
    <col min="3339" max="3575" width="12.5703125" style="481" customWidth="1"/>
    <col min="3576" max="3584" width="5.140625" style="481"/>
    <col min="3585" max="3585" width="5.140625" style="481" customWidth="1"/>
    <col min="3586" max="3586" width="2.5703125" style="481" customWidth="1"/>
    <col min="3587" max="3587" width="58.5703125" style="481" customWidth="1"/>
    <col min="3588" max="3588" width="19.85546875" style="481" customWidth="1"/>
    <col min="3589" max="3589" width="2.28515625" style="481" customWidth="1"/>
    <col min="3590" max="3591" width="20.85546875" style="481" customWidth="1"/>
    <col min="3592" max="3593" width="20.7109375" style="481" customWidth="1"/>
    <col min="3594" max="3594" width="5.85546875" style="481" customWidth="1"/>
    <col min="3595" max="3831" width="12.5703125" style="481" customWidth="1"/>
    <col min="3832" max="3840" width="5.140625" style="481"/>
    <col min="3841" max="3841" width="5.140625" style="481" customWidth="1"/>
    <col min="3842" max="3842" width="2.5703125" style="481" customWidth="1"/>
    <col min="3843" max="3843" width="58.5703125" style="481" customWidth="1"/>
    <col min="3844" max="3844" width="19.85546875" style="481" customWidth="1"/>
    <col min="3845" max="3845" width="2.28515625" style="481" customWidth="1"/>
    <col min="3846" max="3847" width="20.85546875" style="481" customWidth="1"/>
    <col min="3848" max="3849" width="20.7109375" style="481" customWidth="1"/>
    <col min="3850" max="3850" width="5.85546875" style="481" customWidth="1"/>
    <col min="3851" max="4087" width="12.5703125" style="481" customWidth="1"/>
    <col min="4088" max="4096" width="5.140625" style="481"/>
    <col min="4097" max="4097" width="5.140625" style="481" customWidth="1"/>
    <col min="4098" max="4098" width="2.5703125" style="481" customWidth="1"/>
    <col min="4099" max="4099" width="58.5703125" style="481" customWidth="1"/>
    <col min="4100" max="4100" width="19.85546875" style="481" customWidth="1"/>
    <col min="4101" max="4101" width="2.28515625" style="481" customWidth="1"/>
    <col min="4102" max="4103" width="20.85546875" style="481" customWidth="1"/>
    <col min="4104" max="4105" width="20.7109375" style="481" customWidth="1"/>
    <col min="4106" max="4106" width="5.85546875" style="481" customWidth="1"/>
    <col min="4107" max="4343" width="12.5703125" style="481" customWidth="1"/>
    <col min="4344" max="4352" width="5.140625" style="481"/>
    <col min="4353" max="4353" width="5.140625" style="481" customWidth="1"/>
    <col min="4354" max="4354" width="2.5703125" style="481" customWidth="1"/>
    <col min="4355" max="4355" width="58.5703125" style="481" customWidth="1"/>
    <col min="4356" max="4356" width="19.85546875" style="481" customWidth="1"/>
    <col min="4357" max="4357" width="2.28515625" style="481" customWidth="1"/>
    <col min="4358" max="4359" width="20.85546875" style="481" customWidth="1"/>
    <col min="4360" max="4361" width="20.7109375" style="481" customWidth="1"/>
    <col min="4362" max="4362" width="5.85546875" style="481" customWidth="1"/>
    <col min="4363" max="4599" width="12.5703125" style="481" customWidth="1"/>
    <col min="4600" max="4608" width="5.140625" style="481"/>
    <col min="4609" max="4609" width="5.140625" style="481" customWidth="1"/>
    <col min="4610" max="4610" width="2.5703125" style="481" customWidth="1"/>
    <col min="4611" max="4611" width="58.5703125" style="481" customWidth="1"/>
    <col min="4612" max="4612" width="19.85546875" style="481" customWidth="1"/>
    <col min="4613" max="4613" width="2.28515625" style="481" customWidth="1"/>
    <col min="4614" max="4615" width="20.85546875" style="481" customWidth="1"/>
    <col min="4616" max="4617" width="20.7109375" style="481" customWidth="1"/>
    <col min="4618" max="4618" width="5.85546875" style="481" customWidth="1"/>
    <col min="4619" max="4855" width="12.5703125" style="481" customWidth="1"/>
    <col min="4856" max="4864" width="5.140625" style="481"/>
    <col min="4865" max="4865" width="5.140625" style="481" customWidth="1"/>
    <col min="4866" max="4866" width="2.5703125" style="481" customWidth="1"/>
    <col min="4867" max="4867" width="58.5703125" style="481" customWidth="1"/>
    <col min="4868" max="4868" width="19.85546875" style="481" customWidth="1"/>
    <col min="4869" max="4869" width="2.28515625" style="481" customWidth="1"/>
    <col min="4870" max="4871" width="20.85546875" style="481" customWidth="1"/>
    <col min="4872" max="4873" width="20.7109375" style="481" customWidth="1"/>
    <col min="4874" max="4874" width="5.85546875" style="481" customWidth="1"/>
    <col min="4875" max="5111" width="12.5703125" style="481" customWidth="1"/>
    <col min="5112" max="5120" width="5.140625" style="481"/>
    <col min="5121" max="5121" width="5.140625" style="481" customWidth="1"/>
    <col min="5122" max="5122" width="2.5703125" style="481" customWidth="1"/>
    <col min="5123" max="5123" width="58.5703125" style="481" customWidth="1"/>
    <col min="5124" max="5124" width="19.85546875" style="481" customWidth="1"/>
    <col min="5125" max="5125" width="2.28515625" style="481" customWidth="1"/>
    <col min="5126" max="5127" width="20.85546875" style="481" customWidth="1"/>
    <col min="5128" max="5129" width="20.7109375" style="481" customWidth="1"/>
    <col min="5130" max="5130" width="5.85546875" style="481" customWidth="1"/>
    <col min="5131" max="5367" width="12.5703125" style="481" customWidth="1"/>
    <col min="5368" max="5376" width="5.140625" style="481"/>
    <col min="5377" max="5377" width="5.140625" style="481" customWidth="1"/>
    <col min="5378" max="5378" width="2.5703125" style="481" customWidth="1"/>
    <col min="5379" max="5379" width="58.5703125" style="481" customWidth="1"/>
    <col min="5380" max="5380" width="19.85546875" style="481" customWidth="1"/>
    <col min="5381" max="5381" width="2.28515625" style="481" customWidth="1"/>
    <col min="5382" max="5383" width="20.85546875" style="481" customWidth="1"/>
    <col min="5384" max="5385" width="20.7109375" style="481" customWidth="1"/>
    <col min="5386" max="5386" width="5.85546875" style="481" customWidth="1"/>
    <col min="5387" max="5623" width="12.5703125" style="481" customWidth="1"/>
    <col min="5624" max="5632" width="5.140625" style="481"/>
    <col min="5633" max="5633" width="5.140625" style="481" customWidth="1"/>
    <col min="5634" max="5634" width="2.5703125" style="481" customWidth="1"/>
    <col min="5635" max="5635" width="58.5703125" style="481" customWidth="1"/>
    <col min="5636" max="5636" width="19.85546875" style="481" customWidth="1"/>
    <col min="5637" max="5637" width="2.28515625" style="481" customWidth="1"/>
    <col min="5638" max="5639" width="20.85546875" style="481" customWidth="1"/>
    <col min="5640" max="5641" width="20.7109375" style="481" customWidth="1"/>
    <col min="5642" max="5642" width="5.85546875" style="481" customWidth="1"/>
    <col min="5643" max="5879" width="12.5703125" style="481" customWidth="1"/>
    <col min="5880" max="5888" width="5.140625" style="481"/>
    <col min="5889" max="5889" width="5.140625" style="481" customWidth="1"/>
    <col min="5890" max="5890" width="2.5703125" style="481" customWidth="1"/>
    <col min="5891" max="5891" width="58.5703125" style="481" customWidth="1"/>
    <col min="5892" max="5892" width="19.85546875" style="481" customWidth="1"/>
    <col min="5893" max="5893" width="2.28515625" style="481" customWidth="1"/>
    <col min="5894" max="5895" width="20.85546875" style="481" customWidth="1"/>
    <col min="5896" max="5897" width="20.7109375" style="481" customWidth="1"/>
    <col min="5898" max="5898" width="5.85546875" style="481" customWidth="1"/>
    <col min="5899" max="6135" width="12.5703125" style="481" customWidth="1"/>
    <col min="6136" max="6144" width="5.140625" style="481"/>
    <col min="6145" max="6145" width="5.140625" style="481" customWidth="1"/>
    <col min="6146" max="6146" width="2.5703125" style="481" customWidth="1"/>
    <col min="6147" max="6147" width="58.5703125" style="481" customWidth="1"/>
    <col min="6148" max="6148" width="19.85546875" style="481" customWidth="1"/>
    <col min="6149" max="6149" width="2.28515625" style="481" customWidth="1"/>
    <col min="6150" max="6151" width="20.85546875" style="481" customWidth="1"/>
    <col min="6152" max="6153" width="20.7109375" style="481" customWidth="1"/>
    <col min="6154" max="6154" width="5.85546875" style="481" customWidth="1"/>
    <col min="6155" max="6391" width="12.5703125" style="481" customWidth="1"/>
    <col min="6392" max="6400" width="5.140625" style="481"/>
    <col min="6401" max="6401" width="5.140625" style="481" customWidth="1"/>
    <col min="6402" max="6402" width="2.5703125" style="481" customWidth="1"/>
    <col min="6403" max="6403" width="58.5703125" style="481" customWidth="1"/>
    <col min="6404" max="6404" width="19.85546875" style="481" customWidth="1"/>
    <col min="6405" max="6405" width="2.28515625" style="481" customWidth="1"/>
    <col min="6406" max="6407" width="20.85546875" style="481" customWidth="1"/>
    <col min="6408" max="6409" width="20.7109375" style="481" customWidth="1"/>
    <col min="6410" max="6410" width="5.85546875" style="481" customWidth="1"/>
    <col min="6411" max="6647" width="12.5703125" style="481" customWidth="1"/>
    <col min="6648" max="6656" width="5.140625" style="481"/>
    <col min="6657" max="6657" width="5.140625" style="481" customWidth="1"/>
    <col min="6658" max="6658" width="2.5703125" style="481" customWidth="1"/>
    <col min="6659" max="6659" width="58.5703125" style="481" customWidth="1"/>
    <col min="6660" max="6660" width="19.85546875" style="481" customWidth="1"/>
    <col min="6661" max="6661" width="2.28515625" style="481" customWidth="1"/>
    <col min="6662" max="6663" width="20.85546875" style="481" customWidth="1"/>
    <col min="6664" max="6665" width="20.7109375" style="481" customWidth="1"/>
    <col min="6666" max="6666" width="5.85546875" style="481" customWidth="1"/>
    <col min="6667" max="6903" width="12.5703125" style="481" customWidth="1"/>
    <col min="6904" max="6912" width="5.140625" style="481"/>
    <col min="6913" max="6913" width="5.140625" style="481" customWidth="1"/>
    <col min="6914" max="6914" width="2.5703125" style="481" customWidth="1"/>
    <col min="6915" max="6915" width="58.5703125" style="481" customWidth="1"/>
    <col min="6916" max="6916" width="19.85546875" style="481" customWidth="1"/>
    <col min="6917" max="6917" width="2.28515625" style="481" customWidth="1"/>
    <col min="6918" max="6919" width="20.85546875" style="481" customWidth="1"/>
    <col min="6920" max="6921" width="20.7109375" style="481" customWidth="1"/>
    <col min="6922" max="6922" width="5.85546875" style="481" customWidth="1"/>
    <col min="6923" max="7159" width="12.5703125" style="481" customWidth="1"/>
    <col min="7160" max="7168" width="5.140625" style="481"/>
    <col min="7169" max="7169" width="5.140625" style="481" customWidth="1"/>
    <col min="7170" max="7170" width="2.5703125" style="481" customWidth="1"/>
    <col min="7171" max="7171" width="58.5703125" style="481" customWidth="1"/>
    <col min="7172" max="7172" width="19.85546875" style="481" customWidth="1"/>
    <col min="7173" max="7173" width="2.28515625" style="481" customWidth="1"/>
    <col min="7174" max="7175" width="20.85546875" style="481" customWidth="1"/>
    <col min="7176" max="7177" width="20.7109375" style="481" customWidth="1"/>
    <col min="7178" max="7178" width="5.85546875" style="481" customWidth="1"/>
    <col min="7179" max="7415" width="12.5703125" style="481" customWidth="1"/>
    <col min="7416" max="7424" width="5.140625" style="481"/>
    <col min="7425" max="7425" width="5.140625" style="481" customWidth="1"/>
    <col min="7426" max="7426" width="2.5703125" style="481" customWidth="1"/>
    <col min="7427" max="7427" width="58.5703125" style="481" customWidth="1"/>
    <col min="7428" max="7428" width="19.85546875" style="481" customWidth="1"/>
    <col min="7429" max="7429" width="2.28515625" style="481" customWidth="1"/>
    <col min="7430" max="7431" width="20.85546875" style="481" customWidth="1"/>
    <col min="7432" max="7433" width="20.7109375" style="481" customWidth="1"/>
    <col min="7434" max="7434" width="5.85546875" style="481" customWidth="1"/>
    <col min="7435" max="7671" width="12.5703125" style="481" customWidth="1"/>
    <col min="7672" max="7680" width="5.140625" style="481"/>
    <col min="7681" max="7681" width="5.140625" style="481" customWidth="1"/>
    <col min="7682" max="7682" width="2.5703125" style="481" customWidth="1"/>
    <col min="7683" max="7683" width="58.5703125" style="481" customWidth="1"/>
    <col min="7684" max="7684" width="19.85546875" style="481" customWidth="1"/>
    <col min="7685" max="7685" width="2.28515625" style="481" customWidth="1"/>
    <col min="7686" max="7687" width="20.85546875" style="481" customWidth="1"/>
    <col min="7688" max="7689" width="20.7109375" style="481" customWidth="1"/>
    <col min="7690" max="7690" width="5.85546875" style="481" customWidth="1"/>
    <col min="7691" max="7927" width="12.5703125" style="481" customWidth="1"/>
    <col min="7928" max="7936" width="5.140625" style="481"/>
    <col min="7937" max="7937" width="5.140625" style="481" customWidth="1"/>
    <col min="7938" max="7938" width="2.5703125" style="481" customWidth="1"/>
    <col min="7939" max="7939" width="58.5703125" style="481" customWidth="1"/>
    <col min="7940" max="7940" width="19.85546875" style="481" customWidth="1"/>
    <col min="7941" max="7941" width="2.28515625" style="481" customWidth="1"/>
    <col min="7942" max="7943" width="20.85546875" style="481" customWidth="1"/>
    <col min="7944" max="7945" width="20.7109375" style="481" customWidth="1"/>
    <col min="7946" max="7946" width="5.85546875" style="481" customWidth="1"/>
    <col min="7947" max="8183" width="12.5703125" style="481" customWidth="1"/>
    <col min="8184" max="8192" width="5.140625" style="481"/>
    <col min="8193" max="8193" width="5.140625" style="481" customWidth="1"/>
    <col min="8194" max="8194" width="2.5703125" style="481" customWidth="1"/>
    <col min="8195" max="8195" width="58.5703125" style="481" customWidth="1"/>
    <col min="8196" max="8196" width="19.85546875" style="481" customWidth="1"/>
    <col min="8197" max="8197" width="2.28515625" style="481" customWidth="1"/>
    <col min="8198" max="8199" width="20.85546875" style="481" customWidth="1"/>
    <col min="8200" max="8201" width="20.7109375" style="481" customWidth="1"/>
    <col min="8202" max="8202" width="5.85546875" style="481" customWidth="1"/>
    <col min="8203" max="8439" width="12.5703125" style="481" customWidth="1"/>
    <col min="8440" max="8448" width="5.140625" style="481"/>
    <col min="8449" max="8449" width="5.140625" style="481" customWidth="1"/>
    <col min="8450" max="8450" width="2.5703125" style="481" customWidth="1"/>
    <col min="8451" max="8451" width="58.5703125" style="481" customWidth="1"/>
    <col min="8452" max="8452" width="19.85546875" style="481" customWidth="1"/>
    <col min="8453" max="8453" width="2.28515625" style="481" customWidth="1"/>
    <col min="8454" max="8455" width="20.85546875" style="481" customWidth="1"/>
    <col min="8456" max="8457" width="20.7109375" style="481" customWidth="1"/>
    <col min="8458" max="8458" width="5.85546875" style="481" customWidth="1"/>
    <col min="8459" max="8695" width="12.5703125" style="481" customWidth="1"/>
    <col min="8696" max="8704" width="5.140625" style="481"/>
    <col min="8705" max="8705" width="5.140625" style="481" customWidth="1"/>
    <col min="8706" max="8706" width="2.5703125" style="481" customWidth="1"/>
    <col min="8707" max="8707" width="58.5703125" style="481" customWidth="1"/>
    <col min="8708" max="8708" width="19.85546875" style="481" customWidth="1"/>
    <col min="8709" max="8709" width="2.28515625" style="481" customWidth="1"/>
    <col min="8710" max="8711" width="20.85546875" style="481" customWidth="1"/>
    <col min="8712" max="8713" width="20.7109375" style="481" customWidth="1"/>
    <col min="8714" max="8714" width="5.85546875" style="481" customWidth="1"/>
    <col min="8715" max="8951" width="12.5703125" style="481" customWidth="1"/>
    <col min="8952" max="8960" width="5.140625" style="481"/>
    <col min="8961" max="8961" width="5.140625" style="481" customWidth="1"/>
    <col min="8962" max="8962" width="2.5703125" style="481" customWidth="1"/>
    <col min="8963" max="8963" width="58.5703125" style="481" customWidth="1"/>
    <col min="8964" max="8964" width="19.85546875" style="481" customWidth="1"/>
    <col min="8965" max="8965" width="2.28515625" style="481" customWidth="1"/>
    <col min="8966" max="8967" width="20.85546875" style="481" customWidth="1"/>
    <col min="8968" max="8969" width="20.7109375" style="481" customWidth="1"/>
    <col min="8970" max="8970" width="5.85546875" style="481" customWidth="1"/>
    <col min="8971" max="9207" width="12.5703125" style="481" customWidth="1"/>
    <col min="9208" max="9216" width="5.140625" style="481"/>
    <col min="9217" max="9217" width="5.140625" style="481" customWidth="1"/>
    <col min="9218" max="9218" width="2.5703125" style="481" customWidth="1"/>
    <col min="9219" max="9219" width="58.5703125" style="481" customWidth="1"/>
    <col min="9220" max="9220" width="19.85546875" style="481" customWidth="1"/>
    <col min="9221" max="9221" width="2.28515625" style="481" customWidth="1"/>
    <col min="9222" max="9223" width="20.85546875" style="481" customWidth="1"/>
    <col min="9224" max="9225" width="20.7109375" style="481" customWidth="1"/>
    <col min="9226" max="9226" width="5.85546875" style="481" customWidth="1"/>
    <col min="9227" max="9463" width="12.5703125" style="481" customWidth="1"/>
    <col min="9464" max="9472" width="5.140625" style="481"/>
    <col min="9473" max="9473" width="5.140625" style="481" customWidth="1"/>
    <col min="9474" max="9474" width="2.5703125" style="481" customWidth="1"/>
    <col min="9475" max="9475" width="58.5703125" style="481" customWidth="1"/>
    <col min="9476" max="9476" width="19.85546875" style="481" customWidth="1"/>
    <col min="9477" max="9477" width="2.28515625" style="481" customWidth="1"/>
    <col min="9478" max="9479" width="20.85546875" style="481" customWidth="1"/>
    <col min="9480" max="9481" width="20.7109375" style="481" customWidth="1"/>
    <col min="9482" max="9482" width="5.85546875" style="481" customWidth="1"/>
    <col min="9483" max="9719" width="12.5703125" style="481" customWidth="1"/>
    <col min="9720" max="9728" width="5.140625" style="481"/>
    <col min="9729" max="9729" width="5.140625" style="481" customWidth="1"/>
    <col min="9730" max="9730" width="2.5703125" style="481" customWidth="1"/>
    <col min="9731" max="9731" width="58.5703125" style="481" customWidth="1"/>
    <col min="9732" max="9732" width="19.85546875" style="481" customWidth="1"/>
    <col min="9733" max="9733" width="2.28515625" style="481" customWidth="1"/>
    <col min="9734" max="9735" width="20.85546875" style="481" customWidth="1"/>
    <col min="9736" max="9737" width="20.7109375" style="481" customWidth="1"/>
    <col min="9738" max="9738" width="5.85546875" style="481" customWidth="1"/>
    <col min="9739" max="9975" width="12.5703125" style="481" customWidth="1"/>
    <col min="9976" max="9984" width="5.140625" style="481"/>
    <col min="9985" max="9985" width="5.140625" style="481" customWidth="1"/>
    <col min="9986" max="9986" width="2.5703125" style="481" customWidth="1"/>
    <col min="9987" max="9987" width="58.5703125" style="481" customWidth="1"/>
    <col min="9988" max="9988" width="19.85546875" style="481" customWidth="1"/>
    <col min="9989" max="9989" width="2.28515625" style="481" customWidth="1"/>
    <col min="9990" max="9991" width="20.85546875" style="481" customWidth="1"/>
    <col min="9992" max="9993" width="20.7109375" style="481" customWidth="1"/>
    <col min="9994" max="9994" width="5.85546875" style="481" customWidth="1"/>
    <col min="9995" max="10231" width="12.5703125" style="481" customWidth="1"/>
    <col min="10232" max="10240" width="5.140625" style="481"/>
    <col min="10241" max="10241" width="5.140625" style="481" customWidth="1"/>
    <col min="10242" max="10242" width="2.5703125" style="481" customWidth="1"/>
    <col min="10243" max="10243" width="58.5703125" style="481" customWidth="1"/>
    <col min="10244" max="10244" width="19.85546875" style="481" customWidth="1"/>
    <col min="10245" max="10245" width="2.28515625" style="481" customWidth="1"/>
    <col min="10246" max="10247" width="20.85546875" style="481" customWidth="1"/>
    <col min="10248" max="10249" width="20.7109375" style="481" customWidth="1"/>
    <col min="10250" max="10250" width="5.85546875" style="481" customWidth="1"/>
    <col min="10251" max="10487" width="12.5703125" style="481" customWidth="1"/>
    <col min="10488" max="10496" width="5.140625" style="481"/>
    <col min="10497" max="10497" width="5.140625" style="481" customWidth="1"/>
    <col min="10498" max="10498" width="2.5703125" style="481" customWidth="1"/>
    <col min="10499" max="10499" width="58.5703125" style="481" customWidth="1"/>
    <col min="10500" max="10500" width="19.85546875" style="481" customWidth="1"/>
    <col min="10501" max="10501" width="2.28515625" style="481" customWidth="1"/>
    <col min="10502" max="10503" width="20.85546875" style="481" customWidth="1"/>
    <col min="10504" max="10505" width="20.7109375" style="481" customWidth="1"/>
    <col min="10506" max="10506" width="5.85546875" style="481" customWidth="1"/>
    <col min="10507" max="10743" width="12.5703125" style="481" customWidth="1"/>
    <col min="10744" max="10752" width="5.140625" style="481"/>
    <col min="10753" max="10753" width="5.140625" style="481" customWidth="1"/>
    <col min="10754" max="10754" width="2.5703125" style="481" customWidth="1"/>
    <col min="10755" max="10755" width="58.5703125" style="481" customWidth="1"/>
    <col min="10756" max="10756" width="19.85546875" style="481" customWidth="1"/>
    <col min="10757" max="10757" width="2.28515625" style="481" customWidth="1"/>
    <col min="10758" max="10759" width="20.85546875" style="481" customWidth="1"/>
    <col min="10760" max="10761" width="20.7109375" style="481" customWidth="1"/>
    <col min="10762" max="10762" width="5.85546875" style="481" customWidth="1"/>
    <col min="10763" max="10999" width="12.5703125" style="481" customWidth="1"/>
    <col min="11000" max="11008" width="5.140625" style="481"/>
    <col min="11009" max="11009" width="5.140625" style="481" customWidth="1"/>
    <col min="11010" max="11010" width="2.5703125" style="481" customWidth="1"/>
    <col min="11011" max="11011" width="58.5703125" style="481" customWidth="1"/>
    <col min="11012" max="11012" width="19.85546875" style="481" customWidth="1"/>
    <col min="11013" max="11013" width="2.28515625" style="481" customWidth="1"/>
    <col min="11014" max="11015" width="20.85546875" style="481" customWidth="1"/>
    <col min="11016" max="11017" width="20.7109375" style="481" customWidth="1"/>
    <col min="11018" max="11018" width="5.85546875" style="481" customWidth="1"/>
    <col min="11019" max="11255" width="12.5703125" style="481" customWidth="1"/>
    <col min="11256" max="11264" width="5.140625" style="481"/>
    <col min="11265" max="11265" width="5.140625" style="481" customWidth="1"/>
    <col min="11266" max="11266" width="2.5703125" style="481" customWidth="1"/>
    <col min="11267" max="11267" width="58.5703125" style="481" customWidth="1"/>
    <col min="11268" max="11268" width="19.85546875" style="481" customWidth="1"/>
    <col min="11269" max="11269" width="2.28515625" style="481" customWidth="1"/>
    <col min="11270" max="11271" width="20.85546875" style="481" customWidth="1"/>
    <col min="11272" max="11273" width="20.7109375" style="481" customWidth="1"/>
    <col min="11274" max="11274" width="5.85546875" style="481" customWidth="1"/>
    <col min="11275" max="11511" width="12.5703125" style="481" customWidth="1"/>
    <col min="11512" max="11520" width="5.140625" style="481"/>
    <col min="11521" max="11521" width="5.140625" style="481" customWidth="1"/>
    <col min="11522" max="11522" width="2.5703125" style="481" customWidth="1"/>
    <col min="11523" max="11523" width="58.5703125" style="481" customWidth="1"/>
    <col min="11524" max="11524" width="19.85546875" style="481" customWidth="1"/>
    <col min="11525" max="11525" width="2.28515625" style="481" customWidth="1"/>
    <col min="11526" max="11527" width="20.85546875" style="481" customWidth="1"/>
    <col min="11528" max="11529" width="20.7109375" style="481" customWidth="1"/>
    <col min="11530" max="11530" width="5.85546875" style="481" customWidth="1"/>
    <col min="11531" max="11767" width="12.5703125" style="481" customWidth="1"/>
    <col min="11768" max="11776" width="5.140625" style="481"/>
    <col min="11777" max="11777" width="5.140625" style="481" customWidth="1"/>
    <col min="11778" max="11778" width="2.5703125" style="481" customWidth="1"/>
    <col min="11779" max="11779" width="58.5703125" style="481" customWidth="1"/>
    <col min="11780" max="11780" width="19.85546875" style="481" customWidth="1"/>
    <col min="11781" max="11781" width="2.28515625" style="481" customWidth="1"/>
    <col min="11782" max="11783" width="20.85546875" style="481" customWidth="1"/>
    <col min="11784" max="11785" width="20.7109375" style="481" customWidth="1"/>
    <col min="11786" max="11786" width="5.85546875" style="481" customWidth="1"/>
    <col min="11787" max="12023" width="12.5703125" style="481" customWidth="1"/>
    <col min="12024" max="12032" width="5.140625" style="481"/>
    <col min="12033" max="12033" width="5.140625" style="481" customWidth="1"/>
    <col min="12034" max="12034" width="2.5703125" style="481" customWidth="1"/>
    <col min="12035" max="12035" width="58.5703125" style="481" customWidth="1"/>
    <col min="12036" max="12036" width="19.85546875" style="481" customWidth="1"/>
    <col min="12037" max="12037" width="2.28515625" style="481" customWidth="1"/>
    <col min="12038" max="12039" width="20.85546875" style="481" customWidth="1"/>
    <col min="12040" max="12041" width="20.7109375" style="481" customWidth="1"/>
    <col min="12042" max="12042" width="5.85546875" style="481" customWidth="1"/>
    <col min="12043" max="12279" width="12.5703125" style="481" customWidth="1"/>
    <col min="12280" max="12288" width="5.140625" style="481"/>
    <col min="12289" max="12289" width="5.140625" style="481" customWidth="1"/>
    <col min="12290" max="12290" width="2.5703125" style="481" customWidth="1"/>
    <col min="12291" max="12291" width="58.5703125" style="481" customWidth="1"/>
    <col min="12292" max="12292" width="19.85546875" style="481" customWidth="1"/>
    <col min="12293" max="12293" width="2.28515625" style="481" customWidth="1"/>
    <col min="12294" max="12295" width="20.85546875" style="481" customWidth="1"/>
    <col min="12296" max="12297" width="20.7109375" style="481" customWidth="1"/>
    <col min="12298" max="12298" width="5.85546875" style="481" customWidth="1"/>
    <col min="12299" max="12535" width="12.5703125" style="481" customWidth="1"/>
    <col min="12536" max="12544" width="5.140625" style="481"/>
    <col min="12545" max="12545" width="5.140625" style="481" customWidth="1"/>
    <col min="12546" max="12546" width="2.5703125" style="481" customWidth="1"/>
    <col min="12547" max="12547" width="58.5703125" style="481" customWidth="1"/>
    <col min="12548" max="12548" width="19.85546875" style="481" customWidth="1"/>
    <col min="12549" max="12549" width="2.28515625" style="481" customWidth="1"/>
    <col min="12550" max="12551" width="20.85546875" style="481" customWidth="1"/>
    <col min="12552" max="12553" width="20.7109375" style="481" customWidth="1"/>
    <col min="12554" max="12554" width="5.85546875" style="481" customWidth="1"/>
    <col min="12555" max="12791" width="12.5703125" style="481" customWidth="1"/>
    <col min="12792" max="12800" width="5.140625" style="481"/>
    <col min="12801" max="12801" width="5.140625" style="481" customWidth="1"/>
    <col min="12802" max="12802" width="2.5703125" style="481" customWidth="1"/>
    <col min="12803" max="12803" width="58.5703125" style="481" customWidth="1"/>
    <col min="12804" max="12804" width="19.85546875" style="481" customWidth="1"/>
    <col min="12805" max="12805" width="2.28515625" style="481" customWidth="1"/>
    <col min="12806" max="12807" width="20.85546875" style="481" customWidth="1"/>
    <col min="12808" max="12809" width="20.7109375" style="481" customWidth="1"/>
    <col min="12810" max="12810" width="5.85546875" style="481" customWidth="1"/>
    <col min="12811" max="13047" width="12.5703125" style="481" customWidth="1"/>
    <col min="13048" max="13056" width="5.140625" style="481"/>
    <col min="13057" max="13057" width="5.140625" style="481" customWidth="1"/>
    <col min="13058" max="13058" width="2.5703125" style="481" customWidth="1"/>
    <col min="13059" max="13059" width="58.5703125" style="481" customWidth="1"/>
    <col min="13060" max="13060" width="19.85546875" style="481" customWidth="1"/>
    <col min="13061" max="13061" width="2.28515625" style="481" customWidth="1"/>
    <col min="13062" max="13063" width="20.85546875" style="481" customWidth="1"/>
    <col min="13064" max="13065" width="20.7109375" style="481" customWidth="1"/>
    <col min="13066" max="13066" width="5.85546875" style="481" customWidth="1"/>
    <col min="13067" max="13303" width="12.5703125" style="481" customWidth="1"/>
    <col min="13304" max="13312" width="5.140625" style="481"/>
    <col min="13313" max="13313" width="5.140625" style="481" customWidth="1"/>
    <col min="13314" max="13314" width="2.5703125" style="481" customWidth="1"/>
    <col min="13315" max="13315" width="58.5703125" style="481" customWidth="1"/>
    <col min="13316" max="13316" width="19.85546875" style="481" customWidth="1"/>
    <col min="13317" max="13317" width="2.28515625" style="481" customWidth="1"/>
    <col min="13318" max="13319" width="20.85546875" style="481" customWidth="1"/>
    <col min="13320" max="13321" width="20.7109375" style="481" customWidth="1"/>
    <col min="13322" max="13322" width="5.85546875" style="481" customWidth="1"/>
    <col min="13323" max="13559" width="12.5703125" style="481" customWidth="1"/>
    <col min="13560" max="13568" width="5.140625" style="481"/>
    <col min="13569" max="13569" width="5.140625" style="481" customWidth="1"/>
    <col min="13570" max="13570" width="2.5703125" style="481" customWidth="1"/>
    <col min="13571" max="13571" width="58.5703125" style="481" customWidth="1"/>
    <col min="13572" max="13572" width="19.85546875" style="481" customWidth="1"/>
    <col min="13573" max="13573" width="2.28515625" style="481" customWidth="1"/>
    <col min="13574" max="13575" width="20.85546875" style="481" customWidth="1"/>
    <col min="13576" max="13577" width="20.7109375" style="481" customWidth="1"/>
    <col min="13578" max="13578" width="5.85546875" style="481" customWidth="1"/>
    <col min="13579" max="13815" width="12.5703125" style="481" customWidth="1"/>
    <col min="13816" max="13824" width="5.140625" style="481"/>
    <col min="13825" max="13825" width="5.140625" style="481" customWidth="1"/>
    <col min="13826" max="13826" width="2.5703125" style="481" customWidth="1"/>
    <col min="13827" max="13827" width="58.5703125" style="481" customWidth="1"/>
    <col min="13828" max="13828" width="19.85546875" style="481" customWidth="1"/>
    <col min="13829" max="13829" width="2.28515625" style="481" customWidth="1"/>
    <col min="13830" max="13831" width="20.85546875" style="481" customWidth="1"/>
    <col min="13832" max="13833" width="20.7109375" style="481" customWidth="1"/>
    <col min="13834" max="13834" width="5.85546875" style="481" customWidth="1"/>
    <col min="13835" max="14071" width="12.5703125" style="481" customWidth="1"/>
    <col min="14072" max="14080" width="5.140625" style="481"/>
    <col min="14081" max="14081" width="5.140625" style="481" customWidth="1"/>
    <col min="14082" max="14082" width="2.5703125" style="481" customWidth="1"/>
    <col min="14083" max="14083" width="58.5703125" style="481" customWidth="1"/>
    <col min="14084" max="14084" width="19.85546875" style="481" customWidth="1"/>
    <col min="14085" max="14085" width="2.28515625" style="481" customWidth="1"/>
    <col min="14086" max="14087" width="20.85546875" style="481" customWidth="1"/>
    <col min="14088" max="14089" width="20.7109375" style="481" customWidth="1"/>
    <col min="14090" max="14090" width="5.85546875" style="481" customWidth="1"/>
    <col min="14091" max="14327" width="12.5703125" style="481" customWidth="1"/>
    <col min="14328" max="14336" width="5.140625" style="481"/>
    <col min="14337" max="14337" width="5.140625" style="481" customWidth="1"/>
    <col min="14338" max="14338" width="2.5703125" style="481" customWidth="1"/>
    <col min="14339" max="14339" width="58.5703125" style="481" customWidth="1"/>
    <col min="14340" max="14340" width="19.85546875" style="481" customWidth="1"/>
    <col min="14341" max="14341" width="2.28515625" style="481" customWidth="1"/>
    <col min="14342" max="14343" width="20.85546875" style="481" customWidth="1"/>
    <col min="14344" max="14345" width="20.7109375" style="481" customWidth="1"/>
    <col min="14346" max="14346" width="5.85546875" style="481" customWidth="1"/>
    <col min="14347" max="14583" width="12.5703125" style="481" customWidth="1"/>
    <col min="14584" max="14592" width="5.140625" style="481"/>
    <col min="14593" max="14593" width="5.140625" style="481" customWidth="1"/>
    <col min="14594" max="14594" width="2.5703125" style="481" customWidth="1"/>
    <col min="14595" max="14595" width="58.5703125" style="481" customWidth="1"/>
    <col min="14596" max="14596" width="19.85546875" style="481" customWidth="1"/>
    <col min="14597" max="14597" width="2.28515625" style="481" customWidth="1"/>
    <col min="14598" max="14599" width="20.85546875" style="481" customWidth="1"/>
    <col min="14600" max="14601" width="20.7109375" style="481" customWidth="1"/>
    <col min="14602" max="14602" width="5.85546875" style="481" customWidth="1"/>
    <col min="14603" max="14839" width="12.5703125" style="481" customWidth="1"/>
    <col min="14840" max="14848" width="5.140625" style="481"/>
    <col min="14849" max="14849" width="5.140625" style="481" customWidth="1"/>
    <col min="14850" max="14850" width="2.5703125" style="481" customWidth="1"/>
    <col min="14851" max="14851" width="58.5703125" style="481" customWidth="1"/>
    <col min="14852" max="14852" width="19.85546875" style="481" customWidth="1"/>
    <col min="14853" max="14853" width="2.28515625" style="481" customWidth="1"/>
    <col min="14854" max="14855" width="20.85546875" style="481" customWidth="1"/>
    <col min="14856" max="14857" width="20.7109375" style="481" customWidth="1"/>
    <col min="14858" max="14858" width="5.85546875" style="481" customWidth="1"/>
    <col min="14859" max="15095" width="12.5703125" style="481" customWidth="1"/>
    <col min="15096" max="15104" width="5.140625" style="481"/>
    <col min="15105" max="15105" width="5.140625" style="481" customWidth="1"/>
    <col min="15106" max="15106" width="2.5703125" style="481" customWidth="1"/>
    <col min="15107" max="15107" width="58.5703125" style="481" customWidth="1"/>
    <col min="15108" max="15108" width="19.85546875" style="481" customWidth="1"/>
    <col min="15109" max="15109" width="2.28515625" style="481" customWidth="1"/>
    <col min="15110" max="15111" width="20.85546875" style="481" customWidth="1"/>
    <col min="15112" max="15113" width="20.7109375" style="481" customWidth="1"/>
    <col min="15114" max="15114" width="5.85546875" style="481" customWidth="1"/>
    <col min="15115" max="15351" width="12.5703125" style="481" customWidth="1"/>
    <col min="15352" max="15360" width="5.140625" style="481"/>
    <col min="15361" max="15361" width="5.140625" style="481" customWidth="1"/>
    <col min="15362" max="15362" width="2.5703125" style="481" customWidth="1"/>
    <col min="15363" max="15363" width="58.5703125" style="481" customWidth="1"/>
    <col min="15364" max="15364" width="19.85546875" style="481" customWidth="1"/>
    <col min="15365" max="15365" width="2.28515625" style="481" customWidth="1"/>
    <col min="15366" max="15367" width="20.85546875" style="481" customWidth="1"/>
    <col min="15368" max="15369" width="20.7109375" style="481" customWidth="1"/>
    <col min="15370" max="15370" width="5.85546875" style="481" customWidth="1"/>
    <col min="15371" max="15607" width="12.5703125" style="481" customWidth="1"/>
    <col min="15608" max="15616" width="5.140625" style="481"/>
    <col min="15617" max="15617" width="5.140625" style="481" customWidth="1"/>
    <col min="15618" max="15618" width="2.5703125" style="481" customWidth="1"/>
    <col min="15619" max="15619" width="58.5703125" style="481" customWidth="1"/>
    <col min="15620" max="15620" width="19.85546875" style="481" customWidth="1"/>
    <col min="15621" max="15621" width="2.28515625" style="481" customWidth="1"/>
    <col min="15622" max="15623" width="20.85546875" style="481" customWidth="1"/>
    <col min="15624" max="15625" width="20.7109375" style="481" customWidth="1"/>
    <col min="15626" max="15626" width="5.85546875" style="481" customWidth="1"/>
    <col min="15627" max="15863" width="12.5703125" style="481" customWidth="1"/>
    <col min="15864" max="15872" width="5.140625" style="481"/>
    <col min="15873" max="15873" width="5.140625" style="481" customWidth="1"/>
    <col min="15874" max="15874" width="2.5703125" style="481" customWidth="1"/>
    <col min="15875" max="15875" width="58.5703125" style="481" customWidth="1"/>
    <col min="15876" max="15876" width="19.85546875" style="481" customWidth="1"/>
    <col min="15877" max="15877" width="2.28515625" style="481" customWidth="1"/>
    <col min="15878" max="15879" width="20.85546875" style="481" customWidth="1"/>
    <col min="15880" max="15881" width="20.7109375" style="481" customWidth="1"/>
    <col min="15882" max="15882" width="5.85546875" style="481" customWidth="1"/>
    <col min="15883" max="16119" width="12.5703125" style="481" customWidth="1"/>
    <col min="16120" max="16128" width="5.140625" style="481"/>
    <col min="16129" max="16129" width="5.140625" style="481" customWidth="1"/>
    <col min="16130" max="16130" width="2.5703125" style="481" customWidth="1"/>
    <col min="16131" max="16131" width="58.5703125" style="481" customWidth="1"/>
    <col min="16132" max="16132" width="19.85546875" style="481" customWidth="1"/>
    <col min="16133" max="16133" width="2.28515625" style="481" customWidth="1"/>
    <col min="16134" max="16135" width="20.85546875" style="481" customWidth="1"/>
    <col min="16136" max="16137" width="20.7109375" style="481" customWidth="1"/>
    <col min="16138" max="16138" width="5.85546875" style="481" customWidth="1"/>
    <col min="16139" max="16375" width="12.5703125" style="481" customWidth="1"/>
    <col min="16376" max="16384" width="5.140625" style="481"/>
  </cols>
  <sheetData>
    <row r="1" spans="1:13" ht="16.5" customHeight="1">
      <c r="A1" s="1704" t="s">
        <v>584</v>
      </c>
      <c r="B1" s="1704"/>
      <c r="C1" s="1704"/>
      <c r="D1" s="479"/>
      <c r="E1" s="479"/>
      <c r="F1" s="479"/>
      <c r="G1" s="479"/>
      <c r="H1" s="480"/>
      <c r="I1" s="480"/>
    </row>
    <row r="2" spans="1:13" ht="16.5" customHeight="1">
      <c r="A2" s="479"/>
      <c r="B2" s="479"/>
      <c r="C2" s="482" t="s">
        <v>585</v>
      </c>
      <c r="D2" s="483"/>
      <c r="E2" s="483"/>
      <c r="F2" s="483"/>
      <c r="G2" s="483"/>
      <c r="H2" s="484"/>
      <c r="I2" s="484"/>
    </row>
    <row r="3" spans="1:13" ht="12" customHeight="1">
      <c r="A3" s="479"/>
      <c r="B3" s="479"/>
      <c r="C3" s="482"/>
      <c r="D3" s="483"/>
      <c r="E3" s="483"/>
      <c r="F3" s="483"/>
      <c r="G3" s="483"/>
      <c r="H3" s="484"/>
      <c r="I3" s="484"/>
    </row>
    <row r="4" spans="1:13" ht="15" customHeight="1">
      <c r="A4" s="485"/>
      <c r="B4" s="485"/>
      <c r="C4" s="482"/>
      <c r="D4" s="483"/>
      <c r="E4" s="483"/>
      <c r="F4" s="483"/>
      <c r="G4" s="483"/>
      <c r="H4" s="484"/>
      <c r="I4" s="486" t="s">
        <v>2</v>
      </c>
    </row>
    <row r="5" spans="1:13" ht="16.5" customHeight="1">
      <c r="A5" s="487"/>
      <c r="B5" s="480"/>
      <c r="C5" s="488"/>
      <c r="D5" s="1705" t="s">
        <v>586</v>
      </c>
      <c r="E5" s="1706"/>
      <c r="F5" s="1706"/>
      <c r="G5" s="1707"/>
      <c r="H5" s="1708" t="s">
        <v>587</v>
      </c>
      <c r="I5" s="1709"/>
    </row>
    <row r="6" spans="1:13" ht="15" customHeight="1">
      <c r="A6" s="489"/>
      <c r="B6" s="480"/>
      <c r="C6" s="490"/>
      <c r="D6" s="1710" t="s">
        <v>782</v>
      </c>
      <c r="E6" s="1711"/>
      <c r="F6" s="1711"/>
      <c r="G6" s="1712"/>
      <c r="H6" s="1710" t="s">
        <v>782</v>
      </c>
      <c r="I6" s="1712"/>
      <c r="J6" s="491" t="s">
        <v>4</v>
      </c>
    </row>
    <row r="7" spans="1:13" ht="15.75">
      <c r="A7" s="489"/>
      <c r="B7" s="480"/>
      <c r="C7" s="492" t="s">
        <v>3</v>
      </c>
      <c r="D7" s="493"/>
      <c r="E7" s="494"/>
      <c r="F7" s="495" t="s">
        <v>588</v>
      </c>
      <c r="G7" s="496"/>
      <c r="H7" s="497" t="s">
        <v>4</v>
      </c>
      <c r="I7" s="498" t="s">
        <v>4</v>
      </c>
      <c r="J7" s="491" t="s">
        <v>4</v>
      </c>
    </row>
    <row r="8" spans="1:13" ht="14.25" customHeight="1">
      <c r="A8" s="489"/>
      <c r="B8" s="480"/>
      <c r="C8" s="499"/>
      <c r="D8" s="500"/>
      <c r="E8" s="492"/>
      <c r="F8" s="501"/>
      <c r="G8" s="502" t="s">
        <v>588</v>
      </c>
      <c r="H8" s="503" t="s">
        <v>589</v>
      </c>
      <c r="I8" s="504" t="s">
        <v>590</v>
      </c>
      <c r="J8" s="491" t="s">
        <v>4</v>
      </c>
    </row>
    <row r="9" spans="1:13" ht="14.25" customHeight="1">
      <c r="A9" s="489"/>
      <c r="B9" s="480"/>
      <c r="C9" s="505"/>
      <c r="D9" s="506" t="s">
        <v>591</v>
      </c>
      <c r="E9" s="492"/>
      <c r="F9" s="507" t="s">
        <v>592</v>
      </c>
      <c r="G9" s="508" t="s">
        <v>593</v>
      </c>
      <c r="H9" s="503" t="s">
        <v>594</v>
      </c>
      <c r="I9" s="504" t="s">
        <v>595</v>
      </c>
      <c r="J9" s="491" t="s">
        <v>4</v>
      </c>
    </row>
    <row r="10" spans="1:13" ht="14.25" customHeight="1">
      <c r="A10" s="509"/>
      <c r="B10" s="485"/>
      <c r="C10" s="510"/>
      <c r="D10" s="511"/>
      <c r="E10" s="512"/>
      <c r="F10" s="513"/>
      <c r="G10" s="508" t="s">
        <v>596</v>
      </c>
      <c r="H10" s="514" t="s">
        <v>597</v>
      </c>
      <c r="I10" s="515"/>
      <c r="J10" s="491" t="s">
        <v>4</v>
      </c>
      <c r="K10" s="491"/>
      <c r="L10" s="491"/>
    </row>
    <row r="11" spans="1:13" ht="9.9499999999999993" customHeight="1">
      <c r="A11" s="516"/>
      <c r="B11" s="517"/>
      <c r="C11" s="518" t="s">
        <v>455</v>
      </c>
      <c r="D11" s="519">
        <v>2</v>
      </c>
      <c r="E11" s="520"/>
      <c r="F11" s="521">
        <v>3</v>
      </c>
      <c r="G11" s="521">
        <v>4</v>
      </c>
      <c r="H11" s="522">
        <v>5</v>
      </c>
      <c r="I11" s="523">
        <v>6</v>
      </c>
      <c r="J11" s="491"/>
      <c r="K11" s="491"/>
      <c r="L11" s="491"/>
    </row>
    <row r="12" spans="1:13" ht="6.75" customHeight="1">
      <c r="A12" s="487"/>
      <c r="B12" s="524"/>
      <c r="C12" s="525" t="s">
        <v>4</v>
      </c>
      <c r="D12" s="526" t="s">
        <v>4</v>
      </c>
      <c r="E12" s="526"/>
      <c r="F12" s="527" t="s">
        <v>124</v>
      </c>
      <c r="G12" s="528"/>
      <c r="H12" s="529" t="s">
        <v>4</v>
      </c>
      <c r="I12" s="530" t="s">
        <v>124</v>
      </c>
      <c r="J12" s="491"/>
      <c r="K12" s="491"/>
      <c r="L12" s="491"/>
    </row>
    <row r="13" spans="1:13" ht="21.75" customHeight="1">
      <c r="A13" s="1701" t="s">
        <v>598</v>
      </c>
      <c r="B13" s="1702"/>
      <c r="C13" s="1703"/>
      <c r="D13" s="1016">
        <v>5421405177.7300062</v>
      </c>
      <c r="E13" s="1016"/>
      <c r="F13" s="1016">
        <v>776742681.86000001</v>
      </c>
      <c r="G13" s="1017">
        <v>773605859.97000003</v>
      </c>
      <c r="H13" s="1016">
        <v>671792057.14999998</v>
      </c>
      <c r="I13" s="1018">
        <v>104950624.70999999</v>
      </c>
      <c r="J13" s="491"/>
      <c r="K13" s="491"/>
      <c r="L13" s="491"/>
    </row>
    <row r="14" spans="1:13" s="531" customFormat="1" ht="21.75" customHeight="1">
      <c r="A14" s="936" t="s">
        <v>361</v>
      </c>
      <c r="B14" s="937" t="s">
        <v>47</v>
      </c>
      <c r="C14" s="938" t="s">
        <v>362</v>
      </c>
      <c r="D14" s="1005">
        <v>62590008.110000037</v>
      </c>
      <c r="E14" s="1005"/>
      <c r="F14" s="1010">
        <v>0</v>
      </c>
      <c r="G14" s="1008">
        <v>0</v>
      </c>
      <c r="H14" s="1009">
        <v>0</v>
      </c>
      <c r="I14" s="1010">
        <v>0</v>
      </c>
      <c r="J14" s="491"/>
      <c r="K14" s="939"/>
      <c r="L14" s="491"/>
    </row>
    <row r="15" spans="1:13" s="531" customFormat="1" ht="21.75" customHeight="1">
      <c r="A15" s="936" t="s">
        <v>363</v>
      </c>
      <c r="B15" s="937" t="s">
        <v>47</v>
      </c>
      <c r="C15" s="938" t="s">
        <v>364</v>
      </c>
      <c r="D15" s="1005">
        <v>57241.51</v>
      </c>
      <c r="E15" s="1005"/>
      <c r="F15" s="1010">
        <v>0</v>
      </c>
      <c r="G15" s="1008">
        <v>0</v>
      </c>
      <c r="H15" s="1009">
        <v>0</v>
      </c>
      <c r="I15" s="1010">
        <v>0</v>
      </c>
      <c r="J15" s="491"/>
      <c r="K15" s="940"/>
      <c r="L15" s="491"/>
      <c r="M15" s="1169"/>
    </row>
    <row r="16" spans="1:13" s="531" customFormat="1" ht="21.75" customHeight="1">
      <c r="A16" s="941" t="s">
        <v>365</v>
      </c>
      <c r="B16" s="937" t="s">
        <v>47</v>
      </c>
      <c r="C16" s="942" t="s">
        <v>366</v>
      </c>
      <c r="D16" s="1005">
        <v>2105328.3799999994</v>
      </c>
      <c r="E16" s="1005"/>
      <c r="F16" s="1010">
        <v>0</v>
      </c>
      <c r="G16" s="1008">
        <v>0</v>
      </c>
      <c r="H16" s="1009">
        <v>0</v>
      </c>
      <c r="I16" s="1010">
        <v>0</v>
      </c>
      <c r="J16" s="491"/>
      <c r="K16" s="940"/>
      <c r="L16" s="491"/>
      <c r="M16" s="1169"/>
    </row>
    <row r="17" spans="1:13" s="531" customFormat="1" ht="21.75" hidden="1" customHeight="1">
      <c r="A17" s="943" t="s">
        <v>367</v>
      </c>
      <c r="B17" s="937" t="s">
        <v>47</v>
      </c>
      <c r="C17" s="942" t="s">
        <v>368</v>
      </c>
      <c r="D17" s="1005">
        <v>0</v>
      </c>
      <c r="E17" s="1005"/>
      <c r="F17" s="1010">
        <v>0</v>
      </c>
      <c r="G17" s="1008">
        <v>0</v>
      </c>
      <c r="H17" s="1009">
        <v>0</v>
      </c>
      <c r="I17" s="1010">
        <v>0</v>
      </c>
      <c r="J17" s="491"/>
      <c r="K17" s="940"/>
      <c r="L17" s="491"/>
      <c r="M17" s="1169"/>
    </row>
    <row r="18" spans="1:13" s="531" customFormat="1" ht="21.75" customHeight="1">
      <c r="A18" s="941" t="s">
        <v>369</v>
      </c>
      <c r="B18" s="937" t="s">
        <v>47</v>
      </c>
      <c r="C18" s="942" t="s">
        <v>370</v>
      </c>
      <c r="D18" s="1005">
        <v>1278980.1200000001</v>
      </c>
      <c r="E18" s="1005"/>
      <c r="F18" s="1010">
        <v>0</v>
      </c>
      <c r="G18" s="1008">
        <v>0</v>
      </c>
      <c r="H18" s="1009">
        <v>0</v>
      </c>
      <c r="I18" s="1010">
        <v>0</v>
      </c>
      <c r="J18" s="491"/>
      <c r="K18" s="940"/>
      <c r="L18" s="491"/>
      <c r="M18" s="1169"/>
    </row>
    <row r="19" spans="1:13" s="1169" customFormat="1" ht="36.75" hidden="1" customHeight="1">
      <c r="A19" s="1163" t="s">
        <v>371</v>
      </c>
      <c r="B19" s="1161" t="s">
        <v>47</v>
      </c>
      <c r="C19" s="1170" t="s">
        <v>772</v>
      </c>
      <c r="D19" s="1005">
        <v>0</v>
      </c>
      <c r="E19" s="1005"/>
      <c r="F19" s="1010">
        <v>0</v>
      </c>
      <c r="G19" s="1008">
        <v>0</v>
      </c>
      <c r="H19" s="1009">
        <v>0</v>
      </c>
      <c r="I19" s="1010">
        <v>0</v>
      </c>
      <c r="J19" s="1167"/>
      <c r="K19" s="1168"/>
      <c r="L19" s="1167"/>
    </row>
    <row r="20" spans="1:13" s="1169" customFormat="1" ht="21.75" customHeight="1">
      <c r="A20" s="941" t="s">
        <v>374</v>
      </c>
      <c r="B20" s="937" t="s">
        <v>47</v>
      </c>
      <c r="C20" s="938" t="s">
        <v>375</v>
      </c>
      <c r="D20" s="1005">
        <v>5400086.9000000004</v>
      </c>
      <c r="E20" s="1005"/>
      <c r="F20" s="1010">
        <v>0</v>
      </c>
      <c r="G20" s="1008">
        <v>0</v>
      </c>
      <c r="H20" s="1009">
        <v>0</v>
      </c>
      <c r="I20" s="1010">
        <v>0</v>
      </c>
      <c r="J20" s="1167"/>
      <c r="K20" s="1168"/>
      <c r="L20" s="1167"/>
    </row>
    <row r="21" spans="1:13" s="531" customFormat="1" ht="21.75" hidden="1" customHeight="1">
      <c r="A21" s="941" t="s">
        <v>376</v>
      </c>
      <c r="B21" s="937" t="s">
        <v>47</v>
      </c>
      <c r="C21" s="938" t="s">
        <v>377</v>
      </c>
      <c r="D21" s="1005">
        <v>0</v>
      </c>
      <c r="E21" s="1005"/>
      <c r="F21" s="1010">
        <v>0</v>
      </c>
      <c r="G21" s="1008">
        <v>0</v>
      </c>
      <c r="H21" s="1009">
        <v>0</v>
      </c>
      <c r="I21" s="1010">
        <v>0</v>
      </c>
      <c r="J21" s="491"/>
      <c r="K21" s="940"/>
      <c r="L21" s="491"/>
      <c r="M21" s="1169"/>
    </row>
    <row r="22" spans="1:13" s="531" customFormat="1" ht="21.75" customHeight="1">
      <c r="A22" s="941" t="s">
        <v>378</v>
      </c>
      <c r="B22" s="937" t="s">
        <v>47</v>
      </c>
      <c r="C22" s="938" t="s">
        <v>379</v>
      </c>
      <c r="D22" s="1005">
        <v>353490682.92999959</v>
      </c>
      <c r="E22" s="1005"/>
      <c r="F22" s="1010">
        <v>60111.92</v>
      </c>
      <c r="G22" s="1008">
        <v>9496</v>
      </c>
      <c r="H22" s="1009">
        <v>60111.92</v>
      </c>
      <c r="I22" s="1010">
        <v>0</v>
      </c>
      <c r="J22" s="491"/>
      <c r="K22" s="940"/>
      <c r="L22" s="491"/>
      <c r="M22" s="1169"/>
    </row>
    <row r="23" spans="1:13" s="531" customFormat="1" ht="21.75" customHeight="1">
      <c r="A23" s="941" t="s">
        <v>380</v>
      </c>
      <c r="B23" s="937" t="s">
        <v>47</v>
      </c>
      <c r="C23" s="938" t="s">
        <v>134</v>
      </c>
      <c r="D23" s="1005">
        <v>184.5</v>
      </c>
      <c r="E23" s="1005"/>
      <c r="F23" s="1010">
        <v>0</v>
      </c>
      <c r="G23" s="1008">
        <v>0</v>
      </c>
      <c r="H23" s="1009">
        <v>0</v>
      </c>
      <c r="I23" s="1010">
        <v>0</v>
      </c>
      <c r="J23" s="491"/>
      <c r="K23" s="940"/>
      <c r="L23" s="491"/>
      <c r="M23" s="1169"/>
    </row>
    <row r="24" spans="1:13" s="531" customFormat="1" ht="21.75" customHeight="1">
      <c r="A24" s="941" t="s">
        <v>381</v>
      </c>
      <c r="B24" s="937" t="s">
        <v>47</v>
      </c>
      <c r="C24" s="938" t="s">
        <v>599</v>
      </c>
      <c r="D24" s="1005">
        <v>4323460.76</v>
      </c>
      <c r="E24" s="1005"/>
      <c r="F24" s="1010">
        <v>18560</v>
      </c>
      <c r="G24" s="1008">
        <v>0</v>
      </c>
      <c r="H24" s="1009">
        <v>18560</v>
      </c>
      <c r="I24" s="1010">
        <v>0</v>
      </c>
      <c r="J24" s="491"/>
      <c r="K24" s="940"/>
      <c r="L24" s="491"/>
      <c r="M24" s="1169"/>
    </row>
    <row r="25" spans="1:13" s="531" customFormat="1" ht="21.75" customHeight="1">
      <c r="A25" s="941" t="s">
        <v>383</v>
      </c>
      <c r="B25" s="937" t="s">
        <v>47</v>
      </c>
      <c r="C25" s="942" t="s">
        <v>384</v>
      </c>
      <c r="D25" s="1005">
        <v>5553255.2399999993</v>
      </c>
      <c r="E25" s="1005"/>
      <c r="F25" s="1010">
        <v>1497</v>
      </c>
      <c r="G25" s="1008">
        <v>0</v>
      </c>
      <c r="H25" s="1009">
        <v>1497</v>
      </c>
      <c r="I25" s="1010">
        <v>0</v>
      </c>
      <c r="J25" s="491"/>
      <c r="K25" s="940"/>
      <c r="L25" s="491"/>
      <c r="M25" s="1169"/>
    </row>
    <row r="26" spans="1:13" ht="21.75" customHeight="1">
      <c r="A26" s="941" t="s">
        <v>385</v>
      </c>
      <c r="B26" s="937" t="s">
        <v>47</v>
      </c>
      <c r="C26" s="942" t="s">
        <v>386</v>
      </c>
      <c r="D26" s="1005">
        <v>1283603.08</v>
      </c>
      <c r="E26" s="1005"/>
      <c r="F26" s="1010">
        <v>0</v>
      </c>
      <c r="G26" s="1008">
        <v>0</v>
      </c>
      <c r="H26" s="1009">
        <v>0</v>
      </c>
      <c r="I26" s="1010">
        <v>0</v>
      </c>
      <c r="J26" s="491"/>
      <c r="K26" s="940"/>
      <c r="L26" s="491"/>
      <c r="M26" s="1169"/>
    </row>
    <row r="27" spans="1:13" s="531" customFormat="1" ht="21.75" customHeight="1">
      <c r="A27" s="941" t="s">
        <v>387</v>
      </c>
      <c r="B27" s="937" t="s">
        <v>47</v>
      </c>
      <c r="C27" s="942" t="s">
        <v>739</v>
      </c>
      <c r="D27" s="1005">
        <v>212503.9</v>
      </c>
      <c r="E27" s="1005"/>
      <c r="F27" s="1010">
        <v>0</v>
      </c>
      <c r="G27" s="1008">
        <v>0</v>
      </c>
      <c r="H27" s="1009">
        <v>0</v>
      </c>
      <c r="I27" s="1010">
        <v>0</v>
      </c>
      <c r="J27" s="491"/>
      <c r="K27" s="940"/>
      <c r="L27" s="491"/>
      <c r="M27" s="1169"/>
    </row>
    <row r="28" spans="1:13" s="532" customFormat="1" ht="21.75" customHeight="1">
      <c r="A28" s="941" t="s">
        <v>388</v>
      </c>
      <c r="B28" s="937" t="s">
        <v>47</v>
      </c>
      <c r="C28" s="938" t="s">
        <v>600</v>
      </c>
      <c r="D28" s="1005">
        <v>1594829993.140007</v>
      </c>
      <c r="E28" s="1005"/>
      <c r="F28" s="1010">
        <v>775690161.20000005</v>
      </c>
      <c r="G28" s="1008">
        <v>773586398.49000001</v>
      </c>
      <c r="H28" s="1009">
        <v>670743762.99000001</v>
      </c>
      <c r="I28" s="1010">
        <v>104946398.20999999</v>
      </c>
      <c r="J28" s="491"/>
      <c r="K28" s="940"/>
      <c r="L28" s="491"/>
      <c r="M28" s="1169"/>
    </row>
    <row r="29" spans="1:13" s="536" customFormat="1" ht="30" customHeight="1">
      <c r="A29" s="533" t="s">
        <v>389</v>
      </c>
      <c r="B29" s="534" t="s">
        <v>47</v>
      </c>
      <c r="C29" s="535" t="s">
        <v>601</v>
      </c>
      <c r="D29" s="1005">
        <v>120805538.82999997</v>
      </c>
      <c r="E29" s="1005"/>
      <c r="F29" s="1010">
        <v>0</v>
      </c>
      <c r="G29" s="1008">
        <v>0</v>
      </c>
      <c r="H29" s="1009">
        <v>0</v>
      </c>
      <c r="I29" s="1010">
        <v>0</v>
      </c>
      <c r="J29" s="491"/>
      <c r="K29" s="944"/>
      <c r="L29" s="491"/>
      <c r="M29" s="1169"/>
    </row>
    <row r="30" spans="1:13" s="536" customFormat="1" ht="21.75" customHeight="1">
      <c r="A30" s="941" t="s">
        <v>394</v>
      </c>
      <c r="B30" s="937" t="s">
        <v>47</v>
      </c>
      <c r="C30" s="938" t="s">
        <v>113</v>
      </c>
      <c r="D30" s="1005">
        <v>1113819589.2000005</v>
      </c>
      <c r="E30" s="1005"/>
      <c r="F30" s="1010">
        <v>0</v>
      </c>
      <c r="G30" s="1008">
        <v>0</v>
      </c>
      <c r="H30" s="1009">
        <v>0</v>
      </c>
      <c r="I30" s="1010">
        <v>0</v>
      </c>
      <c r="J30" s="491"/>
      <c r="K30" s="940"/>
      <c r="L30" s="491"/>
    </row>
    <row r="31" spans="1:13" s="536" customFormat="1" ht="21.75" customHeight="1">
      <c r="A31" s="941" t="s">
        <v>395</v>
      </c>
      <c r="B31" s="937" t="s">
        <v>47</v>
      </c>
      <c r="C31" s="938" t="s">
        <v>602</v>
      </c>
      <c r="D31" s="1005">
        <v>212654216.62999997</v>
      </c>
      <c r="E31" s="1005"/>
      <c r="F31" s="1010">
        <v>0</v>
      </c>
      <c r="G31" s="1008">
        <v>0</v>
      </c>
      <c r="H31" s="1009">
        <v>0</v>
      </c>
      <c r="I31" s="1010">
        <v>0</v>
      </c>
      <c r="J31" s="491"/>
      <c r="K31" s="940"/>
      <c r="L31" s="491"/>
    </row>
    <row r="32" spans="1:13" s="536" customFormat="1" ht="21.75" customHeight="1">
      <c r="A32" s="941" t="s">
        <v>398</v>
      </c>
      <c r="B32" s="937" t="s">
        <v>47</v>
      </c>
      <c r="C32" s="938" t="s">
        <v>603</v>
      </c>
      <c r="D32" s="1005">
        <v>819151793.93999982</v>
      </c>
      <c r="E32" s="1005"/>
      <c r="F32" s="1010">
        <v>0</v>
      </c>
      <c r="G32" s="1008">
        <v>0</v>
      </c>
      <c r="H32" s="1009">
        <v>0</v>
      </c>
      <c r="I32" s="1010">
        <v>0</v>
      </c>
      <c r="J32" s="491"/>
      <c r="K32" s="940"/>
      <c r="L32" s="491"/>
    </row>
    <row r="33" spans="1:12" s="536" customFormat="1" ht="21.75" customHeight="1">
      <c r="A33" s="941" t="s">
        <v>401</v>
      </c>
      <c r="B33" s="937" t="s">
        <v>47</v>
      </c>
      <c r="C33" s="938" t="s">
        <v>604</v>
      </c>
      <c r="D33" s="1005">
        <v>860537718.63000011</v>
      </c>
      <c r="E33" s="1005"/>
      <c r="F33" s="1010">
        <v>969616.89</v>
      </c>
      <c r="G33" s="1008">
        <v>9965.48</v>
      </c>
      <c r="H33" s="1009">
        <v>965390.39</v>
      </c>
      <c r="I33" s="1010">
        <v>4226.5</v>
      </c>
      <c r="J33" s="491"/>
      <c r="K33" s="940"/>
      <c r="L33" s="491"/>
    </row>
    <row r="34" spans="1:12" s="531" customFormat="1" ht="53.25" hidden="1" customHeight="1">
      <c r="A34" s="533" t="s">
        <v>403</v>
      </c>
      <c r="B34" s="534" t="s">
        <v>47</v>
      </c>
      <c r="C34" s="537" t="s">
        <v>605</v>
      </c>
      <c r="D34" s="1005">
        <v>0</v>
      </c>
      <c r="E34" s="1005"/>
      <c r="F34" s="1010">
        <v>0</v>
      </c>
      <c r="G34" s="1008">
        <v>0</v>
      </c>
      <c r="H34" s="1009">
        <v>0</v>
      </c>
      <c r="I34" s="1010">
        <v>0</v>
      </c>
      <c r="J34" s="491"/>
      <c r="K34" s="944"/>
      <c r="L34" s="491"/>
    </row>
    <row r="35" spans="1:12" s="531" customFormat="1" ht="21.75" customHeight="1">
      <c r="A35" s="941" t="s">
        <v>411</v>
      </c>
      <c r="B35" s="937" t="s">
        <v>47</v>
      </c>
      <c r="C35" s="938" t="s">
        <v>412</v>
      </c>
      <c r="D35" s="1005">
        <v>12735132.25</v>
      </c>
      <c r="E35" s="1005"/>
      <c r="F35" s="1010">
        <v>0</v>
      </c>
      <c r="G35" s="1008">
        <v>0</v>
      </c>
      <c r="H35" s="1009">
        <v>0</v>
      </c>
      <c r="I35" s="1010">
        <v>0</v>
      </c>
      <c r="J35" s="491"/>
      <c r="K35" s="940"/>
      <c r="L35" s="491"/>
    </row>
    <row r="36" spans="1:12" s="531" customFormat="1" ht="21.75" customHeight="1">
      <c r="A36" s="941" t="s">
        <v>413</v>
      </c>
      <c r="B36" s="937" t="s">
        <v>47</v>
      </c>
      <c r="C36" s="942" t="s">
        <v>115</v>
      </c>
      <c r="D36" s="1005">
        <v>99263892.359999999</v>
      </c>
      <c r="E36" s="1005"/>
      <c r="F36" s="1010">
        <v>0</v>
      </c>
      <c r="G36" s="1008">
        <v>0</v>
      </c>
      <c r="H36" s="1009">
        <v>0</v>
      </c>
      <c r="I36" s="1010">
        <v>0</v>
      </c>
      <c r="J36" s="491"/>
      <c r="K36" s="940"/>
      <c r="L36" s="491"/>
    </row>
    <row r="37" spans="1:12" s="531" customFormat="1" ht="21.75" customHeight="1">
      <c r="A37" s="941" t="s">
        <v>415</v>
      </c>
      <c r="B37" s="937" t="s">
        <v>47</v>
      </c>
      <c r="C37" s="938" t="s">
        <v>416</v>
      </c>
      <c r="D37" s="1005">
        <v>93494031.380000055</v>
      </c>
      <c r="E37" s="1005"/>
      <c r="F37" s="1010">
        <v>118</v>
      </c>
      <c r="G37" s="1008">
        <v>0</v>
      </c>
      <c r="H37" s="1009">
        <v>118</v>
      </c>
      <c r="I37" s="1010">
        <v>0</v>
      </c>
      <c r="J37" s="491"/>
      <c r="K37" s="940"/>
      <c r="L37" s="491"/>
    </row>
    <row r="38" spans="1:12" s="531" customFormat="1" ht="21.75" customHeight="1">
      <c r="A38" s="941" t="s">
        <v>417</v>
      </c>
      <c r="B38" s="937" t="s">
        <v>47</v>
      </c>
      <c r="C38" s="938" t="s">
        <v>418</v>
      </c>
      <c r="D38" s="1005">
        <v>532266.43000000017</v>
      </c>
      <c r="E38" s="1005"/>
      <c r="F38" s="1010">
        <v>0</v>
      </c>
      <c r="G38" s="1008">
        <v>0</v>
      </c>
      <c r="H38" s="1009">
        <v>0</v>
      </c>
      <c r="I38" s="1010">
        <v>0</v>
      </c>
      <c r="J38" s="491"/>
      <c r="K38" s="940"/>
      <c r="L38" s="491"/>
    </row>
    <row r="39" spans="1:12" s="531" customFormat="1" ht="21.75" customHeight="1">
      <c r="A39" s="941" t="s">
        <v>419</v>
      </c>
      <c r="B39" s="937" t="s">
        <v>47</v>
      </c>
      <c r="C39" s="938" t="s">
        <v>606</v>
      </c>
      <c r="D39" s="1005">
        <v>12242273.27</v>
      </c>
      <c r="E39" s="1005"/>
      <c r="F39" s="1010">
        <v>2616.75</v>
      </c>
      <c r="G39" s="1008">
        <v>0</v>
      </c>
      <c r="H39" s="1009">
        <v>2616.75</v>
      </c>
      <c r="I39" s="1010">
        <v>0</v>
      </c>
      <c r="J39" s="491"/>
      <c r="K39" s="940"/>
      <c r="L39" s="491"/>
    </row>
    <row r="40" spans="1:12" s="531" customFormat="1" ht="21.75" customHeight="1">
      <c r="A40" s="941" t="s">
        <v>422</v>
      </c>
      <c r="B40" s="937" t="s">
        <v>47</v>
      </c>
      <c r="C40" s="942" t="s">
        <v>607</v>
      </c>
      <c r="D40" s="1005">
        <v>5059400.5499999989</v>
      </c>
      <c r="E40" s="1005"/>
      <c r="F40" s="1010">
        <v>0</v>
      </c>
      <c r="G40" s="1008">
        <v>0</v>
      </c>
      <c r="H40" s="1009">
        <v>0</v>
      </c>
      <c r="I40" s="1010">
        <v>0</v>
      </c>
      <c r="J40" s="491"/>
      <c r="L40" s="491"/>
    </row>
    <row r="41" spans="1:12" s="531" customFormat="1" ht="21.75" customHeight="1">
      <c r="A41" s="1084">
        <v>855</v>
      </c>
      <c r="B41" s="1085" t="s">
        <v>47</v>
      </c>
      <c r="C41" s="945" t="s">
        <v>180</v>
      </c>
      <c r="D41" s="1011">
        <v>2804238.6900000004</v>
      </c>
      <c r="E41" s="1019"/>
      <c r="F41" s="1010">
        <v>0</v>
      </c>
      <c r="G41" s="1008">
        <v>0</v>
      </c>
      <c r="H41" s="1009">
        <v>0</v>
      </c>
      <c r="I41" s="1010">
        <v>0</v>
      </c>
      <c r="J41" s="491"/>
      <c r="K41" s="1027"/>
      <c r="L41" s="491"/>
    </row>
    <row r="42" spans="1:12" s="531" customFormat="1" ht="21.75" customHeight="1">
      <c r="A42" s="941" t="s">
        <v>425</v>
      </c>
      <c r="B42" s="937" t="s">
        <v>47</v>
      </c>
      <c r="C42" s="938" t="s">
        <v>608</v>
      </c>
      <c r="D42" s="1005">
        <v>24745148.940000024</v>
      </c>
      <c r="E42" s="1005"/>
      <c r="F42" s="1010">
        <v>0</v>
      </c>
      <c r="G42" s="1008">
        <v>0</v>
      </c>
      <c r="H42" s="1009">
        <v>0</v>
      </c>
      <c r="I42" s="1010">
        <v>0</v>
      </c>
      <c r="J42" s="491"/>
      <c r="K42" s="1027"/>
      <c r="L42" s="491"/>
    </row>
    <row r="43" spans="1:12" s="531" customFormat="1" ht="21.75" customHeight="1">
      <c r="A43" s="941" t="s">
        <v>428</v>
      </c>
      <c r="B43" s="937" t="s">
        <v>47</v>
      </c>
      <c r="C43" s="938" t="s">
        <v>609</v>
      </c>
      <c r="D43" s="1005">
        <v>12421014.479999997</v>
      </c>
      <c r="E43" s="1005"/>
      <c r="F43" s="1010">
        <v>0.1</v>
      </c>
      <c r="G43" s="1008">
        <v>0</v>
      </c>
      <c r="H43" s="1009">
        <v>0.1</v>
      </c>
      <c r="I43" s="1010">
        <v>0</v>
      </c>
      <c r="J43" s="491"/>
      <c r="K43" s="1028"/>
      <c r="L43" s="491"/>
    </row>
    <row r="44" spans="1:12" s="531" customFormat="1" ht="32.25" hidden="1" customHeight="1">
      <c r="A44" s="533" t="s">
        <v>431</v>
      </c>
      <c r="B44" s="534" t="s">
        <v>47</v>
      </c>
      <c r="C44" s="946" t="s">
        <v>610</v>
      </c>
      <c r="D44" s="1005">
        <v>0</v>
      </c>
      <c r="E44" s="1005"/>
      <c r="F44" s="1010">
        <v>0</v>
      </c>
      <c r="G44" s="1008">
        <v>0</v>
      </c>
      <c r="H44" s="1009">
        <v>0</v>
      </c>
      <c r="I44" s="1010">
        <v>0</v>
      </c>
      <c r="J44" s="491"/>
      <c r="K44" s="1027"/>
      <c r="L44" s="491"/>
    </row>
    <row r="45" spans="1:12" s="531" customFormat="1" ht="21.75" customHeight="1" thickBot="1">
      <c r="A45" s="941" t="s">
        <v>436</v>
      </c>
      <c r="B45" s="937" t="s">
        <v>47</v>
      </c>
      <c r="C45" s="938" t="s">
        <v>437</v>
      </c>
      <c r="D45" s="1005">
        <v>13593.58</v>
      </c>
      <c r="E45" s="1005"/>
      <c r="F45" s="1010">
        <v>0</v>
      </c>
      <c r="G45" s="1008">
        <v>0</v>
      </c>
      <c r="H45" s="1009">
        <v>0</v>
      </c>
      <c r="I45" s="1010">
        <v>0</v>
      </c>
      <c r="J45" s="491"/>
      <c r="K45" s="1029"/>
      <c r="L45" s="491"/>
    </row>
    <row r="46" spans="1:12" s="531" customFormat="1" ht="24.75" customHeight="1" thickTop="1">
      <c r="A46" s="538" t="s">
        <v>611</v>
      </c>
      <c r="B46" s="947"/>
      <c r="C46" s="948"/>
      <c r="D46" s="1020"/>
      <c r="E46" s="1021"/>
      <c r="F46" s="1022"/>
      <c r="G46" s="1023"/>
      <c r="H46" s="1024"/>
      <c r="I46" s="1022"/>
      <c r="J46" s="491"/>
      <c r="L46" s="491"/>
    </row>
    <row r="47" spans="1:12" s="536" customFormat="1" ht="29.25" customHeight="1">
      <c r="A47" s="539" t="s">
        <v>409</v>
      </c>
      <c r="B47" s="540" t="s">
        <v>47</v>
      </c>
      <c r="C47" s="541" t="s">
        <v>410</v>
      </c>
      <c r="D47" s="1025">
        <v>18821046008.400002</v>
      </c>
      <c r="E47" s="1026" t="s">
        <v>738</v>
      </c>
      <c r="F47" s="1010">
        <v>0</v>
      </c>
      <c r="G47" s="1014">
        <v>0</v>
      </c>
      <c r="H47" s="1181">
        <v>0</v>
      </c>
      <c r="I47" s="1015">
        <v>0</v>
      </c>
      <c r="J47" s="491"/>
      <c r="K47" s="940"/>
      <c r="L47" s="491"/>
    </row>
    <row r="48" spans="1:12" s="536" customFormat="1" ht="9.75" customHeight="1">
      <c r="F48" s="1004"/>
      <c r="J48" s="491"/>
      <c r="K48" s="1030"/>
      <c r="L48" s="491"/>
    </row>
    <row r="49" spans="1:12" s="544" customFormat="1" ht="18.75">
      <c r="A49" s="992" t="s">
        <v>950</v>
      </c>
      <c r="B49" s="951"/>
      <c r="D49" s="542"/>
      <c r="E49" s="542"/>
      <c r="F49" s="542"/>
      <c r="G49" s="542"/>
      <c r="H49" s="542"/>
      <c r="I49" s="542"/>
      <c r="J49" s="543"/>
    </row>
    <row r="50" spans="1:12" s="544" customFormat="1" ht="15.75">
      <c r="A50" s="992" t="s">
        <v>795</v>
      </c>
      <c r="B50" s="951"/>
      <c r="C50" s="951"/>
      <c r="D50" s="542"/>
      <c r="E50" s="542"/>
      <c r="F50" s="542"/>
      <c r="G50" s="542"/>
      <c r="H50" s="542"/>
      <c r="I50" s="542"/>
      <c r="J50" s="543"/>
    </row>
    <row r="51" spans="1:12" s="544" customFormat="1" ht="15.75">
      <c r="A51" s="992"/>
      <c r="B51" s="951"/>
      <c r="C51" s="951"/>
      <c r="D51" s="542"/>
      <c r="E51" s="542"/>
      <c r="F51" s="542"/>
      <c r="G51" s="542"/>
      <c r="H51" s="542"/>
      <c r="I51" s="542"/>
      <c r="J51" s="543"/>
    </row>
    <row r="52" spans="1:12" s="536" customFormat="1" ht="15.75" customHeight="1">
      <c r="A52" s="479"/>
      <c r="B52" s="949"/>
      <c r="C52" s="479"/>
      <c r="D52" s="479"/>
      <c r="E52" s="479"/>
      <c r="F52" s="479"/>
      <c r="G52" s="479"/>
      <c r="H52" s="479"/>
      <c r="I52" s="479"/>
      <c r="J52" s="491"/>
      <c r="K52" s="491"/>
      <c r="L52" s="491"/>
    </row>
    <row r="53" spans="1:12" s="544" customFormat="1" ht="15.75">
      <c r="A53" s="992"/>
      <c r="B53" s="951"/>
      <c r="C53" s="951"/>
      <c r="D53" s="542"/>
      <c r="E53" s="542"/>
      <c r="F53" s="542"/>
      <c r="G53" s="542"/>
      <c r="H53" s="542"/>
      <c r="I53" s="542"/>
      <c r="J53" s="543"/>
    </row>
    <row r="54" spans="1:12" s="544" customFormat="1" ht="15.75">
      <c r="A54" s="992"/>
      <c r="B54" s="951"/>
      <c r="C54" s="951"/>
      <c r="D54" s="542"/>
      <c r="E54" s="542"/>
      <c r="F54" s="542"/>
      <c r="G54" s="542"/>
      <c r="H54" s="542"/>
      <c r="I54" s="542"/>
      <c r="J54" s="543"/>
    </row>
    <row r="55" spans="1:12">
      <c r="J55" s="491"/>
    </row>
    <row r="56" spans="1:12" ht="15.75">
      <c r="C56" s="951"/>
      <c r="J56" s="491"/>
    </row>
    <row r="57" spans="1:12">
      <c r="J57" s="491"/>
    </row>
    <row r="58" spans="1:12">
      <c r="J58" s="491"/>
    </row>
    <row r="59" spans="1:12">
      <c r="J59" s="491"/>
    </row>
    <row r="60" spans="1:12">
      <c r="J60" s="491"/>
    </row>
    <row r="61" spans="1:12">
      <c r="J61" s="491"/>
    </row>
    <row r="62" spans="1:12">
      <c r="J62" s="491"/>
    </row>
    <row r="63" spans="1:12">
      <c r="J63" s="491"/>
    </row>
    <row r="64" spans="1:12">
      <c r="J64" s="491"/>
    </row>
    <row r="65" spans="10:10">
      <c r="J65" s="491"/>
    </row>
    <row r="66" spans="10:10">
      <c r="J66" s="491"/>
    </row>
    <row r="67" spans="10:10">
      <c r="J67" s="491"/>
    </row>
    <row r="68" spans="10:10">
      <c r="J68" s="491"/>
    </row>
    <row r="69" spans="10:10">
      <c r="J69" s="491"/>
    </row>
    <row r="70" spans="10:10">
      <c r="J70" s="491"/>
    </row>
    <row r="71" spans="10:10">
      <c r="J71" s="491"/>
    </row>
    <row r="72" spans="10:10">
      <c r="J72" s="491"/>
    </row>
    <row r="73" spans="10:10">
      <c r="J73" s="491"/>
    </row>
    <row r="74" spans="10:10">
      <c r="J74" s="491" t="s">
        <v>4</v>
      </c>
    </row>
  </sheetData>
  <mergeCells count="6">
    <mergeCell ref="A13:C13"/>
    <mergeCell ref="A1:C1"/>
    <mergeCell ref="D5:G5"/>
    <mergeCell ref="H5:I5"/>
    <mergeCell ref="D6:G6"/>
    <mergeCell ref="H6:I6"/>
  </mergeCells>
  <printOptions horizontalCentered="1"/>
  <pageMargins left="0.31496062992125984" right="0.31496062992125984" top="0.55118110236220474" bottom="0.19685039370078741" header="0.27559055118110237" footer="0"/>
  <pageSetup paperSize="9" scale="75" firstPageNumber="56" orientation="landscape" useFirstPageNumber="1" r:id="rId1"/>
  <headerFooter alignWithMargins="0">
    <oddHeader>&amp;C&amp;"Arial,Normalny"&amp;12- &amp;P -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28" transitionEvaluation="1">
    <pageSetUpPr autoPageBreaks="0"/>
  </sheetPr>
  <dimension ref="A1:IQ140"/>
  <sheetViews>
    <sheetView showGridLines="0" topLeftCell="A28" zoomScale="75" zoomScaleNormal="75" workbookViewId="0">
      <selection activeCell="L113" sqref="L113"/>
    </sheetView>
  </sheetViews>
  <sheetFormatPr defaultColWidth="12.5703125" defaultRowHeight="15"/>
  <cols>
    <col min="1" max="1" width="67.7109375" style="548" customWidth="1"/>
    <col min="2" max="2" width="19.5703125" style="548" customWidth="1"/>
    <col min="3" max="3" width="2.5703125" style="548" customWidth="1"/>
    <col min="4" max="4" width="20.7109375" style="548" customWidth="1"/>
    <col min="5" max="5" width="21.5703125" style="548" customWidth="1"/>
    <col min="6" max="7" width="20.85546875" style="548" customWidth="1"/>
    <col min="8" max="8" width="4.7109375" style="548" customWidth="1"/>
    <col min="9" max="9" width="6.5703125" style="548" customWidth="1"/>
    <col min="10" max="10" width="23.7109375" style="1132" customWidth="1"/>
    <col min="11" max="11" width="27.7109375" style="548" customWidth="1"/>
    <col min="12" max="12" width="19.5703125" style="548" customWidth="1"/>
    <col min="13" max="13" width="15" style="548" customWidth="1"/>
    <col min="14" max="14" width="25.42578125" style="548" customWidth="1"/>
    <col min="15" max="256" width="12.5703125" style="548"/>
    <col min="257" max="257" width="67.7109375" style="548" customWidth="1"/>
    <col min="258" max="258" width="19.5703125" style="548" customWidth="1"/>
    <col min="259" max="259" width="2.5703125" style="548" customWidth="1"/>
    <col min="260" max="260" width="20.7109375" style="548" customWidth="1"/>
    <col min="261" max="261" width="21.5703125" style="548" customWidth="1"/>
    <col min="262" max="263" width="20.85546875" style="548" customWidth="1"/>
    <col min="264" max="264" width="4.7109375" style="548" customWidth="1"/>
    <col min="265" max="265" width="6.5703125" style="548" customWidth="1"/>
    <col min="266" max="266" width="14.85546875" style="548" bestFit="1" customWidth="1"/>
    <col min="267" max="267" width="21.5703125" style="548" customWidth="1"/>
    <col min="268" max="268" width="19.5703125" style="548" customWidth="1"/>
    <col min="269" max="269" width="15" style="548" customWidth="1"/>
    <col min="270" max="270" width="25.42578125" style="548" customWidth="1"/>
    <col min="271" max="512" width="12.5703125" style="548"/>
    <col min="513" max="513" width="67.7109375" style="548" customWidth="1"/>
    <col min="514" max="514" width="19.5703125" style="548" customWidth="1"/>
    <col min="515" max="515" width="2.5703125" style="548" customWidth="1"/>
    <col min="516" max="516" width="20.7109375" style="548" customWidth="1"/>
    <col min="517" max="517" width="21.5703125" style="548" customWidth="1"/>
    <col min="518" max="519" width="20.85546875" style="548" customWidth="1"/>
    <col min="520" max="520" width="4.7109375" style="548" customWidth="1"/>
    <col min="521" max="521" width="6.5703125" style="548" customWidth="1"/>
    <col min="522" max="522" width="14.85546875" style="548" bestFit="1" customWidth="1"/>
    <col min="523" max="523" width="21.5703125" style="548" customWidth="1"/>
    <col min="524" max="524" width="19.5703125" style="548" customWidth="1"/>
    <col min="525" max="525" width="15" style="548" customWidth="1"/>
    <col min="526" max="526" width="25.42578125" style="548" customWidth="1"/>
    <col min="527" max="768" width="12.5703125" style="548"/>
    <col min="769" max="769" width="67.7109375" style="548" customWidth="1"/>
    <col min="770" max="770" width="19.5703125" style="548" customWidth="1"/>
    <col min="771" max="771" width="2.5703125" style="548" customWidth="1"/>
    <col min="772" max="772" width="20.7109375" style="548" customWidth="1"/>
    <col min="773" max="773" width="21.5703125" style="548" customWidth="1"/>
    <col min="774" max="775" width="20.85546875" style="548" customWidth="1"/>
    <col min="776" max="776" width="4.7109375" style="548" customWidth="1"/>
    <col min="777" max="777" width="6.5703125" style="548" customWidth="1"/>
    <col min="778" max="778" width="14.85546875" style="548" bestFit="1" customWidth="1"/>
    <col min="779" max="779" width="21.5703125" style="548" customWidth="1"/>
    <col min="780" max="780" width="19.5703125" style="548" customWidth="1"/>
    <col min="781" max="781" width="15" style="548" customWidth="1"/>
    <col min="782" max="782" width="25.42578125" style="548" customWidth="1"/>
    <col min="783" max="1024" width="12.5703125" style="548"/>
    <col min="1025" max="1025" width="67.7109375" style="548" customWidth="1"/>
    <col min="1026" max="1026" width="19.5703125" style="548" customWidth="1"/>
    <col min="1027" max="1027" width="2.5703125" style="548" customWidth="1"/>
    <col min="1028" max="1028" width="20.7109375" style="548" customWidth="1"/>
    <col min="1029" max="1029" width="21.5703125" style="548" customWidth="1"/>
    <col min="1030" max="1031" width="20.85546875" style="548" customWidth="1"/>
    <col min="1032" max="1032" width="4.7109375" style="548" customWidth="1"/>
    <col min="1033" max="1033" width="6.5703125" style="548" customWidth="1"/>
    <col min="1034" max="1034" width="14.85546875" style="548" bestFit="1" customWidth="1"/>
    <col min="1035" max="1035" width="21.5703125" style="548" customWidth="1"/>
    <col min="1036" max="1036" width="19.5703125" style="548" customWidth="1"/>
    <col min="1037" max="1037" width="15" style="548" customWidth="1"/>
    <col min="1038" max="1038" width="25.42578125" style="548" customWidth="1"/>
    <col min="1039" max="1280" width="12.5703125" style="548"/>
    <col min="1281" max="1281" width="67.7109375" style="548" customWidth="1"/>
    <col min="1282" max="1282" width="19.5703125" style="548" customWidth="1"/>
    <col min="1283" max="1283" width="2.5703125" style="548" customWidth="1"/>
    <col min="1284" max="1284" width="20.7109375" style="548" customWidth="1"/>
    <col min="1285" max="1285" width="21.5703125" style="548" customWidth="1"/>
    <col min="1286" max="1287" width="20.85546875" style="548" customWidth="1"/>
    <col min="1288" max="1288" width="4.7109375" style="548" customWidth="1"/>
    <col min="1289" max="1289" width="6.5703125" style="548" customWidth="1"/>
    <col min="1290" max="1290" width="14.85546875" style="548" bestFit="1" customWidth="1"/>
    <col min="1291" max="1291" width="21.5703125" style="548" customWidth="1"/>
    <col min="1292" max="1292" width="19.5703125" style="548" customWidth="1"/>
    <col min="1293" max="1293" width="15" style="548" customWidth="1"/>
    <col min="1294" max="1294" width="25.42578125" style="548" customWidth="1"/>
    <col min="1295" max="1536" width="12.5703125" style="548"/>
    <col min="1537" max="1537" width="67.7109375" style="548" customWidth="1"/>
    <col min="1538" max="1538" width="19.5703125" style="548" customWidth="1"/>
    <col min="1539" max="1539" width="2.5703125" style="548" customWidth="1"/>
    <col min="1540" max="1540" width="20.7109375" style="548" customWidth="1"/>
    <col min="1541" max="1541" width="21.5703125" style="548" customWidth="1"/>
    <col min="1542" max="1543" width="20.85546875" style="548" customWidth="1"/>
    <col min="1544" max="1544" width="4.7109375" style="548" customWidth="1"/>
    <col min="1545" max="1545" width="6.5703125" style="548" customWidth="1"/>
    <col min="1546" max="1546" width="14.85546875" style="548" bestFit="1" customWidth="1"/>
    <col min="1547" max="1547" width="21.5703125" style="548" customWidth="1"/>
    <col min="1548" max="1548" width="19.5703125" style="548" customWidth="1"/>
    <col min="1549" max="1549" width="15" style="548" customWidth="1"/>
    <col min="1550" max="1550" width="25.42578125" style="548" customWidth="1"/>
    <col min="1551" max="1792" width="12.5703125" style="548"/>
    <col min="1793" max="1793" width="67.7109375" style="548" customWidth="1"/>
    <col min="1794" max="1794" width="19.5703125" style="548" customWidth="1"/>
    <col min="1795" max="1795" width="2.5703125" style="548" customWidth="1"/>
    <col min="1796" max="1796" width="20.7109375" style="548" customWidth="1"/>
    <col min="1797" max="1797" width="21.5703125" style="548" customWidth="1"/>
    <col min="1798" max="1799" width="20.85546875" style="548" customWidth="1"/>
    <col min="1800" max="1800" width="4.7109375" style="548" customWidth="1"/>
    <col min="1801" max="1801" width="6.5703125" style="548" customWidth="1"/>
    <col min="1802" max="1802" width="14.85546875" style="548" bestFit="1" customWidth="1"/>
    <col min="1803" max="1803" width="21.5703125" style="548" customWidth="1"/>
    <col min="1804" max="1804" width="19.5703125" style="548" customWidth="1"/>
    <col min="1805" max="1805" width="15" style="548" customWidth="1"/>
    <col min="1806" max="1806" width="25.42578125" style="548" customWidth="1"/>
    <col min="1807" max="2048" width="12.5703125" style="548"/>
    <col min="2049" max="2049" width="67.7109375" style="548" customWidth="1"/>
    <col min="2050" max="2050" width="19.5703125" style="548" customWidth="1"/>
    <col min="2051" max="2051" width="2.5703125" style="548" customWidth="1"/>
    <col min="2052" max="2052" width="20.7109375" style="548" customWidth="1"/>
    <col min="2053" max="2053" width="21.5703125" style="548" customWidth="1"/>
    <col min="2054" max="2055" width="20.85546875" style="548" customWidth="1"/>
    <col min="2056" max="2056" width="4.7109375" style="548" customWidth="1"/>
    <col min="2057" max="2057" width="6.5703125" style="548" customWidth="1"/>
    <col min="2058" max="2058" width="14.85546875" style="548" bestFit="1" customWidth="1"/>
    <col min="2059" max="2059" width="21.5703125" style="548" customWidth="1"/>
    <col min="2060" max="2060" width="19.5703125" style="548" customWidth="1"/>
    <col min="2061" max="2061" width="15" style="548" customWidth="1"/>
    <col min="2062" max="2062" width="25.42578125" style="548" customWidth="1"/>
    <col min="2063" max="2304" width="12.5703125" style="548"/>
    <col min="2305" max="2305" width="67.7109375" style="548" customWidth="1"/>
    <col min="2306" max="2306" width="19.5703125" style="548" customWidth="1"/>
    <col min="2307" max="2307" width="2.5703125" style="548" customWidth="1"/>
    <col min="2308" max="2308" width="20.7109375" style="548" customWidth="1"/>
    <col min="2309" max="2309" width="21.5703125" style="548" customWidth="1"/>
    <col min="2310" max="2311" width="20.85546875" style="548" customWidth="1"/>
    <col min="2312" max="2312" width="4.7109375" style="548" customWidth="1"/>
    <col min="2313" max="2313" width="6.5703125" style="548" customWidth="1"/>
    <col min="2314" max="2314" width="14.85546875" style="548" bestFit="1" customWidth="1"/>
    <col min="2315" max="2315" width="21.5703125" style="548" customWidth="1"/>
    <col min="2316" max="2316" width="19.5703125" style="548" customWidth="1"/>
    <col min="2317" max="2317" width="15" style="548" customWidth="1"/>
    <col min="2318" max="2318" width="25.42578125" style="548" customWidth="1"/>
    <col min="2319" max="2560" width="12.5703125" style="548"/>
    <col min="2561" max="2561" width="67.7109375" style="548" customWidth="1"/>
    <col min="2562" max="2562" width="19.5703125" style="548" customWidth="1"/>
    <col min="2563" max="2563" width="2.5703125" style="548" customWidth="1"/>
    <col min="2564" max="2564" width="20.7109375" style="548" customWidth="1"/>
    <col min="2565" max="2565" width="21.5703125" style="548" customWidth="1"/>
    <col min="2566" max="2567" width="20.85546875" style="548" customWidth="1"/>
    <col min="2568" max="2568" width="4.7109375" style="548" customWidth="1"/>
    <col min="2569" max="2569" width="6.5703125" style="548" customWidth="1"/>
    <col min="2570" max="2570" width="14.85546875" style="548" bestFit="1" customWidth="1"/>
    <col min="2571" max="2571" width="21.5703125" style="548" customWidth="1"/>
    <col min="2572" max="2572" width="19.5703125" style="548" customWidth="1"/>
    <col min="2573" max="2573" width="15" style="548" customWidth="1"/>
    <col min="2574" max="2574" width="25.42578125" style="548" customWidth="1"/>
    <col min="2575" max="2816" width="12.5703125" style="548"/>
    <col min="2817" max="2817" width="67.7109375" style="548" customWidth="1"/>
    <col min="2818" max="2818" width="19.5703125" style="548" customWidth="1"/>
    <col min="2819" max="2819" width="2.5703125" style="548" customWidth="1"/>
    <col min="2820" max="2820" width="20.7109375" style="548" customWidth="1"/>
    <col min="2821" max="2821" width="21.5703125" style="548" customWidth="1"/>
    <col min="2822" max="2823" width="20.85546875" style="548" customWidth="1"/>
    <col min="2824" max="2824" width="4.7109375" style="548" customWidth="1"/>
    <col min="2825" max="2825" width="6.5703125" style="548" customWidth="1"/>
    <col min="2826" max="2826" width="14.85546875" style="548" bestFit="1" customWidth="1"/>
    <col min="2827" max="2827" width="21.5703125" style="548" customWidth="1"/>
    <col min="2828" max="2828" width="19.5703125" style="548" customWidth="1"/>
    <col min="2829" max="2829" width="15" style="548" customWidth="1"/>
    <col min="2830" max="2830" width="25.42578125" style="548" customWidth="1"/>
    <col min="2831" max="3072" width="12.5703125" style="548"/>
    <col min="3073" max="3073" width="67.7109375" style="548" customWidth="1"/>
    <col min="3074" max="3074" width="19.5703125" style="548" customWidth="1"/>
    <col min="3075" max="3075" width="2.5703125" style="548" customWidth="1"/>
    <col min="3076" max="3076" width="20.7109375" style="548" customWidth="1"/>
    <col min="3077" max="3077" width="21.5703125" style="548" customWidth="1"/>
    <col min="3078" max="3079" width="20.85546875" style="548" customWidth="1"/>
    <col min="3080" max="3080" width="4.7109375" style="548" customWidth="1"/>
    <col min="3081" max="3081" width="6.5703125" style="548" customWidth="1"/>
    <col min="3082" max="3082" width="14.85546875" style="548" bestFit="1" customWidth="1"/>
    <col min="3083" max="3083" width="21.5703125" style="548" customWidth="1"/>
    <col min="3084" max="3084" width="19.5703125" style="548" customWidth="1"/>
    <col min="3085" max="3085" width="15" style="548" customWidth="1"/>
    <col min="3086" max="3086" width="25.42578125" style="548" customWidth="1"/>
    <col min="3087" max="3328" width="12.5703125" style="548"/>
    <col min="3329" max="3329" width="67.7109375" style="548" customWidth="1"/>
    <col min="3330" max="3330" width="19.5703125" style="548" customWidth="1"/>
    <col min="3331" max="3331" width="2.5703125" style="548" customWidth="1"/>
    <col min="3332" max="3332" width="20.7109375" style="548" customWidth="1"/>
    <col min="3333" max="3333" width="21.5703125" style="548" customWidth="1"/>
    <col min="3334" max="3335" width="20.85546875" style="548" customWidth="1"/>
    <col min="3336" max="3336" width="4.7109375" style="548" customWidth="1"/>
    <col min="3337" max="3337" width="6.5703125" style="548" customWidth="1"/>
    <col min="3338" max="3338" width="14.85546875" style="548" bestFit="1" customWidth="1"/>
    <col min="3339" max="3339" width="21.5703125" style="548" customWidth="1"/>
    <col min="3340" max="3340" width="19.5703125" style="548" customWidth="1"/>
    <col min="3341" max="3341" width="15" style="548" customWidth="1"/>
    <col min="3342" max="3342" width="25.42578125" style="548" customWidth="1"/>
    <col min="3343" max="3584" width="12.5703125" style="548"/>
    <col min="3585" max="3585" width="67.7109375" style="548" customWidth="1"/>
    <col min="3586" max="3586" width="19.5703125" style="548" customWidth="1"/>
    <col min="3587" max="3587" width="2.5703125" style="548" customWidth="1"/>
    <col min="3588" max="3588" width="20.7109375" style="548" customWidth="1"/>
    <col min="3589" max="3589" width="21.5703125" style="548" customWidth="1"/>
    <col min="3590" max="3591" width="20.85546875" style="548" customWidth="1"/>
    <col min="3592" max="3592" width="4.7109375" style="548" customWidth="1"/>
    <col min="3593" max="3593" width="6.5703125" style="548" customWidth="1"/>
    <col min="3594" max="3594" width="14.85546875" style="548" bestFit="1" customWidth="1"/>
    <col min="3595" max="3595" width="21.5703125" style="548" customWidth="1"/>
    <col min="3596" max="3596" width="19.5703125" style="548" customWidth="1"/>
    <col min="3597" max="3597" width="15" style="548" customWidth="1"/>
    <col min="3598" max="3598" width="25.42578125" style="548" customWidth="1"/>
    <col min="3599" max="3840" width="12.5703125" style="548"/>
    <col min="3841" max="3841" width="67.7109375" style="548" customWidth="1"/>
    <col min="3842" max="3842" width="19.5703125" style="548" customWidth="1"/>
    <col min="3843" max="3843" width="2.5703125" style="548" customWidth="1"/>
    <col min="3844" max="3844" width="20.7109375" style="548" customWidth="1"/>
    <col min="3845" max="3845" width="21.5703125" style="548" customWidth="1"/>
    <col min="3846" max="3847" width="20.85546875" style="548" customWidth="1"/>
    <col min="3848" max="3848" width="4.7109375" style="548" customWidth="1"/>
    <col min="3849" max="3849" width="6.5703125" style="548" customWidth="1"/>
    <col min="3850" max="3850" width="14.85546875" style="548" bestFit="1" customWidth="1"/>
    <col min="3851" max="3851" width="21.5703125" style="548" customWidth="1"/>
    <col min="3852" max="3852" width="19.5703125" style="548" customWidth="1"/>
    <col min="3853" max="3853" width="15" style="548" customWidth="1"/>
    <col min="3854" max="3854" width="25.42578125" style="548" customWidth="1"/>
    <col min="3855" max="4096" width="12.5703125" style="548"/>
    <col min="4097" max="4097" width="67.7109375" style="548" customWidth="1"/>
    <col min="4098" max="4098" width="19.5703125" style="548" customWidth="1"/>
    <col min="4099" max="4099" width="2.5703125" style="548" customWidth="1"/>
    <col min="4100" max="4100" width="20.7109375" style="548" customWidth="1"/>
    <col min="4101" max="4101" width="21.5703125" style="548" customWidth="1"/>
    <col min="4102" max="4103" width="20.85546875" style="548" customWidth="1"/>
    <col min="4104" max="4104" width="4.7109375" style="548" customWidth="1"/>
    <col min="4105" max="4105" width="6.5703125" style="548" customWidth="1"/>
    <col min="4106" max="4106" width="14.85546875" style="548" bestFit="1" customWidth="1"/>
    <col min="4107" max="4107" width="21.5703125" style="548" customWidth="1"/>
    <col min="4108" max="4108" width="19.5703125" style="548" customWidth="1"/>
    <col min="4109" max="4109" width="15" style="548" customWidth="1"/>
    <col min="4110" max="4110" width="25.42578125" style="548" customWidth="1"/>
    <col min="4111" max="4352" width="12.5703125" style="548"/>
    <col min="4353" max="4353" width="67.7109375" style="548" customWidth="1"/>
    <col min="4354" max="4354" width="19.5703125" style="548" customWidth="1"/>
    <col min="4355" max="4355" width="2.5703125" style="548" customWidth="1"/>
    <col min="4356" max="4356" width="20.7109375" style="548" customWidth="1"/>
    <col min="4357" max="4357" width="21.5703125" style="548" customWidth="1"/>
    <col min="4358" max="4359" width="20.85546875" style="548" customWidth="1"/>
    <col min="4360" max="4360" width="4.7109375" style="548" customWidth="1"/>
    <col min="4361" max="4361" width="6.5703125" style="548" customWidth="1"/>
    <col min="4362" max="4362" width="14.85546875" style="548" bestFit="1" customWidth="1"/>
    <col min="4363" max="4363" width="21.5703125" style="548" customWidth="1"/>
    <col min="4364" max="4364" width="19.5703125" style="548" customWidth="1"/>
    <col min="4365" max="4365" width="15" style="548" customWidth="1"/>
    <col min="4366" max="4366" width="25.42578125" style="548" customWidth="1"/>
    <col min="4367" max="4608" width="12.5703125" style="548"/>
    <col min="4609" max="4609" width="67.7109375" style="548" customWidth="1"/>
    <col min="4610" max="4610" width="19.5703125" style="548" customWidth="1"/>
    <col min="4611" max="4611" width="2.5703125" style="548" customWidth="1"/>
    <col min="4612" max="4612" width="20.7109375" style="548" customWidth="1"/>
    <col min="4613" max="4613" width="21.5703125" style="548" customWidth="1"/>
    <col min="4614" max="4615" width="20.85546875" style="548" customWidth="1"/>
    <col min="4616" max="4616" width="4.7109375" style="548" customWidth="1"/>
    <col min="4617" max="4617" width="6.5703125" style="548" customWidth="1"/>
    <col min="4618" max="4618" width="14.85546875" style="548" bestFit="1" customWidth="1"/>
    <col min="4619" max="4619" width="21.5703125" style="548" customWidth="1"/>
    <col min="4620" max="4620" width="19.5703125" style="548" customWidth="1"/>
    <col min="4621" max="4621" width="15" style="548" customWidth="1"/>
    <col min="4622" max="4622" width="25.42578125" style="548" customWidth="1"/>
    <col min="4623" max="4864" width="12.5703125" style="548"/>
    <col min="4865" max="4865" width="67.7109375" style="548" customWidth="1"/>
    <col min="4866" max="4866" width="19.5703125" style="548" customWidth="1"/>
    <col min="4867" max="4867" width="2.5703125" style="548" customWidth="1"/>
    <col min="4868" max="4868" width="20.7109375" style="548" customWidth="1"/>
    <col min="4869" max="4869" width="21.5703125" style="548" customWidth="1"/>
    <col min="4870" max="4871" width="20.85546875" style="548" customWidth="1"/>
    <col min="4872" max="4872" width="4.7109375" style="548" customWidth="1"/>
    <col min="4873" max="4873" width="6.5703125" style="548" customWidth="1"/>
    <col min="4874" max="4874" width="14.85546875" style="548" bestFit="1" customWidth="1"/>
    <col min="4875" max="4875" width="21.5703125" style="548" customWidth="1"/>
    <col min="4876" max="4876" width="19.5703125" style="548" customWidth="1"/>
    <col min="4877" max="4877" width="15" style="548" customWidth="1"/>
    <col min="4878" max="4878" width="25.42578125" style="548" customWidth="1"/>
    <col min="4879" max="5120" width="12.5703125" style="548"/>
    <col min="5121" max="5121" width="67.7109375" style="548" customWidth="1"/>
    <col min="5122" max="5122" width="19.5703125" style="548" customWidth="1"/>
    <col min="5123" max="5123" width="2.5703125" style="548" customWidth="1"/>
    <col min="5124" max="5124" width="20.7109375" style="548" customWidth="1"/>
    <col min="5125" max="5125" width="21.5703125" style="548" customWidth="1"/>
    <col min="5126" max="5127" width="20.85546875" style="548" customWidth="1"/>
    <col min="5128" max="5128" width="4.7109375" style="548" customWidth="1"/>
    <col min="5129" max="5129" width="6.5703125" style="548" customWidth="1"/>
    <col min="5130" max="5130" width="14.85546875" style="548" bestFit="1" customWidth="1"/>
    <col min="5131" max="5131" width="21.5703125" style="548" customWidth="1"/>
    <col min="5132" max="5132" width="19.5703125" style="548" customWidth="1"/>
    <col min="5133" max="5133" width="15" style="548" customWidth="1"/>
    <col min="5134" max="5134" width="25.42578125" style="548" customWidth="1"/>
    <col min="5135" max="5376" width="12.5703125" style="548"/>
    <col min="5377" max="5377" width="67.7109375" style="548" customWidth="1"/>
    <col min="5378" max="5378" width="19.5703125" style="548" customWidth="1"/>
    <col min="5379" max="5379" width="2.5703125" style="548" customWidth="1"/>
    <col min="5380" max="5380" width="20.7109375" style="548" customWidth="1"/>
    <col min="5381" max="5381" width="21.5703125" style="548" customWidth="1"/>
    <col min="5382" max="5383" width="20.85546875" style="548" customWidth="1"/>
    <col min="5384" max="5384" width="4.7109375" style="548" customWidth="1"/>
    <col min="5385" max="5385" width="6.5703125" style="548" customWidth="1"/>
    <col min="5386" max="5386" width="14.85546875" style="548" bestFit="1" customWidth="1"/>
    <col min="5387" max="5387" width="21.5703125" style="548" customWidth="1"/>
    <col min="5388" max="5388" width="19.5703125" style="548" customWidth="1"/>
    <col min="5389" max="5389" width="15" style="548" customWidth="1"/>
    <col min="5390" max="5390" width="25.42578125" style="548" customWidth="1"/>
    <col min="5391" max="5632" width="12.5703125" style="548"/>
    <col min="5633" max="5633" width="67.7109375" style="548" customWidth="1"/>
    <col min="5634" max="5634" width="19.5703125" style="548" customWidth="1"/>
    <col min="5635" max="5635" width="2.5703125" style="548" customWidth="1"/>
    <col min="5636" max="5636" width="20.7109375" style="548" customWidth="1"/>
    <col min="5637" max="5637" width="21.5703125" style="548" customWidth="1"/>
    <col min="5638" max="5639" width="20.85546875" style="548" customWidth="1"/>
    <col min="5640" max="5640" width="4.7109375" style="548" customWidth="1"/>
    <col min="5641" max="5641" width="6.5703125" style="548" customWidth="1"/>
    <col min="5642" max="5642" width="14.85546875" style="548" bestFit="1" customWidth="1"/>
    <col min="5643" max="5643" width="21.5703125" style="548" customWidth="1"/>
    <col min="5644" max="5644" width="19.5703125" style="548" customWidth="1"/>
    <col min="5645" max="5645" width="15" style="548" customWidth="1"/>
    <col min="5646" max="5646" width="25.42578125" style="548" customWidth="1"/>
    <col min="5647" max="5888" width="12.5703125" style="548"/>
    <col min="5889" max="5889" width="67.7109375" style="548" customWidth="1"/>
    <col min="5890" max="5890" width="19.5703125" style="548" customWidth="1"/>
    <col min="5891" max="5891" width="2.5703125" style="548" customWidth="1"/>
    <col min="5892" max="5892" width="20.7109375" style="548" customWidth="1"/>
    <col min="5893" max="5893" width="21.5703125" style="548" customWidth="1"/>
    <col min="5894" max="5895" width="20.85546875" style="548" customWidth="1"/>
    <col min="5896" max="5896" width="4.7109375" style="548" customWidth="1"/>
    <col min="5897" max="5897" width="6.5703125" style="548" customWidth="1"/>
    <col min="5898" max="5898" width="14.85546875" style="548" bestFit="1" customWidth="1"/>
    <col min="5899" max="5899" width="21.5703125" style="548" customWidth="1"/>
    <col min="5900" max="5900" width="19.5703125" style="548" customWidth="1"/>
    <col min="5901" max="5901" width="15" style="548" customWidth="1"/>
    <col min="5902" max="5902" width="25.42578125" style="548" customWidth="1"/>
    <col min="5903" max="6144" width="12.5703125" style="548"/>
    <col min="6145" max="6145" width="67.7109375" style="548" customWidth="1"/>
    <col min="6146" max="6146" width="19.5703125" style="548" customWidth="1"/>
    <col min="6147" max="6147" width="2.5703125" style="548" customWidth="1"/>
    <col min="6148" max="6148" width="20.7109375" style="548" customWidth="1"/>
    <col min="6149" max="6149" width="21.5703125" style="548" customWidth="1"/>
    <col min="6150" max="6151" width="20.85546875" style="548" customWidth="1"/>
    <col min="6152" max="6152" width="4.7109375" style="548" customWidth="1"/>
    <col min="6153" max="6153" width="6.5703125" style="548" customWidth="1"/>
    <col min="6154" max="6154" width="14.85546875" style="548" bestFit="1" customWidth="1"/>
    <col min="6155" max="6155" width="21.5703125" style="548" customWidth="1"/>
    <col min="6156" max="6156" width="19.5703125" style="548" customWidth="1"/>
    <col min="6157" max="6157" width="15" style="548" customWidth="1"/>
    <col min="6158" max="6158" width="25.42578125" style="548" customWidth="1"/>
    <col min="6159" max="6400" width="12.5703125" style="548"/>
    <col min="6401" max="6401" width="67.7109375" style="548" customWidth="1"/>
    <col min="6402" max="6402" width="19.5703125" style="548" customWidth="1"/>
    <col min="6403" max="6403" width="2.5703125" style="548" customWidth="1"/>
    <col min="6404" max="6404" width="20.7109375" style="548" customWidth="1"/>
    <col min="6405" max="6405" width="21.5703125" style="548" customWidth="1"/>
    <col min="6406" max="6407" width="20.85546875" style="548" customWidth="1"/>
    <col min="6408" max="6408" width="4.7109375" style="548" customWidth="1"/>
    <col min="6409" max="6409" width="6.5703125" style="548" customWidth="1"/>
    <col min="6410" max="6410" width="14.85546875" style="548" bestFit="1" customWidth="1"/>
    <col min="6411" max="6411" width="21.5703125" style="548" customWidth="1"/>
    <col min="6412" max="6412" width="19.5703125" style="548" customWidth="1"/>
    <col min="6413" max="6413" width="15" style="548" customWidth="1"/>
    <col min="6414" max="6414" width="25.42578125" style="548" customWidth="1"/>
    <col min="6415" max="6656" width="12.5703125" style="548"/>
    <col min="6657" max="6657" width="67.7109375" style="548" customWidth="1"/>
    <col min="6658" max="6658" width="19.5703125" style="548" customWidth="1"/>
    <col min="6659" max="6659" width="2.5703125" style="548" customWidth="1"/>
    <col min="6660" max="6660" width="20.7109375" style="548" customWidth="1"/>
    <col min="6661" max="6661" width="21.5703125" style="548" customWidth="1"/>
    <col min="6662" max="6663" width="20.85546875" style="548" customWidth="1"/>
    <col min="6664" max="6664" width="4.7109375" style="548" customWidth="1"/>
    <col min="6665" max="6665" width="6.5703125" style="548" customWidth="1"/>
    <col min="6666" max="6666" width="14.85546875" style="548" bestFit="1" customWidth="1"/>
    <col min="6667" max="6667" width="21.5703125" style="548" customWidth="1"/>
    <col min="6668" max="6668" width="19.5703125" style="548" customWidth="1"/>
    <col min="6669" max="6669" width="15" style="548" customWidth="1"/>
    <col min="6670" max="6670" width="25.42578125" style="548" customWidth="1"/>
    <col min="6671" max="6912" width="12.5703125" style="548"/>
    <col min="6913" max="6913" width="67.7109375" style="548" customWidth="1"/>
    <col min="6914" max="6914" width="19.5703125" style="548" customWidth="1"/>
    <col min="6915" max="6915" width="2.5703125" style="548" customWidth="1"/>
    <col min="6916" max="6916" width="20.7109375" style="548" customWidth="1"/>
    <col min="6917" max="6917" width="21.5703125" style="548" customWidth="1"/>
    <col min="6918" max="6919" width="20.85546875" style="548" customWidth="1"/>
    <col min="6920" max="6920" width="4.7109375" style="548" customWidth="1"/>
    <col min="6921" max="6921" width="6.5703125" style="548" customWidth="1"/>
    <col min="6922" max="6922" width="14.85546875" style="548" bestFit="1" customWidth="1"/>
    <col min="6923" max="6923" width="21.5703125" style="548" customWidth="1"/>
    <col min="6924" max="6924" width="19.5703125" style="548" customWidth="1"/>
    <col min="6925" max="6925" width="15" style="548" customWidth="1"/>
    <col min="6926" max="6926" width="25.42578125" style="548" customWidth="1"/>
    <col min="6927" max="7168" width="12.5703125" style="548"/>
    <col min="7169" max="7169" width="67.7109375" style="548" customWidth="1"/>
    <col min="7170" max="7170" width="19.5703125" style="548" customWidth="1"/>
    <col min="7171" max="7171" width="2.5703125" style="548" customWidth="1"/>
    <col min="7172" max="7172" width="20.7109375" style="548" customWidth="1"/>
    <col min="7173" max="7173" width="21.5703125" style="548" customWidth="1"/>
    <col min="7174" max="7175" width="20.85546875" style="548" customWidth="1"/>
    <col min="7176" max="7176" width="4.7109375" style="548" customWidth="1"/>
    <col min="7177" max="7177" width="6.5703125" style="548" customWidth="1"/>
    <col min="7178" max="7178" width="14.85546875" style="548" bestFit="1" customWidth="1"/>
    <col min="7179" max="7179" width="21.5703125" style="548" customWidth="1"/>
    <col min="7180" max="7180" width="19.5703125" style="548" customWidth="1"/>
    <col min="7181" max="7181" width="15" style="548" customWidth="1"/>
    <col min="7182" max="7182" width="25.42578125" style="548" customWidth="1"/>
    <col min="7183" max="7424" width="12.5703125" style="548"/>
    <col min="7425" max="7425" width="67.7109375" style="548" customWidth="1"/>
    <col min="7426" max="7426" width="19.5703125" style="548" customWidth="1"/>
    <col min="7427" max="7427" width="2.5703125" style="548" customWidth="1"/>
    <col min="7428" max="7428" width="20.7109375" style="548" customWidth="1"/>
    <col min="7429" max="7429" width="21.5703125" style="548" customWidth="1"/>
    <col min="7430" max="7431" width="20.85546875" style="548" customWidth="1"/>
    <col min="7432" max="7432" width="4.7109375" style="548" customWidth="1"/>
    <col min="7433" max="7433" width="6.5703125" style="548" customWidth="1"/>
    <col min="7434" max="7434" width="14.85546875" style="548" bestFit="1" customWidth="1"/>
    <col min="7435" max="7435" width="21.5703125" style="548" customWidth="1"/>
    <col min="7436" max="7436" width="19.5703125" style="548" customWidth="1"/>
    <col min="7437" max="7437" width="15" style="548" customWidth="1"/>
    <col min="7438" max="7438" width="25.42578125" style="548" customWidth="1"/>
    <col min="7439" max="7680" width="12.5703125" style="548"/>
    <col min="7681" max="7681" width="67.7109375" style="548" customWidth="1"/>
    <col min="7682" max="7682" width="19.5703125" style="548" customWidth="1"/>
    <col min="7683" max="7683" width="2.5703125" style="548" customWidth="1"/>
    <col min="7684" max="7684" width="20.7109375" style="548" customWidth="1"/>
    <col min="7685" max="7685" width="21.5703125" style="548" customWidth="1"/>
    <col min="7686" max="7687" width="20.85546875" style="548" customWidth="1"/>
    <col min="7688" max="7688" width="4.7109375" style="548" customWidth="1"/>
    <col min="7689" max="7689" width="6.5703125" style="548" customWidth="1"/>
    <col min="7690" max="7690" width="14.85546875" style="548" bestFit="1" customWidth="1"/>
    <col min="7691" max="7691" width="21.5703125" style="548" customWidth="1"/>
    <col min="7692" max="7692" width="19.5703125" style="548" customWidth="1"/>
    <col min="7693" max="7693" width="15" style="548" customWidth="1"/>
    <col min="7694" max="7694" width="25.42578125" style="548" customWidth="1"/>
    <col min="7695" max="7936" width="12.5703125" style="548"/>
    <col min="7937" max="7937" width="67.7109375" style="548" customWidth="1"/>
    <col min="7938" max="7938" width="19.5703125" style="548" customWidth="1"/>
    <col min="7939" max="7939" width="2.5703125" style="548" customWidth="1"/>
    <col min="7940" max="7940" width="20.7109375" style="548" customWidth="1"/>
    <col min="7941" max="7941" width="21.5703125" style="548" customWidth="1"/>
    <col min="7942" max="7943" width="20.85546875" style="548" customWidth="1"/>
    <col min="7944" max="7944" width="4.7109375" style="548" customWidth="1"/>
    <col min="7945" max="7945" width="6.5703125" style="548" customWidth="1"/>
    <col min="7946" max="7946" width="14.85546875" style="548" bestFit="1" customWidth="1"/>
    <col min="7947" max="7947" width="21.5703125" style="548" customWidth="1"/>
    <col min="7948" max="7948" width="19.5703125" style="548" customWidth="1"/>
    <col min="7949" max="7949" width="15" style="548" customWidth="1"/>
    <col min="7950" max="7950" width="25.42578125" style="548" customWidth="1"/>
    <col min="7951" max="8192" width="12.5703125" style="548"/>
    <col min="8193" max="8193" width="67.7109375" style="548" customWidth="1"/>
    <col min="8194" max="8194" width="19.5703125" style="548" customWidth="1"/>
    <col min="8195" max="8195" width="2.5703125" style="548" customWidth="1"/>
    <col min="8196" max="8196" width="20.7109375" style="548" customWidth="1"/>
    <col min="8197" max="8197" width="21.5703125" style="548" customWidth="1"/>
    <col min="8198" max="8199" width="20.85546875" style="548" customWidth="1"/>
    <col min="8200" max="8200" width="4.7109375" style="548" customWidth="1"/>
    <col min="8201" max="8201" width="6.5703125" style="548" customWidth="1"/>
    <col min="8202" max="8202" width="14.85546875" style="548" bestFit="1" customWidth="1"/>
    <col min="8203" max="8203" width="21.5703125" style="548" customWidth="1"/>
    <col min="8204" max="8204" width="19.5703125" style="548" customWidth="1"/>
    <col min="8205" max="8205" width="15" style="548" customWidth="1"/>
    <col min="8206" max="8206" width="25.42578125" style="548" customWidth="1"/>
    <col min="8207" max="8448" width="12.5703125" style="548"/>
    <col min="8449" max="8449" width="67.7109375" style="548" customWidth="1"/>
    <col min="8450" max="8450" width="19.5703125" style="548" customWidth="1"/>
    <col min="8451" max="8451" width="2.5703125" style="548" customWidth="1"/>
    <col min="8452" max="8452" width="20.7109375" style="548" customWidth="1"/>
    <col min="8453" max="8453" width="21.5703125" style="548" customWidth="1"/>
    <col min="8454" max="8455" width="20.85546875" style="548" customWidth="1"/>
    <col min="8456" max="8456" width="4.7109375" style="548" customWidth="1"/>
    <col min="8457" max="8457" width="6.5703125" style="548" customWidth="1"/>
    <col min="8458" max="8458" width="14.85546875" style="548" bestFit="1" customWidth="1"/>
    <col min="8459" max="8459" width="21.5703125" style="548" customWidth="1"/>
    <col min="8460" max="8460" width="19.5703125" style="548" customWidth="1"/>
    <col min="8461" max="8461" width="15" style="548" customWidth="1"/>
    <col min="8462" max="8462" width="25.42578125" style="548" customWidth="1"/>
    <col min="8463" max="8704" width="12.5703125" style="548"/>
    <col min="8705" max="8705" width="67.7109375" style="548" customWidth="1"/>
    <col min="8706" max="8706" width="19.5703125" style="548" customWidth="1"/>
    <col min="8707" max="8707" width="2.5703125" style="548" customWidth="1"/>
    <col min="8708" max="8708" width="20.7109375" style="548" customWidth="1"/>
    <col min="8709" max="8709" width="21.5703125" style="548" customWidth="1"/>
    <col min="8710" max="8711" width="20.85546875" style="548" customWidth="1"/>
    <col min="8712" max="8712" width="4.7109375" style="548" customWidth="1"/>
    <col min="8713" max="8713" width="6.5703125" style="548" customWidth="1"/>
    <col min="8714" max="8714" width="14.85546875" style="548" bestFit="1" customWidth="1"/>
    <col min="8715" max="8715" width="21.5703125" style="548" customWidth="1"/>
    <col min="8716" max="8716" width="19.5703125" style="548" customWidth="1"/>
    <col min="8717" max="8717" width="15" style="548" customWidth="1"/>
    <col min="8718" max="8718" width="25.42578125" style="548" customWidth="1"/>
    <col min="8719" max="8960" width="12.5703125" style="548"/>
    <col min="8961" max="8961" width="67.7109375" style="548" customWidth="1"/>
    <col min="8962" max="8962" width="19.5703125" style="548" customWidth="1"/>
    <col min="8963" max="8963" width="2.5703125" style="548" customWidth="1"/>
    <col min="8964" max="8964" width="20.7109375" style="548" customWidth="1"/>
    <col min="8965" max="8965" width="21.5703125" style="548" customWidth="1"/>
    <col min="8966" max="8967" width="20.85546875" style="548" customWidth="1"/>
    <col min="8968" max="8968" width="4.7109375" style="548" customWidth="1"/>
    <col min="8969" max="8969" width="6.5703125" style="548" customWidth="1"/>
    <col min="8970" max="8970" width="14.85546875" style="548" bestFit="1" customWidth="1"/>
    <col min="8971" max="8971" width="21.5703125" style="548" customWidth="1"/>
    <col min="8972" max="8972" width="19.5703125" style="548" customWidth="1"/>
    <col min="8973" max="8973" width="15" style="548" customWidth="1"/>
    <col min="8974" max="8974" width="25.42578125" style="548" customWidth="1"/>
    <col min="8975" max="9216" width="12.5703125" style="548"/>
    <col min="9217" max="9217" width="67.7109375" style="548" customWidth="1"/>
    <col min="9218" max="9218" width="19.5703125" style="548" customWidth="1"/>
    <col min="9219" max="9219" width="2.5703125" style="548" customWidth="1"/>
    <col min="9220" max="9220" width="20.7109375" style="548" customWidth="1"/>
    <col min="9221" max="9221" width="21.5703125" style="548" customWidth="1"/>
    <col min="9222" max="9223" width="20.85546875" style="548" customWidth="1"/>
    <col min="9224" max="9224" width="4.7109375" style="548" customWidth="1"/>
    <col min="9225" max="9225" width="6.5703125" style="548" customWidth="1"/>
    <col min="9226" max="9226" width="14.85546875" style="548" bestFit="1" customWidth="1"/>
    <col min="9227" max="9227" width="21.5703125" style="548" customWidth="1"/>
    <col min="9228" max="9228" width="19.5703125" style="548" customWidth="1"/>
    <col min="9229" max="9229" width="15" style="548" customWidth="1"/>
    <col min="9230" max="9230" width="25.42578125" style="548" customWidth="1"/>
    <col min="9231" max="9472" width="12.5703125" style="548"/>
    <col min="9473" max="9473" width="67.7109375" style="548" customWidth="1"/>
    <col min="9474" max="9474" width="19.5703125" style="548" customWidth="1"/>
    <col min="9475" max="9475" width="2.5703125" style="548" customWidth="1"/>
    <col min="9476" max="9476" width="20.7109375" style="548" customWidth="1"/>
    <col min="9477" max="9477" width="21.5703125" style="548" customWidth="1"/>
    <col min="9478" max="9479" width="20.85546875" style="548" customWidth="1"/>
    <col min="9480" max="9480" width="4.7109375" style="548" customWidth="1"/>
    <col min="9481" max="9481" width="6.5703125" style="548" customWidth="1"/>
    <col min="9482" max="9482" width="14.85546875" style="548" bestFit="1" customWidth="1"/>
    <col min="9483" max="9483" width="21.5703125" style="548" customWidth="1"/>
    <col min="9484" max="9484" width="19.5703125" style="548" customWidth="1"/>
    <col min="9485" max="9485" width="15" style="548" customWidth="1"/>
    <col min="9486" max="9486" width="25.42578125" style="548" customWidth="1"/>
    <col min="9487" max="9728" width="12.5703125" style="548"/>
    <col min="9729" max="9729" width="67.7109375" style="548" customWidth="1"/>
    <col min="9730" max="9730" width="19.5703125" style="548" customWidth="1"/>
    <col min="9731" max="9731" width="2.5703125" style="548" customWidth="1"/>
    <col min="9732" max="9732" width="20.7109375" style="548" customWidth="1"/>
    <col min="9733" max="9733" width="21.5703125" style="548" customWidth="1"/>
    <col min="9734" max="9735" width="20.85546875" style="548" customWidth="1"/>
    <col min="9736" max="9736" width="4.7109375" style="548" customWidth="1"/>
    <col min="9737" max="9737" width="6.5703125" style="548" customWidth="1"/>
    <col min="9738" max="9738" width="14.85546875" style="548" bestFit="1" customWidth="1"/>
    <col min="9739" max="9739" width="21.5703125" style="548" customWidth="1"/>
    <col min="9740" max="9740" width="19.5703125" style="548" customWidth="1"/>
    <col min="9741" max="9741" width="15" style="548" customWidth="1"/>
    <col min="9742" max="9742" width="25.42578125" style="548" customWidth="1"/>
    <col min="9743" max="9984" width="12.5703125" style="548"/>
    <col min="9985" max="9985" width="67.7109375" style="548" customWidth="1"/>
    <col min="9986" max="9986" width="19.5703125" style="548" customWidth="1"/>
    <col min="9987" max="9987" width="2.5703125" style="548" customWidth="1"/>
    <col min="9988" max="9988" width="20.7109375" style="548" customWidth="1"/>
    <col min="9989" max="9989" width="21.5703125" style="548" customWidth="1"/>
    <col min="9990" max="9991" width="20.85546875" style="548" customWidth="1"/>
    <col min="9992" max="9992" width="4.7109375" style="548" customWidth="1"/>
    <col min="9993" max="9993" width="6.5703125" style="548" customWidth="1"/>
    <col min="9994" max="9994" width="14.85546875" style="548" bestFit="1" customWidth="1"/>
    <col min="9995" max="9995" width="21.5703125" style="548" customWidth="1"/>
    <col min="9996" max="9996" width="19.5703125" style="548" customWidth="1"/>
    <col min="9997" max="9997" width="15" style="548" customWidth="1"/>
    <col min="9998" max="9998" width="25.42578125" style="548" customWidth="1"/>
    <col min="9999" max="10240" width="12.5703125" style="548"/>
    <col min="10241" max="10241" width="67.7109375" style="548" customWidth="1"/>
    <col min="10242" max="10242" width="19.5703125" style="548" customWidth="1"/>
    <col min="10243" max="10243" width="2.5703125" style="548" customWidth="1"/>
    <col min="10244" max="10244" width="20.7109375" style="548" customWidth="1"/>
    <col min="10245" max="10245" width="21.5703125" style="548" customWidth="1"/>
    <col min="10246" max="10247" width="20.85546875" style="548" customWidth="1"/>
    <col min="10248" max="10248" width="4.7109375" style="548" customWidth="1"/>
    <col min="10249" max="10249" width="6.5703125" style="548" customWidth="1"/>
    <col min="10250" max="10250" width="14.85546875" style="548" bestFit="1" customWidth="1"/>
    <col min="10251" max="10251" width="21.5703125" style="548" customWidth="1"/>
    <col min="10252" max="10252" width="19.5703125" style="548" customWidth="1"/>
    <col min="10253" max="10253" width="15" style="548" customWidth="1"/>
    <col min="10254" max="10254" width="25.42578125" style="548" customWidth="1"/>
    <col min="10255" max="10496" width="12.5703125" style="548"/>
    <col min="10497" max="10497" width="67.7109375" style="548" customWidth="1"/>
    <col min="10498" max="10498" width="19.5703125" style="548" customWidth="1"/>
    <col min="10499" max="10499" width="2.5703125" style="548" customWidth="1"/>
    <col min="10500" max="10500" width="20.7109375" style="548" customWidth="1"/>
    <col min="10501" max="10501" width="21.5703125" style="548" customWidth="1"/>
    <col min="10502" max="10503" width="20.85546875" style="548" customWidth="1"/>
    <col min="10504" max="10504" width="4.7109375" style="548" customWidth="1"/>
    <col min="10505" max="10505" width="6.5703125" style="548" customWidth="1"/>
    <col min="10506" max="10506" width="14.85546875" style="548" bestFit="1" customWidth="1"/>
    <col min="10507" max="10507" width="21.5703125" style="548" customWidth="1"/>
    <col min="10508" max="10508" width="19.5703125" style="548" customWidth="1"/>
    <col min="10509" max="10509" width="15" style="548" customWidth="1"/>
    <col min="10510" max="10510" width="25.42578125" style="548" customWidth="1"/>
    <col min="10511" max="10752" width="12.5703125" style="548"/>
    <col min="10753" max="10753" width="67.7109375" style="548" customWidth="1"/>
    <col min="10754" max="10754" width="19.5703125" style="548" customWidth="1"/>
    <col min="10755" max="10755" width="2.5703125" style="548" customWidth="1"/>
    <col min="10756" max="10756" width="20.7109375" style="548" customWidth="1"/>
    <col min="10757" max="10757" width="21.5703125" style="548" customWidth="1"/>
    <col min="10758" max="10759" width="20.85546875" style="548" customWidth="1"/>
    <col min="10760" max="10760" width="4.7109375" style="548" customWidth="1"/>
    <col min="10761" max="10761" width="6.5703125" style="548" customWidth="1"/>
    <col min="10762" max="10762" width="14.85546875" style="548" bestFit="1" customWidth="1"/>
    <col min="10763" max="10763" width="21.5703125" style="548" customWidth="1"/>
    <col min="10764" max="10764" width="19.5703125" style="548" customWidth="1"/>
    <col min="10765" max="10765" width="15" style="548" customWidth="1"/>
    <col min="10766" max="10766" width="25.42578125" style="548" customWidth="1"/>
    <col min="10767" max="11008" width="12.5703125" style="548"/>
    <col min="11009" max="11009" width="67.7109375" style="548" customWidth="1"/>
    <col min="11010" max="11010" width="19.5703125" style="548" customWidth="1"/>
    <col min="11011" max="11011" width="2.5703125" style="548" customWidth="1"/>
    <col min="11012" max="11012" width="20.7109375" style="548" customWidth="1"/>
    <col min="11013" max="11013" width="21.5703125" style="548" customWidth="1"/>
    <col min="11014" max="11015" width="20.85546875" style="548" customWidth="1"/>
    <col min="11016" max="11016" width="4.7109375" style="548" customWidth="1"/>
    <col min="11017" max="11017" width="6.5703125" style="548" customWidth="1"/>
    <col min="11018" max="11018" width="14.85546875" style="548" bestFit="1" customWidth="1"/>
    <col min="11019" max="11019" width="21.5703125" style="548" customWidth="1"/>
    <col min="11020" max="11020" width="19.5703125" style="548" customWidth="1"/>
    <col min="11021" max="11021" width="15" style="548" customWidth="1"/>
    <col min="11022" max="11022" width="25.42578125" style="548" customWidth="1"/>
    <col min="11023" max="11264" width="12.5703125" style="548"/>
    <col min="11265" max="11265" width="67.7109375" style="548" customWidth="1"/>
    <col min="11266" max="11266" width="19.5703125" style="548" customWidth="1"/>
    <col min="11267" max="11267" width="2.5703125" style="548" customWidth="1"/>
    <col min="11268" max="11268" width="20.7109375" style="548" customWidth="1"/>
    <col min="11269" max="11269" width="21.5703125" style="548" customWidth="1"/>
    <col min="11270" max="11271" width="20.85546875" style="548" customWidth="1"/>
    <col min="11272" max="11272" width="4.7109375" style="548" customWidth="1"/>
    <col min="11273" max="11273" width="6.5703125" style="548" customWidth="1"/>
    <col min="11274" max="11274" width="14.85546875" style="548" bestFit="1" customWidth="1"/>
    <col min="11275" max="11275" width="21.5703125" style="548" customWidth="1"/>
    <col min="11276" max="11276" width="19.5703125" style="548" customWidth="1"/>
    <col min="11277" max="11277" width="15" style="548" customWidth="1"/>
    <col min="11278" max="11278" width="25.42578125" style="548" customWidth="1"/>
    <col min="11279" max="11520" width="12.5703125" style="548"/>
    <col min="11521" max="11521" width="67.7109375" style="548" customWidth="1"/>
    <col min="11522" max="11522" width="19.5703125" style="548" customWidth="1"/>
    <col min="11523" max="11523" width="2.5703125" style="548" customWidth="1"/>
    <col min="11524" max="11524" width="20.7109375" style="548" customWidth="1"/>
    <col min="11525" max="11525" width="21.5703125" style="548" customWidth="1"/>
    <col min="11526" max="11527" width="20.85546875" style="548" customWidth="1"/>
    <col min="11528" max="11528" width="4.7109375" style="548" customWidth="1"/>
    <col min="11529" max="11529" width="6.5703125" style="548" customWidth="1"/>
    <col min="11530" max="11530" width="14.85546875" style="548" bestFit="1" customWidth="1"/>
    <col min="11531" max="11531" width="21.5703125" style="548" customWidth="1"/>
    <col min="11532" max="11532" width="19.5703125" style="548" customWidth="1"/>
    <col min="11533" max="11533" width="15" style="548" customWidth="1"/>
    <col min="11534" max="11534" width="25.42578125" style="548" customWidth="1"/>
    <col min="11535" max="11776" width="12.5703125" style="548"/>
    <col min="11777" max="11777" width="67.7109375" style="548" customWidth="1"/>
    <col min="11778" max="11778" width="19.5703125" style="548" customWidth="1"/>
    <col min="11779" max="11779" width="2.5703125" style="548" customWidth="1"/>
    <col min="11780" max="11780" width="20.7109375" style="548" customWidth="1"/>
    <col min="11781" max="11781" width="21.5703125" style="548" customWidth="1"/>
    <col min="11782" max="11783" width="20.85546875" style="548" customWidth="1"/>
    <col min="11784" max="11784" width="4.7109375" style="548" customWidth="1"/>
    <col min="11785" max="11785" width="6.5703125" style="548" customWidth="1"/>
    <col min="11786" max="11786" width="14.85546875" style="548" bestFit="1" customWidth="1"/>
    <col min="11787" max="11787" width="21.5703125" style="548" customWidth="1"/>
    <col min="11788" max="11788" width="19.5703125" style="548" customWidth="1"/>
    <col min="11789" max="11789" width="15" style="548" customWidth="1"/>
    <col min="11790" max="11790" width="25.42578125" style="548" customWidth="1"/>
    <col min="11791" max="12032" width="12.5703125" style="548"/>
    <col min="12033" max="12033" width="67.7109375" style="548" customWidth="1"/>
    <col min="12034" max="12034" width="19.5703125" style="548" customWidth="1"/>
    <col min="12035" max="12035" width="2.5703125" style="548" customWidth="1"/>
    <col min="12036" max="12036" width="20.7109375" style="548" customWidth="1"/>
    <col min="12037" max="12037" width="21.5703125" style="548" customWidth="1"/>
    <col min="12038" max="12039" width="20.85546875" style="548" customWidth="1"/>
    <col min="12040" max="12040" width="4.7109375" style="548" customWidth="1"/>
    <col min="12041" max="12041" width="6.5703125" style="548" customWidth="1"/>
    <col min="12042" max="12042" width="14.85546875" style="548" bestFit="1" customWidth="1"/>
    <col min="12043" max="12043" width="21.5703125" style="548" customWidth="1"/>
    <col min="12044" max="12044" width="19.5703125" style="548" customWidth="1"/>
    <col min="12045" max="12045" width="15" style="548" customWidth="1"/>
    <col min="12046" max="12046" width="25.42578125" style="548" customWidth="1"/>
    <col min="12047" max="12288" width="12.5703125" style="548"/>
    <col min="12289" max="12289" width="67.7109375" style="548" customWidth="1"/>
    <col min="12290" max="12290" width="19.5703125" style="548" customWidth="1"/>
    <col min="12291" max="12291" width="2.5703125" style="548" customWidth="1"/>
    <col min="12292" max="12292" width="20.7109375" style="548" customWidth="1"/>
    <col min="12293" max="12293" width="21.5703125" style="548" customWidth="1"/>
    <col min="12294" max="12295" width="20.85546875" style="548" customWidth="1"/>
    <col min="12296" max="12296" width="4.7109375" style="548" customWidth="1"/>
    <col min="12297" max="12297" width="6.5703125" style="548" customWidth="1"/>
    <col min="12298" max="12298" width="14.85546875" style="548" bestFit="1" customWidth="1"/>
    <col min="12299" max="12299" width="21.5703125" style="548" customWidth="1"/>
    <col min="12300" max="12300" width="19.5703125" style="548" customWidth="1"/>
    <col min="12301" max="12301" width="15" style="548" customWidth="1"/>
    <col min="12302" max="12302" width="25.42578125" style="548" customWidth="1"/>
    <col min="12303" max="12544" width="12.5703125" style="548"/>
    <col min="12545" max="12545" width="67.7109375" style="548" customWidth="1"/>
    <col min="12546" max="12546" width="19.5703125" style="548" customWidth="1"/>
    <col min="12547" max="12547" width="2.5703125" style="548" customWidth="1"/>
    <col min="12548" max="12548" width="20.7109375" style="548" customWidth="1"/>
    <col min="12549" max="12549" width="21.5703125" style="548" customWidth="1"/>
    <col min="12550" max="12551" width="20.85546875" style="548" customWidth="1"/>
    <col min="12552" max="12552" width="4.7109375" style="548" customWidth="1"/>
    <col min="12553" max="12553" width="6.5703125" style="548" customWidth="1"/>
    <col min="12554" max="12554" width="14.85546875" style="548" bestFit="1" customWidth="1"/>
    <col min="12555" max="12555" width="21.5703125" style="548" customWidth="1"/>
    <col min="12556" max="12556" width="19.5703125" style="548" customWidth="1"/>
    <col min="12557" max="12557" width="15" style="548" customWidth="1"/>
    <col min="12558" max="12558" width="25.42578125" style="548" customWidth="1"/>
    <col min="12559" max="12800" width="12.5703125" style="548"/>
    <col min="12801" max="12801" width="67.7109375" style="548" customWidth="1"/>
    <col min="12802" max="12802" width="19.5703125" style="548" customWidth="1"/>
    <col min="12803" max="12803" width="2.5703125" style="548" customWidth="1"/>
    <col min="12804" max="12804" width="20.7109375" style="548" customWidth="1"/>
    <col min="12805" max="12805" width="21.5703125" style="548" customWidth="1"/>
    <col min="12806" max="12807" width="20.85546875" style="548" customWidth="1"/>
    <col min="12808" max="12808" width="4.7109375" style="548" customWidth="1"/>
    <col min="12809" max="12809" width="6.5703125" style="548" customWidth="1"/>
    <col min="12810" max="12810" width="14.85546875" style="548" bestFit="1" customWidth="1"/>
    <col min="12811" max="12811" width="21.5703125" style="548" customWidth="1"/>
    <col min="12812" max="12812" width="19.5703125" style="548" customWidth="1"/>
    <col min="12813" max="12813" width="15" style="548" customWidth="1"/>
    <col min="12814" max="12814" width="25.42578125" style="548" customWidth="1"/>
    <col min="12815" max="13056" width="12.5703125" style="548"/>
    <col min="13057" max="13057" width="67.7109375" style="548" customWidth="1"/>
    <col min="13058" max="13058" width="19.5703125" style="548" customWidth="1"/>
    <col min="13059" max="13059" width="2.5703125" style="548" customWidth="1"/>
    <col min="13060" max="13060" width="20.7109375" style="548" customWidth="1"/>
    <col min="13061" max="13061" width="21.5703125" style="548" customWidth="1"/>
    <col min="13062" max="13063" width="20.85546875" style="548" customWidth="1"/>
    <col min="13064" max="13064" width="4.7109375" style="548" customWidth="1"/>
    <col min="13065" max="13065" width="6.5703125" style="548" customWidth="1"/>
    <col min="13066" max="13066" width="14.85546875" style="548" bestFit="1" customWidth="1"/>
    <col min="13067" max="13067" width="21.5703125" style="548" customWidth="1"/>
    <col min="13068" max="13068" width="19.5703125" style="548" customWidth="1"/>
    <col min="13069" max="13069" width="15" style="548" customWidth="1"/>
    <col min="13070" max="13070" width="25.42578125" style="548" customWidth="1"/>
    <col min="13071" max="13312" width="12.5703125" style="548"/>
    <col min="13313" max="13313" width="67.7109375" style="548" customWidth="1"/>
    <col min="13314" max="13314" width="19.5703125" style="548" customWidth="1"/>
    <col min="13315" max="13315" width="2.5703125" style="548" customWidth="1"/>
    <col min="13316" max="13316" width="20.7109375" style="548" customWidth="1"/>
    <col min="13317" max="13317" width="21.5703125" style="548" customWidth="1"/>
    <col min="13318" max="13319" width="20.85546875" style="548" customWidth="1"/>
    <col min="13320" max="13320" width="4.7109375" style="548" customWidth="1"/>
    <col min="13321" max="13321" width="6.5703125" style="548" customWidth="1"/>
    <col min="13322" max="13322" width="14.85546875" style="548" bestFit="1" customWidth="1"/>
    <col min="13323" max="13323" width="21.5703125" style="548" customWidth="1"/>
    <col min="13324" max="13324" width="19.5703125" style="548" customWidth="1"/>
    <col min="13325" max="13325" width="15" style="548" customWidth="1"/>
    <col min="13326" max="13326" width="25.42578125" style="548" customWidth="1"/>
    <col min="13327" max="13568" width="12.5703125" style="548"/>
    <col min="13569" max="13569" width="67.7109375" style="548" customWidth="1"/>
    <col min="13570" max="13570" width="19.5703125" style="548" customWidth="1"/>
    <col min="13571" max="13571" width="2.5703125" style="548" customWidth="1"/>
    <col min="13572" max="13572" width="20.7109375" style="548" customWidth="1"/>
    <col min="13573" max="13573" width="21.5703125" style="548" customWidth="1"/>
    <col min="13574" max="13575" width="20.85546875" style="548" customWidth="1"/>
    <col min="13576" max="13576" width="4.7109375" style="548" customWidth="1"/>
    <col min="13577" max="13577" width="6.5703125" style="548" customWidth="1"/>
    <col min="13578" max="13578" width="14.85546875" style="548" bestFit="1" customWidth="1"/>
    <col min="13579" max="13579" width="21.5703125" style="548" customWidth="1"/>
    <col min="13580" max="13580" width="19.5703125" style="548" customWidth="1"/>
    <col min="13581" max="13581" width="15" style="548" customWidth="1"/>
    <col min="13582" max="13582" width="25.42578125" style="548" customWidth="1"/>
    <col min="13583" max="13824" width="12.5703125" style="548"/>
    <col min="13825" max="13825" width="67.7109375" style="548" customWidth="1"/>
    <col min="13826" max="13826" width="19.5703125" style="548" customWidth="1"/>
    <col min="13827" max="13827" width="2.5703125" style="548" customWidth="1"/>
    <col min="13828" max="13828" width="20.7109375" style="548" customWidth="1"/>
    <col min="13829" max="13829" width="21.5703125" style="548" customWidth="1"/>
    <col min="13830" max="13831" width="20.85546875" style="548" customWidth="1"/>
    <col min="13832" max="13832" width="4.7109375" style="548" customWidth="1"/>
    <col min="13833" max="13833" width="6.5703125" style="548" customWidth="1"/>
    <col min="13834" max="13834" width="14.85546875" style="548" bestFit="1" customWidth="1"/>
    <col min="13835" max="13835" width="21.5703125" style="548" customWidth="1"/>
    <col min="13836" max="13836" width="19.5703125" style="548" customWidth="1"/>
    <col min="13837" max="13837" width="15" style="548" customWidth="1"/>
    <col min="13838" max="13838" width="25.42578125" style="548" customWidth="1"/>
    <col min="13839" max="14080" width="12.5703125" style="548"/>
    <col min="14081" max="14081" width="67.7109375" style="548" customWidth="1"/>
    <col min="14082" max="14082" width="19.5703125" style="548" customWidth="1"/>
    <col min="14083" max="14083" width="2.5703125" style="548" customWidth="1"/>
    <col min="14084" max="14084" width="20.7109375" style="548" customWidth="1"/>
    <col min="14085" max="14085" width="21.5703125" style="548" customWidth="1"/>
    <col min="14086" max="14087" width="20.85546875" style="548" customWidth="1"/>
    <col min="14088" max="14088" width="4.7109375" style="548" customWidth="1"/>
    <col min="14089" max="14089" width="6.5703125" style="548" customWidth="1"/>
    <col min="14090" max="14090" width="14.85546875" style="548" bestFit="1" customWidth="1"/>
    <col min="14091" max="14091" width="21.5703125" style="548" customWidth="1"/>
    <col min="14092" max="14092" width="19.5703125" style="548" customWidth="1"/>
    <col min="14093" max="14093" width="15" style="548" customWidth="1"/>
    <col min="14094" max="14094" width="25.42578125" style="548" customWidth="1"/>
    <col min="14095" max="14336" width="12.5703125" style="548"/>
    <col min="14337" max="14337" width="67.7109375" style="548" customWidth="1"/>
    <col min="14338" max="14338" width="19.5703125" style="548" customWidth="1"/>
    <col min="14339" max="14339" width="2.5703125" style="548" customWidth="1"/>
    <col min="14340" max="14340" width="20.7109375" style="548" customWidth="1"/>
    <col min="14341" max="14341" width="21.5703125" style="548" customWidth="1"/>
    <col min="14342" max="14343" width="20.85546875" style="548" customWidth="1"/>
    <col min="14344" max="14344" width="4.7109375" style="548" customWidth="1"/>
    <col min="14345" max="14345" width="6.5703125" style="548" customWidth="1"/>
    <col min="14346" max="14346" width="14.85546875" style="548" bestFit="1" customWidth="1"/>
    <col min="14347" max="14347" width="21.5703125" style="548" customWidth="1"/>
    <col min="14348" max="14348" width="19.5703125" style="548" customWidth="1"/>
    <col min="14349" max="14349" width="15" style="548" customWidth="1"/>
    <col min="14350" max="14350" width="25.42578125" style="548" customWidth="1"/>
    <col min="14351" max="14592" width="12.5703125" style="548"/>
    <col min="14593" max="14593" width="67.7109375" style="548" customWidth="1"/>
    <col min="14594" max="14594" width="19.5703125" style="548" customWidth="1"/>
    <col min="14595" max="14595" width="2.5703125" style="548" customWidth="1"/>
    <col min="14596" max="14596" width="20.7109375" style="548" customWidth="1"/>
    <col min="14597" max="14597" width="21.5703125" style="548" customWidth="1"/>
    <col min="14598" max="14599" width="20.85546875" style="548" customWidth="1"/>
    <col min="14600" max="14600" width="4.7109375" style="548" customWidth="1"/>
    <col min="14601" max="14601" width="6.5703125" style="548" customWidth="1"/>
    <col min="14602" max="14602" width="14.85546875" style="548" bestFit="1" customWidth="1"/>
    <col min="14603" max="14603" width="21.5703125" style="548" customWidth="1"/>
    <col min="14604" max="14604" width="19.5703125" style="548" customWidth="1"/>
    <col min="14605" max="14605" width="15" style="548" customWidth="1"/>
    <col min="14606" max="14606" width="25.42578125" style="548" customWidth="1"/>
    <col min="14607" max="14848" width="12.5703125" style="548"/>
    <col min="14849" max="14849" width="67.7109375" style="548" customWidth="1"/>
    <col min="14850" max="14850" width="19.5703125" style="548" customWidth="1"/>
    <col min="14851" max="14851" width="2.5703125" style="548" customWidth="1"/>
    <col min="14852" max="14852" width="20.7109375" style="548" customWidth="1"/>
    <col min="14853" max="14853" width="21.5703125" style="548" customWidth="1"/>
    <col min="14854" max="14855" width="20.85546875" style="548" customWidth="1"/>
    <col min="14856" max="14856" width="4.7109375" style="548" customWidth="1"/>
    <col min="14857" max="14857" width="6.5703125" style="548" customWidth="1"/>
    <col min="14858" max="14858" width="14.85546875" style="548" bestFit="1" customWidth="1"/>
    <col min="14859" max="14859" width="21.5703125" style="548" customWidth="1"/>
    <col min="14860" max="14860" width="19.5703125" style="548" customWidth="1"/>
    <col min="14861" max="14861" width="15" style="548" customWidth="1"/>
    <col min="14862" max="14862" width="25.42578125" style="548" customWidth="1"/>
    <col min="14863" max="15104" width="12.5703125" style="548"/>
    <col min="15105" max="15105" width="67.7109375" style="548" customWidth="1"/>
    <col min="15106" max="15106" width="19.5703125" style="548" customWidth="1"/>
    <col min="15107" max="15107" width="2.5703125" style="548" customWidth="1"/>
    <col min="15108" max="15108" width="20.7109375" style="548" customWidth="1"/>
    <col min="15109" max="15109" width="21.5703125" style="548" customWidth="1"/>
    <col min="15110" max="15111" width="20.85546875" style="548" customWidth="1"/>
    <col min="15112" max="15112" width="4.7109375" style="548" customWidth="1"/>
    <col min="15113" max="15113" width="6.5703125" style="548" customWidth="1"/>
    <col min="15114" max="15114" width="14.85546875" style="548" bestFit="1" customWidth="1"/>
    <col min="15115" max="15115" width="21.5703125" style="548" customWidth="1"/>
    <col min="15116" max="15116" width="19.5703125" style="548" customWidth="1"/>
    <col min="15117" max="15117" width="15" style="548" customWidth="1"/>
    <col min="15118" max="15118" width="25.42578125" style="548" customWidth="1"/>
    <col min="15119" max="15360" width="12.5703125" style="548"/>
    <col min="15361" max="15361" width="67.7109375" style="548" customWidth="1"/>
    <col min="15362" max="15362" width="19.5703125" style="548" customWidth="1"/>
    <col min="15363" max="15363" width="2.5703125" style="548" customWidth="1"/>
    <col min="15364" max="15364" width="20.7109375" style="548" customWidth="1"/>
    <col min="15365" max="15365" width="21.5703125" style="548" customWidth="1"/>
    <col min="15366" max="15367" width="20.85546875" style="548" customWidth="1"/>
    <col min="15368" max="15368" width="4.7109375" style="548" customWidth="1"/>
    <col min="15369" max="15369" width="6.5703125" style="548" customWidth="1"/>
    <col min="15370" max="15370" width="14.85546875" style="548" bestFit="1" customWidth="1"/>
    <col min="15371" max="15371" width="21.5703125" style="548" customWidth="1"/>
    <col min="15372" max="15372" width="19.5703125" style="548" customWidth="1"/>
    <col min="15373" max="15373" width="15" style="548" customWidth="1"/>
    <col min="15374" max="15374" width="25.42578125" style="548" customWidth="1"/>
    <col min="15375" max="15616" width="12.5703125" style="548"/>
    <col min="15617" max="15617" width="67.7109375" style="548" customWidth="1"/>
    <col min="15618" max="15618" width="19.5703125" style="548" customWidth="1"/>
    <col min="15619" max="15619" width="2.5703125" style="548" customWidth="1"/>
    <col min="15620" max="15620" width="20.7109375" style="548" customWidth="1"/>
    <col min="15621" max="15621" width="21.5703125" style="548" customWidth="1"/>
    <col min="15622" max="15623" width="20.85546875" style="548" customWidth="1"/>
    <col min="15624" max="15624" width="4.7109375" style="548" customWidth="1"/>
    <col min="15625" max="15625" width="6.5703125" style="548" customWidth="1"/>
    <col min="15626" max="15626" width="14.85546875" style="548" bestFit="1" customWidth="1"/>
    <col min="15627" max="15627" width="21.5703125" style="548" customWidth="1"/>
    <col min="15628" max="15628" width="19.5703125" style="548" customWidth="1"/>
    <col min="15629" max="15629" width="15" style="548" customWidth="1"/>
    <col min="15630" max="15630" width="25.42578125" style="548" customWidth="1"/>
    <col min="15631" max="15872" width="12.5703125" style="548"/>
    <col min="15873" max="15873" width="67.7109375" style="548" customWidth="1"/>
    <col min="15874" max="15874" width="19.5703125" style="548" customWidth="1"/>
    <col min="15875" max="15875" width="2.5703125" style="548" customWidth="1"/>
    <col min="15876" max="15876" width="20.7109375" style="548" customWidth="1"/>
    <col min="15877" max="15877" width="21.5703125" style="548" customWidth="1"/>
    <col min="15878" max="15879" width="20.85546875" style="548" customWidth="1"/>
    <col min="15880" max="15880" width="4.7109375" style="548" customWidth="1"/>
    <col min="15881" max="15881" width="6.5703125" style="548" customWidth="1"/>
    <col min="15882" max="15882" width="14.85546875" style="548" bestFit="1" customWidth="1"/>
    <col min="15883" max="15883" width="21.5703125" style="548" customWidth="1"/>
    <col min="15884" max="15884" width="19.5703125" style="548" customWidth="1"/>
    <col min="15885" max="15885" width="15" style="548" customWidth="1"/>
    <col min="15886" max="15886" width="25.42578125" style="548" customWidth="1"/>
    <col min="15887" max="16128" width="12.5703125" style="548"/>
    <col min="16129" max="16129" width="67.7109375" style="548" customWidth="1"/>
    <col min="16130" max="16130" width="19.5703125" style="548" customWidth="1"/>
    <col min="16131" max="16131" width="2.5703125" style="548" customWidth="1"/>
    <col min="16132" max="16132" width="20.7109375" style="548" customWidth="1"/>
    <col min="16133" max="16133" width="21.5703125" style="548" customWidth="1"/>
    <col min="16134" max="16135" width="20.85546875" style="548" customWidth="1"/>
    <col min="16136" max="16136" width="4.7109375" style="548" customWidth="1"/>
    <col min="16137" max="16137" width="6.5703125" style="548" customWidth="1"/>
    <col min="16138" max="16138" width="14.85546875" style="548" bestFit="1" customWidth="1"/>
    <col min="16139" max="16139" width="21.5703125" style="548" customWidth="1"/>
    <col min="16140" max="16140" width="19.5703125" style="548" customWidth="1"/>
    <col min="16141" max="16141" width="15" style="548" customWidth="1"/>
    <col min="16142" max="16142" width="25.42578125" style="548" customWidth="1"/>
    <col min="16143" max="16384" width="12.5703125" style="548"/>
  </cols>
  <sheetData>
    <row r="1" spans="1:66" ht="16.5" customHeight="1">
      <c r="A1" s="545" t="s">
        <v>612</v>
      </c>
      <c r="B1" s="546"/>
      <c r="C1" s="546"/>
      <c r="D1" s="546"/>
      <c r="E1" s="546"/>
      <c r="F1" s="547"/>
      <c r="G1" s="547"/>
    </row>
    <row r="2" spans="1:66" ht="25.5" customHeight="1">
      <c r="A2" s="549" t="s">
        <v>613</v>
      </c>
      <c r="B2" s="550"/>
      <c r="C2" s="550"/>
      <c r="D2" s="550"/>
      <c r="E2" s="550"/>
      <c r="F2" s="551"/>
      <c r="G2" s="551"/>
    </row>
    <row r="3" spans="1:66" ht="21" customHeight="1">
      <c r="A3" s="549"/>
      <c r="B3" s="550"/>
      <c r="C3" s="550"/>
      <c r="D3" s="550"/>
      <c r="E3" s="550"/>
      <c r="F3" s="551"/>
      <c r="G3" s="552" t="s">
        <v>2</v>
      </c>
    </row>
    <row r="4" spans="1:66" ht="16.5" customHeight="1">
      <c r="A4" s="553"/>
      <c r="B4" s="1713" t="s">
        <v>586</v>
      </c>
      <c r="C4" s="1714"/>
      <c r="D4" s="1714"/>
      <c r="E4" s="1715"/>
      <c r="F4" s="1716" t="s">
        <v>587</v>
      </c>
      <c r="G4" s="1717"/>
    </row>
    <row r="5" spans="1:66" ht="15" customHeight="1">
      <c r="A5" s="554"/>
      <c r="B5" s="1710" t="s">
        <v>782</v>
      </c>
      <c r="C5" s="1711"/>
      <c r="D5" s="1711"/>
      <c r="E5" s="1712"/>
      <c r="F5" s="1710" t="s">
        <v>782</v>
      </c>
      <c r="G5" s="1712"/>
      <c r="H5" s="555" t="s">
        <v>4</v>
      </c>
    </row>
    <row r="6" spans="1:66" ht="15.75">
      <c r="A6" s="556" t="s">
        <v>3</v>
      </c>
      <c r="B6" s="557"/>
      <c r="C6" s="558"/>
      <c r="D6" s="559" t="s">
        <v>588</v>
      </c>
      <c r="E6" s="560"/>
      <c r="F6" s="561" t="s">
        <v>4</v>
      </c>
      <c r="G6" s="562" t="s">
        <v>4</v>
      </c>
      <c r="H6" s="555"/>
    </row>
    <row r="7" spans="1:66" ht="14.25" customHeight="1">
      <c r="A7" s="563"/>
      <c r="B7" s="564"/>
      <c r="C7" s="565"/>
      <c r="D7" s="566"/>
      <c r="E7" s="567" t="s">
        <v>588</v>
      </c>
      <c r="F7" s="568" t="s">
        <v>589</v>
      </c>
      <c r="G7" s="562" t="s">
        <v>590</v>
      </c>
      <c r="H7" s="569"/>
    </row>
    <row r="8" spans="1:66" ht="14.25" customHeight="1">
      <c r="A8" s="570"/>
      <c r="B8" s="565" t="s">
        <v>591</v>
      </c>
      <c r="C8" s="565"/>
      <c r="D8" s="556" t="s">
        <v>592</v>
      </c>
      <c r="E8" s="571" t="s">
        <v>593</v>
      </c>
      <c r="F8" s="568" t="s">
        <v>594</v>
      </c>
      <c r="G8" s="562" t="s">
        <v>595</v>
      </c>
      <c r="H8" s="569"/>
    </row>
    <row r="9" spans="1:66" ht="14.25" customHeight="1">
      <c r="A9" s="572"/>
      <c r="B9" s="573"/>
      <c r="C9" s="574"/>
      <c r="D9" s="575"/>
      <c r="E9" s="571" t="s">
        <v>596</v>
      </c>
      <c r="F9" s="576" t="s">
        <v>597</v>
      </c>
      <c r="G9" s="577"/>
      <c r="H9" s="578" t="s">
        <v>4</v>
      </c>
    </row>
    <row r="10" spans="1:66" ht="9.9499999999999993" customHeight="1">
      <c r="A10" s="579" t="s">
        <v>455</v>
      </c>
      <c r="B10" s="580">
        <v>2</v>
      </c>
      <c r="C10" s="581"/>
      <c r="D10" s="582">
        <v>3</v>
      </c>
      <c r="E10" s="582">
        <v>4</v>
      </c>
      <c r="F10" s="583">
        <v>5</v>
      </c>
      <c r="G10" s="584">
        <v>6</v>
      </c>
      <c r="H10" s="578" t="s">
        <v>4</v>
      </c>
    </row>
    <row r="11" spans="1:66" ht="12.75" customHeight="1">
      <c r="A11" s="585" t="s">
        <v>4</v>
      </c>
      <c r="B11" s="952" t="s">
        <v>4</v>
      </c>
      <c r="C11" s="952"/>
      <c r="D11" s="953" t="s">
        <v>124</v>
      </c>
      <c r="E11" s="954"/>
      <c r="F11" s="955" t="s">
        <v>4</v>
      </c>
      <c r="G11" s="956" t="s">
        <v>124</v>
      </c>
      <c r="H11" s="578" t="s">
        <v>4</v>
      </c>
    </row>
    <row r="12" spans="1:66" ht="16.5" customHeight="1">
      <c r="A12" s="585" t="s">
        <v>614</v>
      </c>
      <c r="B12" s="1031">
        <v>5421405177.7300024</v>
      </c>
      <c r="C12" s="1031"/>
      <c r="D12" s="1032">
        <v>776742681.86000013</v>
      </c>
      <c r="E12" s="1032">
        <v>773605859.97000003</v>
      </c>
      <c r="F12" s="1031">
        <v>671792057.1500001</v>
      </c>
      <c r="G12" s="1032">
        <v>104950624.70999999</v>
      </c>
      <c r="H12" s="578" t="s">
        <v>4</v>
      </c>
      <c r="J12" s="1133"/>
    </row>
    <row r="13" spans="1:66" s="586" customFormat="1" ht="21.75" customHeight="1">
      <c r="A13" s="957" t="s">
        <v>240</v>
      </c>
      <c r="B13" s="1006">
        <v>6493636.160000002</v>
      </c>
      <c r="C13" s="1006"/>
      <c r="D13" s="1033">
        <v>0</v>
      </c>
      <c r="E13" s="1033">
        <v>0</v>
      </c>
      <c r="F13" s="1034">
        <v>0</v>
      </c>
      <c r="G13" s="1007">
        <v>0</v>
      </c>
      <c r="H13" s="578" t="s">
        <v>4</v>
      </c>
      <c r="I13" s="548"/>
      <c r="J13" s="1133"/>
      <c r="K13" s="548"/>
      <c r="L13" s="548"/>
      <c r="M13" s="548"/>
      <c r="N13" s="548"/>
      <c r="O13" s="548"/>
      <c r="P13" s="548"/>
      <c r="Q13" s="548"/>
      <c r="R13" s="548"/>
      <c r="S13" s="548"/>
      <c r="T13" s="548"/>
      <c r="U13" s="548"/>
      <c r="V13" s="548"/>
      <c r="W13" s="548"/>
      <c r="X13" s="548"/>
      <c r="Y13" s="548"/>
      <c r="Z13" s="548"/>
      <c r="AA13" s="548"/>
      <c r="AB13" s="548"/>
      <c r="AC13" s="548"/>
      <c r="AD13" s="548"/>
      <c r="AE13" s="548"/>
      <c r="AF13" s="548"/>
      <c r="AG13" s="548"/>
      <c r="AH13" s="548"/>
      <c r="AI13" s="548"/>
      <c r="AJ13" s="548"/>
      <c r="AK13" s="548"/>
      <c r="AL13" s="548"/>
      <c r="AM13" s="548"/>
      <c r="AN13" s="548"/>
      <c r="AO13" s="548"/>
      <c r="AP13" s="548"/>
      <c r="AQ13" s="548"/>
      <c r="AR13" s="548"/>
      <c r="AS13" s="548"/>
      <c r="AT13" s="548"/>
      <c r="AU13" s="548"/>
      <c r="AV13" s="548"/>
      <c r="AW13" s="548"/>
      <c r="AX13" s="548"/>
      <c r="AY13" s="548"/>
      <c r="AZ13" s="548"/>
      <c r="BA13" s="548"/>
      <c r="BB13" s="548"/>
      <c r="BC13" s="548"/>
      <c r="BD13" s="548"/>
      <c r="BE13" s="548"/>
      <c r="BF13" s="548"/>
      <c r="BG13" s="548"/>
      <c r="BH13" s="548"/>
      <c r="BI13" s="548"/>
      <c r="BJ13" s="548"/>
      <c r="BK13" s="548"/>
      <c r="BL13" s="548"/>
      <c r="BM13" s="548"/>
      <c r="BN13" s="548"/>
    </row>
    <row r="14" spans="1:66" s="586" customFormat="1" ht="21.75" customHeight="1">
      <c r="A14" s="957" t="s">
        <v>241</v>
      </c>
      <c r="B14" s="1006">
        <v>15464043.35</v>
      </c>
      <c r="C14" s="1006"/>
      <c r="D14" s="1033">
        <v>0</v>
      </c>
      <c r="E14" s="1033">
        <v>0</v>
      </c>
      <c r="F14" s="1034">
        <v>0</v>
      </c>
      <c r="G14" s="1007">
        <v>0</v>
      </c>
      <c r="H14" s="578" t="s">
        <v>4</v>
      </c>
      <c r="I14" s="548"/>
      <c r="J14" s="1133"/>
      <c r="K14" s="548"/>
      <c r="L14" s="548"/>
      <c r="M14" s="548"/>
      <c r="N14" s="548"/>
      <c r="O14" s="548"/>
      <c r="P14" s="548"/>
      <c r="Q14" s="548"/>
      <c r="R14" s="548"/>
      <c r="S14" s="548"/>
      <c r="T14" s="548"/>
      <c r="U14" s="548"/>
      <c r="V14" s="548"/>
      <c r="W14" s="548"/>
      <c r="X14" s="548"/>
      <c r="Y14" s="548"/>
      <c r="Z14" s="548"/>
      <c r="AA14" s="548"/>
      <c r="AB14" s="548"/>
      <c r="AC14" s="548"/>
      <c r="AD14" s="548"/>
      <c r="AE14" s="548"/>
      <c r="AF14" s="548"/>
      <c r="AG14" s="548"/>
      <c r="AH14" s="548"/>
      <c r="AI14" s="548"/>
      <c r="AJ14" s="548"/>
      <c r="AK14" s="548"/>
      <c r="AL14" s="548"/>
      <c r="AM14" s="548"/>
      <c r="AN14" s="548"/>
      <c r="AO14" s="548"/>
      <c r="AP14" s="548"/>
      <c r="AQ14" s="548"/>
      <c r="AR14" s="548"/>
      <c r="AS14" s="548"/>
      <c r="AT14" s="548"/>
      <c r="AU14" s="548"/>
      <c r="AV14" s="548"/>
      <c r="AW14" s="548"/>
      <c r="AX14" s="548"/>
      <c r="AY14" s="548"/>
      <c r="AZ14" s="548"/>
      <c r="BA14" s="548"/>
      <c r="BB14" s="548"/>
      <c r="BC14" s="548"/>
      <c r="BD14" s="548"/>
      <c r="BE14" s="548"/>
      <c r="BF14" s="548"/>
      <c r="BG14" s="548"/>
      <c r="BH14" s="548"/>
      <c r="BI14" s="548"/>
      <c r="BJ14" s="548"/>
      <c r="BK14" s="548"/>
      <c r="BL14" s="548"/>
      <c r="BM14" s="548"/>
      <c r="BN14" s="548"/>
    </row>
    <row r="15" spans="1:66" s="586" customFormat="1" ht="21.75" customHeight="1">
      <c r="A15" s="957" t="s">
        <v>242</v>
      </c>
      <c r="B15" s="1006">
        <v>3697961.8699999996</v>
      </c>
      <c r="C15" s="1006"/>
      <c r="D15" s="1033">
        <v>0</v>
      </c>
      <c r="E15" s="1033">
        <v>0</v>
      </c>
      <c r="F15" s="1034">
        <v>0</v>
      </c>
      <c r="G15" s="1007">
        <v>0</v>
      </c>
      <c r="H15" s="578" t="s">
        <v>4</v>
      </c>
      <c r="I15" s="548"/>
      <c r="J15" s="1133"/>
      <c r="K15" s="548"/>
      <c r="L15" s="548"/>
      <c r="M15" s="548"/>
      <c r="N15" s="548"/>
      <c r="O15" s="548"/>
      <c r="P15" s="548"/>
      <c r="Q15" s="548"/>
      <c r="R15" s="548"/>
      <c r="S15" s="548"/>
      <c r="T15" s="548"/>
      <c r="U15" s="548"/>
      <c r="V15" s="548"/>
      <c r="W15" s="548"/>
      <c r="X15" s="548"/>
      <c r="Y15" s="548"/>
      <c r="Z15" s="548"/>
      <c r="AA15" s="548"/>
      <c r="AB15" s="548"/>
      <c r="AC15" s="548"/>
      <c r="AD15" s="548"/>
      <c r="AE15" s="548"/>
      <c r="AF15" s="548"/>
      <c r="AG15" s="548"/>
      <c r="AH15" s="548"/>
      <c r="AI15" s="548"/>
      <c r="AJ15" s="548"/>
      <c r="AK15" s="548"/>
      <c r="AL15" s="548"/>
      <c r="AM15" s="548"/>
      <c r="AN15" s="548"/>
      <c r="AO15" s="548"/>
      <c r="AP15" s="548"/>
      <c r="AQ15" s="548"/>
      <c r="AR15" s="548"/>
      <c r="AS15" s="548"/>
      <c r="AT15" s="548"/>
      <c r="AU15" s="548"/>
      <c r="AV15" s="548"/>
      <c r="AW15" s="548"/>
      <c r="AX15" s="548"/>
      <c r="AY15" s="548"/>
      <c r="AZ15" s="548"/>
      <c r="BA15" s="548"/>
      <c r="BB15" s="548"/>
      <c r="BC15" s="548"/>
      <c r="BD15" s="548"/>
      <c r="BE15" s="548"/>
      <c r="BF15" s="548"/>
      <c r="BG15" s="548"/>
      <c r="BH15" s="548"/>
      <c r="BI15" s="548"/>
      <c r="BJ15" s="548"/>
      <c r="BK15" s="548"/>
      <c r="BL15" s="548"/>
      <c r="BM15" s="548"/>
      <c r="BN15" s="548"/>
    </row>
    <row r="16" spans="1:66" s="586" customFormat="1" ht="21.75" customHeight="1">
      <c r="A16" s="957" t="s">
        <v>243</v>
      </c>
      <c r="B16" s="1006">
        <v>6563167.7399999984</v>
      </c>
      <c r="C16" s="1006"/>
      <c r="D16" s="1033">
        <v>0</v>
      </c>
      <c r="E16" s="1033">
        <v>0</v>
      </c>
      <c r="F16" s="1034">
        <v>0</v>
      </c>
      <c r="G16" s="1007">
        <v>0</v>
      </c>
      <c r="H16" s="578" t="s">
        <v>4</v>
      </c>
      <c r="I16" s="548"/>
      <c r="J16" s="1133"/>
      <c r="K16" s="548"/>
      <c r="L16" s="548"/>
      <c r="M16" s="548"/>
      <c r="N16" s="548"/>
      <c r="O16" s="548"/>
      <c r="P16" s="548"/>
      <c r="Q16" s="548"/>
      <c r="R16" s="548"/>
      <c r="S16" s="548"/>
      <c r="T16" s="548"/>
      <c r="U16" s="548"/>
      <c r="V16" s="548"/>
      <c r="W16" s="548"/>
      <c r="X16" s="548"/>
      <c r="Y16" s="548"/>
      <c r="Z16" s="548"/>
      <c r="AA16" s="548"/>
      <c r="AB16" s="548"/>
      <c r="AC16" s="548"/>
      <c r="AD16" s="548"/>
      <c r="AE16" s="548"/>
      <c r="AF16" s="548"/>
      <c r="AG16" s="548"/>
      <c r="AH16" s="548"/>
      <c r="AI16" s="548"/>
      <c r="AJ16" s="548"/>
      <c r="AK16" s="548"/>
      <c r="AL16" s="548"/>
      <c r="AM16" s="548"/>
      <c r="AN16" s="548"/>
      <c r="AO16" s="548"/>
      <c r="AP16" s="548"/>
      <c r="AQ16" s="548"/>
      <c r="AR16" s="548"/>
      <c r="AS16" s="548"/>
      <c r="AT16" s="548"/>
      <c r="AU16" s="548"/>
      <c r="AV16" s="548"/>
      <c r="AW16" s="548"/>
      <c r="AX16" s="548"/>
      <c r="AY16" s="548"/>
      <c r="AZ16" s="548"/>
      <c r="BA16" s="548"/>
      <c r="BB16" s="548"/>
      <c r="BC16" s="548"/>
      <c r="BD16" s="548"/>
      <c r="BE16" s="548"/>
      <c r="BF16" s="548"/>
      <c r="BG16" s="548"/>
      <c r="BH16" s="548"/>
      <c r="BI16" s="548"/>
      <c r="BJ16" s="548"/>
      <c r="BK16" s="548"/>
      <c r="BL16" s="548"/>
      <c r="BM16" s="548"/>
      <c r="BN16" s="548"/>
    </row>
    <row r="17" spans="1:73" s="586" customFormat="1" ht="21.75" customHeight="1">
      <c r="A17" s="957" t="s">
        <v>244</v>
      </c>
      <c r="B17" s="1006">
        <v>24949956.409999996</v>
      </c>
      <c r="C17" s="1006"/>
      <c r="D17" s="1033">
        <v>0</v>
      </c>
      <c r="E17" s="1033">
        <v>0</v>
      </c>
      <c r="F17" s="1034">
        <v>0</v>
      </c>
      <c r="G17" s="1007">
        <v>0</v>
      </c>
      <c r="H17" s="578" t="s">
        <v>4</v>
      </c>
      <c r="I17" s="548"/>
      <c r="J17" s="1133"/>
      <c r="K17" s="548"/>
      <c r="L17" s="548"/>
      <c r="M17" s="548"/>
      <c r="N17" s="548"/>
      <c r="O17" s="548"/>
      <c r="P17" s="548"/>
      <c r="Q17" s="548"/>
      <c r="R17" s="548"/>
      <c r="S17" s="548"/>
      <c r="T17" s="548"/>
      <c r="U17" s="548"/>
      <c r="V17" s="548"/>
      <c r="W17" s="548"/>
      <c r="X17" s="548"/>
      <c r="Y17" s="548"/>
      <c r="Z17" s="548"/>
      <c r="AA17" s="548"/>
      <c r="AB17" s="548"/>
      <c r="AC17" s="548"/>
      <c r="AD17" s="548"/>
      <c r="AE17" s="548"/>
      <c r="AF17" s="548"/>
      <c r="AG17" s="548"/>
      <c r="AH17" s="548"/>
      <c r="AI17" s="548"/>
      <c r="AJ17" s="548"/>
      <c r="AK17" s="548"/>
      <c r="AL17" s="548"/>
      <c r="AM17" s="548"/>
      <c r="AN17" s="548"/>
      <c r="AO17" s="548"/>
      <c r="AP17" s="548"/>
      <c r="AQ17" s="548"/>
      <c r="AR17" s="548"/>
      <c r="AS17" s="548"/>
      <c r="AT17" s="548"/>
      <c r="AU17" s="548"/>
      <c r="AV17" s="548"/>
      <c r="AW17" s="548"/>
      <c r="AX17" s="548"/>
      <c r="AY17" s="548"/>
      <c r="AZ17" s="548"/>
      <c r="BA17" s="548"/>
      <c r="BB17" s="548"/>
      <c r="BC17" s="548"/>
      <c r="BD17" s="548"/>
      <c r="BE17" s="548"/>
      <c r="BF17" s="548"/>
      <c r="BG17" s="548"/>
      <c r="BH17" s="548"/>
      <c r="BI17" s="548"/>
      <c r="BJ17" s="548"/>
      <c r="BK17" s="548"/>
      <c r="BL17" s="548"/>
      <c r="BM17" s="548"/>
      <c r="BN17" s="548"/>
    </row>
    <row r="18" spans="1:73" s="586" customFormat="1" ht="21.75" customHeight="1">
      <c r="A18" s="957" t="s">
        <v>245</v>
      </c>
      <c r="B18" s="1006">
        <v>1522294.08</v>
      </c>
      <c r="C18" s="1006"/>
      <c r="D18" s="1033">
        <v>0</v>
      </c>
      <c r="E18" s="1033">
        <v>0</v>
      </c>
      <c r="F18" s="1034">
        <v>0</v>
      </c>
      <c r="G18" s="1007">
        <v>0</v>
      </c>
      <c r="H18" s="578" t="s">
        <v>4</v>
      </c>
      <c r="I18" s="548"/>
      <c r="J18" s="1133"/>
      <c r="K18" s="548"/>
      <c r="L18" s="548"/>
      <c r="M18" s="548"/>
      <c r="N18" s="548"/>
      <c r="O18" s="548"/>
      <c r="P18" s="548"/>
      <c r="Q18" s="548"/>
      <c r="R18" s="548"/>
      <c r="S18" s="548"/>
      <c r="T18" s="548"/>
      <c r="U18" s="548"/>
      <c r="V18" s="548"/>
      <c r="W18" s="548"/>
      <c r="X18" s="548"/>
      <c r="Y18" s="548"/>
      <c r="Z18" s="548"/>
      <c r="AA18" s="548"/>
      <c r="AB18" s="548"/>
      <c r="AC18" s="548"/>
      <c r="AD18" s="548"/>
      <c r="AE18" s="548"/>
      <c r="AF18" s="548"/>
      <c r="AG18" s="548"/>
      <c r="AH18" s="548"/>
      <c r="AI18" s="548"/>
      <c r="AJ18" s="548"/>
      <c r="AK18" s="548"/>
      <c r="AL18" s="548"/>
      <c r="AM18" s="548"/>
      <c r="AN18" s="548"/>
      <c r="AO18" s="548"/>
      <c r="AP18" s="548"/>
      <c r="AQ18" s="548"/>
      <c r="AR18" s="548"/>
      <c r="AS18" s="548"/>
      <c r="AT18" s="548"/>
      <c r="AU18" s="548"/>
      <c r="AV18" s="548"/>
      <c r="AW18" s="548"/>
      <c r="AX18" s="548"/>
      <c r="AY18" s="548"/>
      <c r="AZ18" s="548"/>
      <c r="BA18" s="548"/>
      <c r="BB18" s="548"/>
      <c r="BC18" s="548"/>
      <c r="BD18" s="548"/>
      <c r="BE18" s="548"/>
      <c r="BF18" s="548"/>
      <c r="BG18" s="548"/>
      <c r="BH18" s="548"/>
      <c r="BI18" s="548"/>
      <c r="BJ18" s="548"/>
      <c r="BK18" s="548"/>
      <c r="BL18" s="548"/>
      <c r="BM18" s="548"/>
      <c r="BN18" s="548"/>
    </row>
    <row r="19" spans="1:73" s="586" customFormat="1" ht="21.75" customHeight="1">
      <c r="A19" s="957" t="s">
        <v>246</v>
      </c>
      <c r="B19" s="1006">
        <v>16878402.280000001</v>
      </c>
      <c r="C19" s="1006"/>
      <c r="D19" s="1033">
        <v>0</v>
      </c>
      <c r="E19" s="1033">
        <v>0</v>
      </c>
      <c r="F19" s="1034">
        <v>0</v>
      </c>
      <c r="G19" s="1007">
        <v>0</v>
      </c>
      <c r="H19" s="578" t="s">
        <v>4</v>
      </c>
      <c r="I19" s="548"/>
      <c r="J19" s="1133"/>
      <c r="K19" s="548"/>
      <c r="L19" s="548"/>
      <c r="M19" s="548"/>
      <c r="N19" s="548"/>
      <c r="O19" s="548"/>
      <c r="P19" s="548"/>
      <c r="Q19" s="548"/>
      <c r="R19" s="548"/>
      <c r="S19" s="548"/>
      <c r="T19" s="548"/>
      <c r="U19" s="548"/>
      <c r="V19" s="548"/>
      <c r="W19" s="548"/>
      <c r="X19" s="548"/>
      <c r="Y19" s="548"/>
      <c r="Z19" s="548"/>
      <c r="AA19" s="548"/>
      <c r="AB19" s="548"/>
      <c r="AC19" s="548"/>
      <c r="AD19" s="548"/>
      <c r="AE19" s="548"/>
      <c r="AF19" s="548"/>
      <c r="AG19" s="548"/>
      <c r="AH19" s="548"/>
      <c r="AI19" s="548"/>
      <c r="AJ19" s="548"/>
      <c r="AK19" s="548"/>
      <c r="AL19" s="548"/>
      <c r="AM19" s="548"/>
      <c r="AN19" s="548"/>
      <c r="AO19" s="548"/>
      <c r="AP19" s="548"/>
      <c r="AQ19" s="548"/>
      <c r="AR19" s="548"/>
      <c r="AS19" s="548"/>
      <c r="AT19" s="548"/>
      <c r="AU19" s="548"/>
      <c r="AV19" s="548"/>
      <c r="AW19" s="548"/>
      <c r="AX19" s="548"/>
      <c r="AY19" s="548"/>
      <c r="AZ19" s="548"/>
      <c r="BA19" s="548"/>
      <c r="BB19" s="548"/>
      <c r="BC19" s="548"/>
      <c r="BD19" s="548"/>
      <c r="BE19" s="548"/>
      <c r="BF19" s="548"/>
      <c r="BG19" s="548"/>
      <c r="BH19" s="548"/>
      <c r="BI19" s="548"/>
      <c r="BJ19" s="548"/>
      <c r="BK19" s="548"/>
      <c r="BL19" s="548"/>
      <c r="BM19" s="548"/>
      <c r="BN19" s="548"/>
    </row>
    <row r="20" spans="1:73" s="586" customFormat="1" ht="21.75" customHeight="1">
      <c r="A20" s="957" t="s">
        <v>247</v>
      </c>
      <c r="B20" s="1006">
        <v>2226815.12</v>
      </c>
      <c r="C20" s="1006"/>
      <c r="D20" s="1033">
        <v>0</v>
      </c>
      <c r="E20" s="1033">
        <v>0</v>
      </c>
      <c r="F20" s="1034">
        <v>0</v>
      </c>
      <c r="G20" s="1007">
        <v>0</v>
      </c>
      <c r="H20" s="578" t="s">
        <v>4</v>
      </c>
      <c r="I20" s="548"/>
      <c r="J20" s="1133"/>
      <c r="K20" s="548"/>
      <c r="L20" s="548"/>
      <c r="M20" s="548"/>
      <c r="N20" s="548"/>
      <c r="O20" s="548"/>
      <c r="P20" s="548"/>
      <c r="Q20" s="548"/>
      <c r="R20" s="548"/>
      <c r="S20" s="548"/>
      <c r="T20" s="548"/>
      <c r="U20" s="548"/>
      <c r="V20" s="548"/>
      <c r="W20" s="548"/>
      <c r="X20" s="548"/>
      <c r="Y20" s="548"/>
      <c r="Z20" s="548"/>
      <c r="AA20" s="548"/>
      <c r="AB20" s="548"/>
      <c r="AC20" s="548"/>
      <c r="AD20" s="548"/>
      <c r="AE20" s="548"/>
      <c r="AF20" s="548"/>
      <c r="AG20" s="548"/>
      <c r="AH20" s="548"/>
      <c r="AI20" s="548"/>
      <c r="AJ20" s="548"/>
      <c r="AK20" s="548"/>
      <c r="AL20" s="548"/>
      <c r="AM20" s="548"/>
      <c r="AN20" s="548"/>
      <c r="AO20" s="548"/>
      <c r="AP20" s="548"/>
      <c r="AQ20" s="548"/>
      <c r="AR20" s="548"/>
      <c r="AS20" s="548"/>
      <c r="AT20" s="548"/>
      <c r="AU20" s="548"/>
      <c r="AV20" s="548"/>
      <c r="AW20" s="548"/>
      <c r="AX20" s="548"/>
      <c r="AY20" s="548"/>
      <c r="AZ20" s="548"/>
      <c r="BA20" s="548"/>
      <c r="BB20" s="548"/>
      <c r="BC20" s="548"/>
      <c r="BD20" s="548"/>
      <c r="BE20" s="548"/>
      <c r="BF20" s="548"/>
      <c r="BG20" s="548"/>
      <c r="BH20" s="548"/>
      <c r="BI20" s="548"/>
      <c r="BJ20" s="548"/>
      <c r="BK20" s="548"/>
      <c r="BL20" s="548"/>
      <c r="BM20" s="548"/>
      <c r="BN20" s="548"/>
    </row>
    <row r="21" spans="1:73" s="586" customFormat="1" ht="21.75" customHeight="1">
      <c r="A21" s="957" t="s">
        <v>615</v>
      </c>
      <c r="B21" s="1006">
        <v>1301863.79</v>
      </c>
      <c r="C21" s="1006"/>
      <c r="D21" s="1033">
        <v>0</v>
      </c>
      <c r="E21" s="1033">
        <v>0</v>
      </c>
      <c r="F21" s="1034">
        <v>0</v>
      </c>
      <c r="G21" s="1007">
        <v>0</v>
      </c>
      <c r="H21" s="578" t="s">
        <v>4</v>
      </c>
      <c r="I21" s="548"/>
      <c r="J21" s="1133"/>
      <c r="K21" s="548"/>
      <c r="L21" s="548"/>
      <c r="M21" s="548"/>
      <c r="N21" s="548"/>
      <c r="O21" s="548"/>
      <c r="P21" s="548"/>
      <c r="Q21" s="548"/>
      <c r="R21" s="548"/>
      <c r="S21" s="548"/>
      <c r="T21" s="548"/>
      <c r="U21" s="548"/>
      <c r="V21" s="548"/>
      <c r="W21" s="548"/>
      <c r="X21" s="548"/>
      <c r="Y21" s="548"/>
      <c r="Z21" s="548"/>
      <c r="AA21" s="548"/>
      <c r="AB21" s="548"/>
      <c r="AC21" s="548"/>
      <c r="AD21" s="548"/>
      <c r="AE21" s="548"/>
      <c r="AF21" s="548"/>
      <c r="AG21" s="548"/>
      <c r="AH21" s="548"/>
      <c r="AI21" s="548"/>
      <c r="AJ21" s="548"/>
      <c r="AK21" s="548"/>
      <c r="AL21" s="548"/>
      <c r="AM21" s="548"/>
      <c r="AN21" s="548"/>
      <c r="AO21" s="548"/>
      <c r="AP21" s="548"/>
      <c r="AQ21" s="548"/>
      <c r="AR21" s="548"/>
      <c r="AS21" s="548"/>
      <c r="AT21" s="548"/>
      <c r="AU21" s="548"/>
      <c r="AV21" s="548"/>
      <c r="AW21" s="548"/>
      <c r="AX21" s="548"/>
      <c r="AY21" s="548"/>
      <c r="AZ21" s="548"/>
      <c r="BA21" s="548"/>
      <c r="BB21" s="548"/>
      <c r="BC21" s="548"/>
      <c r="BD21" s="548"/>
      <c r="BE21" s="548"/>
      <c r="BF21" s="548"/>
      <c r="BG21" s="548"/>
      <c r="BH21" s="548"/>
      <c r="BI21" s="548"/>
      <c r="BJ21" s="548"/>
      <c r="BK21" s="548"/>
      <c r="BL21" s="548"/>
      <c r="BM21" s="548"/>
      <c r="BN21" s="548"/>
    </row>
    <row r="22" spans="1:73" s="586" customFormat="1" ht="21.75" customHeight="1">
      <c r="A22" s="957" t="s">
        <v>745</v>
      </c>
      <c r="B22" s="1006">
        <v>1592820.76</v>
      </c>
      <c r="C22" s="1006"/>
      <c r="D22" s="1033">
        <v>0</v>
      </c>
      <c r="E22" s="1033">
        <v>0</v>
      </c>
      <c r="F22" s="1034">
        <v>0</v>
      </c>
      <c r="G22" s="1007">
        <v>0</v>
      </c>
      <c r="H22" s="578" t="s">
        <v>4</v>
      </c>
      <c r="I22" s="548"/>
      <c r="J22" s="1133"/>
      <c r="K22" s="548"/>
      <c r="L22" s="548"/>
      <c r="M22" s="548"/>
      <c r="N22" s="548"/>
      <c r="O22" s="548"/>
      <c r="P22" s="548"/>
      <c r="Q22" s="548"/>
      <c r="R22" s="548"/>
      <c r="S22" s="548"/>
      <c r="T22" s="548"/>
      <c r="U22" s="548"/>
      <c r="V22" s="548"/>
      <c r="W22" s="548"/>
      <c r="X22" s="548"/>
      <c r="Y22" s="548"/>
      <c r="Z22" s="548"/>
      <c r="AA22" s="548"/>
      <c r="AB22" s="548"/>
      <c r="AC22" s="548"/>
      <c r="AD22" s="548"/>
      <c r="AE22" s="548"/>
      <c r="AF22" s="548"/>
      <c r="AG22" s="548"/>
      <c r="AH22" s="548"/>
      <c r="AI22" s="548"/>
      <c r="AJ22" s="548"/>
      <c r="AK22" s="548"/>
      <c r="AL22" s="548"/>
      <c r="AM22" s="548"/>
      <c r="AN22" s="548"/>
      <c r="AO22" s="548"/>
      <c r="AP22" s="548"/>
      <c r="AQ22" s="548"/>
      <c r="AR22" s="548"/>
      <c r="AS22" s="548"/>
      <c r="AT22" s="548"/>
      <c r="AU22" s="548"/>
      <c r="AV22" s="548"/>
      <c r="AW22" s="548"/>
      <c r="AX22" s="548"/>
      <c r="AY22" s="548"/>
      <c r="AZ22" s="548"/>
      <c r="BA22" s="548"/>
      <c r="BB22" s="548"/>
      <c r="BC22" s="548"/>
      <c r="BD22" s="548"/>
      <c r="BE22" s="548"/>
      <c r="BF22" s="548"/>
      <c r="BG22" s="548"/>
      <c r="BH22" s="548"/>
      <c r="BI22" s="548"/>
      <c r="BJ22" s="548"/>
      <c r="BK22" s="548"/>
      <c r="BL22" s="548"/>
      <c r="BM22" s="548"/>
      <c r="BN22" s="548"/>
    </row>
    <row r="23" spans="1:73" ht="21.75" customHeight="1">
      <c r="A23" s="957" t="s">
        <v>249</v>
      </c>
      <c r="B23" s="1006">
        <v>3471508.080000001</v>
      </c>
      <c r="C23" s="1006"/>
      <c r="D23" s="1033">
        <v>0</v>
      </c>
      <c r="E23" s="1033">
        <v>0</v>
      </c>
      <c r="F23" s="1034">
        <v>0</v>
      </c>
      <c r="G23" s="1007">
        <v>0</v>
      </c>
      <c r="H23" s="578" t="s">
        <v>4</v>
      </c>
      <c r="J23" s="1133"/>
    </row>
    <row r="24" spans="1:73" s="586" customFormat="1" ht="21.75" customHeight="1">
      <c r="A24" s="957" t="s">
        <v>250</v>
      </c>
      <c r="B24" s="1006">
        <v>20843596.079999998</v>
      </c>
      <c r="C24" s="1006"/>
      <c r="D24" s="1033">
        <v>0</v>
      </c>
      <c r="E24" s="1033">
        <v>0</v>
      </c>
      <c r="F24" s="1034">
        <v>0</v>
      </c>
      <c r="G24" s="1007">
        <v>0</v>
      </c>
      <c r="H24" s="578" t="s">
        <v>4</v>
      </c>
      <c r="I24" s="548"/>
      <c r="J24" s="1133"/>
      <c r="K24" s="548"/>
      <c r="L24" s="548"/>
      <c r="M24" s="548"/>
      <c r="N24" s="548"/>
      <c r="O24" s="548"/>
      <c r="P24" s="548"/>
      <c r="Q24" s="548"/>
      <c r="R24" s="548"/>
      <c r="S24" s="548"/>
      <c r="T24" s="548"/>
      <c r="U24" s="548"/>
      <c r="V24" s="548"/>
      <c r="W24" s="548"/>
      <c r="X24" s="548"/>
      <c r="Y24" s="548"/>
      <c r="Z24" s="548"/>
      <c r="AA24" s="548"/>
      <c r="AB24" s="548"/>
      <c r="AC24" s="548"/>
      <c r="AD24" s="548"/>
      <c r="AE24" s="548"/>
      <c r="AF24" s="548"/>
      <c r="AG24" s="548"/>
      <c r="AH24" s="548"/>
      <c r="AI24" s="548"/>
      <c r="AJ24" s="548"/>
      <c r="AK24" s="548"/>
      <c r="AL24" s="548"/>
      <c r="AM24" s="548"/>
      <c r="AN24" s="548"/>
      <c r="AO24" s="548"/>
      <c r="AP24" s="548"/>
      <c r="AQ24" s="548"/>
      <c r="AR24" s="548"/>
      <c r="AS24" s="548"/>
      <c r="AT24" s="548"/>
      <c r="AU24" s="548"/>
      <c r="AV24" s="548"/>
      <c r="AW24" s="548"/>
      <c r="AX24" s="548"/>
      <c r="AY24" s="548"/>
      <c r="AZ24" s="548"/>
      <c r="BA24" s="548"/>
      <c r="BB24" s="548"/>
      <c r="BC24" s="548"/>
      <c r="BD24" s="548"/>
      <c r="BE24" s="548"/>
      <c r="BF24" s="548"/>
      <c r="BG24" s="548"/>
      <c r="BH24" s="548"/>
      <c r="BI24" s="548"/>
      <c r="BJ24" s="548"/>
      <c r="BK24" s="548"/>
      <c r="BL24" s="548"/>
      <c r="BM24" s="548"/>
      <c r="BN24" s="548"/>
    </row>
    <row r="25" spans="1:73" s="588" customFormat="1" ht="31.5" customHeight="1">
      <c r="A25" s="587" t="s">
        <v>616</v>
      </c>
      <c r="B25" s="1006">
        <v>15423972.400000004</v>
      </c>
      <c r="C25" s="1005"/>
      <c r="D25" s="1033">
        <v>0</v>
      </c>
      <c r="E25" s="1033">
        <v>0</v>
      </c>
      <c r="F25" s="1035">
        <v>0</v>
      </c>
      <c r="G25" s="1007">
        <v>0</v>
      </c>
      <c r="H25" s="578" t="s">
        <v>4</v>
      </c>
      <c r="I25" s="548"/>
      <c r="J25" s="1133"/>
      <c r="K25" s="548"/>
      <c r="L25" s="548"/>
      <c r="M25" s="548"/>
      <c r="N25" s="548"/>
      <c r="O25" s="548"/>
      <c r="P25" s="548"/>
      <c r="Q25" s="548"/>
      <c r="R25" s="548"/>
      <c r="S25" s="548"/>
      <c r="T25" s="548"/>
      <c r="U25" s="548"/>
      <c r="V25" s="548"/>
      <c r="W25" s="548"/>
      <c r="X25" s="548"/>
      <c r="Y25" s="548"/>
      <c r="Z25" s="548"/>
      <c r="AA25" s="548"/>
      <c r="AB25" s="548"/>
      <c r="AC25" s="548"/>
      <c r="AD25" s="548"/>
      <c r="AE25" s="548"/>
      <c r="AF25" s="548"/>
      <c r="AG25" s="548"/>
      <c r="AH25" s="548"/>
      <c r="AI25" s="548"/>
      <c r="AJ25" s="548"/>
      <c r="AK25" s="548"/>
      <c r="AL25" s="548"/>
      <c r="AM25" s="548"/>
      <c r="AN25" s="548"/>
      <c r="AO25" s="548"/>
      <c r="AP25" s="548"/>
      <c r="AQ25" s="548"/>
      <c r="AR25" s="548"/>
      <c r="AS25" s="548"/>
      <c r="AT25" s="548"/>
      <c r="AU25" s="548"/>
      <c r="AV25" s="548"/>
      <c r="AW25" s="548"/>
      <c r="AX25" s="548"/>
      <c r="AY25" s="548"/>
      <c r="AZ25" s="548"/>
      <c r="BA25" s="548"/>
      <c r="BB25" s="548"/>
      <c r="BC25" s="548"/>
      <c r="BD25" s="548"/>
      <c r="BE25" s="548"/>
      <c r="BF25" s="548"/>
      <c r="BG25" s="548"/>
      <c r="BH25" s="548"/>
      <c r="BI25" s="548"/>
      <c r="BJ25" s="548"/>
      <c r="BK25" s="548"/>
      <c r="BL25" s="548"/>
      <c r="BM25" s="548"/>
      <c r="BN25" s="548"/>
    </row>
    <row r="26" spans="1:73" s="589" customFormat="1" ht="19.5" customHeight="1">
      <c r="A26" s="957" t="s">
        <v>252</v>
      </c>
      <c r="B26" s="1006">
        <v>331030.34000000003</v>
      </c>
      <c r="C26" s="1006"/>
      <c r="D26" s="1033">
        <v>0</v>
      </c>
      <c r="E26" s="1033">
        <v>0</v>
      </c>
      <c r="F26" s="1034">
        <v>0</v>
      </c>
      <c r="G26" s="1007">
        <v>0</v>
      </c>
      <c r="H26" s="578" t="s">
        <v>4</v>
      </c>
      <c r="I26" s="548"/>
      <c r="J26" s="1133"/>
      <c r="K26" s="548"/>
      <c r="L26" s="548"/>
      <c r="M26" s="548"/>
      <c r="N26" s="548"/>
      <c r="O26" s="548"/>
      <c r="P26" s="548"/>
      <c r="Q26" s="548"/>
      <c r="R26" s="548"/>
      <c r="S26" s="548"/>
      <c r="T26" s="548"/>
      <c r="U26" s="548"/>
      <c r="V26" s="548"/>
      <c r="W26" s="548"/>
      <c r="X26" s="548"/>
      <c r="Y26" s="548"/>
      <c r="Z26" s="548"/>
      <c r="AA26" s="548"/>
      <c r="AB26" s="548"/>
      <c r="AC26" s="548"/>
      <c r="AD26" s="548"/>
      <c r="AE26" s="548"/>
      <c r="AF26" s="548"/>
      <c r="AG26" s="548"/>
      <c r="AH26" s="548"/>
      <c r="AI26" s="548"/>
      <c r="AJ26" s="548"/>
      <c r="AK26" s="548"/>
      <c r="AL26" s="548"/>
      <c r="AM26" s="548"/>
      <c r="AN26" s="548"/>
      <c r="AO26" s="548"/>
      <c r="AP26" s="548"/>
      <c r="AQ26" s="548"/>
      <c r="AR26" s="548"/>
      <c r="AS26" s="548"/>
      <c r="AT26" s="548"/>
      <c r="AU26" s="548"/>
      <c r="AV26" s="548"/>
      <c r="AW26" s="548"/>
      <c r="AX26" s="548"/>
      <c r="AY26" s="548"/>
      <c r="AZ26" s="548"/>
      <c r="BA26" s="548"/>
      <c r="BB26" s="548"/>
      <c r="BC26" s="548"/>
      <c r="BD26" s="548"/>
      <c r="BE26" s="548"/>
      <c r="BF26" s="548"/>
      <c r="BG26" s="548"/>
      <c r="BH26" s="548"/>
      <c r="BI26" s="548"/>
      <c r="BJ26" s="548"/>
      <c r="BK26" s="548"/>
      <c r="BL26" s="548"/>
      <c r="BM26" s="548"/>
      <c r="BN26" s="548"/>
    </row>
    <row r="27" spans="1:73" s="589" customFormat="1" ht="21.75" customHeight="1">
      <c r="A27" s="957" t="s">
        <v>253</v>
      </c>
      <c r="B27" s="1006">
        <v>503699436.75</v>
      </c>
      <c r="C27" s="1006"/>
      <c r="D27" s="1033">
        <v>967423.69000000006</v>
      </c>
      <c r="E27" s="1033">
        <v>7772.28</v>
      </c>
      <c r="F27" s="1034">
        <v>963197.19000000006</v>
      </c>
      <c r="G27" s="1007">
        <v>4226.5</v>
      </c>
      <c r="H27" s="578" t="s">
        <v>4</v>
      </c>
      <c r="I27" s="958"/>
      <c r="J27" s="1133"/>
      <c r="K27" s="548"/>
      <c r="L27" s="548"/>
      <c r="M27" s="548"/>
      <c r="N27" s="548"/>
      <c r="O27" s="548"/>
      <c r="P27" s="548"/>
      <c r="Q27" s="548"/>
      <c r="R27" s="548"/>
      <c r="S27" s="548"/>
      <c r="T27" s="548"/>
      <c r="U27" s="548"/>
      <c r="V27" s="548"/>
      <c r="W27" s="548"/>
      <c r="X27" s="548"/>
      <c r="Y27" s="548"/>
      <c r="Z27" s="548"/>
      <c r="AA27" s="548"/>
      <c r="AB27" s="548"/>
      <c r="AC27" s="548"/>
      <c r="AD27" s="548"/>
      <c r="AE27" s="548"/>
      <c r="AF27" s="548"/>
      <c r="AG27" s="548"/>
      <c r="AH27" s="548"/>
      <c r="AI27" s="548"/>
      <c r="AJ27" s="548"/>
      <c r="AK27" s="548"/>
      <c r="AL27" s="548"/>
      <c r="AM27" s="548"/>
      <c r="AN27" s="548"/>
      <c r="AO27" s="548"/>
      <c r="AP27" s="548"/>
      <c r="AQ27" s="548"/>
      <c r="AR27" s="548"/>
      <c r="AS27" s="548"/>
      <c r="AT27" s="548"/>
      <c r="AU27" s="548"/>
      <c r="AV27" s="548"/>
      <c r="AW27" s="548"/>
      <c r="AX27" s="548"/>
      <c r="AY27" s="548"/>
      <c r="AZ27" s="548"/>
      <c r="BA27" s="548"/>
      <c r="BB27" s="548"/>
      <c r="BC27" s="548"/>
      <c r="BD27" s="548"/>
      <c r="BE27" s="548"/>
      <c r="BF27" s="548"/>
      <c r="BG27" s="548"/>
      <c r="BH27" s="548"/>
      <c r="BI27" s="548"/>
      <c r="BJ27" s="548"/>
      <c r="BK27" s="548"/>
      <c r="BL27" s="548"/>
      <c r="BM27" s="548"/>
      <c r="BN27" s="548"/>
      <c r="BO27" s="548"/>
      <c r="BP27" s="548"/>
      <c r="BQ27" s="548"/>
      <c r="BR27" s="548"/>
      <c r="BS27" s="548"/>
      <c r="BT27" s="548"/>
      <c r="BU27" s="548"/>
    </row>
    <row r="28" spans="1:73" s="589" customFormat="1" ht="21.75" customHeight="1">
      <c r="A28" s="957" t="s">
        <v>617</v>
      </c>
      <c r="B28" s="1006">
        <v>7492657.4699999988</v>
      </c>
      <c r="C28" s="1006"/>
      <c r="D28" s="1033">
        <v>0</v>
      </c>
      <c r="E28" s="1033">
        <v>0</v>
      </c>
      <c r="F28" s="1034">
        <v>0</v>
      </c>
      <c r="G28" s="1007">
        <v>0</v>
      </c>
      <c r="H28" s="578" t="s">
        <v>4</v>
      </c>
      <c r="I28" s="958"/>
      <c r="J28" s="1133"/>
      <c r="K28" s="548"/>
      <c r="L28" s="548"/>
      <c r="M28" s="548"/>
      <c r="N28" s="548"/>
      <c r="O28" s="548"/>
      <c r="P28" s="548"/>
      <c r="Q28" s="548"/>
      <c r="R28" s="548"/>
      <c r="S28" s="548"/>
      <c r="T28" s="548"/>
      <c r="U28" s="548"/>
      <c r="V28" s="548"/>
      <c r="W28" s="548"/>
      <c r="X28" s="548"/>
      <c r="Y28" s="548"/>
      <c r="Z28" s="548"/>
      <c r="AA28" s="548"/>
      <c r="AB28" s="548"/>
      <c r="AC28" s="548"/>
      <c r="AD28" s="548"/>
      <c r="AE28" s="548"/>
      <c r="AF28" s="548"/>
      <c r="AG28" s="548"/>
      <c r="AH28" s="548"/>
      <c r="AI28" s="548"/>
      <c r="AJ28" s="548"/>
      <c r="AK28" s="548"/>
      <c r="AL28" s="548"/>
      <c r="AM28" s="548"/>
      <c r="AN28" s="548"/>
      <c r="AO28" s="548"/>
      <c r="AP28" s="548"/>
      <c r="AQ28" s="548"/>
      <c r="AR28" s="548"/>
      <c r="AS28" s="548"/>
      <c r="AT28" s="548"/>
      <c r="AU28" s="548"/>
      <c r="AV28" s="548"/>
      <c r="AW28" s="548"/>
      <c r="AX28" s="548"/>
      <c r="AY28" s="548"/>
      <c r="AZ28" s="548"/>
      <c r="BA28" s="548"/>
      <c r="BB28" s="548"/>
      <c r="BC28" s="548"/>
      <c r="BD28" s="548"/>
      <c r="BE28" s="548"/>
      <c r="BF28" s="548"/>
      <c r="BG28" s="548"/>
      <c r="BH28" s="548"/>
      <c r="BI28" s="548"/>
      <c r="BJ28" s="548"/>
      <c r="BK28" s="548"/>
      <c r="BL28" s="548"/>
      <c r="BM28" s="548"/>
      <c r="BN28" s="548"/>
      <c r="BO28" s="548"/>
      <c r="BP28" s="548"/>
      <c r="BQ28" s="548"/>
      <c r="BR28" s="548"/>
      <c r="BS28" s="548"/>
      <c r="BT28" s="548"/>
      <c r="BU28" s="548"/>
    </row>
    <row r="29" spans="1:73" s="589" customFormat="1" ht="21" customHeight="1">
      <c r="A29" s="957" t="s">
        <v>255</v>
      </c>
      <c r="B29" s="1006">
        <v>2099819.23</v>
      </c>
      <c r="C29" s="1006"/>
      <c r="D29" s="1033">
        <v>0</v>
      </c>
      <c r="E29" s="1033">
        <v>0</v>
      </c>
      <c r="F29" s="1034">
        <v>0</v>
      </c>
      <c r="G29" s="1007">
        <v>0</v>
      </c>
      <c r="H29" s="578" t="s">
        <v>4</v>
      </c>
      <c r="I29" s="958"/>
      <c r="J29" s="1133"/>
      <c r="K29" s="548"/>
      <c r="L29" s="548"/>
      <c r="M29" s="548"/>
      <c r="N29" s="548"/>
      <c r="O29" s="548"/>
      <c r="P29" s="548"/>
      <c r="Q29" s="548"/>
      <c r="R29" s="548"/>
      <c r="S29" s="548"/>
      <c r="T29" s="548"/>
      <c r="U29" s="548"/>
      <c r="V29" s="548"/>
      <c r="W29" s="548"/>
      <c r="X29" s="548"/>
      <c r="Y29" s="548"/>
      <c r="Z29" s="548"/>
      <c r="AA29" s="548"/>
      <c r="AB29" s="548"/>
      <c r="AC29" s="548"/>
      <c r="AD29" s="548"/>
      <c r="AE29" s="548"/>
      <c r="AF29" s="548"/>
      <c r="AG29" s="548"/>
      <c r="AH29" s="548"/>
      <c r="AI29" s="548"/>
      <c r="AJ29" s="548"/>
      <c r="AK29" s="548"/>
      <c r="AL29" s="548"/>
      <c r="AM29" s="548"/>
      <c r="AN29" s="548"/>
      <c r="AO29" s="548"/>
      <c r="AP29" s="548"/>
      <c r="AQ29" s="548"/>
      <c r="AR29" s="548"/>
      <c r="AS29" s="548"/>
      <c r="AT29" s="548"/>
      <c r="AU29" s="548"/>
      <c r="AV29" s="548"/>
      <c r="AW29" s="548"/>
      <c r="AX29" s="548"/>
      <c r="AY29" s="548"/>
      <c r="AZ29" s="548"/>
      <c r="BA29" s="548"/>
      <c r="BB29" s="548"/>
      <c r="BC29" s="548"/>
      <c r="BD29" s="548"/>
      <c r="BE29" s="548"/>
      <c r="BF29" s="548"/>
      <c r="BG29" s="548"/>
      <c r="BH29" s="548"/>
      <c r="BI29" s="548"/>
      <c r="BJ29" s="548"/>
      <c r="BK29" s="548"/>
      <c r="BL29" s="548"/>
      <c r="BM29" s="548"/>
      <c r="BN29" s="548"/>
      <c r="BO29" s="548"/>
      <c r="BP29" s="548"/>
      <c r="BQ29" s="548"/>
      <c r="BR29" s="548"/>
      <c r="BS29" s="548"/>
      <c r="BT29" s="548"/>
      <c r="BU29" s="548"/>
    </row>
    <row r="30" spans="1:73" s="586" customFormat="1" ht="31.5" customHeight="1">
      <c r="A30" s="587" t="s">
        <v>618</v>
      </c>
      <c r="B30" s="1006">
        <v>4814517.7099999981</v>
      </c>
      <c r="C30" s="1005"/>
      <c r="D30" s="1033">
        <v>0</v>
      </c>
      <c r="E30" s="1033">
        <v>0</v>
      </c>
      <c r="F30" s="1034">
        <v>0</v>
      </c>
      <c r="G30" s="1007">
        <v>0</v>
      </c>
      <c r="H30" s="578" t="s">
        <v>4</v>
      </c>
      <c r="I30" s="958"/>
      <c r="J30" s="1133"/>
      <c r="K30" s="548"/>
      <c r="L30" s="548"/>
      <c r="M30" s="548"/>
      <c r="N30" s="548"/>
      <c r="O30" s="548"/>
      <c r="P30" s="548"/>
      <c r="Q30" s="548"/>
      <c r="R30" s="548"/>
      <c r="S30" s="548"/>
      <c r="T30" s="548"/>
      <c r="U30" s="548"/>
      <c r="V30" s="548"/>
      <c r="W30" s="548"/>
      <c r="X30" s="548"/>
      <c r="Y30" s="548"/>
      <c r="Z30" s="548"/>
      <c r="AA30" s="548"/>
      <c r="AB30" s="548"/>
      <c r="AC30" s="548"/>
      <c r="AD30" s="548"/>
      <c r="AE30" s="548"/>
      <c r="AF30" s="548"/>
      <c r="AG30" s="548"/>
      <c r="AH30" s="548"/>
      <c r="AI30" s="548"/>
      <c r="AJ30" s="548"/>
      <c r="AK30" s="548"/>
      <c r="AL30" s="548"/>
      <c r="AM30" s="548"/>
      <c r="AN30" s="548"/>
      <c r="AO30" s="548"/>
      <c r="AP30" s="548"/>
      <c r="AQ30" s="548"/>
      <c r="AR30" s="548"/>
      <c r="AS30" s="548"/>
      <c r="AT30" s="548"/>
      <c r="AU30" s="548"/>
      <c r="AV30" s="548"/>
      <c r="AW30" s="548"/>
      <c r="AX30" s="548"/>
      <c r="AY30" s="548"/>
      <c r="AZ30" s="548"/>
      <c r="BA30" s="548"/>
      <c r="BB30" s="548"/>
      <c r="BC30" s="548"/>
      <c r="BD30" s="548"/>
      <c r="BE30" s="548"/>
      <c r="BF30" s="548"/>
      <c r="BG30" s="548"/>
      <c r="BH30" s="548"/>
      <c r="BI30" s="548"/>
      <c r="BJ30" s="548"/>
      <c r="BK30" s="548"/>
      <c r="BL30" s="548"/>
      <c r="BM30" s="548"/>
      <c r="BN30" s="548"/>
      <c r="BO30" s="548"/>
      <c r="BP30" s="548"/>
      <c r="BQ30" s="548"/>
      <c r="BR30" s="548"/>
      <c r="BS30" s="548"/>
      <c r="BT30" s="548"/>
      <c r="BU30" s="548"/>
    </row>
    <row r="31" spans="1:73" s="586" customFormat="1" ht="21" customHeight="1">
      <c r="A31" s="957" t="s">
        <v>257</v>
      </c>
      <c r="B31" s="1006">
        <v>1251464203.5100002</v>
      </c>
      <c r="C31" s="1006"/>
      <c r="D31" s="1033">
        <v>775602840.0999999</v>
      </c>
      <c r="E31" s="1033">
        <v>773581105.28999996</v>
      </c>
      <c r="F31" s="1034">
        <v>670657146.88999987</v>
      </c>
      <c r="G31" s="1007">
        <v>104945693.20999999</v>
      </c>
      <c r="H31" s="578" t="s">
        <v>4</v>
      </c>
      <c r="I31" s="958"/>
      <c r="J31" s="1133"/>
      <c r="K31" s="548"/>
      <c r="L31" s="548"/>
      <c r="M31" s="548"/>
      <c r="N31" s="548"/>
      <c r="O31" s="548"/>
      <c r="P31" s="548"/>
      <c r="Q31" s="548"/>
      <c r="R31" s="548"/>
      <c r="S31" s="548"/>
      <c r="T31" s="548"/>
      <c r="U31" s="548"/>
      <c r="V31" s="548"/>
      <c r="W31" s="548"/>
      <c r="X31" s="548"/>
      <c r="Y31" s="548"/>
      <c r="Z31" s="548"/>
      <c r="AA31" s="548"/>
      <c r="AB31" s="548"/>
      <c r="AC31" s="548"/>
      <c r="AD31" s="548"/>
      <c r="AE31" s="548"/>
      <c r="AF31" s="548"/>
      <c r="AG31" s="548"/>
      <c r="AH31" s="548"/>
      <c r="AI31" s="548"/>
      <c r="AJ31" s="548"/>
      <c r="AK31" s="548"/>
      <c r="AL31" s="548"/>
      <c r="AM31" s="548"/>
      <c r="AN31" s="548"/>
      <c r="AO31" s="548"/>
      <c r="AP31" s="548"/>
      <c r="AQ31" s="548"/>
      <c r="AR31" s="548"/>
      <c r="AS31" s="548"/>
      <c r="AT31" s="548"/>
      <c r="AU31" s="548"/>
      <c r="AV31" s="548"/>
      <c r="AW31" s="548"/>
      <c r="AX31" s="548"/>
      <c r="AY31" s="548"/>
      <c r="AZ31" s="548"/>
      <c r="BA31" s="548"/>
      <c r="BB31" s="548"/>
      <c r="BC31" s="548"/>
      <c r="BD31" s="548"/>
      <c r="BE31" s="548"/>
      <c r="BF31" s="548"/>
      <c r="BG31" s="548"/>
      <c r="BH31" s="548"/>
      <c r="BI31" s="548"/>
      <c r="BJ31" s="548"/>
      <c r="BK31" s="548"/>
      <c r="BL31" s="548"/>
      <c r="BM31" s="548"/>
      <c r="BN31" s="548"/>
      <c r="BO31" s="548"/>
      <c r="BP31" s="548"/>
      <c r="BQ31" s="548"/>
      <c r="BR31" s="548"/>
      <c r="BS31" s="548"/>
      <c r="BT31" s="548"/>
      <c r="BU31" s="548"/>
    </row>
    <row r="32" spans="1:73" s="586" customFormat="1" ht="23.25" customHeight="1">
      <c r="A32" s="957" t="s">
        <v>258</v>
      </c>
      <c r="B32" s="1006">
        <v>6916099.6900000013</v>
      </c>
      <c r="C32" s="1006"/>
      <c r="D32" s="1033">
        <v>0</v>
      </c>
      <c r="E32" s="1033">
        <v>0</v>
      </c>
      <c r="F32" s="1034">
        <v>0</v>
      </c>
      <c r="G32" s="1007">
        <v>0</v>
      </c>
      <c r="H32" s="578" t="s">
        <v>4</v>
      </c>
      <c r="I32" s="958"/>
      <c r="J32" s="1133"/>
      <c r="K32" s="548"/>
      <c r="L32" s="548"/>
      <c r="M32" s="548"/>
      <c r="N32" s="548"/>
      <c r="O32" s="548"/>
      <c r="P32" s="548"/>
      <c r="Q32" s="548"/>
      <c r="R32" s="548"/>
      <c r="S32" s="548"/>
      <c r="T32" s="548"/>
      <c r="U32" s="548"/>
      <c r="V32" s="548"/>
      <c r="W32" s="548"/>
      <c r="X32" s="548"/>
      <c r="Y32" s="548"/>
      <c r="Z32" s="548"/>
      <c r="AA32" s="548"/>
      <c r="AB32" s="548"/>
      <c r="AC32" s="548"/>
      <c r="AD32" s="548"/>
      <c r="AE32" s="548"/>
      <c r="AF32" s="548"/>
      <c r="AG32" s="548"/>
      <c r="AH32" s="548"/>
      <c r="AI32" s="548"/>
      <c r="AJ32" s="548"/>
      <c r="AK32" s="548"/>
      <c r="AL32" s="548"/>
      <c r="AM32" s="548"/>
      <c r="AN32" s="548"/>
      <c r="AO32" s="548"/>
      <c r="AP32" s="548"/>
      <c r="AQ32" s="548"/>
      <c r="AR32" s="548"/>
      <c r="AS32" s="548"/>
      <c r="AT32" s="548"/>
      <c r="AU32" s="548"/>
      <c r="AV32" s="548"/>
      <c r="AW32" s="548"/>
      <c r="AX32" s="548"/>
      <c r="AY32" s="548"/>
      <c r="AZ32" s="548"/>
      <c r="BA32" s="548"/>
      <c r="BB32" s="548"/>
      <c r="BC32" s="548"/>
      <c r="BD32" s="548"/>
      <c r="BE32" s="548"/>
      <c r="BF32" s="548"/>
      <c r="BG32" s="548"/>
      <c r="BH32" s="548"/>
      <c r="BI32" s="548"/>
      <c r="BJ32" s="548"/>
      <c r="BK32" s="548"/>
      <c r="BL32" s="548"/>
      <c r="BM32" s="548"/>
      <c r="BN32" s="548"/>
      <c r="BO32" s="548"/>
      <c r="BP32" s="548"/>
      <c r="BQ32" s="548"/>
      <c r="BR32" s="548"/>
      <c r="BS32" s="548"/>
      <c r="BT32" s="548"/>
      <c r="BU32" s="548"/>
    </row>
    <row r="33" spans="1:73" s="586" customFormat="1" ht="21.75" customHeight="1">
      <c r="A33" s="957" t="s">
        <v>259</v>
      </c>
      <c r="B33" s="1006">
        <v>111661528.65000001</v>
      </c>
      <c r="C33" s="1006"/>
      <c r="D33" s="1033">
        <v>0</v>
      </c>
      <c r="E33" s="1033">
        <v>0</v>
      </c>
      <c r="F33" s="1034">
        <v>0</v>
      </c>
      <c r="G33" s="1007">
        <v>0</v>
      </c>
      <c r="H33" s="578" t="s">
        <v>4</v>
      </c>
      <c r="I33" s="958"/>
      <c r="J33" s="1133"/>
      <c r="K33" s="548"/>
      <c r="L33" s="548"/>
      <c r="M33" s="548"/>
      <c r="N33" s="548"/>
      <c r="O33" s="548"/>
      <c r="P33" s="548"/>
      <c r="Q33" s="548"/>
      <c r="R33" s="548"/>
      <c r="S33" s="548"/>
      <c r="T33" s="548"/>
      <c r="U33" s="548"/>
      <c r="V33" s="548"/>
      <c r="W33" s="548"/>
      <c r="X33" s="548"/>
      <c r="Y33" s="548"/>
      <c r="Z33" s="548"/>
      <c r="AA33" s="548"/>
      <c r="AB33" s="548"/>
      <c r="AC33" s="548"/>
      <c r="AD33" s="548"/>
      <c r="AE33" s="548"/>
      <c r="AF33" s="548"/>
      <c r="AG33" s="548"/>
      <c r="AH33" s="548"/>
      <c r="AI33" s="548"/>
      <c r="AJ33" s="548"/>
      <c r="AK33" s="548"/>
      <c r="AL33" s="548"/>
      <c r="AM33" s="548"/>
      <c r="AN33" s="548"/>
      <c r="AO33" s="548"/>
      <c r="AP33" s="548"/>
      <c r="AQ33" s="548"/>
      <c r="AR33" s="548"/>
      <c r="AS33" s="548"/>
      <c r="AT33" s="548"/>
      <c r="AU33" s="548"/>
      <c r="AV33" s="548"/>
      <c r="AW33" s="548"/>
      <c r="AX33" s="548"/>
      <c r="AY33" s="548"/>
      <c r="AZ33" s="548"/>
      <c r="BA33" s="548"/>
      <c r="BB33" s="548"/>
      <c r="BC33" s="548"/>
      <c r="BD33" s="548"/>
      <c r="BE33" s="548"/>
      <c r="BF33" s="548"/>
      <c r="BG33" s="548"/>
      <c r="BH33" s="548"/>
      <c r="BI33" s="548"/>
      <c r="BJ33" s="548"/>
      <c r="BK33" s="548"/>
      <c r="BL33" s="548"/>
      <c r="BM33" s="548"/>
      <c r="BN33" s="548"/>
      <c r="BO33" s="548"/>
      <c r="BP33" s="548"/>
      <c r="BQ33" s="548"/>
      <c r="BR33" s="548"/>
      <c r="BS33" s="548"/>
      <c r="BT33" s="548"/>
      <c r="BU33" s="548"/>
    </row>
    <row r="34" spans="1:73" s="586" customFormat="1" ht="21.95" customHeight="1">
      <c r="A34" s="957" t="s">
        <v>260</v>
      </c>
      <c r="B34" s="1006">
        <v>2945291.1199999996</v>
      </c>
      <c r="C34" s="1006"/>
      <c r="D34" s="1033">
        <v>0</v>
      </c>
      <c r="E34" s="1033">
        <v>0</v>
      </c>
      <c r="F34" s="1034">
        <v>0</v>
      </c>
      <c r="G34" s="1007">
        <v>0</v>
      </c>
      <c r="H34" s="578" t="s">
        <v>4</v>
      </c>
      <c r="I34" s="958"/>
      <c r="J34" s="1133"/>
      <c r="K34" s="548"/>
      <c r="L34" s="548"/>
      <c r="M34" s="548"/>
      <c r="N34" s="548"/>
      <c r="O34" s="548"/>
      <c r="P34" s="548"/>
      <c r="Q34" s="548"/>
      <c r="R34" s="548"/>
      <c r="S34" s="548"/>
      <c r="T34" s="548"/>
      <c r="U34" s="548"/>
      <c r="V34" s="548"/>
      <c r="W34" s="548"/>
      <c r="X34" s="548"/>
      <c r="Y34" s="548"/>
      <c r="Z34" s="548"/>
      <c r="AA34" s="548"/>
      <c r="AB34" s="548"/>
      <c r="AC34" s="548"/>
      <c r="AD34" s="548"/>
      <c r="AE34" s="548"/>
      <c r="AF34" s="548"/>
      <c r="AG34" s="548"/>
      <c r="AH34" s="548"/>
      <c r="AI34" s="548"/>
      <c r="AJ34" s="548"/>
      <c r="AK34" s="548"/>
      <c r="AL34" s="548"/>
      <c r="AM34" s="548"/>
      <c r="AN34" s="548"/>
      <c r="AO34" s="548"/>
      <c r="AP34" s="548"/>
      <c r="AQ34" s="548"/>
      <c r="AR34" s="548"/>
      <c r="AS34" s="548"/>
      <c r="AT34" s="548"/>
      <c r="AU34" s="548"/>
      <c r="AV34" s="548"/>
      <c r="AW34" s="548"/>
      <c r="AX34" s="548"/>
      <c r="AY34" s="548"/>
      <c r="AZ34" s="548"/>
      <c r="BA34" s="548"/>
      <c r="BB34" s="548"/>
      <c r="BC34" s="548"/>
      <c r="BD34" s="548"/>
      <c r="BE34" s="548"/>
      <c r="BF34" s="548"/>
      <c r="BG34" s="548"/>
      <c r="BH34" s="548"/>
      <c r="BI34" s="548"/>
      <c r="BJ34" s="548"/>
      <c r="BK34" s="548"/>
      <c r="BL34" s="548"/>
      <c r="BM34" s="548"/>
      <c r="BN34" s="548"/>
      <c r="BO34" s="548"/>
      <c r="BP34" s="548"/>
      <c r="BQ34" s="548"/>
      <c r="BR34" s="548"/>
      <c r="BS34" s="548"/>
      <c r="BT34" s="548"/>
      <c r="BU34" s="548"/>
    </row>
    <row r="35" spans="1:73" s="586" customFormat="1" ht="21.95" customHeight="1">
      <c r="A35" s="959" t="s">
        <v>261</v>
      </c>
      <c r="B35" s="1006">
        <v>1064619.43</v>
      </c>
      <c r="C35" s="1006"/>
      <c r="D35" s="1033">
        <v>0</v>
      </c>
      <c r="E35" s="1033">
        <v>0</v>
      </c>
      <c r="F35" s="1034">
        <v>0</v>
      </c>
      <c r="G35" s="1007">
        <v>0</v>
      </c>
      <c r="H35" s="578" t="s">
        <v>4</v>
      </c>
      <c r="I35" s="958"/>
      <c r="J35" s="1133"/>
      <c r="K35" s="548"/>
      <c r="L35" s="548"/>
      <c r="M35" s="548"/>
      <c r="N35" s="548"/>
      <c r="O35" s="548"/>
      <c r="P35" s="548"/>
      <c r="Q35" s="548"/>
      <c r="R35" s="548"/>
      <c r="S35" s="548"/>
      <c r="T35" s="548"/>
      <c r="U35" s="548"/>
      <c r="V35" s="548"/>
      <c r="W35" s="548"/>
      <c r="X35" s="548"/>
      <c r="Y35" s="548"/>
      <c r="Z35" s="548"/>
      <c r="AA35" s="548"/>
      <c r="AB35" s="548"/>
      <c r="AC35" s="548"/>
      <c r="AD35" s="548"/>
      <c r="AE35" s="548"/>
      <c r="AF35" s="548"/>
      <c r="AG35" s="548"/>
      <c r="AH35" s="548"/>
      <c r="AI35" s="548"/>
      <c r="AJ35" s="548"/>
      <c r="AK35" s="548"/>
      <c r="AL35" s="548"/>
      <c r="AM35" s="548"/>
      <c r="AN35" s="548"/>
      <c r="AO35" s="548"/>
      <c r="AP35" s="548"/>
      <c r="AQ35" s="548"/>
      <c r="AR35" s="548"/>
      <c r="AS35" s="548"/>
      <c r="AT35" s="548"/>
      <c r="AU35" s="548"/>
      <c r="AV35" s="548"/>
      <c r="AW35" s="548"/>
      <c r="AX35" s="548"/>
      <c r="AY35" s="548"/>
      <c r="AZ35" s="548"/>
      <c r="BA35" s="548"/>
      <c r="BB35" s="548"/>
      <c r="BC35" s="548"/>
      <c r="BD35" s="548"/>
      <c r="BE35" s="548"/>
      <c r="BF35" s="548"/>
      <c r="BG35" s="548"/>
      <c r="BH35" s="548"/>
      <c r="BI35" s="548"/>
      <c r="BJ35" s="548"/>
      <c r="BK35" s="548"/>
      <c r="BL35" s="548"/>
      <c r="BM35" s="548"/>
      <c r="BN35" s="548"/>
      <c r="BO35" s="548"/>
      <c r="BP35" s="548"/>
      <c r="BQ35" s="548"/>
      <c r="BR35" s="548"/>
      <c r="BS35" s="548"/>
      <c r="BT35" s="548"/>
      <c r="BU35" s="548"/>
    </row>
    <row r="36" spans="1:73" s="586" customFormat="1" ht="21.95" customHeight="1">
      <c r="A36" s="957" t="s">
        <v>262</v>
      </c>
      <c r="B36" s="1006">
        <v>71536658.949999988</v>
      </c>
      <c r="C36" s="1006"/>
      <c r="D36" s="1033">
        <v>0.1</v>
      </c>
      <c r="E36" s="1033">
        <v>0</v>
      </c>
      <c r="F36" s="1034">
        <v>0.1</v>
      </c>
      <c r="G36" s="1007">
        <v>0</v>
      </c>
      <c r="H36" s="578" t="s">
        <v>4</v>
      </c>
      <c r="I36" s="958"/>
      <c r="J36" s="1133"/>
      <c r="K36" s="548"/>
      <c r="L36" s="548"/>
      <c r="M36" s="548"/>
      <c r="N36" s="548"/>
      <c r="O36" s="548"/>
      <c r="P36" s="548"/>
      <c r="Q36" s="548"/>
      <c r="R36" s="548"/>
      <c r="S36" s="548"/>
      <c r="T36" s="548"/>
      <c r="U36" s="548"/>
      <c r="V36" s="548"/>
      <c r="W36" s="548"/>
      <c r="X36" s="548"/>
      <c r="Y36" s="548"/>
      <c r="Z36" s="548"/>
      <c r="AA36" s="548"/>
      <c r="AB36" s="548"/>
      <c r="AC36" s="548"/>
      <c r="AD36" s="548"/>
      <c r="AE36" s="548"/>
      <c r="AF36" s="548"/>
      <c r="AG36" s="548"/>
      <c r="AH36" s="548"/>
      <c r="AI36" s="548"/>
      <c r="AJ36" s="548"/>
      <c r="AK36" s="548"/>
      <c r="AL36" s="548"/>
      <c r="AM36" s="548"/>
      <c r="AN36" s="548"/>
      <c r="AO36" s="548"/>
      <c r="AP36" s="548"/>
      <c r="AQ36" s="548"/>
      <c r="AR36" s="548"/>
      <c r="AS36" s="548"/>
      <c r="AT36" s="548"/>
      <c r="AU36" s="548"/>
      <c r="AV36" s="548"/>
      <c r="AW36" s="548"/>
      <c r="AX36" s="548"/>
      <c r="AY36" s="548"/>
      <c r="AZ36" s="548"/>
      <c r="BA36" s="548"/>
      <c r="BB36" s="548"/>
      <c r="BC36" s="548"/>
      <c r="BD36" s="548"/>
      <c r="BE36" s="548"/>
      <c r="BF36" s="548"/>
      <c r="BG36" s="548"/>
      <c r="BH36" s="548"/>
      <c r="BI36" s="548"/>
      <c r="BJ36" s="548"/>
      <c r="BK36" s="548"/>
      <c r="BL36" s="548"/>
      <c r="BM36" s="548"/>
      <c r="BN36" s="548"/>
      <c r="BO36" s="548"/>
      <c r="BP36" s="548"/>
      <c r="BQ36" s="548"/>
      <c r="BR36" s="548"/>
      <c r="BS36" s="548"/>
      <c r="BT36" s="548"/>
      <c r="BU36" s="548"/>
    </row>
    <row r="37" spans="1:73" s="586" customFormat="1" ht="21.95" customHeight="1">
      <c r="A37" s="957" t="s">
        <v>263</v>
      </c>
      <c r="B37" s="1006">
        <v>1381800.3099999998</v>
      </c>
      <c r="C37" s="1006"/>
      <c r="D37" s="1033">
        <v>0</v>
      </c>
      <c r="E37" s="1033">
        <v>0</v>
      </c>
      <c r="F37" s="1034">
        <v>0</v>
      </c>
      <c r="G37" s="1007">
        <v>0</v>
      </c>
      <c r="H37" s="578" t="s">
        <v>4</v>
      </c>
      <c r="I37" s="958"/>
      <c r="J37" s="1133"/>
      <c r="K37" s="548"/>
      <c r="L37" s="548"/>
      <c r="M37" s="548"/>
      <c r="N37" s="548"/>
      <c r="O37" s="548"/>
      <c r="P37" s="548"/>
      <c r="Q37" s="548"/>
      <c r="R37" s="548"/>
      <c r="S37" s="548"/>
      <c r="T37" s="548"/>
      <c r="U37" s="548"/>
      <c r="V37" s="548"/>
      <c r="W37" s="548"/>
      <c r="X37" s="548"/>
      <c r="Y37" s="548"/>
      <c r="Z37" s="548"/>
      <c r="AA37" s="548"/>
      <c r="AB37" s="548"/>
      <c r="AC37" s="548"/>
      <c r="AD37" s="548"/>
      <c r="AE37" s="548"/>
      <c r="AF37" s="548"/>
      <c r="AG37" s="548"/>
      <c r="AH37" s="548"/>
      <c r="AI37" s="548"/>
      <c r="AJ37" s="548"/>
      <c r="AK37" s="548"/>
      <c r="AL37" s="548"/>
      <c r="AM37" s="548"/>
      <c r="AN37" s="548"/>
      <c r="AO37" s="548"/>
      <c r="AP37" s="548"/>
      <c r="AQ37" s="548"/>
      <c r="AR37" s="548"/>
      <c r="AS37" s="548"/>
      <c r="AT37" s="548"/>
      <c r="AU37" s="548"/>
      <c r="AV37" s="548"/>
      <c r="AW37" s="548"/>
      <c r="AX37" s="548"/>
      <c r="AY37" s="548"/>
      <c r="AZ37" s="548"/>
      <c r="BA37" s="548"/>
      <c r="BB37" s="548"/>
      <c r="BC37" s="548"/>
      <c r="BD37" s="548"/>
      <c r="BE37" s="548"/>
      <c r="BF37" s="548"/>
      <c r="BG37" s="548"/>
      <c r="BH37" s="548"/>
      <c r="BI37" s="548"/>
      <c r="BJ37" s="548"/>
      <c r="BK37" s="548"/>
      <c r="BL37" s="548"/>
      <c r="BM37" s="548"/>
      <c r="BN37" s="548"/>
      <c r="BO37" s="548"/>
      <c r="BP37" s="548"/>
      <c r="BQ37" s="548"/>
      <c r="BR37" s="548"/>
      <c r="BS37" s="548"/>
      <c r="BT37" s="548"/>
      <c r="BU37" s="548"/>
    </row>
    <row r="38" spans="1:73" s="586" customFormat="1" ht="21.95" customHeight="1">
      <c r="A38" s="957" t="s">
        <v>264</v>
      </c>
      <c r="B38" s="1006">
        <v>98267.540000000008</v>
      </c>
      <c r="C38" s="1006"/>
      <c r="D38" s="1033">
        <v>0</v>
      </c>
      <c r="E38" s="1033">
        <v>0</v>
      </c>
      <c r="F38" s="1034">
        <v>0</v>
      </c>
      <c r="G38" s="1007">
        <v>0</v>
      </c>
      <c r="H38" s="578" t="s">
        <v>4</v>
      </c>
      <c r="I38" s="958"/>
      <c r="J38" s="1133"/>
      <c r="K38" s="548"/>
      <c r="L38" s="548"/>
      <c r="M38" s="548"/>
      <c r="N38" s="548"/>
      <c r="O38" s="548"/>
      <c r="P38" s="548"/>
      <c r="Q38" s="548"/>
      <c r="R38" s="548"/>
      <c r="S38" s="548"/>
      <c r="T38" s="548"/>
      <c r="U38" s="548"/>
      <c r="V38" s="548"/>
      <c r="W38" s="548"/>
      <c r="X38" s="548"/>
      <c r="Y38" s="548"/>
      <c r="Z38" s="548"/>
      <c r="AA38" s="548"/>
      <c r="AB38" s="548"/>
      <c r="AC38" s="548"/>
      <c r="AD38" s="548"/>
      <c r="AE38" s="548"/>
      <c r="AF38" s="548"/>
      <c r="AG38" s="548"/>
      <c r="AH38" s="548"/>
      <c r="AI38" s="548"/>
      <c r="AJ38" s="548"/>
      <c r="AK38" s="548"/>
      <c r="AL38" s="548"/>
      <c r="AM38" s="548"/>
      <c r="AN38" s="548"/>
      <c r="AO38" s="548"/>
      <c r="AP38" s="548"/>
      <c r="AQ38" s="548"/>
      <c r="AR38" s="548"/>
      <c r="AS38" s="548"/>
      <c r="AT38" s="548"/>
      <c r="AU38" s="548"/>
      <c r="AV38" s="548"/>
      <c r="AW38" s="548"/>
      <c r="AX38" s="548"/>
      <c r="AY38" s="548"/>
      <c r="AZ38" s="548"/>
      <c r="BA38" s="548"/>
      <c r="BB38" s="548"/>
      <c r="BC38" s="548"/>
      <c r="BD38" s="548"/>
      <c r="BE38" s="548"/>
      <c r="BF38" s="548"/>
      <c r="BG38" s="548"/>
      <c r="BH38" s="548"/>
      <c r="BI38" s="548"/>
      <c r="BJ38" s="548"/>
      <c r="BK38" s="548"/>
      <c r="BL38" s="548"/>
      <c r="BM38" s="548"/>
      <c r="BN38" s="548"/>
      <c r="BO38" s="548"/>
      <c r="BP38" s="548"/>
      <c r="BQ38" s="548"/>
      <c r="BR38" s="548"/>
      <c r="BS38" s="548"/>
      <c r="BT38" s="548"/>
      <c r="BU38" s="548"/>
    </row>
    <row r="39" spans="1:73" s="586" customFormat="1" ht="21.95" customHeight="1">
      <c r="A39" s="957" t="s">
        <v>265</v>
      </c>
      <c r="B39" s="1006">
        <v>5201883.5999999996</v>
      </c>
      <c r="C39" s="1006"/>
      <c r="D39" s="1033">
        <v>0</v>
      </c>
      <c r="E39" s="1033">
        <v>0</v>
      </c>
      <c r="F39" s="1034">
        <v>0</v>
      </c>
      <c r="G39" s="1007">
        <v>0</v>
      </c>
      <c r="H39" s="578" t="s">
        <v>4</v>
      </c>
      <c r="I39" s="958"/>
      <c r="J39" s="1133"/>
      <c r="K39" s="548"/>
      <c r="L39" s="548"/>
      <c r="M39" s="548"/>
      <c r="N39" s="548"/>
      <c r="O39" s="548"/>
      <c r="P39" s="548"/>
      <c r="Q39" s="548"/>
      <c r="R39" s="548"/>
      <c r="S39" s="548"/>
      <c r="T39" s="548"/>
      <c r="U39" s="548"/>
      <c r="V39" s="548"/>
      <c r="W39" s="548"/>
      <c r="X39" s="548"/>
      <c r="Y39" s="548"/>
      <c r="Z39" s="548"/>
      <c r="AA39" s="548"/>
      <c r="AB39" s="548"/>
      <c r="AC39" s="548"/>
      <c r="AD39" s="548"/>
      <c r="AE39" s="548"/>
      <c r="AF39" s="548"/>
      <c r="AG39" s="548"/>
      <c r="AH39" s="548"/>
      <c r="AI39" s="548"/>
      <c r="AJ39" s="548"/>
      <c r="AK39" s="548"/>
      <c r="AL39" s="548"/>
      <c r="AM39" s="548"/>
      <c r="AN39" s="548"/>
      <c r="AO39" s="548"/>
      <c r="AP39" s="548"/>
      <c r="AQ39" s="548"/>
      <c r="AR39" s="548"/>
      <c r="AS39" s="548"/>
      <c r="AT39" s="548"/>
      <c r="AU39" s="548"/>
      <c r="AV39" s="548"/>
      <c r="AW39" s="548"/>
      <c r="AX39" s="548"/>
      <c r="AY39" s="548"/>
      <c r="AZ39" s="548"/>
      <c r="BA39" s="548"/>
      <c r="BB39" s="548"/>
      <c r="BC39" s="548"/>
      <c r="BD39" s="548"/>
      <c r="BE39" s="548"/>
      <c r="BF39" s="548"/>
      <c r="BG39" s="548"/>
      <c r="BH39" s="548"/>
      <c r="BI39" s="548"/>
      <c r="BJ39" s="548"/>
      <c r="BK39" s="548"/>
      <c r="BL39" s="548"/>
      <c r="BM39" s="548"/>
      <c r="BN39" s="548"/>
      <c r="BO39" s="548"/>
      <c r="BP39" s="548"/>
      <c r="BQ39" s="548"/>
      <c r="BR39" s="548"/>
      <c r="BS39" s="548"/>
      <c r="BT39" s="548"/>
      <c r="BU39" s="548"/>
    </row>
    <row r="40" spans="1:73" s="586" customFormat="1" ht="21.95" customHeight="1">
      <c r="A40" s="957" t="s">
        <v>742</v>
      </c>
      <c r="B40" s="1006">
        <v>3175733.0100000002</v>
      </c>
      <c r="C40" s="1006"/>
      <c r="D40" s="1033">
        <v>0</v>
      </c>
      <c r="E40" s="1033">
        <v>0</v>
      </c>
      <c r="F40" s="1034">
        <v>0</v>
      </c>
      <c r="G40" s="1007">
        <v>0</v>
      </c>
      <c r="H40" s="578" t="s">
        <v>4</v>
      </c>
      <c r="I40" s="958"/>
      <c r="J40" s="1133"/>
      <c r="K40" s="548"/>
      <c r="L40" s="548"/>
      <c r="M40" s="548"/>
      <c r="N40" s="548"/>
      <c r="O40" s="548"/>
      <c r="P40" s="548"/>
      <c r="Q40" s="548"/>
      <c r="R40" s="548"/>
      <c r="S40" s="548"/>
      <c r="T40" s="548"/>
      <c r="U40" s="548"/>
      <c r="V40" s="548"/>
      <c r="W40" s="548"/>
      <c r="X40" s="548"/>
      <c r="Y40" s="548"/>
      <c r="Z40" s="548"/>
      <c r="AA40" s="548"/>
      <c r="AB40" s="548"/>
      <c r="AC40" s="548"/>
      <c r="AD40" s="548"/>
      <c r="AE40" s="548"/>
      <c r="AF40" s="548"/>
      <c r="AG40" s="548"/>
      <c r="AH40" s="548"/>
      <c r="AI40" s="548"/>
      <c r="AJ40" s="548"/>
      <c r="AK40" s="548"/>
      <c r="AL40" s="548"/>
      <c r="AM40" s="548"/>
      <c r="AN40" s="548"/>
      <c r="AO40" s="548"/>
      <c r="AP40" s="548"/>
      <c r="AQ40" s="548"/>
      <c r="AR40" s="548"/>
      <c r="AS40" s="548"/>
      <c r="AT40" s="548"/>
      <c r="AU40" s="548"/>
      <c r="AV40" s="548"/>
      <c r="AW40" s="548"/>
      <c r="AX40" s="548"/>
      <c r="AY40" s="548"/>
      <c r="AZ40" s="548"/>
      <c r="BA40" s="548"/>
      <c r="BB40" s="548"/>
      <c r="BC40" s="548"/>
      <c r="BD40" s="548"/>
      <c r="BE40" s="548"/>
      <c r="BF40" s="548"/>
      <c r="BG40" s="548"/>
      <c r="BH40" s="548"/>
      <c r="BI40" s="548"/>
      <c r="BJ40" s="548"/>
      <c r="BK40" s="548"/>
      <c r="BL40" s="548"/>
      <c r="BM40" s="548"/>
      <c r="BN40" s="548"/>
      <c r="BO40" s="548"/>
      <c r="BP40" s="548"/>
      <c r="BQ40" s="548"/>
      <c r="BR40" s="548"/>
      <c r="BS40" s="548"/>
      <c r="BT40" s="548"/>
      <c r="BU40" s="548"/>
    </row>
    <row r="41" spans="1:73" s="586" customFormat="1" ht="21.95" customHeight="1">
      <c r="A41" s="957" t="s">
        <v>266</v>
      </c>
      <c r="B41" s="1006">
        <v>1172243636.8800004</v>
      </c>
      <c r="C41" s="1006"/>
      <c r="D41" s="1033">
        <v>0</v>
      </c>
      <c r="E41" s="1033">
        <v>0</v>
      </c>
      <c r="F41" s="1034">
        <v>0</v>
      </c>
      <c r="G41" s="1007">
        <v>0</v>
      </c>
      <c r="H41" s="578" t="s">
        <v>4</v>
      </c>
      <c r="I41" s="958"/>
      <c r="J41" s="1133"/>
      <c r="K41" s="548"/>
      <c r="L41" s="548"/>
      <c r="M41" s="548"/>
      <c r="N41" s="548"/>
      <c r="O41" s="548"/>
      <c r="P41" s="548"/>
      <c r="Q41" s="548"/>
      <c r="R41" s="548"/>
      <c r="S41" s="548"/>
      <c r="T41" s="548"/>
      <c r="U41" s="548"/>
      <c r="V41" s="548"/>
      <c r="W41" s="548"/>
      <c r="X41" s="548"/>
      <c r="Y41" s="548"/>
      <c r="Z41" s="548"/>
      <c r="AA41" s="548"/>
      <c r="AB41" s="548"/>
      <c r="AC41" s="548"/>
      <c r="AD41" s="548"/>
      <c r="AE41" s="548"/>
      <c r="AF41" s="548"/>
      <c r="AG41" s="548"/>
      <c r="AH41" s="548"/>
      <c r="AI41" s="548"/>
      <c r="AJ41" s="548"/>
      <c r="AK41" s="548"/>
      <c r="AL41" s="548"/>
      <c r="AM41" s="548"/>
      <c r="AN41" s="548"/>
      <c r="AO41" s="548"/>
      <c r="AP41" s="548"/>
      <c r="AQ41" s="548"/>
      <c r="AR41" s="548"/>
      <c r="AS41" s="548"/>
      <c r="AT41" s="548"/>
      <c r="AU41" s="548"/>
      <c r="AV41" s="548"/>
      <c r="AW41" s="548"/>
      <c r="AX41" s="548"/>
      <c r="AY41" s="548"/>
      <c r="AZ41" s="548"/>
      <c r="BA41" s="548"/>
      <c r="BB41" s="548"/>
      <c r="BC41" s="548"/>
      <c r="BD41" s="548"/>
      <c r="BE41" s="548"/>
      <c r="BF41" s="548"/>
      <c r="BG41" s="548"/>
      <c r="BH41" s="548"/>
      <c r="BI41" s="548"/>
      <c r="BJ41" s="548"/>
      <c r="BK41" s="548"/>
      <c r="BL41" s="548"/>
      <c r="BM41" s="548"/>
      <c r="BN41" s="548"/>
      <c r="BO41" s="548"/>
      <c r="BP41" s="548"/>
      <c r="BQ41" s="548"/>
      <c r="BR41" s="548"/>
      <c r="BS41" s="548"/>
      <c r="BT41" s="548"/>
      <c r="BU41" s="548"/>
    </row>
    <row r="42" spans="1:73" s="586" customFormat="1" ht="21.95" customHeight="1">
      <c r="A42" s="957" t="s">
        <v>267</v>
      </c>
      <c r="B42" s="1006">
        <v>8875295.8399999999</v>
      </c>
      <c r="C42" s="1006"/>
      <c r="D42" s="1033">
        <v>0</v>
      </c>
      <c r="E42" s="1033">
        <v>0</v>
      </c>
      <c r="F42" s="1034">
        <v>0</v>
      </c>
      <c r="G42" s="1007">
        <v>0</v>
      </c>
      <c r="H42" s="578" t="s">
        <v>4</v>
      </c>
      <c r="I42" s="958"/>
      <c r="J42" s="1133"/>
      <c r="K42" s="548"/>
      <c r="L42" s="548"/>
      <c r="M42" s="548"/>
      <c r="N42" s="548"/>
      <c r="O42" s="548"/>
      <c r="P42" s="548"/>
      <c r="Q42" s="548"/>
      <c r="R42" s="548"/>
      <c r="S42" s="548"/>
      <c r="T42" s="548"/>
      <c r="U42" s="548"/>
      <c r="V42" s="548"/>
      <c r="W42" s="548"/>
      <c r="X42" s="548"/>
      <c r="Y42" s="548"/>
      <c r="Z42" s="548"/>
      <c r="AA42" s="548"/>
      <c r="AB42" s="548"/>
      <c r="AC42" s="548"/>
      <c r="AD42" s="548"/>
      <c r="AE42" s="548"/>
      <c r="AF42" s="548"/>
      <c r="AG42" s="548"/>
      <c r="AH42" s="548"/>
      <c r="AI42" s="548"/>
      <c r="AJ42" s="548"/>
      <c r="AK42" s="548"/>
      <c r="AL42" s="548"/>
      <c r="AM42" s="548"/>
      <c r="AN42" s="548"/>
      <c r="AO42" s="548"/>
      <c r="AP42" s="548"/>
      <c r="AQ42" s="548"/>
      <c r="AR42" s="548"/>
      <c r="AS42" s="548"/>
      <c r="AT42" s="548"/>
      <c r="AU42" s="548"/>
      <c r="AV42" s="548"/>
      <c r="AW42" s="548"/>
      <c r="AX42" s="548"/>
      <c r="AY42" s="548"/>
      <c r="AZ42" s="548"/>
      <c r="BA42" s="548"/>
      <c r="BB42" s="548"/>
      <c r="BC42" s="548"/>
      <c r="BD42" s="548"/>
      <c r="BE42" s="548"/>
      <c r="BF42" s="548"/>
      <c r="BG42" s="548"/>
      <c r="BH42" s="548"/>
      <c r="BI42" s="548"/>
      <c r="BJ42" s="548"/>
      <c r="BK42" s="548"/>
      <c r="BL42" s="548"/>
      <c r="BM42" s="548"/>
      <c r="BN42" s="548"/>
      <c r="BO42" s="548"/>
      <c r="BP42" s="548"/>
      <c r="BQ42" s="548"/>
      <c r="BR42" s="548"/>
      <c r="BS42" s="548"/>
      <c r="BT42" s="548"/>
      <c r="BU42" s="548"/>
    </row>
    <row r="43" spans="1:73" s="586" customFormat="1" ht="21.95" customHeight="1">
      <c r="A43" s="957" t="s">
        <v>268</v>
      </c>
      <c r="B43" s="1006">
        <v>14542634.499999998</v>
      </c>
      <c r="C43" s="1006"/>
      <c r="D43" s="1033">
        <v>0</v>
      </c>
      <c r="E43" s="1033">
        <v>0</v>
      </c>
      <c r="F43" s="1034">
        <v>0</v>
      </c>
      <c r="G43" s="1007">
        <v>0</v>
      </c>
      <c r="H43" s="578" t="s">
        <v>4</v>
      </c>
      <c r="I43" s="958"/>
      <c r="J43" s="1133"/>
      <c r="K43" s="548"/>
      <c r="L43" s="548"/>
      <c r="M43" s="548"/>
      <c r="N43" s="548"/>
      <c r="O43" s="548"/>
      <c r="P43" s="548"/>
      <c r="Q43" s="548"/>
      <c r="R43" s="548"/>
      <c r="S43" s="548"/>
      <c r="T43" s="548"/>
      <c r="U43" s="548"/>
      <c r="V43" s="548"/>
      <c r="W43" s="548"/>
      <c r="X43" s="548"/>
      <c r="Y43" s="548"/>
      <c r="Z43" s="548"/>
      <c r="AA43" s="548"/>
      <c r="AB43" s="548"/>
      <c r="AC43" s="548"/>
      <c r="AD43" s="548"/>
      <c r="AE43" s="548"/>
      <c r="AF43" s="548"/>
      <c r="AG43" s="548"/>
      <c r="AH43" s="548"/>
      <c r="AI43" s="548"/>
      <c r="AJ43" s="548"/>
      <c r="AK43" s="548"/>
      <c r="AL43" s="548"/>
      <c r="AM43" s="548"/>
      <c r="AN43" s="548"/>
      <c r="AO43" s="548"/>
      <c r="AP43" s="548"/>
      <c r="AQ43" s="548"/>
      <c r="AR43" s="548"/>
      <c r="AS43" s="548"/>
      <c r="AT43" s="548"/>
      <c r="AU43" s="548"/>
      <c r="AV43" s="548"/>
      <c r="AW43" s="548"/>
      <c r="AX43" s="548"/>
      <c r="AY43" s="548"/>
      <c r="AZ43" s="548"/>
      <c r="BA43" s="548"/>
      <c r="BB43" s="548"/>
      <c r="BC43" s="548"/>
      <c r="BD43" s="548"/>
      <c r="BE43" s="548"/>
      <c r="BF43" s="548"/>
      <c r="BG43" s="548"/>
      <c r="BH43" s="548"/>
      <c r="BI43" s="548"/>
      <c r="BJ43" s="548"/>
      <c r="BK43" s="548"/>
      <c r="BL43" s="548"/>
      <c r="BM43" s="548"/>
      <c r="BN43" s="548"/>
      <c r="BO43" s="548"/>
      <c r="BP43" s="548"/>
      <c r="BQ43" s="548"/>
      <c r="BR43" s="548"/>
      <c r="BS43" s="548"/>
      <c r="BT43" s="548"/>
      <c r="BU43" s="548"/>
    </row>
    <row r="44" spans="1:73" s="586" customFormat="1" ht="21.95" customHeight="1">
      <c r="A44" s="957" t="s">
        <v>269</v>
      </c>
      <c r="B44" s="1006">
        <v>23324024.880000003</v>
      </c>
      <c r="C44" s="1006"/>
      <c r="D44" s="1033">
        <v>0</v>
      </c>
      <c r="E44" s="1033">
        <v>0</v>
      </c>
      <c r="F44" s="1034">
        <v>0</v>
      </c>
      <c r="G44" s="1007">
        <v>0</v>
      </c>
      <c r="H44" s="578" t="s">
        <v>4</v>
      </c>
      <c r="I44" s="958"/>
      <c r="J44" s="1133"/>
      <c r="K44" s="548"/>
      <c r="L44" s="548"/>
      <c r="M44" s="548"/>
      <c r="N44" s="548"/>
      <c r="O44" s="548"/>
      <c r="P44" s="548"/>
      <c r="Q44" s="548"/>
      <c r="R44" s="548"/>
      <c r="S44" s="548"/>
      <c r="T44" s="548"/>
      <c r="U44" s="548"/>
      <c r="V44" s="548"/>
      <c r="W44" s="548"/>
      <c r="X44" s="548"/>
      <c r="Y44" s="548"/>
      <c r="Z44" s="548"/>
      <c r="AA44" s="548"/>
      <c r="AB44" s="548"/>
      <c r="AC44" s="548"/>
      <c r="AD44" s="548"/>
      <c r="AE44" s="548"/>
      <c r="AF44" s="548"/>
      <c r="AG44" s="548"/>
      <c r="AH44" s="548"/>
      <c r="AI44" s="548"/>
      <c r="AJ44" s="548"/>
      <c r="AK44" s="548"/>
      <c r="AL44" s="548"/>
      <c r="AM44" s="548"/>
      <c r="AN44" s="548"/>
      <c r="AO44" s="548"/>
      <c r="AP44" s="548"/>
      <c r="AQ44" s="548"/>
      <c r="AR44" s="548"/>
      <c r="AS44" s="548"/>
      <c r="AT44" s="548"/>
      <c r="AU44" s="548"/>
      <c r="AV44" s="548"/>
      <c r="AW44" s="548"/>
      <c r="AX44" s="548"/>
      <c r="AY44" s="548"/>
      <c r="AZ44" s="548"/>
      <c r="BA44" s="548"/>
      <c r="BB44" s="548"/>
      <c r="BC44" s="548"/>
      <c r="BD44" s="548"/>
      <c r="BE44" s="548"/>
      <c r="BF44" s="548"/>
      <c r="BG44" s="548"/>
      <c r="BH44" s="548"/>
      <c r="BI44" s="548"/>
      <c r="BJ44" s="548"/>
      <c r="BK44" s="548"/>
      <c r="BL44" s="548"/>
      <c r="BM44" s="548"/>
      <c r="BN44" s="548"/>
      <c r="BO44" s="548"/>
      <c r="BP44" s="548"/>
      <c r="BQ44" s="548"/>
      <c r="BR44" s="548"/>
      <c r="BS44" s="548"/>
      <c r="BT44" s="548"/>
      <c r="BU44" s="548"/>
    </row>
    <row r="45" spans="1:73" s="586" customFormat="1" ht="21.95" customHeight="1">
      <c r="A45" s="957" t="s">
        <v>270</v>
      </c>
      <c r="B45" s="1006">
        <v>1008288.45</v>
      </c>
      <c r="C45" s="1006"/>
      <c r="D45" s="1033">
        <v>0</v>
      </c>
      <c r="E45" s="1033">
        <v>0</v>
      </c>
      <c r="F45" s="1034">
        <v>0</v>
      </c>
      <c r="G45" s="1007">
        <v>0</v>
      </c>
      <c r="H45" s="578" t="s">
        <v>4</v>
      </c>
      <c r="I45" s="958"/>
      <c r="J45" s="1133"/>
      <c r="K45" s="548"/>
      <c r="L45" s="548"/>
      <c r="M45" s="548"/>
      <c r="N45" s="548"/>
      <c r="O45" s="548"/>
      <c r="P45" s="548"/>
      <c r="Q45" s="548"/>
      <c r="R45" s="548"/>
      <c r="S45" s="548"/>
      <c r="T45" s="548"/>
      <c r="U45" s="548"/>
      <c r="V45" s="548"/>
      <c r="W45" s="548"/>
      <c r="X45" s="548"/>
      <c r="Y45" s="548"/>
      <c r="Z45" s="548"/>
      <c r="AA45" s="548"/>
      <c r="AB45" s="548"/>
      <c r="AC45" s="548"/>
      <c r="AD45" s="548"/>
      <c r="AE45" s="548"/>
      <c r="AF45" s="548"/>
      <c r="AG45" s="548"/>
      <c r="AH45" s="548"/>
      <c r="AI45" s="548"/>
      <c r="AJ45" s="548"/>
      <c r="AK45" s="548"/>
      <c r="AL45" s="548"/>
      <c r="AM45" s="548"/>
      <c r="AN45" s="548"/>
      <c r="AO45" s="548"/>
      <c r="AP45" s="548"/>
      <c r="AQ45" s="548"/>
      <c r="AR45" s="548"/>
      <c r="AS45" s="548"/>
      <c r="AT45" s="548"/>
      <c r="AU45" s="548"/>
      <c r="AV45" s="548"/>
      <c r="AW45" s="548"/>
      <c r="AX45" s="548"/>
      <c r="AY45" s="548"/>
      <c r="AZ45" s="548"/>
      <c r="BA45" s="548"/>
      <c r="BB45" s="548"/>
      <c r="BC45" s="548"/>
      <c r="BD45" s="548"/>
      <c r="BE45" s="548"/>
      <c r="BF45" s="548"/>
      <c r="BG45" s="548"/>
      <c r="BH45" s="548"/>
      <c r="BI45" s="548"/>
      <c r="BJ45" s="548"/>
      <c r="BK45" s="548"/>
      <c r="BL45" s="548"/>
      <c r="BM45" s="548"/>
      <c r="BN45" s="548"/>
      <c r="BO45" s="548"/>
      <c r="BP45" s="548"/>
      <c r="BQ45" s="548"/>
      <c r="BR45" s="548"/>
      <c r="BS45" s="548"/>
      <c r="BT45" s="548"/>
      <c r="BU45" s="548"/>
    </row>
    <row r="46" spans="1:73" s="586" customFormat="1" ht="21.95" customHeight="1">
      <c r="A46" s="957" t="s">
        <v>271</v>
      </c>
      <c r="B46" s="1006">
        <v>12780150.459999999</v>
      </c>
      <c r="C46" s="1006"/>
      <c r="D46" s="1033">
        <v>0</v>
      </c>
      <c r="E46" s="1033">
        <v>0</v>
      </c>
      <c r="F46" s="1034">
        <v>0</v>
      </c>
      <c r="G46" s="1007">
        <v>0</v>
      </c>
      <c r="H46" s="578" t="s">
        <v>4</v>
      </c>
      <c r="I46" s="958"/>
      <c r="J46" s="1133"/>
      <c r="K46" s="548"/>
      <c r="L46" s="548"/>
      <c r="M46" s="548"/>
      <c r="N46" s="548"/>
      <c r="O46" s="548"/>
      <c r="P46" s="548"/>
      <c r="Q46" s="548"/>
      <c r="R46" s="548"/>
      <c r="S46" s="548"/>
      <c r="T46" s="548"/>
      <c r="U46" s="548"/>
      <c r="V46" s="548"/>
      <c r="W46" s="548"/>
      <c r="X46" s="548"/>
      <c r="Y46" s="548"/>
      <c r="Z46" s="548"/>
      <c r="AA46" s="548"/>
      <c r="AB46" s="548"/>
      <c r="AC46" s="548"/>
      <c r="AD46" s="548"/>
      <c r="AE46" s="548"/>
      <c r="AF46" s="548"/>
      <c r="AG46" s="548"/>
      <c r="AH46" s="548"/>
      <c r="AI46" s="548"/>
      <c r="AJ46" s="548"/>
      <c r="AK46" s="548"/>
      <c r="AL46" s="548"/>
      <c r="AM46" s="548"/>
      <c r="AN46" s="548"/>
      <c r="AO46" s="548"/>
      <c r="AP46" s="548"/>
      <c r="AQ46" s="548"/>
      <c r="AR46" s="548"/>
      <c r="AS46" s="548"/>
      <c r="AT46" s="548"/>
      <c r="AU46" s="548"/>
      <c r="AV46" s="548"/>
      <c r="AW46" s="548"/>
      <c r="AX46" s="548"/>
      <c r="AY46" s="548"/>
      <c r="AZ46" s="548"/>
      <c r="BA46" s="548"/>
      <c r="BB46" s="548"/>
      <c r="BC46" s="548"/>
      <c r="BD46" s="548"/>
      <c r="BE46" s="548"/>
      <c r="BF46" s="548"/>
      <c r="BG46" s="548"/>
      <c r="BH46" s="548"/>
      <c r="BI46" s="548"/>
      <c r="BJ46" s="548"/>
      <c r="BK46" s="548"/>
      <c r="BL46" s="548"/>
      <c r="BM46" s="548"/>
      <c r="BN46" s="548"/>
      <c r="BO46" s="548"/>
      <c r="BP46" s="548"/>
      <c r="BQ46" s="548"/>
      <c r="BR46" s="548"/>
      <c r="BS46" s="548"/>
      <c r="BT46" s="548"/>
      <c r="BU46" s="548"/>
    </row>
    <row r="47" spans="1:73" s="586" customFormat="1" ht="21.95" customHeight="1">
      <c r="A47" s="957" t="s">
        <v>272</v>
      </c>
      <c r="B47" s="1006">
        <v>1618913.0699999996</v>
      </c>
      <c r="C47" s="1006"/>
      <c r="D47" s="1033">
        <v>0</v>
      </c>
      <c r="E47" s="1033">
        <v>0</v>
      </c>
      <c r="F47" s="1034">
        <v>0</v>
      </c>
      <c r="G47" s="1007">
        <v>0</v>
      </c>
      <c r="H47" s="578" t="s">
        <v>4</v>
      </c>
      <c r="I47" s="958"/>
      <c r="J47" s="1133"/>
      <c r="K47" s="548"/>
      <c r="L47" s="548"/>
      <c r="M47" s="548"/>
      <c r="N47" s="548"/>
      <c r="O47" s="548"/>
      <c r="P47" s="548"/>
      <c r="Q47" s="548"/>
      <c r="R47" s="548"/>
      <c r="S47" s="548"/>
      <c r="T47" s="548"/>
      <c r="U47" s="548"/>
      <c r="V47" s="548"/>
      <c r="W47" s="548"/>
      <c r="X47" s="548"/>
      <c r="Y47" s="548"/>
      <c r="Z47" s="548"/>
      <c r="AA47" s="548"/>
      <c r="AB47" s="548"/>
      <c r="AC47" s="548"/>
      <c r="AD47" s="548"/>
      <c r="AE47" s="548"/>
      <c r="AF47" s="548"/>
      <c r="AG47" s="548"/>
      <c r="AH47" s="548"/>
      <c r="AI47" s="548"/>
      <c r="AJ47" s="548"/>
      <c r="AK47" s="548"/>
      <c r="AL47" s="548"/>
      <c r="AM47" s="548"/>
      <c r="AN47" s="548"/>
      <c r="AO47" s="548"/>
      <c r="AP47" s="548"/>
      <c r="AQ47" s="548"/>
      <c r="AR47" s="548"/>
      <c r="AS47" s="548"/>
      <c r="AT47" s="548"/>
      <c r="AU47" s="548"/>
      <c r="AV47" s="548"/>
      <c r="AW47" s="548"/>
      <c r="AX47" s="548"/>
      <c r="AY47" s="548"/>
      <c r="AZ47" s="548"/>
      <c r="BA47" s="548"/>
      <c r="BB47" s="548"/>
      <c r="BC47" s="548"/>
      <c r="BD47" s="548"/>
      <c r="BE47" s="548"/>
      <c r="BF47" s="548"/>
      <c r="BG47" s="548"/>
      <c r="BH47" s="548"/>
      <c r="BI47" s="548"/>
      <c r="BJ47" s="548"/>
      <c r="BK47" s="548"/>
      <c r="BL47" s="548"/>
      <c r="BM47" s="548"/>
      <c r="BN47" s="548"/>
      <c r="BO47" s="548"/>
      <c r="BP47" s="548"/>
      <c r="BQ47" s="548"/>
      <c r="BR47" s="548"/>
      <c r="BS47" s="548"/>
      <c r="BT47" s="548"/>
      <c r="BU47" s="548"/>
    </row>
    <row r="48" spans="1:73" s="586" customFormat="1" ht="21.95" customHeight="1">
      <c r="A48" s="957" t="s">
        <v>273</v>
      </c>
      <c r="B48" s="1006">
        <v>236745760.89999998</v>
      </c>
      <c r="C48" s="1006"/>
      <c r="D48" s="1033">
        <v>2193.1999999999998</v>
      </c>
      <c r="E48" s="1033">
        <v>2193.1999999999998</v>
      </c>
      <c r="F48" s="1034">
        <v>2193.1999999999998</v>
      </c>
      <c r="G48" s="1007">
        <v>0</v>
      </c>
      <c r="H48" s="578" t="s">
        <v>4</v>
      </c>
      <c r="I48" s="958"/>
      <c r="J48" s="1133"/>
      <c r="K48" s="548"/>
      <c r="L48" s="548"/>
      <c r="M48" s="548"/>
      <c r="N48" s="548"/>
      <c r="O48" s="548"/>
      <c r="P48" s="548"/>
      <c r="Q48" s="548"/>
      <c r="R48" s="548"/>
      <c r="S48" s="548"/>
      <c r="T48" s="548"/>
      <c r="U48" s="548"/>
      <c r="V48" s="548"/>
      <c r="W48" s="548"/>
      <c r="X48" s="548"/>
      <c r="Y48" s="548"/>
      <c r="Z48" s="548"/>
      <c r="AA48" s="548"/>
      <c r="AB48" s="548"/>
      <c r="AC48" s="548"/>
      <c r="AD48" s="548"/>
      <c r="AE48" s="548"/>
      <c r="AF48" s="548"/>
      <c r="AG48" s="548"/>
      <c r="AH48" s="548"/>
      <c r="AI48" s="548"/>
      <c r="AJ48" s="548"/>
      <c r="AK48" s="548"/>
      <c r="AL48" s="548"/>
      <c r="AM48" s="548"/>
      <c r="AN48" s="548"/>
      <c r="AO48" s="548"/>
      <c r="AP48" s="548"/>
      <c r="AQ48" s="548"/>
      <c r="AR48" s="548"/>
      <c r="AS48" s="548"/>
      <c r="AT48" s="548"/>
      <c r="AU48" s="548"/>
      <c r="AV48" s="548"/>
      <c r="AW48" s="548"/>
      <c r="AX48" s="548"/>
      <c r="AY48" s="548"/>
      <c r="AZ48" s="548"/>
      <c r="BA48" s="548"/>
      <c r="BB48" s="548"/>
      <c r="BC48" s="548"/>
      <c r="BD48" s="548"/>
      <c r="BE48" s="548"/>
      <c r="BF48" s="548"/>
      <c r="BG48" s="548"/>
      <c r="BH48" s="548"/>
      <c r="BI48" s="548"/>
      <c r="BJ48" s="548"/>
      <c r="BK48" s="548"/>
      <c r="BL48" s="548"/>
      <c r="BM48" s="548"/>
      <c r="BN48" s="548"/>
      <c r="BO48" s="548"/>
      <c r="BP48" s="548"/>
      <c r="BQ48" s="548"/>
      <c r="BR48" s="548"/>
      <c r="BS48" s="548"/>
      <c r="BT48" s="548"/>
      <c r="BU48" s="548"/>
    </row>
    <row r="49" spans="1:73" s="586" customFormat="1" ht="21.95" customHeight="1">
      <c r="A49" s="957" t="s">
        <v>275</v>
      </c>
      <c r="B49" s="1006">
        <v>235460356.10000017</v>
      </c>
      <c r="C49" s="1006"/>
      <c r="D49" s="1033">
        <v>48021.71</v>
      </c>
      <c r="E49" s="1033">
        <v>9496</v>
      </c>
      <c r="F49" s="1034">
        <v>48021.71</v>
      </c>
      <c r="G49" s="1007">
        <v>0</v>
      </c>
      <c r="H49" s="578" t="s">
        <v>4</v>
      </c>
      <c r="I49" s="958"/>
      <c r="J49" s="1133"/>
      <c r="K49" s="548"/>
      <c r="L49" s="548"/>
      <c r="M49" s="548"/>
      <c r="N49" s="548"/>
      <c r="O49" s="548"/>
      <c r="P49" s="548"/>
      <c r="Q49" s="548"/>
      <c r="R49" s="548"/>
      <c r="S49" s="548"/>
      <c r="T49" s="548"/>
      <c r="U49" s="548"/>
      <c r="V49" s="548"/>
      <c r="W49" s="548"/>
      <c r="X49" s="548"/>
      <c r="Y49" s="548"/>
      <c r="Z49" s="548"/>
      <c r="AA49" s="548"/>
      <c r="AB49" s="548"/>
      <c r="AC49" s="548"/>
      <c r="AD49" s="548"/>
      <c r="AE49" s="548"/>
      <c r="AF49" s="548"/>
      <c r="AG49" s="548"/>
      <c r="AH49" s="548"/>
      <c r="AI49" s="548"/>
      <c r="AJ49" s="548"/>
      <c r="AK49" s="548"/>
      <c r="AL49" s="548"/>
      <c r="AM49" s="548"/>
      <c r="AN49" s="548"/>
      <c r="AO49" s="548"/>
      <c r="AP49" s="548"/>
      <c r="AQ49" s="548"/>
      <c r="AR49" s="548"/>
      <c r="AS49" s="548"/>
      <c r="AT49" s="548"/>
      <c r="AU49" s="548"/>
      <c r="AV49" s="548"/>
      <c r="AW49" s="548"/>
      <c r="AX49" s="548"/>
      <c r="AY49" s="548"/>
      <c r="AZ49" s="548"/>
      <c r="BA49" s="548"/>
      <c r="BB49" s="548"/>
      <c r="BC49" s="548"/>
      <c r="BD49" s="548"/>
      <c r="BE49" s="548"/>
      <c r="BF49" s="548"/>
      <c r="BG49" s="548"/>
      <c r="BH49" s="548"/>
      <c r="BI49" s="548"/>
      <c r="BJ49" s="548"/>
      <c r="BK49" s="548"/>
      <c r="BL49" s="548"/>
      <c r="BM49" s="548"/>
      <c r="BN49" s="548"/>
      <c r="BO49" s="548"/>
      <c r="BP49" s="548"/>
      <c r="BQ49" s="548"/>
      <c r="BR49" s="548"/>
      <c r="BS49" s="548"/>
      <c r="BT49" s="548"/>
      <c r="BU49" s="548"/>
    </row>
    <row r="50" spans="1:73" s="586" customFormat="1" ht="21.95" customHeight="1">
      <c r="A50" s="957" t="s">
        <v>276</v>
      </c>
      <c r="B50" s="1006">
        <v>244359.19999999998</v>
      </c>
      <c r="C50" s="1006"/>
      <c r="D50" s="1033">
        <v>0</v>
      </c>
      <c r="E50" s="1033">
        <v>0</v>
      </c>
      <c r="F50" s="1034">
        <v>0</v>
      </c>
      <c r="G50" s="1007">
        <v>0</v>
      </c>
      <c r="H50" s="578" t="s">
        <v>4</v>
      </c>
      <c r="I50" s="958"/>
      <c r="J50" s="1133"/>
      <c r="K50" s="548"/>
      <c r="L50" s="548"/>
      <c r="M50" s="548"/>
      <c r="N50" s="548"/>
      <c r="O50" s="548"/>
      <c r="P50" s="548"/>
      <c r="Q50" s="548"/>
      <c r="R50" s="548"/>
      <c r="S50" s="548"/>
      <c r="T50" s="548"/>
      <c r="U50" s="548"/>
      <c r="V50" s="548"/>
      <c r="W50" s="548"/>
      <c r="X50" s="548"/>
      <c r="Y50" s="548"/>
      <c r="Z50" s="548"/>
      <c r="AA50" s="548"/>
      <c r="AB50" s="548"/>
      <c r="AC50" s="548"/>
      <c r="AD50" s="548"/>
      <c r="AE50" s="548"/>
      <c r="AF50" s="548"/>
      <c r="AG50" s="548"/>
      <c r="AH50" s="548"/>
      <c r="AI50" s="548"/>
      <c r="AJ50" s="548"/>
      <c r="AK50" s="548"/>
      <c r="AL50" s="548"/>
      <c r="AM50" s="548"/>
      <c r="AN50" s="548"/>
      <c r="AO50" s="548"/>
      <c r="AP50" s="548"/>
      <c r="AQ50" s="548"/>
      <c r="AR50" s="548"/>
      <c r="AS50" s="548"/>
      <c r="AT50" s="548"/>
      <c r="AU50" s="548"/>
      <c r="AV50" s="548"/>
      <c r="AW50" s="548"/>
      <c r="AX50" s="548"/>
      <c r="AY50" s="548"/>
      <c r="AZ50" s="548"/>
      <c r="BA50" s="548"/>
      <c r="BB50" s="548"/>
      <c r="BC50" s="548"/>
      <c r="BD50" s="548"/>
      <c r="BE50" s="548"/>
      <c r="BF50" s="548"/>
      <c r="BG50" s="548"/>
      <c r="BH50" s="548"/>
      <c r="BI50" s="548"/>
      <c r="BJ50" s="548"/>
      <c r="BK50" s="548"/>
      <c r="BL50" s="548"/>
      <c r="BM50" s="548"/>
      <c r="BN50" s="548"/>
      <c r="BO50" s="548"/>
      <c r="BP50" s="548"/>
      <c r="BQ50" s="548"/>
      <c r="BR50" s="548"/>
      <c r="BS50" s="548"/>
      <c r="BT50" s="548"/>
      <c r="BU50" s="548"/>
    </row>
    <row r="51" spans="1:73" s="586" customFormat="1" ht="21.95" customHeight="1">
      <c r="A51" s="957" t="s">
        <v>277</v>
      </c>
      <c r="B51" s="1006">
        <v>25399490.439999994</v>
      </c>
      <c r="C51" s="1006"/>
      <c r="D51" s="1033">
        <v>697</v>
      </c>
      <c r="E51" s="1033">
        <v>0</v>
      </c>
      <c r="F51" s="1034">
        <v>697</v>
      </c>
      <c r="G51" s="1007">
        <v>0</v>
      </c>
      <c r="H51" s="578" t="s">
        <v>4</v>
      </c>
      <c r="I51" s="958"/>
      <c r="J51" s="1133"/>
      <c r="K51" s="548"/>
      <c r="L51" s="548"/>
      <c r="M51" s="548"/>
      <c r="N51" s="548"/>
      <c r="O51" s="548"/>
      <c r="P51" s="548"/>
      <c r="Q51" s="548"/>
      <c r="R51" s="548"/>
      <c r="S51" s="548"/>
      <c r="T51" s="548"/>
      <c r="U51" s="548"/>
      <c r="V51" s="548"/>
      <c r="W51" s="548"/>
      <c r="X51" s="548"/>
      <c r="Y51" s="548"/>
      <c r="Z51" s="548"/>
      <c r="AA51" s="548"/>
      <c r="AB51" s="548"/>
      <c r="AC51" s="548"/>
      <c r="AD51" s="548"/>
      <c r="AE51" s="548"/>
      <c r="AF51" s="548"/>
      <c r="AG51" s="548"/>
      <c r="AH51" s="548"/>
      <c r="AI51" s="548"/>
      <c r="AJ51" s="548"/>
      <c r="AK51" s="548"/>
      <c r="AL51" s="548"/>
      <c r="AM51" s="548"/>
      <c r="AN51" s="548"/>
      <c r="AO51" s="548"/>
      <c r="AP51" s="548"/>
      <c r="AQ51" s="548"/>
      <c r="AR51" s="548"/>
      <c r="AS51" s="548"/>
      <c r="AT51" s="548"/>
      <c r="AU51" s="548"/>
      <c r="AV51" s="548"/>
      <c r="AW51" s="548"/>
      <c r="AX51" s="548"/>
      <c r="AY51" s="548"/>
      <c r="AZ51" s="548"/>
      <c r="BA51" s="548"/>
      <c r="BB51" s="548"/>
      <c r="BC51" s="548"/>
      <c r="BD51" s="548"/>
      <c r="BE51" s="548"/>
      <c r="BF51" s="548"/>
      <c r="BG51" s="548"/>
      <c r="BH51" s="548"/>
      <c r="BI51" s="548"/>
      <c r="BJ51" s="548"/>
      <c r="BK51" s="548"/>
      <c r="BL51" s="548"/>
      <c r="BM51" s="548"/>
      <c r="BN51" s="548"/>
      <c r="BO51" s="548"/>
      <c r="BP51" s="548"/>
      <c r="BQ51" s="548"/>
      <c r="BR51" s="548"/>
      <c r="BS51" s="548"/>
      <c r="BT51" s="548"/>
      <c r="BU51" s="548"/>
    </row>
    <row r="52" spans="1:73" s="586" customFormat="1" ht="21.95" customHeight="1">
      <c r="A52" s="957" t="s">
        <v>278</v>
      </c>
      <c r="B52" s="1006">
        <v>954811463.18999994</v>
      </c>
      <c r="C52" s="1006"/>
      <c r="D52" s="1033">
        <v>0</v>
      </c>
      <c r="E52" s="1033">
        <v>0</v>
      </c>
      <c r="F52" s="1034">
        <v>0</v>
      </c>
      <c r="G52" s="1007">
        <v>0</v>
      </c>
      <c r="H52" s="578" t="s">
        <v>4</v>
      </c>
      <c r="I52" s="958"/>
      <c r="J52" s="1133"/>
      <c r="K52" s="548"/>
      <c r="L52" s="548"/>
      <c r="M52" s="548"/>
      <c r="N52" s="548"/>
      <c r="O52" s="548"/>
      <c r="P52" s="548"/>
      <c r="Q52" s="548"/>
      <c r="R52" s="548"/>
      <c r="S52" s="548"/>
      <c r="T52" s="548"/>
      <c r="U52" s="548"/>
      <c r="V52" s="548"/>
      <c r="W52" s="548"/>
      <c r="X52" s="548"/>
      <c r="Y52" s="548"/>
      <c r="Z52" s="548"/>
      <c r="AA52" s="548"/>
      <c r="AB52" s="548"/>
      <c r="AC52" s="548"/>
      <c r="AD52" s="548"/>
      <c r="AE52" s="548"/>
      <c r="AF52" s="548"/>
      <c r="AG52" s="548"/>
      <c r="AH52" s="548"/>
      <c r="AI52" s="548"/>
      <c r="AJ52" s="548"/>
      <c r="AK52" s="548"/>
      <c r="AL52" s="548"/>
      <c r="AM52" s="548"/>
      <c r="AN52" s="548"/>
      <c r="AO52" s="548"/>
      <c r="AP52" s="548"/>
      <c r="AQ52" s="548"/>
      <c r="AR52" s="548"/>
      <c r="AS52" s="548"/>
      <c r="AT52" s="548"/>
      <c r="AU52" s="548"/>
      <c r="AV52" s="548"/>
      <c r="AW52" s="548"/>
      <c r="AX52" s="548"/>
      <c r="AY52" s="548"/>
      <c r="AZ52" s="548"/>
      <c r="BA52" s="548"/>
      <c r="BB52" s="548"/>
      <c r="BC52" s="548"/>
      <c r="BD52" s="548"/>
      <c r="BE52" s="548"/>
      <c r="BF52" s="548"/>
      <c r="BG52" s="548"/>
      <c r="BH52" s="548"/>
      <c r="BI52" s="548"/>
      <c r="BJ52" s="548"/>
      <c r="BK52" s="548"/>
      <c r="BL52" s="548"/>
      <c r="BM52" s="548"/>
      <c r="BN52" s="548"/>
      <c r="BO52" s="548"/>
      <c r="BP52" s="548"/>
      <c r="BQ52" s="548"/>
      <c r="BR52" s="548"/>
      <c r="BS52" s="548"/>
      <c r="BT52" s="548"/>
      <c r="BU52" s="548"/>
    </row>
    <row r="53" spans="1:73" s="586" customFormat="1" ht="21.95" customHeight="1">
      <c r="A53" s="957" t="s">
        <v>619</v>
      </c>
      <c r="B53" s="1006">
        <v>12880893.130000001</v>
      </c>
      <c r="C53" s="1006"/>
      <c r="D53" s="1033">
        <v>0</v>
      </c>
      <c r="E53" s="1033">
        <v>0</v>
      </c>
      <c r="F53" s="1034">
        <v>0</v>
      </c>
      <c r="G53" s="1007">
        <v>0</v>
      </c>
      <c r="H53" s="578" t="s">
        <v>4</v>
      </c>
      <c r="I53" s="958"/>
      <c r="J53" s="1133"/>
      <c r="K53" s="548"/>
      <c r="L53" s="548"/>
      <c r="M53" s="548"/>
      <c r="N53" s="548"/>
      <c r="O53" s="548"/>
      <c r="P53" s="548"/>
      <c r="Q53" s="548"/>
      <c r="R53" s="548"/>
      <c r="S53" s="548"/>
      <c r="T53" s="548"/>
      <c r="U53" s="548"/>
      <c r="V53" s="548"/>
      <c r="W53" s="548"/>
      <c r="X53" s="548"/>
      <c r="Y53" s="548"/>
      <c r="Z53" s="548"/>
      <c r="AA53" s="548"/>
      <c r="AB53" s="548"/>
      <c r="AC53" s="548"/>
      <c r="AD53" s="548"/>
      <c r="AE53" s="548"/>
      <c r="AF53" s="548"/>
      <c r="AG53" s="548"/>
      <c r="AH53" s="548"/>
      <c r="AI53" s="548"/>
      <c r="AJ53" s="548"/>
      <c r="AK53" s="548"/>
      <c r="AL53" s="548"/>
      <c r="AM53" s="548"/>
      <c r="AN53" s="548"/>
      <c r="AO53" s="548"/>
      <c r="AP53" s="548"/>
      <c r="AQ53" s="548"/>
      <c r="AR53" s="548"/>
      <c r="AS53" s="548"/>
      <c r="AT53" s="548"/>
      <c r="AU53" s="548"/>
      <c r="AV53" s="548"/>
      <c r="AW53" s="548"/>
      <c r="AX53" s="548"/>
      <c r="AY53" s="548"/>
      <c r="AZ53" s="548"/>
      <c r="BA53" s="548"/>
      <c r="BB53" s="548"/>
      <c r="BC53" s="548"/>
      <c r="BD53" s="548"/>
      <c r="BE53" s="548"/>
      <c r="BF53" s="548"/>
      <c r="BG53" s="548"/>
      <c r="BH53" s="548"/>
      <c r="BI53" s="548"/>
      <c r="BJ53" s="548"/>
      <c r="BK53" s="548"/>
      <c r="BL53" s="548"/>
      <c r="BM53" s="548"/>
      <c r="BN53" s="548"/>
      <c r="BO53" s="548"/>
      <c r="BP53" s="548"/>
      <c r="BQ53" s="548"/>
      <c r="BR53" s="548"/>
      <c r="BS53" s="548"/>
      <c r="BT53" s="548"/>
      <c r="BU53" s="548"/>
    </row>
    <row r="54" spans="1:73" s="586" customFormat="1" ht="21.95" customHeight="1">
      <c r="A54" s="957" t="s">
        <v>280</v>
      </c>
      <c r="B54" s="1006">
        <v>1756721.8499999999</v>
      </c>
      <c r="C54" s="1006"/>
      <c r="D54" s="1033">
        <v>0</v>
      </c>
      <c r="E54" s="1033">
        <v>0</v>
      </c>
      <c r="F54" s="1034">
        <v>0</v>
      </c>
      <c r="G54" s="1007">
        <v>0</v>
      </c>
      <c r="H54" s="578" t="s">
        <v>4</v>
      </c>
      <c r="I54" s="958"/>
      <c r="J54" s="1133"/>
      <c r="K54" s="548"/>
      <c r="L54" s="548"/>
      <c r="M54" s="548"/>
      <c r="N54" s="548"/>
      <c r="O54" s="548"/>
      <c r="P54" s="548"/>
      <c r="Q54" s="548"/>
      <c r="R54" s="548"/>
      <c r="S54" s="548"/>
      <c r="T54" s="548"/>
      <c r="U54" s="548"/>
      <c r="V54" s="548"/>
      <c r="W54" s="548"/>
      <c r="X54" s="548"/>
      <c r="Y54" s="548"/>
      <c r="Z54" s="548"/>
      <c r="AA54" s="548"/>
      <c r="AB54" s="548"/>
      <c r="AC54" s="548"/>
      <c r="AD54" s="548"/>
      <c r="AE54" s="548"/>
      <c r="AF54" s="548"/>
      <c r="AG54" s="548"/>
      <c r="AH54" s="548"/>
      <c r="AI54" s="548"/>
      <c r="AJ54" s="548"/>
      <c r="AK54" s="548"/>
      <c r="AL54" s="548"/>
      <c r="AM54" s="548"/>
      <c r="AN54" s="548"/>
      <c r="AO54" s="548"/>
      <c r="AP54" s="548"/>
      <c r="AQ54" s="548"/>
      <c r="AR54" s="548"/>
      <c r="AS54" s="548"/>
      <c r="AT54" s="548"/>
      <c r="AU54" s="548"/>
      <c r="AV54" s="548"/>
      <c r="AW54" s="548"/>
      <c r="AX54" s="548"/>
      <c r="AY54" s="548"/>
      <c r="AZ54" s="548"/>
      <c r="BA54" s="548"/>
      <c r="BB54" s="548"/>
      <c r="BC54" s="548"/>
      <c r="BD54" s="548"/>
      <c r="BE54" s="548"/>
      <c r="BF54" s="548"/>
      <c r="BG54" s="548"/>
      <c r="BH54" s="548"/>
      <c r="BI54" s="548"/>
      <c r="BJ54" s="548"/>
      <c r="BK54" s="548"/>
      <c r="BL54" s="548"/>
      <c r="BM54" s="548"/>
      <c r="BN54" s="548"/>
      <c r="BO54" s="548"/>
      <c r="BP54" s="548"/>
      <c r="BQ54" s="548"/>
      <c r="BR54" s="548"/>
      <c r="BS54" s="548"/>
      <c r="BT54" s="548"/>
      <c r="BU54" s="548"/>
    </row>
    <row r="55" spans="1:73" s="586" customFormat="1" ht="21.95" customHeight="1">
      <c r="A55" s="960" t="s">
        <v>281</v>
      </c>
      <c r="B55" s="1006">
        <v>79188330.320000008</v>
      </c>
      <c r="C55" s="1006"/>
      <c r="D55" s="1033">
        <v>18537.86</v>
      </c>
      <c r="E55" s="1033">
        <v>2296.1999999999998</v>
      </c>
      <c r="F55" s="1034">
        <v>17832.86</v>
      </c>
      <c r="G55" s="1007">
        <v>705</v>
      </c>
      <c r="H55" s="578" t="s">
        <v>4</v>
      </c>
      <c r="I55" s="958"/>
      <c r="J55" s="1133"/>
      <c r="K55" s="548"/>
      <c r="L55" s="548"/>
      <c r="M55" s="548"/>
      <c r="N55" s="548"/>
      <c r="O55" s="548"/>
      <c r="P55" s="548"/>
      <c r="Q55" s="548"/>
      <c r="R55" s="548"/>
      <c r="S55" s="548"/>
      <c r="T55" s="548"/>
      <c r="U55" s="548"/>
      <c r="V55" s="548"/>
      <c r="W55" s="548"/>
      <c r="X55" s="548"/>
      <c r="Y55" s="548"/>
      <c r="Z55" s="548"/>
      <c r="AA55" s="548"/>
      <c r="AB55" s="548"/>
      <c r="AC55" s="548"/>
      <c r="AD55" s="548"/>
      <c r="AE55" s="548"/>
      <c r="AF55" s="548"/>
      <c r="AG55" s="548"/>
      <c r="AH55" s="548"/>
      <c r="AI55" s="548"/>
      <c r="AJ55" s="548"/>
      <c r="AK55" s="548"/>
      <c r="AL55" s="548"/>
      <c r="AM55" s="548"/>
      <c r="AN55" s="548"/>
      <c r="AO55" s="548"/>
      <c r="AP55" s="548"/>
      <c r="AQ55" s="548"/>
      <c r="AR55" s="548"/>
      <c r="AS55" s="548"/>
      <c r="AT55" s="548"/>
      <c r="AU55" s="548"/>
      <c r="AV55" s="548"/>
      <c r="AW55" s="548"/>
      <c r="AX55" s="548"/>
      <c r="AY55" s="548"/>
      <c r="AZ55" s="548"/>
      <c r="BA55" s="548"/>
      <c r="BB55" s="548"/>
      <c r="BC55" s="548"/>
      <c r="BD55" s="548"/>
      <c r="BE55" s="548"/>
      <c r="BF55" s="548"/>
      <c r="BG55" s="548"/>
      <c r="BH55" s="548"/>
      <c r="BI55" s="548"/>
      <c r="BJ55" s="548"/>
      <c r="BK55" s="548"/>
      <c r="BL55" s="548"/>
      <c r="BM55" s="548"/>
      <c r="BN55" s="548"/>
      <c r="BO55" s="548"/>
      <c r="BP55" s="548"/>
      <c r="BQ55" s="548"/>
      <c r="BR55" s="548"/>
      <c r="BS55" s="548"/>
      <c r="BT55" s="548"/>
      <c r="BU55" s="548"/>
    </row>
    <row r="56" spans="1:73" s="586" customFormat="1" ht="21.75" customHeight="1">
      <c r="A56" s="957" t="s">
        <v>282</v>
      </c>
      <c r="B56" s="1006">
        <v>21313502.519999996</v>
      </c>
      <c r="C56" s="1006"/>
      <c r="D56" s="1033">
        <v>0</v>
      </c>
      <c r="E56" s="1033">
        <v>0</v>
      </c>
      <c r="F56" s="1034">
        <v>0</v>
      </c>
      <c r="G56" s="1007">
        <v>0</v>
      </c>
      <c r="H56" s="578" t="s">
        <v>4</v>
      </c>
      <c r="I56" s="958"/>
      <c r="J56" s="1133"/>
      <c r="K56" s="548"/>
      <c r="L56" s="548"/>
      <c r="M56" s="548"/>
      <c r="N56" s="548"/>
      <c r="O56" s="548"/>
      <c r="P56" s="548"/>
      <c r="Q56" s="548"/>
      <c r="R56" s="548"/>
      <c r="S56" s="548"/>
      <c r="T56" s="548"/>
      <c r="U56" s="548"/>
      <c r="V56" s="548"/>
      <c r="W56" s="548"/>
      <c r="X56" s="548"/>
      <c r="Y56" s="548"/>
      <c r="Z56" s="548"/>
      <c r="AA56" s="548"/>
      <c r="AB56" s="548"/>
      <c r="AC56" s="548"/>
      <c r="AD56" s="548"/>
      <c r="AE56" s="548"/>
      <c r="AF56" s="548"/>
      <c r="AG56" s="548"/>
      <c r="AH56" s="548"/>
      <c r="AI56" s="548"/>
      <c r="AJ56" s="548"/>
      <c r="AK56" s="548"/>
      <c r="AL56" s="548"/>
      <c r="AM56" s="548"/>
      <c r="AN56" s="548"/>
      <c r="AO56" s="548"/>
      <c r="AP56" s="548"/>
      <c r="AQ56" s="548"/>
      <c r="AR56" s="548"/>
      <c r="AS56" s="548"/>
      <c r="AT56" s="548"/>
      <c r="AU56" s="548"/>
      <c r="AV56" s="548"/>
      <c r="AW56" s="548"/>
      <c r="AX56" s="548"/>
      <c r="AY56" s="548"/>
      <c r="AZ56" s="548"/>
      <c r="BA56" s="548"/>
      <c r="BB56" s="548"/>
      <c r="BC56" s="548"/>
      <c r="BD56" s="548"/>
      <c r="BE56" s="548"/>
      <c r="BF56" s="548"/>
      <c r="BG56" s="548"/>
      <c r="BH56" s="548"/>
      <c r="BI56" s="548"/>
      <c r="BJ56" s="548"/>
      <c r="BK56" s="548"/>
      <c r="BL56" s="548"/>
      <c r="BM56" s="548"/>
      <c r="BN56" s="548"/>
      <c r="BO56" s="548"/>
      <c r="BP56" s="548"/>
      <c r="BQ56" s="548"/>
      <c r="BR56" s="548"/>
      <c r="BS56" s="548"/>
      <c r="BT56" s="548"/>
      <c r="BU56" s="548"/>
    </row>
    <row r="57" spans="1:73" s="586" customFormat="1" ht="21.75" customHeight="1">
      <c r="A57" s="957" t="s">
        <v>283</v>
      </c>
      <c r="B57" s="1006">
        <v>2574526.3100000005</v>
      </c>
      <c r="C57" s="1006"/>
      <c r="D57" s="1033">
        <v>0</v>
      </c>
      <c r="E57" s="1033">
        <v>0</v>
      </c>
      <c r="F57" s="1034">
        <v>0</v>
      </c>
      <c r="G57" s="1007">
        <v>0</v>
      </c>
      <c r="H57" s="578" t="s">
        <v>4</v>
      </c>
      <c r="I57" s="958"/>
      <c r="J57" s="1133"/>
      <c r="K57" s="548"/>
      <c r="L57" s="548"/>
      <c r="M57" s="548"/>
      <c r="N57" s="548"/>
      <c r="O57" s="548"/>
      <c r="P57" s="548"/>
      <c r="Q57" s="548"/>
      <c r="R57" s="548"/>
      <c r="S57" s="548"/>
      <c r="T57" s="548"/>
      <c r="U57" s="548"/>
      <c r="V57" s="548"/>
      <c r="W57" s="548"/>
      <c r="X57" s="548"/>
      <c r="Y57" s="548"/>
      <c r="Z57" s="548"/>
      <c r="AA57" s="548"/>
      <c r="AB57" s="548"/>
      <c r="AC57" s="548"/>
      <c r="AD57" s="548"/>
      <c r="AE57" s="548"/>
      <c r="AF57" s="548"/>
      <c r="AG57" s="548"/>
      <c r="AH57" s="548"/>
      <c r="AI57" s="548"/>
      <c r="AJ57" s="548"/>
      <c r="AK57" s="548"/>
      <c r="AL57" s="548"/>
      <c r="AM57" s="548"/>
      <c r="AN57" s="548"/>
      <c r="AO57" s="548"/>
      <c r="AP57" s="548"/>
      <c r="AQ57" s="548"/>
      <c r="AR57" s="548"/>
      <c r="AS57" s="548"/>
      <c r="AT57" s="548"/>
      <c r="AU57" s="548"/>
      <c r="AV57" s="548"/>
      <c r="AW57" s="548"/>
      <c r="AX57" s="548"/>
      <c r="AY57" s="548"/>
      <c r="AZ57" s="548"/>
      <c r="BA57" s="548"/>
      <c r="BB57" s="548"/>
      <c r="BC57" s="548"/>
      <c r="BD57" s="548"/>
      <c r="BE57" s="548"/>
      <c r="BF57" s="548"/>
      <c r="BG57" s="548"/>
      <c r="BH57" s="548"/>
      <c r="BI57" s="548"/>
      <c r="BJ57" s="548"/>
      <c r="BK57" s="548"/>
      <c r="BL57" s="548"/>
      <c r="BM57" s="548"/>
      <c r="BN57" s="548"/>
      <c r="BO57" s="548"/>
      <c r="BP57" s="548"/>
      <c r="BQ57" s="548"/>
      <c r="BR57" s="548"/>
      <c r="BS57" s="548"/>
      <c r="BT57" s="548"/>
      <c r="BU57" s="548"/>
    </row>
    <row r="58" spans="1:73" s="586" customFormat="1" ht="21.75" customHeight="1">
      <c r="A58" s="959" t="s">
        <v>284</v>
      </c>
      <c r="B58" s="1006">
        <v>335952.35999999993</v>
      </c>
      <c r="C58" s="1006"/>
      <c r="D58" s="1033">
        <v>0</v>
      </c>
      <c r="E58" s="1033">
        <v>0</v>
      </c>
      <c r="F58" s="1034">
        <v>0</v>
      </c>
      <c r="G58" s="1007">
        <v>0</v>
      </c>
      <c r="H58" s="578" t="s">
        <v>4</v>
      </c>
      <c r="I58" s="958"/>
      <c r="J58" s="1133"/>
      <c r="K58" s="548"/>
      <c r="L58" s="548"/>
      <c r="M58" s="548"/>
      <c r="N58" s="548"/>
      <c r="O58" s="548"/>
      <c r="P58" s="548"/>
      <c r="Q58" s="548"/>
      <c r="R58" s="548"/>
      <c r="S58" s="548"/>
      <c r="T58" s="548"/>
      <c r="U58" s="548"/>
      <c r="V58" s="548"/>
      <c r="W58" s="548"/>
      <c r="X58" s="548"/>
      <c r="Y58" s="548"/>
      <c r="Z58" s="548"/>
      <c r="AA58" s="548"/>
      <c r="AB58" s="548"/>
      <c r="AC58" s="548"/>
      <c r="AD58" s="548"/>
      <c r="AE58" s="548"/>
      <c r="AF58" s="548"/>
      <c r="AG58" s="548"/>
      <c r="AH58" s="548"/>
      <c r="AI58" s="548"/>
      <c r="AJ58" s="548"/>
      <c r="AK58" s="548"/>
      <c r="AL58" s="548"/>
      <c r="AM58" s="548"/>
      <c r="AN58" s="548"/>
      <c r="AO58" s="548"/>
      <c r="AP58" s="548"/>
      <c r="AQ58" s="548"/>
      <c r="AR58" s="548"/>
      <c r="AS58" s="548"/>
      <c r="AT58" s="548"/>
      <c r="AU58" s="548"/>
      <c r="AV58" s="548"/>
      <c r="AW58" s="548"/>
      <c r="AX58" s="548"/>
      <c r="AY58" s="548"/>
      <c r="AZ58" s="548"/>
      <c r="BA58" s="548"/>
      <c r="BB58" s="548"/>
      <c r="BC58" s="548"/>
      <c r="BD58" s="548"/>
      <c r="BE58" s="548"/>
      <c r="BF58" s="548"/>
      <c r="BG58" s="548"/>
      <c r="BH58" s="548"/>
      <c r="BI58" s="548"/>
      <c r="BJ58" s="548"/>
      <c r="BK58" s="548"/>
      <c r="BL58" s="548"/>
      <c r="BM58" s="548"/>
      <c r="BN58" s="548"/>
      <c r="BO58" s="548"/>
      <c r="BP58" s="548"/>
      <c r="BQ58" s="548"/>
      <c r="BR58" s="548"/>
      <c r="BS58" s="548"/>
      <c r="BT58" s="548"/>
      <c r="BU58" s="548"/>
    </row>
    <row r="59" spans="1:73" s="586" customFormat="1" ht="21.75" customHeight="1">
      <c r="A59" s="957" t="s">
        <v>285</v>
      </c>
      <c r="B59" s="1006">
        <v>1643531.92</v>
      </c>
      <c r="C59" s="1006"/>
      <c r="D59" s="1033">
        <v>0</v>
      </c>
      <c r="E59" s="1033">
        <v>0</v>
      </c>
      <c r="F59" s="1034">
        <v>0</v>
      </c>
      <c r="G59" s="1007">
        <v>0</v>
      </c>
      <c r="H59" s="578" t="s">
        <v>4</v>
      </c>
      <c r="I59" s="958"/>
      <c r="J59" s="1133"/>
      <c r="K59" s="548"/>
      <c r="L59" s="548"/>
      <c r="M59" s="548"/>
      <c r="N59" s="548"/>
      <c r="O59" s="548"/>
      <c r="P59" s="548"/>
      <c r="Q59" s="548"/>
      <c r="R59" s="548"/>
      <c r="S59" s="548"/>
      <c r="T59" s="548"/>
      <c r="U59" s="548"/>
      <c r="V59" s="548"/>
      <c r="W59" s="548"/>
      <c r="X59" s="548"/>
      <c r="Y59" s="548"/>
      <c r="Z59" s="548"/>
      <c r="AA59" s="548"/>
      <c r="AB59" s="548"/>
      <c r="AC59" s="548"/>
      <c r="AD59" s="548"/>
      <c r="AE59" s="548"/>
      <c r="AF59" s="548"/>
      <c r="AG59" s="548"/>
      <c r="AH59" s="548"/>
      <c r="AI59" s="548"/>
      <c r="AJ59" s="548"/>
      <c r="AK59" s="548"/>
      <c r="AL59" s="548"/>
      <c r="AM59" s="548"/>
      <c r="AN59" s="548"/>
      <c r="AO59" s="548"/>
      <c r="AP59" s="548"/>
      <c r="AQ59" s="548"/>
      <c r="AR59" s="548"/>
      <c r="AS59" s="548"/>
      <c r="AT59" s="548"/>
      <c r="AU59" s="548"/>
      <c r="AV59" s="548"/>
      <c r="AW59" s="548"/>
      <c r="AX59" s="548"/>
      <c r="AY59" s="548"/>
      <c r="AZ59" s="548"/>
      <c r="BA59" s="548"/>
      <c r="BB59" s="548"/>
      <c r="BC59" s="548"/>
      <c r="BD59" s="548"/>
      <c r="BE59" s="548"/>
      <c r="BF59" s="548"/>
      <c r="BG59" s="548"/>
      <c r="BH59" s="548"/>
      <c r="BI59" s="548"/>
      <c r="BJ59" s="548"/>
      <c r="BK59" s="548"/>
      <c r="BL59" s="548"/>
      <c r="BM59" s="548"/>
      <c r="BN59" s="548"/>
      <c r="BO59" s="548"/>
      <c r="BP59" s="548"/>
      <c r="BQ59" s="548"/>
      <c r="BR59" s="548"/>
      <c r="BS59" s="548"/>
      <c r="BT59" s="548"/>
      <c r="BU59" s="548"/>
    </row>
    <row r="60" spans="1:73" s="586" customFormat="1" ht="21.75" customHeight="1">
      <c r="A60" s="957" t="s">
        <v>286</v>
      </c>
      <c r="B60" s="1006">
        <v>2631301.2600000012</v>
      </c>
      <c r="C60" s="1006"/>
      <c r="D60" s="1033">
        <v>0</v>
      </c>
      <c r="E60" s="1033">
        <v>0</v>
      </c>
      <c r="F60" s="1034">
        <v>0</v>
      </c>
      <c r="G60" s="1007">
        <v>0</v>
      </c>
      <c r="H60" s="578" t="s">
        <v>4</v>
      </c>
      <c r="I60" s="958"/>
      <c r="J60" s="1133"/>
      <c r="K60" s="548"/>
      <c r="L60" s="548"/>
      <c r="M60" s="548"/>
      <c r="N60" s="548"/>
      <c r="O60" s="548"/>
      <c r="P60" s="548"/>
      <c r="Q60" s="548"/>
      <c r="R60" s="548"/>
      <c r="S60" s="548"/>
      <c r="T60" s="548"/>
      <c r="U60" s="548"/>
      <c r="V60" s="548"/>
      <c r="W60" s="548"/>
      <c r="X60" s="548"/>
      <c r="Y60" s="548"/>
      <c r="Z60" s="548"/>
      <c r="AA60" s="548"/>
      <c r="AB60" s="548"/>
      <c r="AC60" s="548"/>
      <c r="AD60" s="548"/>
      <c r="AE60" s="548"/>
      <c r="AF60" s="548"/>
      <c r="AG60" s="548"/>
      <c r="AH60" s="548"/>
      <c r="AI60" s="548"/>
      <c r="AJ60" s="548"/>
      <c r="AK60" s="548"/>
      <c r="AL60" s="548"/>
      <c r="AM60" s="548"/>
      <c r="AN60" s="548"/>
      <c r="AO60" s="548"/>
      <c r="AP60" s="548"/>
      <c r="AQ60" s="548"/>
      <c r="AR60" s="548"/>
      <c r="AS60" s="548"/>
      <c r="AT60" s="548"/>
      <c r="AU60" s="548"/>
      <c r="AV60" s="548"/>
      <c r="AW60" s="548"/>
      <c r="AX60" s="548"/>
      <c r="AY60" s="548"/>
      <c r="AZ60" s="548"/>
      <c r="BA60" s="548"/>
      <c r="BB60" s="548"/>
      <c r="BC60" s="548"/>
      <c r="BD60" s="548"/>
      <c r="BE60" s="548"/>
      <c r="BF60" s="548"/>
      <c r="BG60" s="548"/>
      <c r="BH60" s="548"/>
      <c r="BI60" s="548"/>
      <c r="BJ60" s="548"/>
      <c r="BK60" s="548"/>
      <c r="BL60" s="548"/>
      <c r="BM60" s="548"/>
      <c r="BN60" s="548"/>
      <c r="BO60" s="548"/>
      <c r="BP60" s="548"/>
      <c r="BQ60" s="548"/>
      <c r="BR60" s="548"/>
      <c r="BS60" s="548"/>
      <c r="BT60" s="548"/>
      <c r="BU60" s="548"/>
    </row>
    <row r="61" spans="1:73" s="586" customFormat="1" ht="21.75" customHeight="1">
      <c r="A61" s="957" t="s">
        <v>287</v>
      </c>
      <c r="B61" s="1006">
        <v>534733.51</v>
      </c>
      <c r="C61" s="1006"/>
      <c r="D61" s="1033">
        <v>0</v>
      </c>
      <c r="E61" s="1033">
        <v>0</v>
      </c>
      <c r="F61" s="1034">
        <v>0</v>
      </c>
      <c r="G61" s="1007">
        <v>0</v>
      </c>
      <c r="H61" s="578"/>
      <c r="I61" s="958"/>
      <c r="J61" s="1133"/>
      <c r="K61" s="548"/>
      <c r="L61" s="548"/>
      <c r="M61" s="548"/>
      <c r="N61" s="548"/>
      <c r="O61" s="548"/>
      <c r="P61" s="548"/>
      <c r="Q61" s="548"/>
      <c r="R61" s="548"/>
      <c r="S61" s="548"/>
      <c r="T61" s="548"/>
      <c r="U61" s="548"/>
      <c r="V61" s="548"/>
      <c r="W61" s="548"/>
      <c r="X61" s="548"/>
      <c r="Y61" s="548"/>
      <c r="Z61" s="548"/>
      <c r="AA61" s="548"/>
      <c r="AB61" s="548"/>
      <c r="AC61" s="548"/>
      <c r="AD61" s="548"/>
      <c r="AE61" s="548"/>
      <c r="AF61" s="548"/>
      <c r="AG61" s="548"/>
      <c r="AH61" s="548"/>
      <c r="AI61" s="548"/>
      <c r="AJ61" s="548"/>
      <c r="AK61" s="548"/>
      <c r="AL61" s="548"/>
      <c r="AM61" s="548"/>
      <c r="AN61" s="548"/>
      <c r="AO61" s="548"/>
      <c r="AP61" s="548"/>
      <c r="AQ61" s="548"/>
      <c r="AR61" s="548"/>
      <c r="AS61" s="548"/>
      <c r="AT61" s="548"/>
      <c r="AU61" s="548"/>
      <c r="AV61" s="548"/>
      <c r="AW61" s="548"/>
      <c r="AX61" s="548"/>
      <c r="AY61" s="548"/>
      <c r="AZ61" s="548"/>
      <c r="BA61" s="548"/>
      <c r="BB61" s="548"/>
      <c r="BC61" s="548"/>
      <c r="BD61" s="548"/>
      <c r="BE61" s="548"/>
      <c r="BF61" s="548"/>
      <c r="BG61" s="548"/>
      <c r="BH61" s="548"/>
      <c r="BI61" s="548"/>
      <c r="BJ61" s="548"/>
      <c r="BK61" s="548"/>
      <c r="BL61" s="548"/>
      <c r="BM61" s="548"/>
      <c r="BN61" s="548"/>
      <c r="BO61" s="548"/>
      <c r="BP61" s="548"/>
      <c r="BQ61" s="548"/>
      <c r="BR61" s="548"/>
      <c r="BS61" s="548"/>
      <c r="BT61" s="548"/>
      <c r="BU61" s="548"/>
    </row>
    <row r="62" spans="1:73" s="586" customFormat="1" ht="21.75" customHeight="1">
      <c r="A62" s="957" t="s">
        <v>620</v>
      </c>
      <c r="B62" s="1006">
        <v>3297762.7100000004</v>
      </c>
      <c r="C62" s="1006"/>
      <c r="D62" s="1033">
        <v>0</v>
      </c>
      <c r="E62" s="1033">
        <v>0</v>
      </c>
      <c r="F62" s="1034">
        <v>0</v>
      </c>
      <c r="G62" s="1007">
        <v>0</v>
      </c>
      <c r="H62" s="578" t="s">
        <v>4</v>
      </c>
      <c r="I62" s="958"/>
      <c r="J62" s="1133"/>
      <c r="K62" s="548"/>
      <c r="L62" s="548"/>
      <c r="M62" s="548"/>
      <c r="N62" s="548"/>
      <c r="O62" s="548"/>
      <c r="P62" s="548"/>
      <c r="Q62" s="548"/>
      <c r="R62" s="548"/>
      <c r="S62" s="548"/>
      <c r="T62" s="548"/>
      <c r="U62" s="548"/>
      <c r="V62" s="548"/>
      <c r="W62" s="548"/>
      <c r="X62" s="548"/>
      <c r="Y62" s="548"/>
      <c r="Z62" s="548"/>
      <c r="AA62" s="548"/>
      <c r="AB62" s="548"/>
      <c r="AC62" s="548"/>
      <c r="AD62" s="548"/>
      <c r="AE62" s="548"/>
      <c r="AF62" s="548"/>
      <c r="AG62" s="548"/>
      <c r="AH62" s="548"/>
      <c r="AI62" s="548"/>
      <c r="AJ62" s="548"/>
      <c r="AK62" s="548"/>
      <c r="AL62" s="548"/>
      <c r="AM62" s="548"/>
      <c r="AN62" s="548"/>
      <c r="AO62" s="548"/>
      <c r="AP62" s="548"/>
      <c r="AQ62" s="548"/>
      <c r="AR62" s="548"/>
      <c r="AS62" s="548"/>
      <c r="AT62" s="548"/>
      <c r="AU62" s="548"/>
      <c r="AV62" s="548"/>
      <c r="AW62" s="548"/>
      <c r="AX62" s="548"/>
      <c r="AY62" s="548"/>
      <c r="AZ62" s="548"/>
      <c r="BA62" s="548"/>
      <c r="BB62" s="548"/>
      <c r="BC62" s="548"/>
      <c r="BD62" s="548"/>
      <c r="BE62" s="548"/>
      <c r="BF62" s="548"/>
      <c r="BG62" s="548"/>
      <c r="BH62" s="548"/>
      <c r="BI62" s="548"/>
      <c r="BJ62" s="548"/>
      <c r="BK62" s="548"/>
      <c r="BL62" s="548"/>
      <c r="BM62" s="548"/>
      <c r="BN62" s="548"/>
      <c r="BO62" s="548"/>
      <c r="BP62" s="548"/>
      <c r="BQ62" s="548"/>
      <c r="BR62" s="548"/>
      <c r="BS62" s="548"/>
      <c r="BT62" s="548"/>
      <c r="BU62" s="548"/>
    </row>
    <row r="63" spans="1:73" s="586" customFormat="1" ht="21.75" customHeight="1">
      <c r="A63" s="957" t="s">
        <v>289</v>
      </c>
      <c r="B63" s="1006">
        <v>1102343.76</v>
      </c>
      <c r="C63" s="1006"/>
      <c r="D63" s="1033">
        <v>0</v>
      </c>
      <c r="E63" s="1033">
        <v>0</v>
      </c>
      <c r="F63" s="1034">
        <v>0</v>
      </c>
      <c r="G63" s="1007">
        <v>0</v>
      </c>
      <c r="H63" s="578" t="s">
        <v>4</v>
      </c>
      <c r="I63" s="958"/>
      <c r="J63" s="1133"/>
      <c r="K63" s="548"/>
      <c r="L63" s="548"/>
      <c r="M63" s="548"/>
      <c r="N63" s="548"/>
      <c r="O63" s="548"/>
      <c r="P63" s="548"/>
      <c r="Q63" s="548"/>
      <c r="R63" s="548"/>
      <c r="S63" s="548"/>
      <c r="T63" s="548"/>
      <c r="U63" s="548"/>
      <c r="V63" s="548"/>
      <c r="W63" s="548"/>
      <c r="X63" s="548"/>
      <c r="Y63" s="548"/>
      <c r="Z63" s="548"/>
      <c r="AA63" s="548"/>
      <c r="AB63" s="548"/>
      <c r="AC63" s="548"/>
      <c r="AD63" s="548"/>
      <c r="AE63" s="548"/>
      <c r="AF63" s="548"/>
      <c r="AG63" s="548"/>
      <c r="AH63" s="548"/>
      <c r="AI63" s="548"/>
      <c r="AJ63" s="548"/>
      <c r="AK63" s="548"/>
      <c r="AL63" s="548"/>
      <c r="AM63" s="548"/>
      <c r="AN63" s="548"/>
      <c r="AO63" s="548"/>
      <c r="AP63" s="548"/>
      <c r="AQ63" s="548"/>
      <c r="AR63" s="548"/>
      <c r="AS63" s="548"/>
      <c r="AT63" s="548"/>
      <c r="AU63" s="548"/>
      <c r="AV63" s="548"/>
      <c r="AW63" s="548"/>
      <c r="AX63" s="548"/>
      <c r="AY63" s="548"/>
      <c r="AZ63" s="548"/>
      <c r="BA63" s="548"/>
      <c r="BB63" s="548"/>
      <c r="BC63" s="548"/>
      <c r="BD63" s="548"/>
      <c r="BE63" s="548"/>
      <c r="BF63" s="548"/>
      <c r="BG63" s="548"/>
      <c r="BH63" s="548"/>
      <c r="BI63" s="548"/>
      <c r="BJ63" s="548"/>
      <c r="BK63" s="548"/>
      <c r="BL63" s="548"/>
      <c r="BM63" s="548"/>
      <c r="BN63" s="548"/>
      <c r="BO63" s="548"/>
      <c r="BP63" s="548"/>
      <c r="BQ63" s="548"/>
      <c r="BR63" s="548"/>
      <c r="BS63" s="548"/>
      <c r="BT63" s="548"/>
      <c r="BU63" s="548"/>
    </row>
    <row r="64" spans="1:73" s="586" customFormat="1" ht="21.75" customHeight="1">
      <c r="A64" s="957" t="s">
        <v>290</v>
      </c>
      <c r="B64" s="1006">
        <v>11778568.769999998</v>
      </c>
      <c r="C64" s="1006"/>
      <c r="D64" s="1033">
        <v>0</v>
      </c>
      <c r="E64" s="1033">
        <v>0</v>
      </c>
      <c r="F64" s="1034">
        <v>0</v>
      </c>
      <c r="G64" s="1007">
        <v>0</v>
      </c>
      <c r="H64" s="578" t="s">
        <v>4</v>
      </c>
      <c r="I64" s="958"/>
      <c r="J64" s="1133"/>
      <c r="K64" s="548"/>
      <c r="L64" s="548"/>
      <c r="M64" s="548"/>
      <c r="N64" s="548"/>
      <c r="O64" s="548"/>
      <c r="P64" s="548"/>
      <c r="Q64" s="548"/>
      <c r="R64" s="548"/>
      <c r="S64" s="548"/>
      <c r="T64" s="548"/>
      <c r="U64" s="548"/>
      <c r="V64" s="548"/>
      <c r="W64" s="548"/>
      <c r="X64" s="548"/>
      <c r="Y64" s="548"/>
      <c r="Z64" s="548"/>
      <c r="AA64" s="548"/>
      <c r="AB64" s="548"/>
      <c r="AC64" s="548"/>
      <c r="AD64" s="548"/>
      <c r="AE64" s="548"/>
      <c r="AF64" s="548"/>
      <c r="AG64" s="548"/>
      <c r="AH64" s="548"/>
      <c r="AI64" s="548"/>
      <c r="AJ64" s="548"/>
      <c r="AK64" s="548"/>
      <c r="AL64" s="548"/>
      <c r="AM64" s="548"/>
      <c r="AN64" s="548"/>
      <c r="AO64" s="548"/>
      <c r="AP64" s="548"/>
      <c r="AQ64" s="548"/>
      <c r="AR64" s="548"/>
      <c r="AS64" s="548"/>
      <c r="AT64" s="548"/>
      <c r="AU64" s="548"/>
      <c r="AV64" s="548"/>
      <c r="AW64" s="548"/>
      <c r="AX64" s="548"/>
      <c r="AY64" s="548"/>
      <c r="AZ64" s="548"/>
      <c r="BA64" s="548"/>
      <c r="BB64" s="548"/>
      <c r="BC64" s="548"/>
      <c r="BD64" s="548"/>
      <c r="BE64" s="548"/>
      <c r="BF64" s="548"/>
      <c r="BG64" s="548"/>
      <c r="BH64" s="548"/>
      <c r="BI64" s="548"/>
      <c r="BJ64" s="548"/>
      <c r="BK64" s="548"/>
      <c r="BL64" s="548"/>
      <c r="BM64" s="548"/>
      <c r="BN64" s="548"/>
      <c r="BO64" s="548"/>
      <c r="BP64" s="548"/>
      <c r="BQ64" s="548"/>
      <c r="BR64" s="548"/>
      <c r="BS64" s="548"/>
      <c r="BT64" s="548"/>
      <c r="BU64" s="548"/>
    </row>
    <row r="65" spans="1:75" s="586" customFormat="1" ht="21.95" customHeight="1">
      <c r="A65" s="957" t="s">
        <v>291</v>
      </c>
      <c r="B65" s="1006">
        <v>9321511.2999999989</v>
      </c>
      <c r="C65" s="1006"/>
      <c r="D65" s="1033">
        <v>0</v>
      </c>
      <c r="E65" s="1033">
        <v>0</v>
      </c>
      <c r="F65" s="1034">
        <v>0</v>
      </c>
      <c r="G65" s="1007">
        <v>0</v>
      </c>
      <c r="H65" s="578" t="s">
        <v>4</v>
      </c>
      <c r="I65" s="958"/>
      <c r="J65" s="1133"/>
      <c r="K65" s="548"/>
      <c r="L65" s="548"/>
      <c r="M65" s="548"/>
      <c r="N65" s="548"/>
      <c r="O65" s="548"/>
      <c r="P65" s="548"/>
      <c r="Q65" s="548"/>
      <c r="R65" s="548"/>
      <c r="S65" s="548"/>
      <c r="T65" s="548"/>
      <c r="U65" s="548"/>
      <c r="V65" s="548"/>
      <c r="W65" s="548"/>
      <c r="X65" s="548"/>
      <c r="Y65" s="548"/>
      <c r="Z65" s="548"/>
      <c r="AA65" s="548"/>
      <c r="AB65" s="548"/>
      <c r="AC65" s="548"/>
      <c r="AD65" s="548"/>
      <c r="AE65" s="548"/>
      <c r="AF65" s="548"/>
      <c r="AG65" s="548"/>
      <c r="AH65" s="548"/>
      <c r="AI65" s="548"/>
      <c r="AJ65" s="548"/>
      <c r="AK65" s="548"/>
      <c r="AL65" s="548"/>
      <c r="AM65" s="548"/>
      <c r="AN65" s="548"/>
      <c r="AO65" s="548"/>
      <c r="AP65" s="548"/>
      <c r="AQ65" s="548"/>
      <c r="AR65" s="548"/>
      <c r="AS65" s="548"/>
      <c r="AT65" s="548"/>
      <c r="AU65" s="548"/>
      <c r="AV65" s="548"/>
      <c r="AW65" s="548"/>
      <c r="AX65" s="548"/>
      <c r="AY65" s="548"/>
      <c r="AZ65" s="548"/>
      <c r="BA65" s="548"/>
      <c r="BB65" s="548"/>
      <c r="BC65" s="548"/>
      <c r="BD65" s="548"/>
      <c r="BE65" s="548"/>
      <c r="BF65" s="548"/>
      <c r="BG65" s="548"/>
      <c r="BH65" s="548"/>
      <c r="BI65" s="548"/>
      <c r="BJ65" s="548"/>
      <c r="BK65" s="548"/>
      <c r="BL65" s="548"/>
      <c r="BM65" s="548"/>
      <c r="BN65" s="548"/>
      <c r="BO65" s="548"/>
      <c r="BP65" s="548"/>
      <c r="BQ65" s="548"/>
      <c r="BR65" s="548"/>
      <c r="BS65" s="548"/>
      <c r="BT65" s="548"/>
      <c r="BU65" s="548"/>
    </row>
    <row r="66" spans="1:75" s="586" customFormat="1" ht="21.95" customHeight="1">
      <c r="A66" s="957" t="s">
        <v>292</v>
      </c>
      <c r="B66" s="1006">
        <v>25365982.430000007</v>
      </c>
      <c r="C66" s="1006"/>
      <c r="D66" s="1033">
        <v>0</v>
      </c>
      <c r="E66" s="1033">
        <v>0</v>
      </c>
      <c r="F66" s="1034">
        <v>0</v>
      </c>
      <c r="G66" s="1007">
        <v>0</v>
      </c>
      <c r="H66" s="578" t="s">
        <v>4</v>
      </c>
      <c r="I66" s="958"/>
      <c r="J66" s="1133"/>
      <c r="K66" s="548"/>
      <c r="L66" s="548"/>
      <c r="M66" s="548"/>
      <c r="N66" s="548"/>
      <c r="O66" s="548"/>
      <c r="P66" s="548"/>
      <c r="Q66" s="548"/>
      <c r="R66" s="548"/>
      <c r="S66" s="548"/>
      <c r="T66" s="548"/>
      <c r="U66" s="548"/>
      <c r="V66" s="548"/>
      <c r="W66" s="548"/>
      <c r="X66" s="548"/>
      <c r="Y66" s="548"/>
      <c r="Z66" s="548"/>
      <c r="AA66" s="548"/>
      <c r="AB66" s="548"/>
      <c r="AC66" s="548"/>
      <c r="AD66" s="548"/>
      <c r="AE66" s="548"/>
      <c r="AF66" s="548"/>
      <c r="AG66" s="548"/>
      <c r="AH66" s="548"/>
      <c r="AI66" s="548"/>
      <c r="AJ66" s="548"/>
      <c r="AK66" s="548"/>
      <c r="AL66" s="548"/>
      <c r="AM66" s="548"/>
      <c r="AN66" s="548"/>
      <c r="AO66" s="548"/>
      <c r="AP66" s="548"/>
      <c r="AQ66" s="548"/>
      <c r="AR66" s="548"/>
      <c r="AS66" s="548"/>
      <c r="AT66" s="548"/>
      <c r="AU66" s="548"/>
      <c r="AV66" s="548"/>
      <c r="AW66" s="548"/>
      <c r="AX66" s="548"/>
      <c r="AY66" s="548"/>
      <c r="AZ66" s="548"/>
      <c r="BA66" s="548"/>
      <c r="BB66" s="548"/>
      <c r="BC66" s="548"/>
      <c r="BD66" s="548"/>
      <c r="BE66" s="548"/>
      <c r="BF66" s="548"/>
      <c r="BG66" s="548"/>
      <c r="BH66" s="548"/>
      <c r="BI66" s="548"/>
      <c r="BJ66" s="548"/>
      <c r="BK66" s="548"/>
      <c r="BL66" s="548"/>
      <c r="BM66" s="548"/>
      <c r="BN66" s="548"/>
      <c r="BO66" s="548"/>
      <c r="BP66" s="548"/>
      <c r="BQ66" s="548"/>
      <c r="BR66" s="548"/>
      <c r="BS66" s="548"/>
      <c r="BT66" s="548"/>
      <c r="BU66" s="548"/>
    </row>
    <row r="67" spans="1:75" s="586" customFormat="1" ht="21.95" customHeight="1">
      <c r="A67" s="957" t="s">
        <v>293</v>
      </c>
      <c r="B67" s="1006">
        <v>552304.19999999995</v>
      </c>
      <c r="C67" s="1006"/>
      <c r="D67" s="1033">
        <v>0</v>
      </c>
      <c r="E67" s="1033">
        <v>0</v>
      </c>
      <c r="F67" s="1034">
        <v>0</v>
      </c>
      <c r="G67" s="1007">
        <v>0</v>
      </c>
      <c r="H67" s="578" t="s">
        <v>4</v>
      </c>
      <c r="I67" s="958"/>
      <c r="J67" s="1133"/>
      <c r="K67" s="548"/>
      <c r="L67" s="548"/>
      <c r="M67" s="548"/>
      <c r="N67" s="548"/>
      <c r="O67" s="548"/>
      <c r="P67" s="548"/>
      <c r="Q67" s="548"/>
      <c r="R67" s="548"/>
      <c r="S67" s="548"/>
      <c r="T67" s="548"/>
      <c r="U67" s="548"/>
      <c r="V67" s="548"/>
      <c r="W67" s="548"/>
      <c r="X67" s="548"/>
      <c r="Y67" s="548"/>
      <c r="Z67" s="548"/>
      <c r="AA67" s="548"/>
      <c r="AB67" s="548"/>
      <c r="AC67" s="548"/>
      <c r="AD67" s="548"/>
      <c r="AE67" s="548"/>
      <c r="AF67" s="548"/>
      <c r="AG67" s="548"/>
      <c r="AH67" s="548"/>
      <c r="AI67" s="548"/>
      <c r="AJ67" s="548"/>
      <c r="AK67" s="548"/>
      <c r="AL67" s="548"/>
      <c r="AM67" s="548"/>
      <c r="AN67" s="548"/>
      <c r="AO67" s="548"/>
      <c r="AP67" s="548"/>
      <c r="AQ67" s="548"/>
      <c r="AR67" s="548"/>
      <c r="AS67" s="548"/>
      <c r="AT67" s="548"/>
      <c r="AU67" s="548"/>
      <c r="AV67" s="548"/>
      <c r="AW67" s="548"/>
      <c r="AX67" s="548"/>
      <c r="AY67" s="548"/>
      <c r="AZ67" s="548"/>
      <c r="BA67" s="548"/>
      <c r="BB67" s="548"/>
      <c r="BC67" s="548"/>
      <c r="BD67" s="548"/>
      <c r="BE67" s="548"/>
      <c r="BF67" s="548"/>
      <c r="BG67" s="548"/>
      <c r="BH67" s="548"/>
      <c r="BI67" s="548"/>
      <c r="BJ67" s="548"/>
      <c r="BK67" s="548"/>
      <c r="BL67" s="548"/>
      <c r="BM67" s="548"/>
      <c r="BN67" s="548"/>
      <c r="BO67" s="548"/>
      <c r="BP67" s="548"/>
      <c r="BQ67" s="548"/>
      <c r="BR67" s="548"/>
      <c r="BS67" s="548"/>
      <c r="BT67" s="548"/>
      <c r="BU67" s="548"/>
    </row>
    <row r="68" spans="1:75" s="586" customFormat="1" ht="21.95" customHeight="1">
      <c r="A68" s="957" t="s">
        <v>294</v>
      </c>
      <c r="B68" s="1006">
        <v>3700043.81</v>
      </c>
      <c r="C68" s="1006"/>
      <c r="D68" s="1033">
        <v>0</v>
      </c>
      <c r="E68" s="1033">
        <v>0</v>
      </c>
      <c r="F68" s="1034">
        <v>0</v>
      </c>
      <c r="G68" s="1007">
        <v>0</v>
      </c>
      <c r="H68" s="578" t="s">
        <v>4</v>
      </c>
      <c r="I68" s="958"/>
      <c r="J68" s="1133"/>
      <c r="K68" s="548"/>
      <c r="L68" s="548"/>
      <c r="M68" s="548"/>
      <c r="N68" s="548"/>
      <c r="O68" s="548"/>
      <c r="P68" s="548"/>
      <c r="Q68" s="548"/>
      <c r="R68" s="548"/>
      <c r="S68" s="548"/>
      <c r="T68" s="548"/>
      <c r="U68" s="548"/>
      <c r="V68" s="548"/>
      <c r="W68" s="548"/>
      <c r="X68" s="548"/>
      <c r="Y68" s="548"/>
      <c r="Z68" s="548"/>
      <c r="AA68" s="548"/>
      <c r="AB68" s="548"/>
      <c r="AC68" s="548"/>
      <c r="AD68" s="548"/>
      <c r="AE68" s="548"/>
      <c r="AF68" s="548"/>
      <c r="AG68" s="548"/>
      <c r="AH68" s="548"/>
      <c r="AI68" s="548"/>
      <c r="AJ68" s="548"/>
      <c r="AK68" s="548"/>
      <c r="AL68" s="548"/>
      <c r="AM68" s="548"/>
      <c r="AN68" s="548"/>
      <c r="AO68" s="548"/>
      <c r="AP68" s="548"/>
      <c r="AQ68" s="548"/>
      <c r="AR68" s="548"/>
      <c r="AS68" s="548"/>
      <c r="AT68" s="548"/>
      <c r="AU68" s="548"/>
      <c r="AV68" s="548"/>
      <c r="AW68" s="548"/>
      <c r="AX68" s="548"/>
      <c r="AY68" s="548"/>
      <c r="AZ68" s="548"/>
      <c r="BA68" s="548"/>
      <c r="BB68" s="548"/>
      <c r="BC68" s="548"/>
      <c r="BD68" s="548"/>
      <c r="BE68" s="548"/>
      <c r="BF68" s="548"/>
      <c r="BG68" s="548"/>
      <c r="BH68" s="548"/>
      <c r="BI68" s="548"/>
      <c r="BJ68" s="548"/>
      <c r="BK68" s="548"/>
      <c r="BL68" s="548"/>
      <c r="BM68" s="548"/>
      <c r="BN68" s="548"/>
      <c r="BO68" s="548"/>
      <c r="BP68" s="548"/>
      <c r="BQ68" s="548"/>
      <c r="BR68" s="548"/>
      <c r="BS68" s="548"/>
      <c r="BT68" s="548"/>
      <c r="BU68" s="548"/>
    </row>
    <row r="69" spans="1:75" s="586" customFormat="1" ht="21.95" customHeight="1">
      <c r="A69" s="957" t="s">
        <v>295</v>
      </c>
      <c r="B69" s="1006">
        <v>3698692.2800000003</v>
      </c>
      <c r="C69" s="1006"/>
      <c r="D69" s="1033">
        <v>0</v>
      </c>
      <c r="E69" s="1033">
        <v>0</v>
      </c>
      <c r="F69" s="1034">
        <v>0</v>
      </c>
      <c r="G69" s="1007">
        <v>0</v>
      </c>
      <c r="H69" s="578" t="s">
        <v>4</v>
      </c>
      <c r="I69" s="958"/>
      <c r="J69" s="1133"/>
      <c r="K69" s="548"/>
      <c r="L69" s="548"/>
      <c r="M69" s="548"/>
      <c r="N69" s="548"/>
      <c r="O69" s="548"/>
      <c r="P69" s="548"/>
      <c r="Q69" s="548"/>
      <c r="R69" s="548"/>
      <c r="S69" s="548"/>
      <c r="T69" s="548"/>
      <c r="U69" s="548"/>
      <c r="V69" s="548"/>
      <c r="W69" s="548"/>
      <c r="X69" s="548"/>
      <c r="Y69" s="548"/>
      <c r="Z69" s="548"/>
      <c r="AA69" s="548"/>
      <c r="AB69" s="548"/>
      <c r="AC69" s="548"/>
      <c r="AD69" s="548"/>
      <c r="AE69" s="548"/>
      <c r="AF69" s="548"/>
      <c r="AG69" s="548"/>
      <c r="AH69" s="548"/>
      <c r="AI69" s="548"/>
      <c r="AJ69" s="548"/>
      <c r="AK69" s="548"/>
      <c r="AL69" s="548"/>
      <c r="AM69" s="548"/>
      <c r="AN69" s="548"/>
      <c r="AO69" s="548"/>
      <c r="AP69" s="548"/>
      <c r="AQ69" s="548"/>
      <c r="AR69" s="548"/>
      <c r="AS69" s="548"/>
      <c r="AT69" s="548"/>
      <c r="AU69" s="548"/>
      <c r="AV69" s="548"/>
      <c r="AW69" s="548"/>
      <c r="AX69" s="548"/>
      <c r="AY69" s="548"/>
      <c r="AZ69" s="548"/>
      <c r="BA69" s="548"/>
      <c r="BB69" s="548"/>
      <c r="BC69" s="548"/>
      <c r="BD69" s="548"/>
      <c r="BE69" s="548"/>
      <c r="BF69" s="548"/>
      <c r="BG69" s="548"/>
      <c r="BH69" s="548"/>
      <c r="BI69" s="548"/>
      <c r="BJ69" s="548"/>
      <c r="BK69" s="548"/>
      <c r="BL69" s="548"/>
      <c r="BM69" s="548"/>
      <c r="BN69" s="548"/>
      <c r="BO69" s="548"/>
      <c r="BP69" s="548"/>
      <c r="BQ69" s="548"/>
      <c r="BR69" s="548"/>
      <c r="BS69" s="548"/>
      <c r="BT69" s="548"/>
      <c r="BU69" s="548"/>
    </row>
    <row r="70" spans="1:75" s="586" customFormat="1" ht="21.95" customHeight="1">
      <c r="A70" s="1159" t="s">
        <v>296</v>
      </c>
      <c r="B70" s="1006">
        <v>1780354.5399999996</v>
      </c>
      <c r="C70" s="1006"/>
      <c r="D70" s="1033">
        <v>0</v>
      </c>
      <c r="E70" s="1033">
        <v>0</v>
      </c>
      <c r="F70" s="1034">
        <v>0</v>
      </c>
      <c r="G70" s="1007">
        <v>0</v>
      </c>
      <c r="H70" s="578" t="s">
        <v>4</v>
      </c>
      <c r="I70" s="958"/>
      <c r="J70" s="1133"/>
      <c r="K70" s="548"/>
      <c r="L70" s="548"/>
      <c r="M70" s="548"/>
      <c r="N70" s="548"/>
      <c r="O70" s="548"/>
      <c r="P70" s="548"/>
      <c r="Q70" s="548"/>
      <c r="R70" s="548"/>
      <c r="S70" s="548"/>
      <c r="T70" s="548"/>
      <c r="U70" s="548"/>
      <c r="V70" s="548"/>
      <c r="W70" s="548"/>
      <c r="X70" s="548"/>
      <c r="Y70" s="548"/>
      <c r="Z70" s="548"/>
      <c r="AA70" s="548"/>
      <c r="AB70" s="548"/>
      <c r="AC70" s="548"/>
      <c r="AD70" s="548"/>
      <c r="AE70" s="548"/>
      <c r="AF70" s="548"/>
      <c r="AG70" s="548"/>
      <c r="AH70" s="548"/>
      <c r="AI70" s="548"/>
      <c r="AJ70" s="548"/>
      <c r="AK70" s="548"/>
      <c r="AL70" s="548"/>
      <c r="AM70" s="548"/>
      <c r="AN70" s="548"/>
      <c r="AO70" s="548"/>
      <c r="AP70" s="548"/>
      <c r="AQ70" s="548"/>
      <c r="AR70" s="548"/>
      <c r="AS70" s="548"/>
      <c r="AT70" s="548"/>
      <c r="AU70" s="548"/>
      <c r="AV70" s="548"/>
      <c r="AW70" s="548"/>
      <c r="AX70" s="548"/>
      <c r="AY70" s="548"/>
      <c r="AZ70" s="548"/>
      <c r="BA70" s="548"/>
      <c r="BB70" s="548"/>
      <c r="BC70" s="548"/>
      <c r="BD70" s="548"/>
      <c r="BE70" s="548"/>
      <c r="BF70" s="548"/>
      <c r="BG70" s="548"/>
      <c r="BH70" s="548"/>
      <c r="BI70" s="548"/>
      <c r="BJ70" s="548"/>
      <c r="BK70" s="548"/>
      <c r="BL70" s="548"/>
      <c r="BM70" s="548"/>
      <c r="BN70" s="548"/>
      <c r="BO70" s="548"/>
      <c r="BP70" s="548"/>
      <c r="BQ70" s="548"/>
      <c r="BR70" s="548"/>
      <c r="BS70" s="548"/>
      <c r="BT70" s="548"/>
      <c r="BU70" s="548"/>
    </row>
    <row r="71" spans="1:75" s="586" customFormat="1" ht="21.95" customHeight="1">
      <c r="A71" s="1159" t="s">
        <v>297</v>
      </c>
      <c r="B71" s="1006">
        <v>316129.82</v>
      </c>
      <c r="C71" s="1006"/>
      <c r="D71" s="1033">
        <v>0</v>
      </c>
      <c r="E71" s="1033">
        <v>0</v>
      </c>
      <c r="F71" s="1034">
        <v>0</v>
      </c>
      <c r="G71" s="1007">
        <v>0</v>
      </c>
      <c r="H71" s="578" t="s">
        <v>4</v>
      </c>
      <c r="I71" s="958"/>
      <c r="J71" s="1133"/>
      <c r="K71" s="548"/>
      <c r="L71" s="548"/>
      <c r="M71" s="548"/>
      <c r="N71" s="548"/>
      <c r="O71" s="548"/>
      <c r="P71" s="548"/>
      <c r="Q71" s="548"/>
      <c r="R71" s="548"/>
      <c r="S71" s="548"/>
      <c r="T71" s="548"/>
      <c r="U71" s="548"/>
      <c r="V71" s="548"/>
      <c r="W71" s="548"/>
      <c r="X71" s="548"/>
      <c r="Y71" s="548"/>
      <c r="Z71" s="548"/>
      <c r="AA71" s="548"/>
      <c r="AB71" s="548"/>
      <c r="AC71" s="548"/>
      <c r="AD71" s="548"/>
      <c r="AE71" s="548"/>
      <c r="AF71" s="548"/>
      <c r="AG71" s="548"/>
      <c r="AH71" s="548"/>
      <c r="AI71" s="548"/>
      <c r="AJ71" s="548"/>
      <c r="AK71" s="548"/>
      <c r="AL71" s="548"/>
      <c r="AM71" s="548"/>
      <c r="AN71" s="548"/>
      <c r="AO71" s="548"/>
      <c r="AP71" s="548"/>
      <c r="AQ71" s="548"/>
      <c r="AR71" s="548"/>
      <c r="AS71" s="548"/>
      <c r="AT71" s="548"/>
      <c r="AU71" s="548"/>
      <c r="AV71" s="548"/>
      <c r="AW71" s="548"/>
      <c r="AX71" s="548"/>
      <c r="AY71" s="548"/>
      <c r="AZ71" s="548"/>
      <c r="BA71" s="548"/>
      <c r="BB71" s="548"/>
      <c r="BC71" s="548"/>
      <c r="BD71" s="548"/>
      <c r="BE71" s="548"/>
      <c r="BF71" s="548"/>
      <c r="BG71" s="548"/>
      <c r="BH71" s="548"/>
      <c r="BI71" s="548"/>
      <c r="BJ71" s="548"/>
      <c r="BK71" s="548"/>
      <c r="BL71" s="548"/>
      <c r="BM71" s="548"/>
      <c r="BN71" s="548"/>
      <c r="BO71" s="548"/>
      <c r="BP71" s="548"/>
      <c r="BQ71" s="548"/>
      <c r="BR71" s="548"/>
      <c r="BS71" s="548"/>
      <c r="BT71" s="548"/>
      <c r="BU71" s="548"/>
    </row>
    <row r="72" spans="1:75" s="586" customFormat="1" ht="21.95" customHeight="1">
      <c r="A72" s="1159" t="s">
        <v>298</v>
      </c>
      <c r="B72" s="1006">
        <v>8365839.3499999996</v>
      </c>
      <c r="C72" s="1006"/>
      <c r="D72" s="1033">
        <v>0</v>
      </c>
      <c r="E72" s="1033">
        <v>0</v>
      </c>
      <c r="F72" s="1034">
        <v>0</v>
      </c>
      <c r="G72" s="1007">
        <v>0</v>
      </c>
      <c r="H72" s="578" t="s">
        <v>4</v>
      </c>
      <c r="I72" s="958"/>
      <c r="J72" s="1133"/>
      <c r="K72" s="548"/>
      <c r="L72" s="548"/>
      <c r="M72" s="548"/>
      <c r="N72" s="548"/>
      <c r="O72" s="548"/>
      <c r="P72" s="548"/>
      <c r="Q72" s="548"/>
      <c r="R72" s="548"/>
      <c r="S72" s="548"/>
      <c r="T72" s="548"/>
      <c r="U72" s="548"/>
      <c r="V72" s="548"/>
      <c r="W72" s="548"/>
      <c r="X72" s="548"/>
      <c r="Y72" s="548"/>
      <c r="Z72" s="548"/>
      <c r="AA72" s="548"/>
      <c r="AB72" s="548"/>
      <c r="AC72" s="548"/>
      <c r="AD72" s="548"/>
      <c r="AE72" s="548"/>
      <c r="AF72" s="548"/>
      <c r="AG72" s="548"/>
      <c r="AH72" s="548"/>
      <c r="AI72" s="548"/>
      <c r="AJ72" s="548"/>
      <c r="AK72" s="548"/>
      <c r="AL72" s="548"/>
      <c r="AM72" s="548"/>
      <c r="AN72" s="548"/>
      <c r="AO72" s="548"/>
      <c r="AP72" s="548"/>
      <c r="AQ72" s="548"/>
      <c r="AR72" s="548"/>
      <c r="AS72" s="548"/>
      <c r="AT72" s="548"/>
      <c r="AU72" s="548"/>
      <c r="AV72" s="548"/>
      <c r="AW72" s="548"/>
      <c r="AX72" s="548"/>
      <c r="AY72" s="548"/>
      <c r="AZ72" s="548"/>
      <c r="BA72" s="548"/>
      <c r="BB72" s="548"/>
      <c r="BC72" s="548"/>
      <c r="BD72" s="548"/>
      <c r="BE72" s="548"/>
      <c r="BF72" s="548"/>
      <c r="BG72" s="548"/>
      <c r="BH72" s="548"/>
      <c r="BI72" s="548"/>
      <c r="BJ72" s="548"/>
      <c r="BK72" s="548"/>
      <c r="BL72" s="548"/>
      <c r="BM72" s="548"/>
      <c r="BN72" s="548"/>
      <c r="BO72" s="548"/>
      <c r="BP72" s="548"/>
      <c r="BQ72" s="548"/>
      <c r="BR72" s="548"/>
      <c r="BS72" s="548"/>
      <c r="BT72" s="548"/>
      <c r="BU72" s="548"/>
    </row>
    <row r="73" spans="1:75" s="586" customFormat="1" ht="21.95" customHeight="1">
      <c r="A73" s="1159" t="s">
        <v>299</v>
      </c>
      <c r="B73" s="1006">
        <v>2492269.44</v>
      </c>
      <c r="C73" s="1006"/>
      <c r="D73" s="1033">
        <v>0</v>
      </c>
      <c r="E73" s="1033">
        <v>0</v>
      </c>
      <c r="F73" s="1034">
        <v>0</v>
      </c>
      <c r="G73" s="1007">
        <v>0</v>
      </c>
      <c r="H73" s="578" t="s">
        <v>4</v>
      </c>
      <c r="I73" s="958"/>
      <c r="J73" s="1133"/>
      <c r="K73" s="548"/>
      <c r="L73" s="548"/>
      <c r="M73" s="548"/>
      <c r="N73" s="548"/>
      <c r="O73" s="548"/>
      <c r="P73" s="548"/>
      <c r="Q73" s="548"/>
      <c r="R73" s="548"/>
      <c r="S73" s="548"/>
      <c r="T73" s="548"/>
      <c r="U73" s="548"/>
      <c r="V73" s="548"/>
      <c r="W73" s="548"/>
      <c r="X73" s="548"/>
      <c r="Y73" s="548"/>
      <c r="Z73" s="548"/>
      <c r="AA73" s="548"/>
      <c r="AB73" s="548"/>
      <c r="AC73" s="548"/>
      <c r="AD73" s="548"/>
      <c r="AE73" s="548"/>
      <c r="AF73" s="548"/>
      <c r="AG73" s="548"/>
      <c r="AH73" s="548"/>
      <c r="AI73" s="548"/>
      <c r="AJ73" s="548"/>
      <c r="AK73" s="548"/>
      <c r="AL73" s="548"/>
      <c r="AM73" s="548"/>
      <c r="AN73" s="548"/>
      <c r="AO73" s="548"/>
      <c r="AP73" s="548"/>
      <c r="AQ73" s="548"/>
      <c r="AR73" s="548"/>
      <c r="AS73" s="548"/>
      <c r="AT73" s="548"/>
      <c r="AU73" s="548"/>
      <c r="AV73" s="548"/>
      <c r="AW73" s="548"/>
      <c r="AX73" s="548"/>
      <c r="AY73" s="548"/>
      <c r="AZ73" s="548"/>
      <c r="BA73" s="548"/>
      <c r="BB73" s="548"/>
      <c r="BC73" s="548"/>
      <c r="BD73" s="548"/>
      <c r="BE73" s="548"/>
      <c r="BF73" s="548"/>
      <c r="BG73" s="548"/>
      <c r="BH73" s="548"/>
      <c r="BI73" s="548"/>
      <c r="BJ73" s="548"/>
      <c r="BK73" s="548"/>
      <c r="BL73" s="548"/>
      <c r="BM73" s="548"/>
      <c r="BN73" s="548"/>
      <c r="BO73" s="548"/>
      <c r="BP73" s="548"/>
      <c r="BQ73" s="548"/>
      <c r="BR73" s="548"/>
      <c r="BS73" s="548"/>
      <c r="BT73" s="548"/>
      <c r="BU73" s="548"/>
    </row>
    <row r="74" spans="1:75" s="586" customFormat="1" ht="21.95" customHeight="1">
      <c r="A74" s="1159" t="s">
        <v>300</v>
      </c>
      <c r="B74" s="1006">
        <v>658684.9800000001</v>
      </c>
      <c r="C74" s="1006"/>
      <c r="D74" s="1033">
        <v>0</v>
      </c>
      <c r="E74" s="1033">
        <v>0</v>
      </c>
      <c r="F74" s="1034">
        <v>0</v>
      </c>
      <c r="G74" s="1007">
        <v>0</v>
      </c>
      <c r="H74" s="578" t="s">
        <v>4</v>
      </c>
      <c r="I74" s="958"/>
      <c r="J74" s="1133"/>
      <c r="K74" s="548"/>
      <c r="L74" s="548"/>
      <c r="M74" s="548"/>
      <c r="N74" s="548"/>
      <c r="O74" s="548"/>
      <c r="P74" s="548"/>
      <c r="Q74" s="548"/>
      <c r="R74" s="548"/>
      <c r="S74" s="548"/>
      <c r="T74" s="548"/>
      <c r="U74" s="548"/>
      <c r="V74" s="548"/>
      <c r="W74" s="548"/>
      <c r="X74" s="548"/>
      <c r="Y74" s="548"/>
      <c r="Z74" s="548"/>
      <c r="AA74" s="548"/>
      <c r="AB74" s="548"/>
      <c r="AC74" s="548"/>
      <c r="AD74" s="548"/>
      <c r="AE74" s="548"/>
      <c r="AF74" s="548"/>
      <c r="AG74" s="548"/>
      <c r="AH74" s="548"/>
      <c r="AI74" s="548"/>
      <c r="AJ74" s="548"/>
      <c r="AK74" s="548"/>
      <c r="AL74" s="548"/>
      <c r="AM74" s="548"/>
      <c r="AN74" s="548"/>
      <c r="AO74" s="548"/>
      <c r="AP74" s="548"/>
      <c r="AQ74" s="548"/>
      <c r="AR74" s="548"/>
      <c r="AS74" s="548"/>
      <c r="AT74" s="548"/>
      <c r="AU74" s="548"/>
      <c r="AV74" s="548"/>
      <c r="AW74" s="548"/>
      <c r="AX74" s="548"/>
      <c r="AY74" s="548"/>
      <c r="AZ74" s="548"/>
      <c r="BA74" s="548"/>
      <c r="BB74" s="548"/>
      <c r="BC74" s="548"/>
      <c r="BD74" s="548"/>
      <c r="BE74" s="548"/>
      <c r="BF74" s="548"/>
      <c r="BG74" s="548"/>
      <c r="BH74" s="548"/>
      <c r="BI74" s="548"/>
      <c r="BJ74" s="548"/>
      <c r="BK74" s="548"/>
      <c r="BL74" s="548"/>
      <c r="BM74" s="548"/>
      <c r="BN74" s="548"/>
      <c r="BO74" s="548"/>
      <c r="BP74" s="548"/>
      <c r="BQ74" s="548"/>
      <c r="BR74" s="548"/>
      <c r="BS74" s="548"/>
      <c r="BT74" s="548"/>
      <c r="BU74" s="548"/>
    </row>
    <row r="75" spans="1:75" s="586" customFormat="1" ht="21.95" hidden="1" customHeight="1">
      <c r="A75" s="957" t="s">
        <v>301</v>
      </c>
      <c r="B75" s="1006">
        <v>0</v>
      </c>
      <c r="C75" s="1006"/>
      <c r="D75" s="1033">
        <v>0</v>
      </c>
      <c r="E75" s="1033">
        <v>0</v>
      </c>
      <c r="F75" s="1034">
        <v>0</v>
      </c>
      <c r="G75" s="1007">
        <v>0</v>
      </c>
      <c r="H75" s="578"/>
      <c r="I75" s="958"/>
      <c r="J75" s="1133"/>
      <c r="K75" s="548"/>
      <c r="L75" s="548"/>
      <c r="M75" s="548"/>
      <c r="N75" s="548"/>
      <c r="O75" s="548"/>
      <c r="P75" s="548"/>
      <c r="Q75" s="548"/>
      <c r="R75" s="548"/>
      <c r="S75" s="548"/>
      <c r="T75" s="548"/>
      <c r="U75" s="548"/>
      <c r="V75" s="548"/>
      <c r="W75" s="548"/>
      <c r="X75" s="548"/>
      <c r="Y75" s="548"/>
      <c r="Z75" s="548"/>
      <c r="AA75" s="548"/>
      <c r="AB75" s="548"/>
      <c r="AC75" s="548"/>
      <c r="AD75" s="548"/>
      <c r="AE75" s="548"/>
      <c r="AF75" s="548"/>
      <c r="AG75" s="548"/>
      <c r="AH75" s="548"/>
      <c r="AI75" s="548"/>
      <c r="AJ75" s="548"/>
      <c r="AK75" s="548"/>
      <c r="AL75" s="548"/>
      <c r="AM75" s="548"/>
      <c r="AN75" s="548"/>
      <c r="AO75" s="548"/>
      <c r="AP75" s="548"/>
      <c r="AQ75" s="548"/>
      <c r="AR75" s="548"/>
      <c r="AS75" s="548"/>
      <c r="AT75" s="548"/>
      <c r="AU75" s="548"/>
      <c r="AV75" s="548"/>
      <c r="AW75" s="548"/>
      <c r="AX75" s="548"/>
      <c r="AY75" s="548"/>
      <c r="AZ75" s="548"/>
      <c r="BA75" s="548"/>
      <c r="BB75" s="548"/>
      <c r="BC75" s="548"/>
      <c r="BD75" s="548"/>
      <c r="BE75" s="548"/>
      <c r="BF75" s="548"/>
      <c r="BG75" s="548"/>
      <c r="BH75" s="548"/>
      <c r="BI75" s="548"/>
      <c r="BJ75" s="548"/>
      <c r="BK75" s="548"/>
      <c r="BL75" s="548"/>
      <c r="BM75" s="548"/>
      <c r="BN75" s="548"/>
      <c r="BO75" s="548"/>
      <c r="BP75" s="548"/>
      <c r="BQ75" s="548"/>
      <c r="BR75" s="548"/>
      <c r="BS75" s="548"/>
      <c r="BT75" s="548"/>
      <c r="BU75" s="548"/>
    </row>
    <row r="76" spans="1:75" s="586" customFormat="1" ht="21.95" customHeight="1">
      <c r="A76" s="957" t="s">
        <v>302</v>
      </c>
      <c r="B76" s="1006">
        <v>903742.53999999992</v>
      </c>
      <c r="C76" s="1006"/>
      <c r="D76" s="1033">
        <v>0</v>
      </c>
      <c r="E76" s="1033">
        <v>0</v>
      </c>
      <c r="F76" s="1034">
        <v>0</v>
      </c>
      <c r="G76" s="1007">
        <v>0</v>
      </c>
      <c r="H76" s="578" t="s">
        <v>4</v>
      </c>
      <c r="I76" s="958"/>
      <c r="J76" s="1133"/>
      <c r="K76" s="548"/>
      <c r="L76" s="548"/>
      <c r="M76" s="548"/>
      <c r="N76" s="548"/>
      <c r="O76" s="548"/>
      <c r="P76" s="548"/>
      <c r="Q76" s="548"/>
      <c r="R76" s="548"/>
      <c r="S76" s="548"/>
      <c r="T76" s="548"/>
      <c r="U76" s="548"/>
      <c r="V76" s="548"/>
      <c r="W76" s="548"/>
      <c r="X76" s="548"/>
      <c r="Y76" s="548"/>
      <c r="Z76" s="548"/>
      <c r="AA76" s="548"/>
      <c r="AB76" s="548"/>
      <c r="AC76" s="548"/>
      <c r="AD76" s="548"/>
      <c r="AE76" s="548"/>
      <c r="AF76" s="548"/>
      <c r="AG76" s="548"/>
      <c r="AH76" s="548"/>
      <c r="AI76" s="548"/>
      <c r="AJ76" s="548"/>
      <c r="AK76" s="548"/>
      <c r="AL76" s="548"/>
      <c r="AM76" s="548"/>
      <c r="AN76" s="548"/>
      <c r="AO76" s="548"/>
      <c r="AP76" s="548"/>
      <c r="AQ76" s="548"/>
      <c r="AR76" s="548"/>
      <c r="AS76" s="548"/>
      <c r="AT76" s="548"/>
      <c r="AU76" s="548"/>
      <c r="AV76" s="548"/>
      <c r="AW76" s="548"/>
      <c r="AX76" s="548"/>
      <c r="AY76" s="548"/>
      <c r="AZ76" s="548"/>
      <c r="BA76" s="548"/>
      <c r="BB76" s="548"/>
      <c r="BC76" s="548"/>
      <c r="BD76" s="548"/>
      <c r="BE76" s="548"/>
      <c r="BF76" s="548"/>
      <c r="BG76" s="548"/>
      <c r="BH76" s="548"/>
      <c r="BI76" s="548"/>
      <c r="BJ76" s="548"/>
      <c r="BK76" s="548"/>
      <c r="BL76" s="548"/>
      <c r="BM76" s="548"/>
      <c r="BN76" s="548"/>
      <c r="BO76" s="548"/>
      <c r="BP76" s="548"/>
      <c r="BQ76" s="548"/>
      <c r="BR76" s="548"/>
      <c r="BS76" s="548"/>
      <c r="BT76" s="548"/>
      <c r="BU76" s="548"/>
    </row>
    <row r="77" spans="1:75" s="586" customFormat="1" ht="21.95" customHeight="1">
      <c r="A77" s="959" t="s">
        <v>303</v>
      </c>
      <c r="B77" s="1006">
        <v>784736.25</v>
      </c>
      <c r="C77" s="1006"/>
      <c r="D77" s="1033">
        <v>0</v>
      </c>
      <c r="E77" s="1033">
        <v>0</v>
      </c>
      <c r="F77" s="1034">
        <v>0</v>
      </c>
      <c r="G77" s="1007">
        <v>0</v>
      </c>
      <c r="H77" s="578" t="s">
        <v>4</v>
      </c>
      <c r="I77" s="958"/>
      <c r="J77" s="1133"/>
      <c r="K77" s="958"/>
      <c r="L77" s="548"/>
      <c r="M77" s="548"/>
      <c r="N77" s="548"/>
      <c r="O77" s="548"/>
      <c r="P77" s="548"/>
      <c r="Q77" s="548"/>
      <c r="R77" s="548"/>
      <c r="S77" s="548"/>
      <c r="T77" s="548"/>
      <c r="U77" s="548"/>
      <c r="V77" s="548"/>
      <c r="W77" s="548"/>
      <c r="X77" s="548"/>
      <c r="Y77" s="548"/>
      <c r="Z77" s="548"/>
      <c r="AA77" s="548"/>
      <c r="AB77" s="548"/>
      <c r="AC77" s="548"/>
      <c r="AD77" s="548"/>
      <c r="AE77" s="548"/>
      <c r="AF77" s="548"/>
      <c r="AG77" s="548"/>
      <c r="AH77" s="548"/>
      <c r="AI77" s="548"/>
      <c r="AJ77" s="548"/>
      <c r="AK77" s="548"/>
      <c r="AL77" s="548"/>
      <c r="AM77" s="548"/>
      <c r="AN77" s="548"/>
      <c r="AO77" s="548"/>
      <c r="AP77" s="548"/>
      <c r="AQ77" s="548"/>
      <c r="AR77" s="548"/>
      <c r="AS77" s="548"/>
      <c r="AT77" s="548"/>
      <c r="AU77" s="548"/>
      <c r="AV77" s="548"/>
      <c r="AW77" s="548"/>
      <c r="AX77" s="548"/>
      <c r="AY77" s="548"/>
      <c r="AZ77" s="548"/>
      <c r="BA77" s="548"/>
      <c r="BB77" s="548"/>
      <c r="BC77" s="548"/>
      <c r="BD77" s="548"/>
      <c r="BE77" s="548"/>
      <c r="BF77" s="548"/>
      <c r="BG77" s="548"/>
      <c r="BH77" s="548"/>
      <c r="BI77" s="548"/>
      <c r="BJ77" s="548"/>
      <c r="BK77" s="548"/>
      <c r="BL77" s="548"/>
      <c r="BM77" s="548"/>
      <c r="BN77" s="548"/>
      <c r="BO77" s="548"/>
      <c r="BP77" s="548"/>
      <c r="BQ77" s="548"/>
      <c r="BR77" s="548"/>
      <c r="BS77" s="548"/>
      <c r="BT77" s="548"/>
      <c r="BU77" s="548"/>
      <c r="BV77" s="548"/>
      <c r="BW77" s="548"/>
    </row>
    <row r="78" spans="1:75" s="586" customFormat="1" ht="21.95" customHeight="1">
      <c r="A78" s="957" t="s">
        <v>305</v>
      </c>
      <c r="B78" s="1006">
        <v>2199073.5099999998</v>
      </c>
      <c r="C78" s="1006"/>
      <c r="D78" s="1033">
        <v>0</v>
      </c>
      <c r="E78" s="1033">
        <v>0</v>
      </c>
      <c r="F78" s="1034">
        <v>0</v>
      </c>
      <c r="G78" s="1007">
        <v>0</v>
      </c>
      <c r="H78" s="578"/>
      <c r="I78" s="958"/>
      <c r="J78" s="1133"/>
      <c r="K78" s="958"/>
      <c r="L78" s="548"/>
      <c r="M78" s="548"/>
      <c r="N78" s="548"/>
      <c r="O78" s="548"/>
      <c r="P78" s="548"/>
      <c r="Q78" s="548"/>
      <c r="R78" s="548"/>
      <c r="S78" s="548"/>
      <c r="T78" s="548"/>
      <c r="U78" s="548"/>
      <c r="V78" s="548"/>
      <c r="W78" s="548"/>
      <c r="X78" s="548"/>
      <c r="Y78" s="548"/>
      <c r="Z78" s="548"/>
      <c r="AA78" s="548"/>
      <c r="AB78" s="548"/>
      <c r="AC78" s="548"/>
      <c r="AD78" s="548"/>
      <c r="AE78" s="548"/>
      <c r="AF78" s="548"/>
      <c r="AG78" s="548"/>
      <c r="AH78" s="548"/>
      <c r="AI78" s="548"/>
      <c r="AJ78" s="548"/>
      <c r="AK78" s="548"/>
      <c r="AL78" s="548"/>
      <c r="AM78" s="548"/>
      <c r="AN78" s="548"/>
      <c r="AO78" s="548"/>
      <c r="AP78" s="548"/>
      <c r="AQ78" s="548"/>
      <c r="AR78" s="548"/>
      <c r="AS78" s="548"/>
      <c r="AT78" s="548"/>
      <c r="AU78" s="548"/>
      <c r="AV78" s="548"/>
      <c r="AW78" s="548"/>
      <c r="AX78" s="548"/>
      <c r="AY78" s="548"/>
      <c r="AZ78" s="548"/>
      <c r="BA78" s="548"/>
      <c r="BB78" s="548"/>
      <c r="BC78" s="548"/>
      <c r="BD78" s="548"/>
      <c r="BE78" s="548"/>
      <c r="BF78" s="548"/>
      <c r="BG78" s="548"/>
      <c r="BH78" s="548"/>
      <c r="BI78" s="548"/>
      <c r="BJ78" s="548"/>
      <c r="BK78" s="548"/>
      <c r="BL78" s="548"/>
      <c r="BM78" s="548"/>
      <c r="BN78" s="548"/>
      <c r="BO78" s="548"/>
      <c r="BP78" s="548"/>
      <c r="BQ78" s="548"/>
      <c r="BR78" s="548"/>
      <c r="BS78" s="548"/>
      <c r="BT78" s="548"/>
      <c r="BU78" s="548"/>
      <c r="BV78" s="548"/>
      <c r="BW78" s="548"/>
    </row>
    <row r="79" spans="1:75" s="586" customFormat="1" ht="21.95" customHeight="1">
      <c r="A79" s="957" t="s">
        <v>306</v>
      </c>
      <c r="B79" s="1006">
        <v>952369.24</v>
      </c>
      <c r="C79" s="1006"/>
      <c r="D79" s="1033">
        <v>0</v>
      </c>
      <c r="E79" s="1033">
        <v>0</v>
      </c>
      <c r="F79" s="1034">
        <v>0</v>
      </c>
      <c r="G79" s="1007">
        <v>0</v>
      </c>
      <c r="H79" s="578" t="s">
        <v>4</v>
      </c>
      <c r="I79" s="958"/>
      <c r="J79" s="1133"/>
      <c r="K79" s="958"/>
      <c r="L79" s="548"/>
      <c r="M79" s="548"/>
      <c r="N79" s="548"/>
      <c r="O79" s="548"/>
      <c r="P79" s="548"/>
      <c r="Q79" s="548"/>
      <c r="R79" s="548"/>
      <c r="S79" s="548"/>
      <c r="T79" s="548"/>
      <c r="U79" s="548"/>
      <c r="V79" s="548"/>
      <c r="W79" s="548"/>
      <c r="X79" s="548"/>
      <c r="Y79" s="548"/>
      <c r="Z79" s="548"/>
      <c r="AA79" s="548"/>
      <c r="AB79" s="548"/>
      <c r="AC79" s="548"/>
      <c r="AD79" s="548"/>
      <c r="AE79" s="548"/>
      <c r="AF79" s="548"/>
      <c r="AG79" s="548"/>
      <c r="AH79" s="548"/>
      <c r="AI79" s="548"/>
      <c r="AJ79" s="548"/>
      <c r="AK79" s="548"/>
      <c r="AL79" s="548"/>
      <c r="AM79" s="548"/>
      <c r="AN79" s="548"/>
      <c r="AO79" s="548"/>
      <c r="AP79" s="548"/>
      <c r="AQ79" s="548"/>
      <c r="AR79" s="548"/>
      <c r="AS79" s="548"/>
      <c r="AT79" s="548"/>
      <c r="AU79" s="548"/>
      <c r="AV79" s="548"/>
      <c r="AW79" s="548"/>
      <c r="AX79" s="548"/>
      <c r="AY79" s="548"/>
      <c r="AZ79" s="548"/>
      <c r="BA79" s="548"/>
      <c r="BB79" s="548"/>
      <c r="BC79" s="548"/>
      <c r="BD79" s="548"/>
      <c r="BE79" s="548"/>
      <c r="BF79" s="548"/>
      <c r="BG79" s="548"/>
      <c r="BH79" s="548"/>
      <c r="BI79" s="548"/>
      <c r="BJ79" s="548"/>
      <c r="BK79" s="548"/>
      <c r="BL79" s="548"/>
      <c r="BM79" s="548"/>
      <c r="BN79" s="548"/>
      <c r="BO79" s="548"/>
      <c r="BP79" s="548"/>
      <c r="BQ79" s="548"/>
      <c r="BR79" s="548"/>
      <c r="BS79" s="548"/>
      <c r="BT79" s="548"/>
      <c r="BU79" s="548"/>
      <c r="BV79" s="548"/>
      <c r="BW79" s="548"/>
    </row>
    <row r="80" spans="1:75" s="586" customFormat="1" ht="21.95" hidden="1" customHeight="1">
      <c r="A80" s="957" t="s">
        <v>307</v>
      </c>
      <c r="B80" s="1006">
        <v>0</v>
      </c>
      <c r="C80" s="1006"/>
      <c r="D80" s="1033">
        <v>0</v>
      </c>
      <c r="E80" s="1033">
        <v>0</v>
      </c>
      <c r="F80" s="1034">
        <v>0</v>
      </c>
      <c r="G80" s="1007">
        <v>0</v>
      </c>
      <c r="H80" s="578" t="s">
        <v>4</v>
      </c>
      <c r="I80" s="958"/>
      <c r="J80" s="1133"/>
      <c r="K80" s="958"/>
      <c r="L80" s="548"/>
      <c r="M80" s="548"/>
      <c r="N80" s="548"/>
      <c r="O80" s="548"/>
      <c r="P80" s="548"/>
      <c r="Q80" s="548"/>
      <c r="R80" s="548"/>
      <c r="S80" s="548"/>
      <c r="T80" s="548"/>
      <c r="U80" s="548"/>
      <c r="V80" s="548"/>
      <c r="W80" s="548"/>
      <c r="X80" s="548"/>
      <c r="Y80" s="548"/>
      <c r="Z80" s="548"/>
      <c r="AA80" s="548"/>
      <c r="AB80" s="548"/>
      <c r="AC80" s="548"/>
      <c r="AD80" s="548"/>
      <c r="AE80" s="548"/>
      <c r="AF80" s="548"/>
      <c r="AG80" s="548"/>
      <c r="AH80" s="548"/>
      <c r="AI80" s="548"/>
      <c r="AJ80" s="548"/>
      <c r="AK80" s="548"/>
      <c r="AL80" s="548"/>
      <c r="AM80" s="548"/>
      <c r="AN80" s="548"/>
      <c r="AO80" s="548"/>
      <c r="AP80" s="548"/>
      <c r="AQ80" s="548"/>
      <c r="AR80" s="548"/>
      <c r="AS80" s="548"/>
      <c r="AT80" s="548"/>
      <c r="AU80" s="548"/>
      <c r="AV80" s="548"/>
      <c r="AW80" s="548"/>
      <c r="AX80" s="548"/>
      <c r="AY80" s="548"/>
      <c r="AZ80" s="548"/>
      <c r="BA80" s="548"/>
      <c r="BB80" s="548"/>
      <c r="BC80" s="548"/>
      <c r="BD80" s="548"/>
      <c r="BE80" s="548"/>
      <c r="BF80" s="548"/>
      <c r="BG80" s="548"/>
      <c r="BH80" s="548"/>
      <c r="BI80" s="548"/>
      <c r="BJ80" s="548"/>
      <c r="BK80" s="548"/>
      <c r="BL80" s="548"/>
      <c r="BM80" s="548"/>
      <c r="BN80" s="548"/>
      <c r="BO80" s="548"/>
      <c r="BP80" s="548"/>
      <c r="BQ80" s="548"/>
      <c r="BR80" s="548"/>
      <c r="BS80" s="548"/>
      <c r="BT80" s="548"/>
      <c r="BU80" s="548"/>
      <c r="BV80" s="548"/>
      <c r="BW80" s="548"/>
    </row>
    <row r="81" spans="1:251" s="586" customFormat="1" ht="21.95" customHeight="1">
      <c r="A81" s="957" t="s">
        <v>358</v>
      </c>
      <c r="B81" s="1006">
        <v>2575773.9000000004</v>
      </c>
      <c r="C81" s="1006"/>
      <c r="D81" s="1033">
        <v>0</v>
      </c>
      <c r="E81" s="1033">
        <v>0</v>
      </c>
      <c r="F81" s="1034">
        <v>0</v>
      </c>
      <c r="G81" s="1007">
        <v>0</v>
      </c>
      <c r="H81" s="578" t="s">
        <v>4</v>
      </c>
      <c r="I81" s="958"/>
      <c r="J81" s="1133"/>
      <c r="K81" s="958"/>
      <c r="L81" s="548"/>
      <c r="M81" s="548"/>
      <c r="N81" s="548"/>
      <c r="O81" s="548"/>
      <c r="P81" s="548"/>
      <c r="Q81" s="548"/>
      <c r="R81" s="548"/>
      <c r="S81" s="548"/>
      <c r="T81" s="548"/>
      <c r="U81" s="548"/>
      <c r="V81" s="548"/>
      <c r="W81" s="548"/>
      <c r="X81" s="548"/>
      <c r="Y81" s="548"/>
      <c r="Z81" s="548"/>
      <c r="AA81" s="548"/>
      <c r="AB81" s="548"/>
      <c r="AC81" s="548"/>
      <c r="AD81" s="548"/>
      <c r="AE81" s="548"/>
      <c r="AF81" s="548"/>
      <c r="AG81" s="548"/>
      <c r="AH81" s="548"/>
      <c r="AI81" s="548"/>
      <c r="AJ81" s="548"/>
      <c r="AK81" s="548"/>
      <c r="AL81" s="548"/>
      <c r="AM81" s="548"/>
      <c r="AN81" s="548"/>
      <c r="AO81" s="548"/>
      <c r="AP81" s="548"/>
      <c r="AQ81" s="548"/>
      <c r="AR81" s="548"/>
      <c r="AS81" s="548"/>
      <c r="AT81" s="548"/>
      <c r="AU81" s="548"/>
      <c r="AV81" s="548"/>
      <c r="AW81" s="548"/>
      <c r="AX81" s="548"/>
      <c r="AY81" s="548"/>
      <c r="AZ81" s="548"/>
      <c r="BA81" s="548"/>
      <c r="BB81" s="548"/>
      <c r="BC81" s="548"/>
      <c r="BD81" s="548"/>
      <c r="BE81" s="548"/>
      <c r="BF81" s="548"/>
      <c r="BG81" s="548"/>
      <c r="BH81" s="548"/>
      <c r="BI81" s="548"/>
      <c r="BJ81" s="548"/>
      <c r="BK81" s="548"/>
      <c r="BL81" s="548"/>
      <c r="BM81" s="548"/>
      <c r="BN81" s="548"/>
      <c r="BO81" s="548"/>
      <c r="BP81" s="548"/>
      <c r="BQ81" s="548"/>
      <c r="BR81" s="548"/>
      <c r="BS81" s="548"/>
      <c r="BT81" s="548"/>
      <c r="BU81" s="548"/>
      <c r="BV81" s="548"/>
      <c r="BW81" s="548"/>
    </row>
    <row r="82" spans="1:251" s="586" customFormat="1" ht="21.95" customHeight="1">
      <c r="A82" s="957" t="s">
        <v>308</v>
      </c>
      <c r="B82" s="1006">
        <v>1738901.63</v>
      </c>
      <c r="C82" s="1006"/>
      <c r="D82" s="1033">
        <v>0</v>
      </c>
      <c r="E82" s="1033">
        <v>0</v>
      </c>
      <c r="F82" s="1034">
        <v>0</v>
      </c>
      <c r="G82" s="1007">
        <v>0</v>
      </c>
      <c r="H82" s="578" t="s">
        <v>4</v>
      </c>
      <c r="I82" s="958"/>
      <c r="J82" s="1133"/>
      <c r="K82" s="958"/>
      <c r="L82" s="548"/>
      <c r="M82" s="548"/>
      <c r="N82" s="548"/>
      <c r="O82" s="548"/>
      <c r="P82" s="548"/>
      <c r="Q82" s="548"/>
      <c r="R82" s="548"/>
      <c r="S82" s="548"/>
      <c r="T82" s="548"/>
      <c r="U82" s="548"/>
      <c r="V82" s="548"/>
      <c r="W82" s="548"/>
      <c r="X82" s="548"/>
      <c r="Y82" s="548"/>
      <c r="Z82" s="548"/>
      <c r="AA82" s="548"/>
      <c r="AB82" s="548"/>
      <c r="AC82" s="548"/>
      <c r="AD82" s="548"/>
      <c r="AE82" s="548"/>
      <c r="AF82" s="548"/>
      <c r="AG82" s="548"/>
      <c r="AH82" s="548"/>
      <c r="AI82" s="548"/>
      <c r="AJ82" s="548"/>
      <c r="AK82" s="548"/>
      <c r="AL82" s="548"/>
      <c r="AM82" s="548"/>
      <c r="AN82" s="548"/>
      <c r="AO82" s="548"/>
      <c r="AP82" s="548"/>
      <c r="AQ82" s="548"/>
      <c r="AR82" s="548"/>
      <c r="AS82" s="548"/>
      <c r="AT82" s="548"/>
      <c r="AU82" s="548"/>
      <c r="AV82" s="548"/>
      <c r="AW82" s="548"/>
      <c r="AX82" s="548"/>
      <c r="AY82" s="548"/>
      <c r="AZ82" s="548"/>
      <c r="BA82" s="548"/>
      <c r="BB82" s="548"/>
      <c r="BC82" s="548"/>
      <c r="BD82" s="548"/>
      <c r="BE82" s="548"/>
      <c r="BF82" s="548"/>
      <c r="BG82" s="548"/>
      <c r="BH82" s="548"/>
      <c r="BI82" s="548"/>
      <c r="BJ82" s="548"/>
      <c r="BK82" s="548"/>
      <c r="BL82" s="548"/>
      <c r="BM82" s="548"/>
      <c r="BN82" s="548"/>
      <c r="BO82" s="548"/>
      <c r="BP82" s="548"/>
      <c r="BQ82" s="548"/>
      <c r="BR82" s="548"/>
      <c r="BS82" s="548"/>
      <c r="BT82" s="548"/>
      <c r="BU82" s="548"/>
      <c r="BV82" s="548"/>
      <c r="BW82" s="548"/>
    </row>
    <row r="83" spans="1:251" s="586" customFormat="1" ht="21.95" customHeight="1">
      <c r="A83" s="961" t="s">
        <v>309</v>
      </c>
      <c r="B83" s="1006">
        <v>5365871.82</v>
      </c>
      <c r="C83" s="1006"/>
      <c r="D83" s="1033">
        <v>12090.21</v>
      </c>
      <c r="E83" s="1033">
        <v>0</v>
      </c>
      <c r="F83" s="1034">
        <v>12090.21</v>
      </c>
      <c r="G83" s="1007">
        <v>0</v>
      </c>
      <c r="H83" s="578" t="s">
        <v>4</v>
      </c>
      <c r="I83" s="958"/>
      <c r="J83" s="1133"/>
      <c r="K83" s="958"/>
      <c r="L83" s="548"/>
      <c r="M83" s="548"/>
      <c r="N83" s="548"/>
      <c r="O83" s="548"/>
      <c r="P83" s="548"/>
      <c r="Q83" s="548"/>
      <c r="R83" s="548"/>
      <c r="S83" s="548"/>
      <c r="T83" s="548"/>
      <c r="U83" s="548"/>
      <c r="V83" s="548"/>
      <c r="W83" s="548"/>
      <c r="X83" s="548"/>
      <c r="Y83" s="548"/>
      <c r="Z83" s="548"/>
      <c r="AA83" s="548"/>
      <c r="AB83" s="548"/>
      <c r="AC83" s="548"/>
      <c r="AD83" s="548"/>
      <c r="AE83" s="548"/>
      <c r="AF83" s="548"/>
      <c r="AG83" s="548"/>
      <c r="AH83" s="548"/>
      <c r="AI83" s="548"/>
      <c r="AJ83" s="548"/>
      <c r="AK83" s="548"/>
      <c r="AL83" s="548"/>
      <c r="AM83" s="548"/>
      <c r="AN83" s="548"/>
      <c r="AO83" s="548"/>
      <c r="AP83" s="548"/>
      <c r="AQ83" s="548"/>
      <c r="AR83" s="548"/>
      <c r="AS83" s="548"/>
      <c r="AT83" s="548"/>
      <c r="AU83" s="548"/>
      <c r="AV83" s="548"/>
      <c r="AW83" s="548"/>
      <c r="AX83" s="548"/>
      <c r="AY83" s="548"/>
      <c r="AZ83" s="548"/>
      <c r="BA83" s="548"/>
      <c r="BB83" s="548"/>
      <c r="BC83" s="548"/>
      <c r="BD83" s="548"/>
      <c r="BE83" s="548"/>
      <c r="BF83" s="548"/>
      <c r="BG83" s="548"/>
      <c r="BH83" s="548"/>
      <c r="BI83" s="548"/>
      <c r="BJ83" s="548"/>
      <c r="BK83" s="548"/>
      <c r="BL83" s="548"/>
      <c r="BM83" s="548"/>
      <c r="BN83" s="548"/>
      <c r="BO83" s="548"/>
      <c r="BP83" s="548"/>
      <c r="BQ83" s="548"/>
      <c r="BR83" s="548"/>
      <c r="BS83" s="548"/>
      <c r="BT83" s="548"/>
      <c r="BU83" s="548"/>
      <c r="BV83" s="548"/>
      <c r="BW83" s="548"/>
    </row>
    <row r="84" spans="1:251" s="586" customFormat="1" ht="21.95" customHeight="1">
      <c r="A84" s="957" t="s">
        <v>312</v>
      </c>
      <c r="B84" s="1006">
        <v>7439578.4500000002</v>
      </c>
      <c r="C84" s="1006"/>
      <c r="D84" s="1033">
        <v>0</v>
      </c>
      <c r="E84" s="1033">
        <v>0</v>
      </c>
      <c r="F84" s="1034">
        <v>0</v>
      </c>
      <c r="G84" s="1007">
        <v>0</v>
      </c>
      <c r="H84" s="578" t="s">
        <v>4</v>
      </c>
      <c r="I84" s="958"/>
      <c r="J84" s="1133"/>
      <c r="K84" s="958"/>
      <c r="L84" s="548"/>
      <c r="M84" s="548"/>
      <c r="N84" s="548"/>
      <c r="O84" s="548"/>
      <c r="P84" s="548"/>
      <c r="Q84" s="548"/>
      <c r="R84" s="548"/>
      <c r="S84" s="548"/>
      <c r="T84" s="548"/>
      <c r="U84" s="548"/>
      <c r="V84" s="548"/>
      <c r="W84" s="548"/>
      <c r="X84" s="548"/>
      <c r="Y84" s="548"/>
      <c r="Z84" s="548"/>
      <c r="AA84" s="548"/>
      <c r="AB84" s="548"/>
      <c r="AC84" s="548"/>
      <c r="AD84" s="548"/>
      <c r="AE84" s="548"/>
      <c r="AF84" s="548"/>
      <c r="AG84" s="548"/>
      <c r="AH84" s="548"/>
      <c r="AI84" s="548"/>
      <c r="AJ84" s="548"/>
      <c r="AK84" s="548"/>
      <c r="AL84" s="548"/>
      <c r="AM84" s="548"/>
      <c r="AN84" s="548"/>
      <c r="AO84" s="548"/>
      <c r="AP84" s="548"/>
      <c r="AQ84" s="548"/>
      <c r="AR84" s="548"/>
      <c r="AS84" s="548"/>
      <c r="AT84" s="548"/>
      <c r="AU84" s="548"/>
      <c r="AV84" s="548"/>
      <c r="AW84" s="548"/>
      <c r="AX84" s="548"/>
      <c r="AY84" s="548"/>
      <c r="AZ84" s="548"/>
      <c r="BA84" s="548"/>
      <c r="BB84" s="548"/>
      <c r="BC84" s="548"/>
      <c r="BD84" s="548"/>
      <c r="BE84" s="548"/>
      <c r="BF84" s="548"/>
      <c r="BG84" s="548"/>
      <c r="BH84" s="548"/>
      <c r="BI84" s="548"/>
      <c r="BJ84" s="548"/>
      <c r="BK84" s="548"/>
      <c r="BL84" s="548"/>
      <c r="BM84" s="548"/>
      <c r="BN84" s="548"/>
      <c r="BO84" s="548"/>
      <c r="BP84" s="548"/>
      <c r="BQ84" s="548"/>
      <c r="BR84" s="548"/>
      <c r="BS84" s="548"/>
      <c r="BT84" s="548"/>
      <c r="BU84" s="548"/>
      <c r="BV84" s="548"/>
      <c r="BW84" s="548"/>
    </row>
    <row r="85" spans="1:251" s="586" customFormat="1" ht="21.95" hidden="1" customHeight="1">
      <c r="A85" s="957" t="s">
        <v>316</v>
      </c>
      <c r="B85" s="1006">
        <v>0</v>
      </c>
      <c r="C85" s="1006"/>
      <c r="D85" s="1033">
        <v>0</v>
      </c>
      <c r="E85" s="1033">
        <v>0</v>
      </c>
      <c r="F85" s="1034">
        <v>0</v>
      </c>
      <c r="G85" s="1007">
        <v>0</v>
      </c>
      <c r="H85" s="578" t="s">
        <v>4</v>
      </c>
      <c r="I85" s="958"/>
      <c r="J85" s="1133"/>
      <c r="K85" s="958"/>
      <c r="L85" s="548"/>
      <c r="M85" s="548"/>
      <c r="N85" s="548"/>
      <c r="O85" s="548"/>
      <c r="P85" s="548"/>
      <c r="Q85" s="548"/>
      <c r="R85" s="548"/>
      <c r="S85" s="548"/>
      <c r="T85" s="548"/>
      <c r="U85" s="548"/>
      <c r="V85" s="548"/>
      <c r="W85" s="548"/>
      <c r="X85" s="548"/>
      <c r="Y85" s="548"/>
      <c r="Z85" s="548"/>
      <c r="AA85" s="548"/>
      <c r="AB85" s="548"/>
      <c r="AC85" s="548"/>
      <c r="AD85" s="548"/>
      <c r="AE85" s="548"/>
      <c r="AF85" s="548"/>
      <c r="AG85" s="548"/>
      <c r="AH85" s="548"/>
      <c r="AI85" s="548"/>
      <c r="AJ85" s="548"/>
      <c r="AK85" s="548"/>
      <c r="AL85" s="548"/>
      <c r="AM85" s="548"/>
      <c r="AN85" s="548"/>
      <c r="AO85" s="548"/>
      <c r="AP85" s="548"/>
      <c r="AQ85" s="548"/>
      <c r="AR85" s="548"/>
      <c r="AS85" s="548"/>
      <c r="AT85" s="548"/>
      <c r="AU85" s="548"/>
      <c r="AV85" s="548"/>
      <c r="AW85" s="548"/>
      <c r="AX85" s="548"/>
      <c r="AY85" s="548"/>
      <c r="AZ85" s="548"/>
      <c r="BA85" s="548"/>
      <c r="BB85" s="548"/>
      <c r="BC85" s="548"/>
      <c r="BD85" s="548"/>
      <c r="BE85" s="548"/>
      <c r="BF85" s="548"/>
      <c r="BG85" s="548"/>
      <c r="BH85" s="548"/>
      <c r="BI85" s="548"/>
      <c r="BJ85" s="548"/>
      <c r="BK85" s="548"/>
      <c r="BL85" s="548"/>
      <c r="BM85" s="548"/>
      <c r="BN85" s="548"/>
      <c r="BO85" s="548"/>
      <c r="BP85" s="548"/>
      <c r="BQ85" s="548"/>
      <c r="BR85" s="548"/>
      <c r="BS85" s="548"/>
      <c r="BT85" s="548"/>
      <c r="BU85" s="548"/>
      <c r="BV85" s="548"/>
      <c r="BW85" s="548"/>
    </row>
    <row r="86" spans="1:251" ht="21.95" customHeight="1">
      <c r="A86" s="957" t="s">
        <v>317</v>
      </c>
      <c r="B86" s="1006">
        <v>256047463.92999986</v>
      </c>
      <c r="C86" s="1006"/>
      <c r="D86" s="1033">
        <v>57542.229999999996</v>
      </c>
      <c r="E86" s="1033">
        <v>200</v>
      </c>
      <c r="F86" s="1034">
        <v>57542.229999999996</v>
      </c>
      <c r="G86" s="1007">
        <v>0</v>
      </c>
      <c r="H86" s="578" t="s">
        <v>4</v>
      </c>
      <c r="I86" s="958"/>
      <c r="J86" s="1133"/>
      <c r="K86" s="958"/>
    </row>
    <row r="87" spans="1:251" ht="21.95" customHeight="1">
      <c r="A87" s="957" t="s">
        <v>318</v>
      </c>
      <c r="B87" s="1006">
        <v>7880570.2600000007</v>
      </c>
      <c r="C87" s="1006"/>
      <c r="D87" s="1033">
        <v>33335.760000000002</v>
      </c>
      <c r="E87" s="1033">
        <v>2797</v>
      </c>
      <c r="F87" s="1034">
        <v>33335.760000000002</v>
      </c>
      <c r="G87" s="1007">
        <v>0</v>
      </c>
      <c r="H87" s="578" t="s">
        <v>4</v>
      </c>
      <c r="I87" s="958"/>
      <c r="J87" s="1133"/>
      <c r="K87" s="958"/>
    </row>
    <row r="88" spans="1:251" s="586" customFormat="1" ht="21.95" customHeight="1" thickBot="1">
      <c r="A88" s="957" t="s">
        <v>320</v>
      </c>
      <c r="B88" s="1006">
        <v>158859156.29000002</v>
      </c>
      <c r="C88" s="1036"/>
      <c r="D88" s="1033">
        <v>0</v>
      </c>
      <c r="E88" s="1037">
        <v>0</v>
      </c>
      <c r="F88" s="1034">
        <v>0</v>
      </c>
      <c r="G88" s="1007">
        <v>0</v>
      </c>
      <c r="H88" s="578" t="s">
        <v>4</v>
      </c>
      <c r="I88" s="958"/>
      <c r="J88" s="1133"/>
      <c r="K88" s="958"/>
      <c r="L88" s="548"/>
      <c r="M88" s="548"/>
      <c r="N88" s="548"/>
      <c r="O88" s="548"/>
      <c r="P88" s="548"/>
      <c r="Q88" s="548"/>
      <c r="R88" s="548"/>
      <c r="S88" s="548"/>
      <c r="T88" s="548"/>
      <c r="U88" s="548"/>
      <c r="V88" s="548"/>
      <c r="W88" s="548"/>
      <c r="X88" s="548"/>
      <c r="Y88" s="548"/>
      <c r="Z88" s="548"/>
      <c r="AA88" s="548"/>
      <c r="AB88" s="548"/>
      <c r="AC88" s="548"/>
      <c r="AD88" s="548"/>
      <c r="AE88" s="548"/>
      <c r="AF88" s="548"/>
      <c r="AG88" s="548"/>
      <c r="AH88" s="548"/>
      <c r="AI88" s="548"/>
      <c r="AJ88" s="548"/>
      <c r="AK88" s="548"/>
      <c r="AL88" s="548"/>
      <c r="AM88" s="548"/>
      <c r="AN88" s="548"/>
      <c r="AO88" s="548"/>
      <c r="AP88" s="548"/>
      <c r="AQ88" s="548"/>
      <c r="AR88" s="548"/>
      <c r="AS88" s="548"/>
      <c r="AT88" s="548"/>
      <c r="AU88" s="548"/>
      <c r="AV88" s="548"/>
      <c r="AW88" s="548"/>
      <c r="AX88" s="548"/>
      <c r="AY88" s="548"/>
      <c r="AZ88" s="548"/>
      <c r="BA88" s="548"/>
      <c r="BB88" s="548"/>
      <c r="BC88" s="548"/>
      <c r="BD88" s="548"/>
      <c r="BE88" s="548"/>
      <c r="BF88" s="548"/>
      <c r="BG88" s="548"/>
      <c r="BH88" s="548"/>
      <c r="BI88" s="548"/>
      <c r="BJ88" s="548"/>
      <c r="BK88" s="548"/>
      <c r="BL88" s="548"/>
      <c r="BM88" s="548"/>
      <c r="BN88" s="548"/>
      <c r="BO88" s="548"/>
      <c r="BP88" s="548"/>
      <c r="BQ88" s="548"/>
      <c r="BR88" s="548"/>
      <c r="BS88" s="548"/>
      <c r="BT88" s="548"/>
      <c r="BU88" s="548"/>
      <c r="BV88" s="548"/>
      <c r="BW88" s="548"/>
    </row>
    <row r="89" spans="1:251" s="586" customFormat="1" ht="21.95" customHeight="1" thickTop="1">
      <c r="A89" s="962" t="s">
        <v>611</v>
      </c>
      <c r="B89" s="1038"/>
      <c r="C89" s="1039"/>
      <c r="D89" s="1040"/>
      <c r="E89" s="1041"/>
      <c r="F89" s="1042"/>
      <c r="G89" s="1012">
        <v>0</v>
      </c>
      <c r="H89" s="578" t="s">
        <v>4</v>
      </c>
      <c r="I89" s="958"/>
      <c r="J89" s="1132"/>
      <c r="K89" s="958"/>
      <c r="L89" s="548"/>
      <c r="M89" s="548"/>
      <c r="N89" s="548"/>
      <c r="O89" s="548"/>
      <c r="P89" s="548"/>
      <c r="Q89" s="548"/>
      <c r="R89" s="548"/>
      <c r="S89" s="548"/>
      <c r="T89" s="548"/>
      <c r="U89" s="548"/>
      <c r="V89" s="548"/>
      <c r="W89" s="548"/>
      <c r="X89" s="548"/>
      <c r="Y89" s="548"/>
      <c r="Z89" s="548"/>
      <c r="AA89" s="548"/>
      <c r="AB89" s="548"/>
      <c r="AC89" s="548"/>
      <c r="AD89" s="548"/>
      <c r="AE89" s="548"/>
      <c r="AF89" s="548"/>
      <c r="AG89" s="548"/>
      <c r="AH89" s="548"/>
      <c r="AI89" s="548"/>
      <c r="AJ89" s="548"/>
      <c r="AK89" s="548"/>
      <c r="AL89" s="548"/>
      <c r="AM89" s="548"/>
      <c r="AN89" s="548"/>
      <c r="AO89" s="548"/>
      <c r="AP89" s="548"/>
      <c r="AQ89" s="548"/>
      <c r="AR89" s="548"/>
      <c r="AS89" s="548"/>
      <c r="AT89" s="548"/>
      <c r="AU89" s="548"/>
      <c r="AV89" s="548"/>
      <c r="AW89" s="548"/>
      <c r="AX89" s="548"/>
      <c r="AY89" s="548"/>
      <c r="AZ89" s="548"/>
      <c r="BA89" s="548"/>
      <c r="BB89" s="548"/>
      <c r="BC89" s="548"/>
      <c r="BD89" s="548"/>
      <c r="BE89" s="548"/>
      <c r="BF89" s="548"/>
      <c r="BG89" s="548"/>
      <c r="BH89" s="548"/>
      <c r="BI89" s="548"/>
      <c r="BJ89" s="548"/>
      <c r="BK89" s="548"/>
      <c r="BL89" s="548"/>
      <c r="BM89" s="548"/>
      <c r="BN89" s="548"/>
      <c r="BO89" s="548"/>
      <c r="BP89" s="548"/>
      <c r="BQ89" s="548"/>
      <c r="BR89" s="548"/>
      <c r="BS89" s="548"/>
      <c r="BT89" s="548"/>
      <c r="BU89" s="548"/>
      <c r="BV89" s="548"/>
      <c r="BW89" s="548"/>
    </row>
    <row r="90" spans="1:251" s="586" customFormat="1" ht="21.95" customHeight="1">
      <c r="A90" s="590" t="s">
        <v>621</v>
      </c>
      <c r="B90" s="1043">
        <v>18821046008.400002</v>
      </c>
      <c r="C90" s="1013" t="s">
        <v>738</v>
      </c>
      <c r="D90" s="1044">
        <v>0</v>
      </c>
      <c r="E90" s="1045">
        <v>0</v>
      </c>
      <c r="F90" s="1046">
        <v>0</v>
      </c>
      <c r="G90" s="1047">
        <v>0</v>
      </c>
      <c r="H90" s="578" t="s">
        <v>4</v>
      </c>
      <c r="I90" s="958"/>
      <c r="J90" s="1132"/>
      <c r="K90" s="958"/>
      <c r="L90" s="548"/>
      <c r="M90" s="548"/>
      <c r="N90" s="548"/>
      <c r="O90" s="548"/>
      <c r="P90" s="548"/>
      <c r="Q90" s="548"/>
      <c r="R90" s="548"/>
      <c r="S90" s="548"/>
      <c r="T90" s="548"/>
      <c r="U90" s="548"/>
      <c r="V90" s="548"/>
      <c r="W90" s="548"/>
      <c r="X90" s="548"/>
      <c r="Y90" s="548"/>
      <c r="Z90" s="548"/>
      <c r="AA90" s="548"/>
      <c r="AB90" s="548"/>
      <c r="AC90" s="548"/>
      <c r="AD90" s="548"/>
      <c r="AE90" s="548"/>
      <c r="AF90" s="548"/>
      <c r="AG90" s="548"/>
      <c r="AH90" s="548"/>
      <c r="AI90" s="548"/>
      <c r="AJ90" s="548"/>
      <c r="AK90" s="548"/>
      <c r="AL90" s="548"/>
      <c r="AM90" s="548"/>
      <c r="AN90" s="548"/>
      <c r="AO90" s="548"/>
      <c r="AP90" s="548"/>
      <c r="AQ90" s="548"/>
      <c r="AR90" s="548"/>
      <c r="AS90" s="548"/>
      <c r="AT90" s="548"/>
      <c r="AU90" s="548"/>
      <c r="AV90" s="548"/>
      <c r="AW90" s="548"/>
      <c r="AX90" s="548"/>
      <c r="AY90" s="548"/>
      <c r="AZ90" s="548"/>
      <c r="BA90" s="548"/>
      <c r="BB90" s="548"/>
      <c r="BC90" s="548"/>
      <c r="BD90" s="548"/>
      <c r="BE90" s="548"/>
      <c r="BF90" s="548"/>
      <c r="BG90" s="548"/>
      <c r="BH90" s="548"/>
      <c r="BI90" s="548"/>
      <c r="BJ90" s="548"/>
      <c r="BK90" s="548"/>
      <c r="BL90" s="548"/>
      <c r="BM90" s="548"/>
      <c r="BN90" s="548"/>
      <c r="BO90" s="548"/>
      <c r="BP90" s="548"/>
      <c r="BQ90" s="548"/>
      <c r="BR90" s="548"/>
      <c r="BS90" s="548"/>
      <c r="BT90" s="548"/>
      <c r="BU90" s="548"/>
      <c r="BV90" s="548"/>
      <c r="BW90" s="548"/>
    </row>
    <row r="91" spans="1:251" s="589" customFormat="1" ht="13.5" customHeight="1">
      <c r="A91" s="1229"/>
      <c r="B91" s="950"/>
      <c r="C91" s="536"/>
      <c r="H91" s="578" t="s">
        <v>4</v>
      </c>
      <c r="I91" s="958"/>
      <c r="J91" s="1132"/>
      <c r="K91" s="958"/>
      <c r="L91" s="548"/>
      <c r="M91" s="548"/>
      <c r="N91" s="548"/>
      <c r="O91" s="548"/>
      <c r="P91" s="548"/>
      <c r="Q91" s="548"/>
      <c r="R91" s="548"/>
      <c r="S91" s="548"/>
      <c r="T91" s="548"/>
      <c r="U91" s="548"/>
      <c r="V91" s="548"/>
      <c r="W91" s="548"/>
      <c r="X91" s="548"/>
      <c r="Y91" s="548"/>
      <c r="Z91" s="548"/>
      <c r="AA91" s="548"/>
      <c r="AB91" s="548"/>
      <c r="AC91" s="548"/>
      <c r="AD91" s="548"/>
      <c r="AE91" s="548"/>
      <c r="AF91" s="548"/>
      <c r="AG91" s="548"/>
      <c r="AH91" s="548"/>
      <c r="AI91" s="548"/>
      <c r="AJ91" s="548"/>
      <c r="AK91" s="548"/>
      <c r="AL91" s="548"/>
      <c r="AM91" s="548"/>
      <c r="AN91" s="548"/>
      <c r="AO91" s="548"/>
      <c r="AP91" s="548"/>
      <c r="AQ91" s="548"/>
      <c r="AR91" s="548"/>
      <c r="AS91" s="548"/>
    </row>
    <row r="92" spans="1:251" s="589" customFormat="1" ht="18" customHeight="1">
      <c r="A92" s="992" t="s">
        <v>950</v>
      </c>
      <c r="B92" s="951"/>
      <c r="C92" s="544"/>
      <c r="H92" s="578" t="s">
        <v>4</v>
      </c>
      <c r="I92" s="958"/>
      <c r="J92" s="1132"/>
      <c r="K92" s="958"/>
      <c r="L92" s="548"/>
      <c r="M92" s="548"/>
      <c r="N92" s="548"/>
      <c r="O92" s="548"/>
      <c r="P92" s="548"/>
      <c r="Q92" s="548"/>
      <c r="R92" s="548"/>
      <c r="S92" s="548"/>
      <c r="T92" s="548"/>
      <c r="U92" s="548"/>
      <c r="V92" s="548"/>
      <c r="W92" s="548"/>
      <c r="X92" s="548"/>
      <c r="Y92" s="548"/>
      <c r="Z92" s="548"/>
      <c r="AA92" s="548"/>
      <c r="AB92" s="548"/>
      <c r="AC92" s="548"/>
      <c r="AD92" s="548"/>
      <c r="AE92" s="548"/>
      <c r="AF92" s="548"/>
      <c r="AG92" s="548"/>
      <c r="AH92" s="548"/>
      <c r="AI92" s="548"/>
      <c r="AJ92" s="548"/>
      <c r="AK92" s="548"/>
      <c r="AL92" s="548"/>
      <c r="AM92" s="548"/>
      <c r="AN92" s="548"/>
      <c r="AO92" s="548"/>
      <c r="AP92" s="548"/>
      <c r="AQ92" s="548"/>
      <c r="AR92" s="548"/>
      <c r="AS92" s="548"/>
    </row>
    <row r="93" spans="1:251" s="589" customFormat="1" ht="16.5" customHeight="1">
      <c r="A93" s="992" t="s">
        <v>795</v>
      </c>
      <c r="B93" s="951"/>
      <c r="C93" s="951"/>
      <c r="H93" s="578" t="s">
        <v>4</v>
      </c>
      <c r="I93" s="548"/>
      <c r="J93" s="1132"/>
      <c r="K93" s="548"/>
      <c r="L93" s="548"/>
      <c r="M93" s="548"/>
      <c r="N93" s="548"/>
      <c r="O93" s="548"/>
      <c r="P93" s="548"/>
      <c r="Q93" s="548"/>
      <c r="R93" s="548"/>
      <c r="S93" s="548"/>
      <c r="T93" s="548"/>
      <c r="U93" s="548"/>
      <c r="V93" s="548"/>
      <c r="W93" s="548"/>
      <c r="X93" s="548"/>
      <c r="Y93" s="548"/>
      <c r="Z93" s="548"/>
      <c r="AA93" s="548"/>
      <c r="AB93" s="548"/>
      <c r="AC93" s="548"/>
      <c r="AD93" s="548"/>
      <c r="AE93" s="548"/>
      <c r="AF93" s="548"/>
      <c r="AG93" s="548"/>
      <c r="AH93" s="548"/>
      <c r="AI93" s="548"/>
      <c r="AJ93" s="548"/>
      <c r="AK93" s="548"/>
      <c r="AL93" s="548"/>
      <c r="AM93" s="548"/>
      <c r="AN93" s="548"/>
      <c r="AO93" s="548"/>
      <c r="AP93" s="548"/>
      <c r="AQ93" s="548"/>
      <c r="AR93" s="548"/>
      <c r="AS93" s="548"/>
    </row>
    <row r="94" spans="1:251" s="963" customFormat="1" ht="18" customHeight="1">
      <c r="A94" s="992"/>
      <c r="B94" s="951"/>
      <c r="C94" s="951"/>
      <c r="D94" s="591"/>
      <c r="E94" s="591"/>
      <c r="F94" s="591"/>
      <c r="G94" s="591"/>
      <c r="H94" s="591"/>
      <c r="I94" s="548"/>
      <c r="J94" s="1132"/>
      <c r="K94" s="548"/>
      <c r="L94" s="548"/>
      <c r="M94" s="548"/>
      <c r="N94" s="548"/>
      <c r="O94" s="548"/>
      <c r="P94" s="548"/>
      <c r="Q94" s="548"/>
      <c r="R94" s="548"/>
      <c r="S94" s="548"/>
      <c r="T94" s="548"/>
      <c r="U94" s="548"/>
      <c r="V94" s="548"/>
      <c r="W94" s="548"/>
      <c r="X94" s="548"/>
      <c r="Y94" s="548"/>
      <c r="Z94" s="548"/>
      <c r="AA94" s="548"/>
      <c r="AB94" s="548"/>
      <c r="AC94" s="548"/>
      <c r="AD94" s="548"/>
      <c r="AE94" s="548"/>
      <c r="AF94" s="548"/>
      <c r="AG94" s="548"/>
      <c r="AH94" s="548"/>
      <c r="AI94" s="548"/>
      <c r="AJ94" s="548"/>
      <c r="AK94" s="548"/>
      <c r="AL94" s="548"/>
      <c r="AM94" s="548"/>
      <c r="AN94" s="548"/>
      <c r="AO94" s="548"/>
      <c r="AP94" s="548"/>
      <c r="AQ94" s="548"/>
      <c r="AR94" s="548"/>
      <c r="AS94" s="548"/>
      <c r="AT94" s="548"/>
      <c r="AU94" s="548"/>
      <c r="AV94" s="548"/>
      <c r="AW94" s="548"/>
      <c r="AX94" s="548"/>
      <c r="AY94" s="548"/>
      <c r="AZ94" s="548"/>
      <c r="BA94" s="548"/>
      <c r="BB94" s="548"/>
      <c r="BC94" s="548"/>
      <c r="BD94" s="548"/>
      <c r="BE94" s="548"/>
      <c r="BF94" s="548"/>
      <c r="BG94" s="548"/>
      <c r="BH94" s="548"/>
      <c r="BI94" s="548"/>
      <c r="BJ94" s="548"/>
      <c r="BK94" s="548"/>
      <c r="BL94" s="548"/>
      <c r="BM94" s="548"/>
      <c r="BN94" s="548"/>
      <c r="BO94" s="548"/>
      <c r="BP94" s="548"/>
      <c r="BQ94" s="548"/>
      <c r="BR94" s="548"/>
      <c r="BS94" s="548"/>
      <c r="BT94" s="548"/>
      <c r="BU94" s="548"/>
      <c r="BV94" s="548"/>
      <c r="BW94" s="548"/>
      <c r="BX94" s="548"/>
      <c r="BY94" s="548"/>
      <c r="BZ94" s="548"/>
      <c r="CA94" s="548"/>
      <c r="CB94" s="548"/>
      <c r="CC94" s="548"/>
      <c r="CD94" s="548"/>
      <c r="CE94" s="548"/>
      <c r="CF94" s="548"/>
      <c r="CG94" s="548"/>
      <c r="CH94" s="548"/>
      <c r="CI94" s="548"/>
      <c r="CJ94" s="548"/>
      <c r="CK94" s="548"/>
      <c r="CL94" s="548"/>
      <c r="CM94" s="548"/>
      <c r="CN94" s="548"/>
      <c r="CO94" s="548"/>
      <c r="CP94" s="548"/>
      <c r="CQ94" s="548"/>
      <c r="CR94" s="548"/>
      <c r="CS94" s="548"/>
      <c r="CT94" s="548"/>
      <c r="CU94" s="548"/>
      <c r="CV94" s="548"/>
      <c r="CW94" s="548"/>
      <c r="CX94" s="548"/>
      <c r="CY94" s="548"/>
      <c r="CZ94" s="548"/>
      <c r="DA94" s="548"/>
      <c r="DB94" s="548"/>
      <c r="DC94" s="548"/>
      <c r="DD94" s="548"/>
      <c r="DE94" s="548"/>
      <c r="DF94" s="548"/>
      <c r="DG94" s="548"/>
      <c r="DH94" s="548"/>
      <c r="DI94" s="548"/>
      <c r="DJ94" s="548"/>
      <c r="DK94" s="548"/>
      <c r="DL94" s="548"/>
      <c r="DM94" s="548"/>
      <c r="DN94" s="548"/>
      <c r="DO94" s="548"/>
      <c r="DP94" s="548"/>
      <c r="DQ94" s="548"/>
      <c r="DR94" s="548"/>
      <c r="DS94" s="548"/>
      <c r="DT94" s="548"/>
      <c r="DU94" s="548"/>
      <c r="DV94" s="548"/>
      <c r="DW94" s="548"/>
      <c r="DX94" s="548"/>
      <c r="DY94" s="548"/>
      <c r="DZ94" s="548"/>
      <c r="EA94" s="548"/>
      <c r="EB94" s="548"/>
      <c r="EC94" s="548"/>
      <c r="ED94" s="548"/>
      <c r="EE94" s="548"/>
      <c r="EF94" s="548"/>
      <c r="EG94" s="548"/>
      <c r="EH94" s="548"/>
      <c r="EI94" s="548"/>
      <c r="EJ94" s="548"/>
      <c r="EK94" s="548"/>
      <c r="EL94" s="548"/>
      <c r="EM94" s="548"/>
      <c r="EN94" s="548"/>
      <c r="EO94" s="548"/>
      <c r="EP94" s="548"/>
      <c r="EQ94" s="548"/>
      <c r="ER94" s="548"/>
      <c r="ES94" s="548"/>
      <c r="ET94" s="548"/>
      <c r="EU94" s="548"/>
      <c r="EV94" s="548"/>
      <c r="EW94" s="548"/>
      <c r="EX94" s="548"/>
      <c r="EY94" s="548"/>
      <c r="EZ94" s="548"/>
      <c r="FA94" s="548"/>
      <c r="FB94" s="548"/>
      <c r="FC94" s="548"/>
      <c r="FD94" s="548"/>
      <c r="FE94" s="548"/>
      <c r="FF94" s="548"/>
      <c r="FG94" s="548"/>
      <c r="FH94" s="548"/>
      <c r="FI94" s="548"/>
      <c r="FJ94" s="548"/>
      <c r="FK94" s="548"/>
      <c r="FL94" s="548"/>
      <c r="FM94" s="548"/>
      <c r="FN94" s="548"/>
      <c r="FO94" s="548"/>
      <c r="FP94" s="548"/>
      <c r="FQ94" s="548"/>
      <c r="FR94" s="548"/>
      <c r="FS94" s="548"/>
      <c r="FT94" s="548"/>
      <c r="FU94" s="548"/>
      <c r="FV94" s="548"/>
      <c r="FW94" s="548"/>
      <c r="FX94" s="548"/>
      <c r="FY94" s="548"/>
      <c r="FZ94" s="548"/>
      <c r="GA94" s="548"/>
      <c r="GB94" s="548"/>
      <c r="GC94" s="548"/>
      <c r="GD94" s="548"/>
      <c r="GE94" s="548"/>
      <c r="GF94" s="548"/>
      <c r="GG94" s="548"/>
      <c r="GH94" s="548"/>
      <c r="GI94" s="548"/>
      <c r="GJ94" s="548"/>
      <c r="GK94" s="548"/>
      <c r="GL94" s="548"/>
      <c r="GM94" s="548"/>
      <c r="GN94" s="548"/>
      <c r="GO94" s="548"/>
      <c r="GP94" s="548"/>
      <c r="GQ94" s="548"/>
      <c r="GR94" s="548"/>
      <c r="GS94" s="548"/>
      <c r="GT94" s="548"/>
      <c r="GU94" s="548"/>
      <c r="GV94" s="548"/>
      <c r="GW94" s="548"/>
      <c r="GX94" s="548"/>
      <c r="GY94" s="548"/>
      <c r="GZ94" s="548"/>
      <c r="HA94" s="548"/>
      <c r="HB94" s="548"/>
      <c r="HC94" s="548"/>
      <c r="HD94" s="548"/>
      <c r="HE94" s="548"/>
      <c r="HF94" s="548"/>
      <c r="HG94" s="548"/>
      <c r="HH94" s="548"/>
      <c r="HI94" s="548"/>
      <c r="HJ94" s="548"/>
      <c r="HK94" s="548"/>
      <c r="HL94" s="548"/>
      <c r="HM94" s="548"/>
      <c r="HN94" s="548"/>
      <c r="HO94" s="548"/>
      <c r="HP94" s="548"/>
      <c r="HQ94" s="548"/>
      <c r="HR94" s="548"/>
      <c r="HS94" s="548"/>
      <c r="HT94" s="548"/>
      <c r="HU94" s="548"/>
      <c r="HV94" s="548"/>
      <c r="HW94" s="548"/>
      <c r="HX94" s="548"/>
      <c r="HY94" s="548"/>
      <c r="HZ94" s="548"/>
      <c r="IA94" s="548"/>
      <c r="IB94" s="548"/>
      <c r="IC94" s="548"/>
      <c r="ID94" s="548"/>
      <c r="IE94" s="548"/>
      <c r="IF94" s="548"/>
      <c r="IG94" s="548"/>
      <c r="IH94" s="548"/>
      <c r="II94" s="548"/>
      <c r="IJ94" s="548"/>
      <c r="IK94" s="548"/>
      <c r="IL94" s="548"/>
      <c r="IM94" s="548"/>
      <c r="IN94" s="548"/>
      <c r="IO94" s="548"/>
      <c r="IP94" s="548"/>
      <c r="IQ94" s="548"/>
    </row>
    <row r="95" spans="1:251">
      <c r="A95" s="592"/>
      <c r="B95" s="592"/>
      <c r="C95" s="592"/>
      <c r="D95" s="592"/>
      <c r="E95" s="592"/>
      <c r="F95" s="592"/>
      <c r="G95" s="592"/>
      <c r="H95" s="592"/>
    </row>
    <row r="96" spans="1:251">
      <c r="A96" s="964"/>
      <c r="H96" s="578" t="s">
        <v>4</v>
      </c>
    </row>
    <row r="97" spans="2:8">
      <c r="H97" s="578" t="s">
        <v>4</v>
      </c>
    </row>
    <row r="98" spans="2:8">
      <c r="H98" s="578" t="s">
        <v>4</v>
      </c>
    </row>
    <row r="99" spans="2:8">
      <c r="H99" s="578" t="s">
        <v>4</v>
      </c>
    </row>
    <row r="100" spans="2:8">
      <c r="H100" s="578" t="s">
        <v>4</v>
      </c>
    </row>
    <row r="101" spans="2:8">
      <c r="H101" s="578" t="s">
        <v>4</v>
      </c>
    </row>
    <row r="102" spans="2:8">
      <c r="H102" s="578" t="s">
        <v>4</v>
      </c>
    </row>
    <row r="103" spans="2:8">
      <c r="H103" s="578" t="s">
        <v>4</v>
      </c>
    </row>
    <row r="104" spans="2:8">
      <c r="H104" s="578" t="s">
        <v>4</v>
      </c>
    </row>
    <row r="105" spans="2:8">
      <c r="H105" s="578" t="s">
        <v>4</v>
      </c>
    </row>
    <row r="106" spans="2:8">
      <c r="B106" s="593" t="s">
        <v>4</v>
      </c>
      <c r="C106" s="593"/>
      <c r="H106" s="578" t="s">
        <v>4</v>
      </c>
    </row>
    <row r="107" spans="2:8">
      <c r="H107" s="578" t="s">
        <v>4</v>
      </c>
    </row>
    <row r="108" spans="2:8">
      <c r="H108" s="578" t="s">
        <v>4</v>
      </c>
    </row>
    <row r="109" spans="2:8">
      <c r="H109" s="578" t="s">
        <v>4</v>
      </c>
    </row>
    <row r="110" spans="2:8">
      <c r="H110" s="578" t="s">
        <v>4</v>
      </c>
    </row>
    <row r="111" spans="2:8">
      <c r="H111" s="578" t="s">
        <v>4</v>
      </c>
    </row>
    <row r="112" spans="2:8">
      <c r="H112" s="578" t="s">
        <v>4</v>
      </c>
    </row>
    <row r="113" spans="8:8">
      <c r="H113" s="578" t="s">
        <v>4</v>
      </c>
    </row>
    <row r="114" spans="8:8">
      <c r="H114" s="578" t="s">
        <v>4</v>
      </c>
    </row>
    <row r="115" spans="8:8">
      <c r="H115" s="578" t="s">
        <v>4</v>
      </c>
    </row>
    <row r="116" spans="8:8">
      <c r="H116" s="578" t="s">
        <v>4</v>
      </c>
    </row>
    <row r="117" spans="8:8">
      <c r="H117" s="578" t="s">
        <v>4</v>
      </c>
    </row>
    <row r="118" spans="8:8">
      <c r="H118" s="578" t="s">
        <v>4</v>
      </c>
    </row>
    <row r="119" spans="8:8">
      <c r="H119" s="578" t="s">
        <v>4</v>
      </c>
    </row>
    <row r="120" spans="8:8">
      <c r="H120" s="578" t="s">
        <v>4</v>
      </c>
    </row>
    <row r="121" spans="8:8">
      <c r="H121" s="578" t="s">
        <v>4</v>
      </c>
    </row>
    <row r="122" spans="8:8">
      <c r="H122" s="578" t="s">
        <v>4</v>
      </c>
    </row>
    <row r="123" spans="8:8">
      <c r="H123" s="578" t="s">
        <v>4</v>
      </c>
    </row>
    <row r="124" spans="8:8">
      <c r="H124" s="578" t="s">
        <v>4</v>
      </c>
    </row>
    <row r="125" spans="8:8">
      <c r="H125" s="578" t="s">
        <v>4</v>
      </c>
    </row>
    <row r="126" spans="8:8">
      <c r="H126" s="578" t="s">
        <v>4</v>
      </c>
    </row>
    <row r="127" spans="8:8">
      <c r="H127" s="578" t="s">
        <v>4</v>
      </c>
    </row>
    <row r="128" spans="8:8">
      <c r="H128" s="578" t="s">
        <v>4</v>
      </c>
    </row>
    <row r="129" spans="8:8">
      <c r="H129" s="578" t="s">
        <v>4</v>
      </c>
    </row>
    <row r="130" spans="8:8">
      <c r="H130" s="578" t="s">
        <v>4</v>
      </c>
    </row>
    <row r="131" spans="8:8">
      <c r="H131" s="578" t="s">
        <v>4</v>
      </c>
    </row>
    <row r="132" spans="8:8">
      <c r="H132" s="578" t="s">
        <v>4</v>
      </c>
    </row>
    <row r="133" spans="8:8">
      <c r="H133" s="578" t="s">
        <v>4</v>
      </c>
    </row>
    <row r="134" spans="8:8">
      <c r="H134" s="578" t="s">
        <v>4</v>
      </c>
    </row>
    <row r="135" spans="8:8">
      <c r="H135" s="578" t="s">
        <v>4</v>
      </c>
    </row>
    <row r="136" spans="8:8">
      <c r="H136" s="578" t="s">
        <v>4</v>
      </c>
    </row>
    <row r="137" spans="8:8">
      <c r="H137" s="578" t="s">
        <v>4</v>
      </c>
    </row>
    <row r="138" spans="8:8">
      <c r="H138" s="578" t="s">
        <v>4</v>
      </c>
    </row>
    <row r="139" spans="8:8">
      <c r="H139" s="578" t="s">
        <v>4</v>
      </c>
    </row>
    <row r="140" spans="8:8">
      <c r="H140" s="578" t="s">
        <v>4</v>
      </c>
    </row>
  </sheetData>
  <mergeCells count="4">
    <mergeCell ref="B4:E4"/>
    <mergeCell ref="F4:G4"/>
    <mergeCell ref="B5:E5"/>
    <mergeCell ref="F5:G5"/>
  </mergeCells>
  <printOptions horizontalCentered="1"/>
  <pageMargins left="0.35433070866141736" right="0.31496062992125984" top="0.35433070866141736" bottom="0.19685039370078741" header="0.23622047244094491" footer="0.11811023622047245"/>
  <pageSetup paperSize="9" scale="70" firstPageNumber="58" orientation="landscape" useFirstPageNumber="1" r:id="rId1"/>
  <headerFooter alignWithMargins="0">
    <oddHeader>&amp;C&amp;"Arial,Normalny"&amp;12-&amp;13 &amp;P -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BM574"/>
  <sheetViews>
    <sheetView showGridLines="0" zoomScale="75" zoomScaleNormal="75" workbookViewId="0">
      <selection activeCell="M21" sqref="M21"/>
    </sheetView>
  </sheetViews>
  <sheetFormatPr defaultColWidth="12.5703125" defaultRowHeight="15"/>
  <cols>
    <col min="1" max="1" width="6" style="596" bestFit="1" customWidth="1"/>
    <col min="2" max="2" width="2" style="596" customWidth="1"/>
    <col min="3" max="3" width="57.140625" style="596" customWidth="1"/>
    <col min="4" max="4" width="20.140625" style="596" customWidth="1"/>
    <col min="5" max="8" width="21.42578125" style="596" customWidth="1"/>
    <col min="9" max="9" width="16.7109375" style="596" customWidth="1"/>
    <col min="10" max="10" width="12.5703125" style="596"/>
    <col min="11" max="11" width="16.7109375" style="596" customWidth="1"/>
    <col min="12" max="12" width="22.85546875" style="596" customWidth="1"/>
    <col min="13" max="256" width="12.5703125" style="596"/>
    <col min="257" max="257" width="5" style="596" customWidth="1"/>
    <col min="258" max="258" width="2" style="596" customWidth="1"/>
    <col min="259" max="259" width="57.140625" style="596" customWidth="1"/>
    <col min="260" max="260" width="20.140625" style="596" customWidth="1"/>
    <col min="261" max="264" width="21.42578125" style="596" customWidth="1"/>
    <col min="265" max="265" width="16.7109375" style="596" customWidth="1"/>
    <col min="266" max="266" width="12.5703125" style="596"/>
    <col min="267" max="267" width="16.7109375" style="596" customWidth="1"/>
    <col min="268" max="268" width="22.85546875" style="596" customWidth="1"/>
    <col min="269" max="512" width="12.5703125" style="596"/>
    <col min="513" max="513" width="5" style="596" customWidth="1"/>
    <col min="514" max="514" width="2" style="596" customWidth="1"/>
    <col min="515" max="515" width="57.140625" style="596" customWidth="1"/>
    <col min="516" max="516" width="20.140625" style="596" customWidth="1"/>
    <col min="517" max="520" width="21.42578125" style="596" customWidth="1"/>
    <col min="521" max="521" width="16.7109375" style="596" customWidth="1"/>
    <col min="522" max="522" width="12.5703125" style="596"/>
    <col min="523" max="523" width="16.7109375" style="596" customWidth="1"/>
    <col min="524" max="524" width="22.85546875" style="596" customWidth="1"/>
    <col min="525" max="768" width="12.5703125" style="596"/>
    <col min="769" max="769" width="5" style="596" customWidth="1"/>
    <col min="770" max="770" width="2" style="596" customWidth="1"/>
    <col min="771" max="771" width="57.140625" style="596" customWidth="1"/>
    <col min="772" max="772" width="20.140625" style="596" customWidth="1"/>
    <col min="773" max="776" width="21.42578125" style="596" customWidth="1"/>
    <col min="777" max="777" width="16.7109375" style="596" customWidth="1"/>
    <col min="778" max="778" width="12.5703125" style="596"/>
    <col min="779" max="779" width="16.7109375" style="596" customWidth="1"/>
    <col min="780" max="780" width="22.85546875" style="596" customWidth="1"/>
    <col min="781" max="1024" width="12.5703125" style="596"/>
    <col min="1025" max="1025" width="5" style="596" customWidth="1"/>
    <col min="1026" max="1026" width="2" style="596" customWidth="1"/>
    <col min="1027" max="1027" width="57.140625" style="596" customWidth="1"/>
    <col min="1028" max="1028" width="20.140625" style="596" customWidth="1"/>
    <col min="1029" max="1032" width="21.42578125" style="596" customWidth="1"/>
    <col min="1033" max="1033" width="16.7109375" style="596" customWidth="1"/>
    <col min="1034" max="1034" width="12.5703125" style="596"/>
    <col min="1035" max="1035" width="16.7109375" style="596" customWidth="1"/>
    <col min="1036" max="1036" width="22.85546875" style="596" customWidth="1"/>
    <col min="1037" max="1280" width="12.5703125" style="596"/>
    <col min="1281" max="1281" width="5" style="596" customWidth="1"/>
    <col min="1282" max="1282" width="2" style="596" customWidth="1"/>
    <col min="1283" max="1283" width="57.140625" style="596" customWidth="1"/>
    <col min="1284" max="1284" width="20.140625" style="596" customWidth="1"/>
    <col min="1285" max="1288" width="21.42578125" style="596" customWidth="1"/>
    <col min="1289" max="1289" width="16.7109375" style="596" customWidth="1"/>
    <col min="1290" max="1290" width="12.5703125" style="596"/>
    <col min="1291" max="1291" width="16.7109375" style="596" customWidth="1"/>
    <col min="1292" max="1292" width="22.85546875" style="596" customWidth="1"/>
    <col min="1293" max="1536" width="12.5703125" style="596"/>
    <col min="1537" max="1537" width="5" style="596" customWidth="1"/>
    <col min="1538" max="1538" width="2" style="596" customWidth="1"/>
    <col min="1539" max="1539" width="57.140625" style="596" customWidth="1"/>
    <col min="1540" max="1540" width="20.140625" style="596" customWidth="1"/>
    <col min="1541" max="1544" width="21.42578125" style="596" customWidth="1"/>
    <col min="1545" max="1545" width="16.7109375" style="596" customWidth="1"/>
    <col min="1546" max="1546" width="12.5703125" style="596"/>
    <col min="1547" max="1547" width="16.7109375" style="596" customWidth="1"/>
    <col min="1548" max="1548" width="22.85546875" style="596" customWidth="1"/>
    <col min="1549" max="1792" width="12.5703125" style="596"/>
    <col min="1793" max="1793" width="5" style="596" customWidth="1"/>
    <col min="1794" max="1794" width="2" style="596" customWidth="1"/>
    <col min="1795" max="1795" width="57.140625" style="596" customWidth="1"/>
    <col min="1796" max="1796" width="20.140625" style="596" customWidth="1"/>
    <col min="1797" max="1800" width="21.42578125" style="596" customWidth="1"/>
    <col min="1801" max="1801" width="16.7109375" style="596" customWidth="1"/>
    <col min="1802" max="1802" width="12.5703125" style="596"/>
    <col min="1803" max="1803" width="16.7109375" style="596" customWidth="1"/>
    <col min="1804" max="1804" width="22.85546875" style="596" customWidth="1"/>
    <col min="1805" max="2048" width="12.5703125" style="596"/>
    <col min="2049" max="2049" width="5" style="596" customWidth="1"/>
    <col min="2050" max="2050" width="2" style="596" customWidth="1"/>
    <col min="2051" max="2051" width="57.140625" style="596" customWidth="1"/>
    <col min="2052" max="2052" width="20.140625" style="596" customWidth="1"/>
    <col min="2053" max="2056" width="21.42578125" style="596" customWidth="1"/>
    <col min="2057" max="2057" width="16.7109375" style="596" customWidth="1"/>
    <col min="2058" max="2058" width="12.5703125" style="596"/>
    <col min="2059" max="2059" width="16.7109375" style="596" customWidth="1"/>
    <col min="2060" max="2060" width="22.85546875" style="596" customWidth="1"/>
    <col min="2061" max="2304" width="12.5703125" style="596"/>
    <col min="2305" max="2305" width="5" style="596" customWidth="1"/>
    <col min="2306" max="2306" width="2" style="596" customWidth="1"/>
    <col min="2307" max="2307" width="57.140625" style="596" customWidth="1"/>
    <col min="2308" max="2308" width="20.140625" style="596" customWidth="1"/>
    <col min="2309" max="2312" width="21.42578125" style="596" customWidth="1"/>
    <col min="2313" max="2313" width="16.7109375" style="596" customWidth="1"/>
    <col min="2314" max="2314" width="12.5703125" style="596"/>
    <col min="2315" max="2315" width="16.7109375" style="596" customWidth="1"/>
    <col min="2316" max="2316" width="22.85546875" style="596" customWidth="1"/>
    <col min="2317" max="2560" width="12.5703125" style="596"/>
    <col min="2561" max="2561" width="5" style="596" customWidth="1"/>
    <col min="2562" max="2562" width="2" style="596" customWidth="1"/>
    <col min="2563" max="2563" width="57.140625" style="596" customWidth="1"/>
    <col min="2564" max="2564" width="20.140625" style="596" customWidth="1"/>
    <col min="2565" max="2568" width="21.42578125" style="596" customWidth="1"/>
    <col min="2569" max="2569" width="16.7109375" style="596" customWidth="1"/>
    <col min="2570" max="2570" width="12.5703125" style="596"/>
    <col min="2571" max="2571" width="16.7109375" style="596" customWidth="1"/>
    <col min="2572" max="2572" width="22.85546875" style="596" customWidth="1"/>
    <col min="2573" max="2816" width="12.5703125" style="596"/>
    <col min="2817" max="2817" width="5" style="596" customWidth="1"/>
    <col min="2818" max="2818" width="2" style="596" customWidth="1"/>
    <col min="2819" max="2819" width="57.140625" style="596" customWidth="1"/>
    <col min="2820" max="2820" width="20.140625" style="596" customWidth="1"/>
    <col min="2821" max="2824" width="21.42578125" style="596" customWidth="1"/>
    <col min="2825" max="2825" width="16.7109375" style="596" customWidth="1"/>
    <col min="2826" max="2826" width="12.5703125" style="596"/>
    <col min="2827" max="2827" width="16.7109375" style="596" customWidth="1"/>
    <col min="2828" max="2828" width="22.85546875" style="596" customWidth="1"/>
    <col min="2829" max="3072" width="12.5703125" style="596"/>
    <col min="3073" max="3073" width="5" style="596" customWidth="1"/>
    <col min="3074" max="3074" width="2" style="596" customWidth="1"/>
    <col min="3075" max="3075" width="57.140625" style="596" customWidth="1"/>
    <col min="3076" max="3076" width="20.140625" style="596" customWidth="1"/>
    <col min="3077" max="3080" width="21.42578125" style="596" customWidth="1"/>
    <col min="3081" max="3081" width="16.7109375" style="596" customWidth="1"/>
    <col min="3082" max="3082" width="12.5703125" style="596"/>
    <col min="3083" max="3083" width="16.7109375" style="596" customWidth="1"/>
    <col min="3084" max="3084" width="22.85546875" style="596" customWidth="1"/>
    <col min="3085" max="3328" width="12.5703125" style="596"/>
    <col min="3329" max="3329" width="5" style="596" customWidth="1"/>
    <col min="3330" max="3330" width="2" style="596" customWidth="1"/>
    <col min="3331" max="3331" width="57.140625" style="596" customWidth="1"/>
    <col min="3332" max="3332" width="20.140625" style="596" customWidth="1"/>
    <col min="3333" max="3336" width="21.42578125" style="596" customWidth="1"/>
    <col min="3337" max="3337" width="16.7109375" style="596" customWidth="1"/>
    <col min="3338" max="3338" width="12.5703125" style="596"/>
    <col min="3339" max="3339" width="16.7109375" style="596" customWidth="1"/>
    <col min="3340" max="3340" width="22.85546875" style="596" customWidth="1"/>
    <col min="3341" max="3584" width="12.5703125" style="596"/>
    <col min="3585" max="3585" width="5" style="596" customWidth="1"/>
    <col min="3586" max="3586" width="2" style="596" customWidth="1"/>
    <col min="3587" max="3587" width="57.140625" style="596" customWidth="1"/>
    <col min="3588" max="3588" width="20.140625" style="596" customWidth="1"/>
    <col min="3589" max="3592" width="21.42578125" style="596" customWidth="1"/>
    <col min="3593" max="3593" width="16.7109375" style="596" customWidth="1"/>
    <col min="3594" max="3594" width="12.5703125" style="596"/>
    <col min="3595" max="3595" width="16.7109375" style="596" customWidth="1"/>
    <col min="3596" max="3596" width="22.85546875" style="596" customWidth="1"/>
    <col min="3597" max="3840" width="12.5703125" style="596"/>
    <col min="3841" max="3841" width="5" style="596" customWidth="1"/>
    <col min="3842" max="3842" width="2" style="596" customWidth="1"/>
    <col min="3843" max="3843" width="57.140625" style="596" customWidth="1"/>
    <col min="3844" max="3844" width="20.140625" style="596" customWidth="1"/>
    <col min="3845" max="3848" width="21.42578125" style="596" customWidth="1"/>
    <col min="3849" max="3849" width="16.7109375" style="596" customWidth="1"/>
    <col min="3850" max="3850" width="12.5703125" style="596"/>
    <col min="3851" max="3851" width="16.7109375" style="596" customWidth="1"/>
    <col min="3852" max="3852" width="22.85546875" style="596" customWidth="1"/>
    <col min="3853" max="4096" width="12.5703125" style="596"/>
    <col min="4097" max="4097" width="5" style="596" customWidth="1"/>
    <col min="4098" max="4098" width="2" style="596" customWidth="1"/>
    <col min="4099" max="4099" width="57.140625" style="596" customWidth="1"/>
    <col min="4100" max="4100" width="20.140625" style="596" customWidth="1"/>
    <col min="4101" max="4104" width="21.42578125" style="596" customWidth="1"/>
    <col min="4105" max="4105" width="16.7109375" style="596" customWidth="1"/>
    <col min="4106" max="4106" width="12.5703125" style="596"/>
    <col min="4107" max="4107" width="16.7109375" style="596" customWidth="1"/>
    <col min="4108" max="4108" width="22.85546875" style="596" customWidth="1"/>
    <col min="4109" max="4352" width="12.5703125" style="596"/>
    <col min="4353" max="4353" width="5" style="596" customWidth="1"/>
    <col min="4354" max="4354" width="2" style="596" customWidth="1"/>
    <col min="4355" max="4355" width="57.140625" style="596" customWidth="1"/>
    <col min="4356" max="4356" width="20.140625" style="596" customWidth="1"/>
    <col min="4357" max="4360" width="21.42578125" style="596" customWidth="1"/>
    <col min="4361" max="4361" width="16.7109375" style="596" customWidth="1"/>
    <col min="4362" max="4362" width="12.5703125" style="596"/>
    <col min="4363" max="4363" width="16.7109375" style="596" customWidth="1"/>
    <col min="4364" max="4364" width="22.85546875" style="596" customWidth="1"/>
    <col min="4365" max="4608" width="12.5703125" style="596"/>
    <col min="4609" max="4609" width="5" style="596" customWidth="1"/>
    <col min="4610" max="4610" width="2" style="596" customWidth="1"/>
    <col min="4611" max="4611" width="57.140625" style="596" customWidth="1"/>
    <col min="4612" max="4612" width="20.140625" style="596" customWidth="1"/>
    <col min="4613" max="4616" width="21.42578125" style="596" customWidth="1"/>
    <col min="4617" max="4617" width="16.7109375" style="596" customWidth="1"/>
    <col min="4618" max="4618" width="12.5703125" style="596"/>
    <col min="4619" max="4619" width="16.7109375" style="596" customWidth="1"/>
    <col min="4620" max="4620" width="22.85546875" style="596" customWidth="1"/>
    <col min="4621" max="4864" width="12.5703125" style="596"/>
    <col min="4865" max="4865" width="5" style="596" customWidth="1"/>
    <col min="4866" max="4866" width="2" style="596" customWidth="1"/>
    <col min="4867" max="4867" width="57.140625" style="596" customWidth="1"/>
    <col min="4868" max="4868" width="20.140625" style="596" customWidth="1"/>
    <col min="4869" max="4872" width="21.42578125" style="596" customWidth="1"/>
    <col min="4873" max="4873" width="16.7109375" style="596" customWidth="1"/>
    <col min="4874" max="4874" width="12.5703125" style="596"/>
    <col min="4875" max="4875" width="16.7109375" style="596" customWidth="1"/>
    <col min="4876" max="4876" width="22.85546875" style="596" customWidth="1"/>
    <col min="4877" max="5120" width="12.5703125" style="596"/>
    <col min="5121" max="5121" width="5" style="596" customWidth="1"/>
    <col min="5122" max="5122" width="2" style="596" customWidth="1"/>
    <col min="5123" max="5123" width="57.140625" style="596" customWidth="1"/>
    <col min="5124" max="5124" width="20.140625" style="596" customWidth="1"/>
    <col min="5125" max="5128" width="21.42578125" style="596" customWidth="1"/>
    <col min="5129" max="5129" width="16.7109375" style="596" customWidth="1"/>
    <col min="5130" max="5130" width="12.5703125" style="596"/>
    <col min="5131" max="5131" width="16.7109375" style="596" customWidth="1"/>
    <col min="5132" max="5132" width="22.85546875" style="596" customWidth="1"/>
    <col min="5133" max="5376" width="12.5703125" style="596"/>
    <col min="5377" max="5377" width="5" style="596" customWidth="1"/>
    <col min="5378" max="5378" width="2" style="596" customWidth="1"/>
    <col min="5379" max="5379" width="57.140625" style="596" customWidth="1"/>
    <col min="5380" max="5380" width="20.140625" style="596" customWidth="1"/>
    <col min="5381" max="5384" width="21.42578125" style="596" customWidth="1"/>
    <col min="5385" max="5385" width="16.7109375" style="596" customWidth="1"/>
    <col min="5386" max="5386" width="12.5703125" style="596"/>
    <col min="5387" max="5387" width="16.7109375" style="596" customWidth="1"/>
    <col min="5388" max="5388" width="22.85546875" style="596" customWidth="1"/>
    <col min="5389" max="5632" width="12.5703125" style="596"/>
    <col min="5633" max="5633" width="5" style="596" customWidth="1"/>
    <col min="5634" max="5634" width="2" style="596" customWidth="1"/>
    <col min="5635" max="5635" width="57.140625" style="596" customWidth="1"/>
    <col min="5636" max="5636" width="20.140625" style="596" customWidth="1"/>
    <col min="5637" max="5640" width="21.42578125" style="596" customWidth="1"/>
    <col min="5641" max="5641" width="16.7109375" style="596" customWidth="1"/>
    <col min="5642" max="5642" width="12.5703125" style="596"/>
    <col min="5643" max="5643" width="16.7109375" style="596" customWidth="1"/>
    <col min="5644" max="5644" width="22.85546875" style="596" customWidth="1"/>
    <col min="5645" max="5888" width="12.5703125" style="596"/>
    <col min="5889" max="5889" width="5" style="596" customWidth="1"/>
    <col min="5890" max="5890" width="2" style="596" customWidth="1"/>
    <col min="5891" max="5891" width="57.140625" style="596" customWidth="1"/>
    <col min="5892" max="5892" width="20.140625" style="596" customWidth="1"/>
    <col min="5893" max="5896" width="21.42578125" style="596" customWidth="1"/>
    <col min="5897" max="5897" width="16.7109375" style="596" customWidth="1"/>
    <col min="5898" max="5898" width="12.5703125" style="596"/>
    <col min="5899" max="5899" width="16.7109375" style="596" customWidth="1"/>
    <col min="5900" max="5900" width="22.85546875" style="596" customWidth="1"/>
    <col min="5901" max="6144" width="12.5703125" style="596"/>
    <col min="6145" max="6145" width="5" style="596" customWidth="1"/>
    <col min="6146" max="6146" width="2" style="596" customWidth="1"/>
    <col min="6147" max="6147" width="57.140625" style="596" customWidth="1"/>
    <col min="6148" max="6148" width="20.140625" style="596" customWidth="1"/>
    <col min="6149" max="6152" width="21.42578125" style="596" customWidth="1"/>
    <col min="6153" max="6153" width="16.7109375" style="596" customWidth="1"/>
    <col min="6154" max="6154" width="12.5703125" style="596"/>
    <col min="6155" max="6155" width="16.7109375" style="596" customWidth="1"/>
    <col min="6156" max="6156" width="22.85546875" style="596" customWidth="1"/>
    <col min="6157" max="6400" width="12.5703125" style="596"/>
    <col min="6401" max="6401" width="5" style="596" customWidth="1"/>
    <col min="6402" max="6402" width="2" style="596" customWidth="1"/>
    <col min="6403" max="6403" width="57.140625" style="596" customWidth="1"/>
    <col min="6404" max="6404" width="20.140625" style="596" customWidth="1"/>
    <col min="6405" max="6408" width="21.42578125" style="596" customWidth="1"/>
    <col min="6409" max="6409" width="16.7109375" style="596" customWidth="1"/>
    <col min="6410" max="6410" width="12.5703125" style="596"/>
    <col min="6411" max="6411" width="16.7109375" style="596" customWidth="1"/>
    <col min="6412" max="6412" width="22.85546875" style="596" customWidth="1"/>
    <col min="6413" max="6656" width="12.5703125" style="596"/>
    <col min="6657" max="6657" width="5" style="596" customWidth="1"/>
    <col min="6658" max="6658" width="2" style="596" customWidth="1"/>
    <col min="6659" max="6659" width="57.140625" style="596" customWidth="1"/>
    <col min="6660" max="6660" width="20.140625" style="596" customWidth="1"/>
    <col min="6661" max="6664" width="21.42578125" style="596" customWidth="1"/>
    <col min="6665" max="6665" width="16.7109375" style="596" customWidth="1"/>
    <col min="6666" max="6666" width="12.5703125" style="596"/>
    <col min="6667" max="6667" width="16.7109375" style="596" customWidth="1"/>
    <col min="6668" max="6668" width="22.85546875" style="596" customWidth="1"/>
    <col min="6669" max="6912" width="12.5703125" style="596"/>
    <col min="6913" max="6913" width="5" style="596" customWidth="1"/>
    <col min="6914" max="6914" width="2" style="596" customWidth="1"/>
    <col min="6915" max="6915" width="57.140625" style="596" customWidth="1"/>
    <col min="6916" max="6916" width="20.140625" style="596" customWidth="1"/>
    <col min="6917" max="6920" width="21.42578125" style="596" customWidth="1"/>
    <col min="6921" max="6921" width="16.7109375" style="596" customWidth="1"/>
    <col min="6922" max="6922" width="12.5703125" style="596"/>
    <col min="6923" max="6923" width="16.7109375" style="596" customWidth="1"/>
    <col min="6924" max="6924" width="22.85546875" style="596" customWidth="1"/>
    <col min="6925" max="7168" width="12.5703125" style="596"/>
    <col min="7169" max="7169" width="5" style="596" customWidth="1"/>
    <col min="7170" max="7170" width="2" style="596" customWidth="1"/>
    <col min="7171" max="7171" width="57.140625" style="596" customWidth="1"/>
    <col min="7172" max="7172" width="20.140625" style="596" customWidth="1"/>
    <col min="7173" max="7176" width="21.42578125" style="596" customWidth="1"/>
    <col min="7177" max="7177" width="16.7109375" style="596" customWidth="1"/>
    <col min="7178" max="7178" width="12.5703125" style="596"/>
    <col min="7179" max="7179" width="16.7109375" style="596" customWidth="1"/>
    <col min="7180" max="7180" width="22.85546875" style="596" customWidth="1"/>
    <col min="7181" max="7424" width="12.5703125" style="596"/>
    <col min="7425" max="7425" width="5" style="596" customWidth="1"/>
    <col min="7426" max="7426" width="2" style="596" customWidth="1"/>
    <col min="7427" max="7427" width="57.140625" style="596" customWidth="1"/>
    <col min="7428" max="7428" width="20.140625" style="596" customWidth="1"/>
    <col min="7429" max="7432" width="21.42578125" style="596" customWidth="1"/>
    <col min="7433" max="7433" width="16.7109375" style="596" customWidth="1"/>
    <col min="7434" max="7434" width="12.5703125" style="596"/>
    <col min="7435" max="7435" width="16.7109375" style="596" customWidth="1"/>
    <col min="7436" max="7436" width="22.85546875" style="596" customWidth="1"/>
    <col min="7437" max="7680" width="12.5703125" style="596"/>
    <col min="7681" max="7681" width="5" style="596" customWidth="1"/>
    <col min="7682" max="7682" width="2" style="596" customWidth="1"/>
    <col min="7683" max="7683" width="57.140625" style="596" customWidth="1"/>
    <col min="7684" max="7684" width="20.140625" style="596" customWidth="1"/>
    <col min="7685" max="7688" width="21.42578125" style="596" customWidth="1"/>
    <col min="7689" max="7689" width="16.7109375" style="596" customWidth="1"/>
    <col min="7690" max="7690" width="12.5703125" style="596"/>
    <col min="7691" max="7691" width="16.7109375" style="596" customWidth="1"/>
    <col min="7692" max="7692" width="22.85546875" style="596" customWidth="1"/>
    <col min="7693" max="7936" width="12.5703125" style="596"/>
    <col min="7937" max="7937" width="5" style="596" customWidth="1"/>
    <col min="7938" max="7938" width="2" style="596" customWidth="1"/>
    <col min="7939" max="7939" width="57.140625" style="596" customWidth="1"/>
    <col min="7940" max="7940" width="20.140625" style="596" customWidth="1"/>
    <col min="7941" max="7944" width="21.42578125" style="596" customWidth="1"/>
    <col min="7945" max="7945" width="16.7109375" style="596" customWidth="1"/>
    <col min="7946" max="7946" width="12.5703125" style="596"/>
    <col min="7947" max="7947" width="16.7109375" style="596" customWidth="1"/>
    <col min="7948" max="7948" width="22.85546875" style="596" customWidth="1"/>
    <col min="7949" max="8192" width="12.5703125" style="596"/>
    <col min="8193" max="8193" width="5" style="596" customWidth="1"/>
    <col min="8194" max="8194" width="2" style="596" customWidth="1"/>
    <col min="8195" max="8195" width="57.140625" style="596" customWidth="1"/>
    <col min="8196" max="8196" width="20.140625" style="596" customWidth="1"/>
    <col min="8197" max="8200" width="21.42578125" style="596" customWidth="1"/>
    <col min="8201" max="8201" width="16.7109375" style="596" customWidth="1"/>
    <col min="8202" max="8202" width="12.5703125" style="596"/>
    <col min="8203" max="8203" width="16.7109375" style="596" customWidth="1"/>
    <col min="8204" max="8204" width="22.85546875" style="596" customWidth="1"/>
    <col min="8205" max="8448" width="12.5703125" style="596"/>
    <col min="8449" max="8449" width="5" style="596" customWidth="1"/>
    <col min="8450" max="8450" width="2" style="596" customWidth="1"/>
    <col min="8451" max="8451" width="57.140625" style="596" customWidth="1"/>
    <col min="8452" max="8452" width="20.140625" style="596" customWidth="1"/>
    <col min="8453" max="8456" width="21.42578125" style="596" customWidth="1"/>
    <col min="8457" max="8457" width="16.7109375" style="596" customWidth="1"/>
    <col min="8458" max="8458" width="12.5703125" style="596"/>
    <col min="8459" max="8459" width="16.7109375" style="596" customWidth="1"/>
    <col min="8460" max="8460" width="22.85546875" style="596" customWidth="1"/>
    <col min="8461" max="8704" width="12.5703125" style="596"/>
    <col min="8705" max="8705" width="5" style="596" customWidth="1"/>
    <col min="8706" max="8706" width="2" style="596" customWidth="1"/>
    <col min="8707" max="8707" width="57.140625" style="596" customWidth="1"/>
    <col min="8708" max="8708" width="20.140625" style="596" customWidth="1"/>
    <col min="8709" max="8712" width="21.42578125" style="596" customWidth="1"/>
    <col min="8713" max="8713" width="16.7109375" style="596" customWidth="1"/>
    <col min="8714" max="8714" width="12.5703125" style="596"/>
    <col min="8715" max="8715" width="16.7109375" style="596" customWidth="1"/>
    <col min="8716" max="8716" width="22.85546875" style="596" customWidth="1"/>
    <col min="8717" max="8960" width="12.5703125" style="596"/>
    <col min="8961" max="8961" width="5" style="596" customWidth="1"/>
    <col min="8962" max="8962" width="2" style="596" customWidth="1"/>
    <col min="8963" max="8963" width="57.140625" style="596" customWidth="1"/>
    <col min="8964" max="8964" width="20.140625" style="596" customWidth="1"/>
    <col min="8965" max="8968" width="21.42578125" style="596" customWidth="1"/>
    <col min="8969" max="8969" width="16.7109375" style="596" customWidth="1"/>
    <col min="8970" max="8970" width="12.5703125" style="596"/>
    <col min="8971" max="8971" width="16.7109375" style="596" customWidth="1"/>
    <col min="8972" max="8972" width="22.85546875" style="596" customWidth="1"/>
    <col min="8973" max="9216" width="12.5703125" style="596"/>
    <col min="9217" max="9217" width="5" style="596" customWidth="1"/>
    <col min="9218" max="9218" width="2" style="596" customWidth="1"/>
    <col min="9219" max="9219" width="57.140625" style="596" customWidth="1"/>
    <col min="9220" max="9220" width="20.140625" style="596" customWidth="1"/>
    <col min="9221" max="9224" width="21.42578125" style="596" customWidth="1"/>
    <col min="9225" max="9225" width="16.7109375" style="596" customWidth="1"/>
    <col min="9226" max="9226" width="12.5703125" style="596"/>
    <col min="9227" max="9227" width="16.7109375" style="596" customWidth="1"/>
    <col min="9228" max="9228" width="22.85546875" style="596" customWidth="1"/>
    <col min="9229" max="9472" width="12.5703125" style="596"/>
    <col min="9473" max="9473" width="5" style="596" customWidth="1"/>
    <col min="9474" max="9474" width="2" style="596" customWidth="1"/>
    <col min="9475" max="9475" width="57.140625" style="596" customWidth="1"/>
    <col min="9476" max="9476" width="20.140625" style="596" customWidth="1"/>
    <col min="9477" max="9480" width="21.42578125" style="596" customWidth="1"/>
    <col min="9481" max="9481" width="16.7109375" style="596" customWidth="1"/>
    <col min="9482" max="9482" width="12.5703125" style="596"/>
    <col min="9483" max="9483" width="16.7109375" style="596" customWidth="1"/>
    <col min="9484" max="9484" width="22.85546875" style="596" customWidth="1"/>
    <col min="9485" max="9728" width="12.5703125" style="596"/>
    <col min="9729" max="9729" width="5" style="596" customWidth="1"/>
    <col min="9730" max="9730" width="2" style="596" customWidth="1"/>
    <col min="9731" max="9731" width="57.140625" style="596" customWidth="1"/>
    <col min="9732" max="9732" width="20.140625" style="596" customWidth="1"/>
    <col min="9733" max="9736" width="21.42578125" style="596" customWidth="1"/>
    <col min="9737" max="9737" width="16.7109375" style="596" customWidth="1"/>
    <col min="9738" max="9738" width="12.5703125" style="596"/>
    <col min="9739" max="9739" width="16.7109375" style="596" customWidth="1"/>
    <col min="9740" max="9740" width="22.85546875" style="596" customWidth="1"/>
    <col min="9741" max="9984" width="12.5703125" style="596"/>
    <col min="9985" max="9985" width="5" style="596" customWidth="1"/>
    <col min="9986" max="9986" width="2" style="596" customWidth="1"/>
    <col min="9987" max="9987" width="57.140625" style="596" customWidth="1"/>
    <col min="9988" max="9988" width="20.140625" style="596" customWidth="1"/>
    <col min="9989" max="9992" width="21.42578125" style="596" customWidth="1"/>
    <col min="9993" max="9993" width="16.7109375" style="596" customWidth="1"/>
    <col min="9994" max="9994" width="12.5703125" style="596"/>
    <col min="9995" max="9995" width="16.7109375" style="596" customWidth="1"/>
    <col min="9996" max="9996" width="22.85546875" style="596" customWidth="1"/>
    <col min="9997" max="10240" width="12.5703125" style="596"/>
    <col min="10241" max="10241" width="5" style="596" customWidth="1"/>
    <col min="10242" max="10242" width="2" style="596" customWidth="1"/>
    <col min="10243" max="10243" width="57.140625" style="596" customWidth="1"/>
    <col min="10244" max="10244" width="20.140625" style="596" customWidth="1"/>
    <col min="10245" max="10248" width="21.42578125" style="596" customWidth="1"/>
    <col min="10249" max="10249" width="16.7109375" style="596" customWidth="1"/>
    <col min="10250" max="10250" width="12.5703125" style="596"/>
    <col min="10251" max="10251" width="16.7109375" style="596" customWidth="1"/>
    <col min="10252" max="10252" width="22.85546875" style="596" customWidth="1"/>
    <col min="10253" max="10496" width="12.5703125" style="596"/>
    <col min="10497" max="10497" width="5" style="596" customWidth="1"/>
    <col min="10498" max="10498" width="2" style="596" customWidth="1"/>
    <col min="10499" max="10499" width="57.140625" style="596" customWidth="1"/>
    <col min="10500" max="10500" width="20.140625" style="596" customWidth="1"/>
    <col min="10501" max="10504" width="21.42578125" style="596" customWidth="1"/>
    <col min="10505" max="10505" width="16.7109375" style="596" customWidth="1"/>
    <col min="10506" max="10506" width="12.5703125" style="596"/>
    <col min="10507" max="10507" width="16.7109375" style="596" customWidth="1"/>
    <col min="10508" max="10508" width="22.85546875" style="596" customWidth="1"/>
    <col min="10509" max="10752" width="12.5703125" style="596"/>
    <col min="10753" max="10753" width="5" style="596" customWidth="1"/>
    <col min="10754" max="10754" width="2" style="596" customWidth="1"/>
    <col min="10755" max="10755" width="57.140625" style="596" customWidth="1"/>
    <col min="10756" max="10756" width="20.140625" style="596" customWidth="1"/>
    <col min="10757" max="10760" width="21.42578125" style="596" customWidth="1"/>
    <col min="10761" max="10761" width="16.7109375" style="596" customWidth="1"/>
    <col min="10762" max="10762" width="12.5703125" style="596"/>
    <col min="10763" max="10763" width="16.7109375" style="596" customWidth="1"/>
    <col min="10764" max="10764" width="22.85546875" style="596" customWidth="1"/>
    <col min="10765" max="11008" width="12.5703125" style="596"/>
    <col min="11009" max="11009" width="5" style="596" customWidth="1"/>
    <col min="11010" max="11010" width="2" style="596" customWidth="1"/>
    <col min="11011" max="11011" width="57.140625" style="596" customWidth="1"/>
    <col min="11012" max="11012" width="20.140625" style="596" customWidth="1"/>
    <col min="11013" max="11016" width="21.42578125" style="596" customWidth="1"/>
    <col min="11017" max="11017" width="16.7109375" style="596" customWidth="1"/>
    <col min="11018" max="11018" width="12.5703125" style="596"/>
    <col min="11019" max="11019" width="16.7109375" style="596" customWidth="1"/>
    <col min="11020" max="11020" width="22.85546875" style="596" customWidth="1"/>
    <col min="11021" max="11264" width="12.5703125" style="596"/>
    <col min="11265" max="11265" width="5" style="596" customWidth="1"/>
    <col min="11266" max="11266" width="2" style="596" customWidth="1"/>
    <col min="11267" max="11267" width="57.140625" style="596" customWidth="1"/>
    <col min="11268" max="11268" width="20.140625" style="596" customWidth="1"/>
    <col min="11269" max="11272" width="21.42578125" style="596" customWidth="1"/>
    <col min="11273" max="11273" width="16.7109375" style="596" customWidth="1"/>
    <col min="11274" max="11274" width="12.5703125" style="596"/>
    <col min="11275" max="11275" width="16.7109375" style="596" customWidth="1"/>
    <col min="11276" max="11276" width="22.85546875" style="596" customWidth="1"/>
    <col min="11277" max="11520" width="12.5703125" style="596"/>
    <col min="11521" max="11521" width="5" style="596" customWidth="1"/>
    <col min="11522" max="11522" width="2" style="596" customWidth="1"/>
    <col min="11523" max="11523" width="57.140625" style="596" customWidth="1"/>
    <col min="11524" max="11524" width="20.140625" style="596" customWidth="1"/>
    <col min="11525" max="11528" width="21.42578125" style="596" customWidth="1"/>
    <col min="11529" max="11529" width="16.7109375" style="596" customWidth="1"/>
    <col min="11530" max="11530" width="12.5703125" style="596"/>
    <col min="11531" max="11531" width="16.7109375" style="596" customWidth="1"/>
    <col min="11532" max="11532" width="22.85546875" style="596" customWidth="1"/>
    <col min="11533" max="11776" width="12.5703125" style="596"/>
    <col min="11777" max="11777" width="5" style="596" customWidth="1"/>
    <col min="11778" max="11778" width="2" style="596" customWidth="1"/>
    <col min="11779" max="11779" width="57.140625" style="596" customWidth="1"/>
    <col min="11780" max="11780" width="20.140625" style="596" customWidth="1"/>
    <col min="11781" max="11784" width="21.42578125" style="596" customWidth="1"/>
    <col min="11785" max="11785" width="16.7109375" style="596" customWidth="1"/>
    <col min="11786" max="11786" width="12.5703125" style="596"/>
    <col min="11787" max="11787" width="16.7109375" style="596" customWidth="1"/>
    <col min="11788" max="11788" width="22.85546875" style="596" customWidth="1"/>
    <col min="11789" max="12032" width="12.5703125" style="596"/>
    <col min="12033" max="12033" width="5" style="596" customWidth="1"/>
    <col min="12034" max="12034" width="2" style="596" customWidth="1"/>
    <col min="12035" max="12035" width="57.140625" style="596" customWidth="1"/>
    <col min="12036" max="12036" width="20.140625" style="596" customWidth="1"/>
    <col min="12037" max="12040" width="21.42578125" style="596" customWidth="1"/>
    <col min="12041" max="12041" width="16.7109375" style="596" customWidth="1"/>
    <col min="12042" max="12042" width="12.5703125" style="596"/>
    <col min="12043" max="12043" width="16.7109375" style="596" customWidth="1"/>
    <col min="12044" max="12044" width="22.85546875" style="596" customWidth="1"/>
    <col min="12045" max="12288" width="12.5703125" style="596"/>
    <col min="12289" max="12289" width="5" style="596" customWidth="1"/>
    <col min="12290" max="12290" width="2" style="596" customWidth="1"/>
    <col min="12291" max="12291" width="57.140625" style="596" customWidth="1"/>
    <col min="12292" max="12292" width="20.140625" style="596" customWidth="1"/>
    <col min="12293" max="12296" width="21.42578125" style="596" customWidth="1"/>
    <col min="12297" max="12297" width="16.7109375" style="596" customWidth="1"/>
    <col min="12298" max="12298" width="12.5703125" style="596"/>
    <col min="12299" max="12299" width="16.7109375" style="596" customWidth="1"/>
    <col min="12300" max="12300" width="22.85546875" style="596" customWidth="1"/>
    <col min="12301" max="12544" width="12.5703125" style="596"/>
    <col min="12545" max="12545" width="5" style="596" customWidth="1"/>
    <col min="12546" max="12546" width="2" style="596" customWidth="1"/>
    <col min="12547" max="12547" width="57.140625" style="596" customWidth="1"/>
    <col min="12548" max="12548" width="20.140625" style="596" customWidth="1"/>
    <col min="12549" max="12552" width="21.42578125" style="596" customWidth="1"/>
    <col min="12553" max="12553" width="16.7109375" style="596" customWidth="1"/>
    <col min="12554" max="12554" width="12.5703125" style="596"/>
    <col min="12555" max="12555" width="16.7109375" style="596" customWidth="1"/>
    <col min="12556" max="12556" width="22.85546875" style="596" customWidth="1"/>
    <col min="12557" max="12800" width="12.5703125" style="596"/>
    <col min="12801" max="12801" width="5" style="596" customWidth="1"/>
    <col min="12802" max="12802" width="2" style="596" customWidth="1"/>
    <col min="12803" max="12803" width="57.140625" style="596" customWidth="1"/>
    <col min="12804" max="12804" width="20.140625" style="596" customWidth="1"/>
    <col min="12805" max="12808" width="21.42578125" style="596" customWidth="1"/>
    <col min="12809" max="12809" width="16.7109375" style="596" customWidth="1"/>
    <col min="12810" max="12810" width="12.5703125" style="596"/>
    <col min="12811" max="12811" width="16.7109375" style="596" customWidth="1"/>
    <col min="12812" max="12812" width="22.85546875" style="596" customWidth="1"/>
    <col min="12813" max="13056" width="12.5703125" style="596"/>
    <col min="13057" max="13057" width="5" style="596" customWidth="1"/>
    <col min="13058" max="13058" width="2" style="596" customWidth="1"/>
    <col min="13059" max="13059" width="57.140625" style="596" customWidth="1"/>
    <col min="13060" max="13060" width="20.140625" style="596" customWidth="1"/>
    <col min="13061" max="13064" width="21.42578125" style="596" customWidth="1"/>
    <col min="13065" max="13065" width="16.7109375" style="596" customWidth="1"/>
    <col min="13066" max="13066" width="12.5703125" style="596"/>
    <col min="13067" max="13067" width="16.7109375" style="596" customWidth="1"/>
    <col min="13068" max="13068" width="22.85546875" style="596" customWidth="1"/>
    <col min="13069" max="13312" width="12.5703125" style="596"/>
    <col min="13313" max="13313" width="5" style="596" customWidth="1"/>
    <col min="13314" max="13314" width="2" style="596" customWidth="1"/>
    <col min="13315" max="13315" width="57.140625" style="596" customWidth="1"/>
    <col min="13316" max="13316" width="20.140625" style="596" customWidth="1"/>
    <col min="13317" max="13320" width="21.42578125" style="596" customWidth="1"/>
    <col min="13321" max="13321" width="16.7109375" style="596" customWidth="1"/>
    <col min="13322" max="13322" width="12.5703125" style="596"/>
    <col min="13323" max="13323" width="16.7109375" style="596" customWidth="1"/>
    <col min="13324" max="13324" width="22.85546875" style="596" customWidth="1"/>
    <col min="13325" max="13568" width="12.5703125" style="596"/>
    <col min="13569" max="13569" width="5" style="596" customWidth="1"/>
    <col min="13570" max="13570" width="2" style="596" customWidth="1"/>
    <col min="13571" max="13571" width="57.140625" style="596" customWidth="1"/>
    <col min="13572" max="13572" width="20.140625" style="596" customWidth="1"/>
    <col min="13573" max="13576" width="21.42578125" style="596" customWidth="1"/>
    <col min="13577" max="13577" width="16.7109375" style="596" customWidth="1"/>
    <col min="13578" max="13578" width="12.5703125" style="596"/>
    <col min="13579" max="13579" width="16.7109375" style="596" customWidth="1"/>
    <col min="13580" max="13580" width="22.85546875" style="596" customWidth="1"/>
    <col min="13581" max="13824" width="12.5703125" style="596"/>
    <col min="13825" max="13825" width="5" style="596" customWidth="1"/>
    <col min="13826" max="13826" width="2" style="596" customWidth="1"/>
    <col min="13827" max="13827" width="57.140625" style="596" customWidth="1"/>
    <col min="13828" max="13828" width="20.140625" style="596" customWidth="1"/>
    <col min="13829" max="13832" width="21.42578125" style="596" customWidth="1"/>
    <col min="13833" max="13833" width="16.7109375" style="596" customWidth="1"/>
    <col min="13834" max="13834" width="12.5703125" style="596"/>
    <col min="13835" max="13835" width="16.7109375" style="596" customWidth="1"/>
    <col min="13836" max="13836" width="22.85546875" style="596" customWidth="1"/>
    <col min="13837" max="14080" width="12.5703125" style="596"/>
    <col min="14081" max="14081" width="5" style="596" customWidth="1"/>
    <col min="14082" max="14082" width="2" style="596" customWidth="1"/>
    <col min="14083" max="14083" width="57.140625" style="596" customWidth="1"/>
    <col min="14084" max="14084" width="20.140625" style="596" customWidth="1"/>
    <col min="14085" max="14088" width="21.42578125" style="596" customWidth="1"/>
    <col min="14089" max="14089" width="16.7109375" style="596" customWidth="1"/>
    <col min="14090" max="14090" width="12.5703125" style="596"/>
    <col min="14091" max="14091" width="16.7109375" style="596" customWidth="1"/>
    <col min="14092" max="14092" width="22.85546875" style="596" customWidth="1"/>
    <col min="14093" max="14336" width="12.5703125" style="596"/>
    <col min="14337" max="14337" width="5" style="596" customWidth="1"/>
    <col min="14338" max="14338" width="2" style="596" customWidth="1"/>
    <col min="14339" max="14339" width="57.140625" style="596" customWidth="1"/>
    <col min="14340" max="14340" width="20.140625" style="596" customWidth="1"/>
    <col min="14341" max="14344" width="21.42578125" style="596" customWidth="1"/>
    <col min="14345" max="14345" width="16.7109375" style="596" customWidth="1"/>
    <col min="14346" max="14346" width="12.5703125" style="596"/>
    <col min="14347" max="14347" width="16.7109375" style="596" customWidth="1"/>
    <col min="14348" max="14348" width="22.85546875" style="596" customWidth="1"/>
    <col min="14349" max="14592" width="12.5703125" style="596"/>
    <col min="14593" max="14593" width="5" style="596" customWidth="1"/>
    <col min="14594" max="14594" width="2" style="596" customWidth="1"/>
    <col min="14595" max="14595" width="57.140625" style="596" customWidth="1"/>
    <col min="14596" max="14596" width="20.140625" style="596" customWidth="1"/>
    <col min="14597" max="14600" width="21.42578125" style="596" customWidth="1"/>
    <col min="14601" max="14601" width="16.7109375" style="596" customWidth="1"/>
    <col min="14602" max="14602" width="12.5703125" style="596"/>
    <col min="14603" max="14603" width="16.7109375" style="596" customWidth="1"/>
    <col min="14604" max="14604" width="22.85546875" style="596" customWidth="1"/>
    <col min="14605" max="14848" width="12.5703125" style="596"/>
    <col min="14849" max="14849" width="5" style="596" customWidth="1"/>
    <col min="14850" max="14850" width="2" style="596" customWidth="1"/>
    <col min="14851" max="14851" width="57.140625" style="596" customWidth="1"/>
    <col min="14852" max="14852" width="20.140625" style="596" customWidth="1"/>
    <col min="14853" max="14856" width="21.42578125" style="596" customWidth="1"/>
    <col min="14857" max="14857" width="16.7109375" style="596" customWidth="1"/>
    <col min="14858" max="14858" width="12.5703125" style="596"/>
    <col min="14859" max="14859" width="16.7109375" style="596" customWidth="1"/>
    <col min="14860" max="14860" width="22.85546875" style="596" customWidth="1"/>
    <col min="14861" max="15104" width="12.5703125" style="596"/>
    <col min="15105" max="15105" width="5" style="596" customWidth="1"/>
    <col min="15106" max="15106" width="2" style="596" customWidth="1"/>
    <col min="15107" max="15107" width="57.140625" style="596" customWidth="1"/>
    <col min="15108" max="15108" width="20.140625" style="596" customWidth="1"/>
    <col min="15109" max="15112" width="21.42578125" style="596" customWidth="1"/>
    <col min="15113" max="15113" width="16.7109375" style="596" customWidth="1"/>
    <col min="15114" max="15114" width="12.5703125" style="596"/>
    <col min="15115" max="15115" width="16.7109375" style="596" customWidth="1"/>
    <col min="15116" max="15116" width="22.85546875" style="596" customWidth="1"/>
    <col min="15117" max="15360" width="12.5703125" style="596"/>
    <col min="15361" max="15361" width="5" style="596" customWidth="1"/>
    <col min="15362" max="15362" width="2" style="596" customWidth="1"/>
    <col min="15363" max="15363" width="57.140625" style="596" customWidth="1"/>
    <col min="15364" max="15364" width="20.140625" style="596" customWidth="1"/>
    <col min="15365" max="15368" width="21.42578125" style="596" customWidth="1"/>
    <col min="15369" max="15369" width="16.7109375" style="596" customWidth="1"/>
    <col min="15370" max="15370" width="12.5703125" style="596"/>
    <col min="15371" max="15371" width="16.7109375" style="596" customWidth="1"/>
    <col min="15372" max="15372" width="22.85546875" style="596" customWidth="1"/>
    <col min="15373" max="15616" width="12.5703125" style="596"/>
    <col min="15617" max="15617" width="5" style="596" customWidth="1"/>
    <col min="15618" max="15618" width="2" style="596" customWidth="1"/>
    <col min="15619" max="15619" width="57.140625" style="596" customWidth="1"/>
    <col min="15620" max="15620" width="20.140625" style="596" customWidth="1"/>
    <col min="15621" max="15624" width="21.42578125" style="596" customWidth="1"/>
    <col min="15625" max="15625" width="16.7109375" style="596" customWidth="1"/>
    <col min="15626" max="15626" width="12.5703125" style="596"/>
    <col min="15627" max="15627" width="16.7109375" style="596" customWidth="1"/>
    <col min="15628" max="15628" width="22.85546875" style="596" customWidth="1"/>
    <col min="15629" max="15872" width="12.5703125" style="596"/>
    <col min="15873" max="15873" width="5" style="596" customWidth="1"/>
    <col min="15874" max="15874" width="2" style="596" customWidth="1"/>
    <col min="15875" max="15875" width="57.140625" style="596" customWidth="1"/>
    <col min="15876" max="15876" width="20.140625" style="596" customWidth="1"/>
    <col min="15877" max="15880" width="21.42578125" style="596" customWidth="1"/>
    <col min="15881" max="15881" width="16.7109375" style="596" customWidth="1"/>
    <col min="15882" max="15882" width="12.5703125" style="596"/>
    <col min="15883" max="15883" width="16.7109375" style="596" customWidth="1"/>
    <col min="15884" max="15884" width="22.85546875" style="596" customWidth="1"/>
    <col min="15885" max="16128" width="12.5703125" style="596"/>
    <col min="16129" max="16129" width="5" style="596" customWidth="1"/>
    <col min="16130" max="16130" width="2" style="596" customWidth="1"/>
    <col min="16131" max="16131" width="57.140625" style="596" customWidth="1"/>
    <col min="16132" max="16132" width="20.140625" style="596" customWidth="1"/>
    <col min="16133" max="16136" width="21.42578125" style="596" customWidth="1"/>
    <col min="16137" max="16137" width="16.7109375" style="596" customWidth="1"/>
    <col min="16138" max="16138" width="12.5703125" style="596"/>
    <col min="16139" max="16139" width="16.7109375" style="596" customWidth="1"/>
    <col min="16140" max="16140" width="22.85546875" style="596" customWidth="1"/>
    <col min="16141" max="16384" width="12.5703125" style="596"/>
  </cols>
  <sheetData>
    <row r="1" spans="1:65" ht="15.75" customHeight="1">
      <c r="A1" s="1722" t="s">
        <v>622</v>
      </c>
      <c r="B1" s="1722"/>
      <c r="C1" s="1722"/>
      <c r="D1" s="594"/>
      <c r="E1" s="594"/>
      <c r="F1" s="594"/>
      <c r="G1" s="595"/>
      <c r="H1" s="595"/>
    </row>
    <row r="2" spans="1:65" ht="26.25" customHeight="1">
      <c r="A2" s="1723" t="s">
        <v>623</v>
      </c>
      <c r="B2" s="1723"/>
      <c r="C2" s="1723"/>
      <c r="D2" s="1723"/>
      <c r="E2" s="1723"/>
      <c r="F2" s="1723"/>
      <c r="G2" s="1723"/>
      <c r="H2" s="1723"/>
    </row>
    <row r="3" spans="1:65" ht="12" customHeight="1">
      <c r="A3" s="594"/>
      <c r="B3" s="594"/>
      <c r="C3" s="597"/>
      <c r="D3" s="598"/>
      <c r="E3" s="598"/>
      <c r="F3" s="598"/>
      <c r="G3" s="599"/>
      <c r="H3" s="599"/>
    </row>
    <row r="4" spans="1:65" ht="15" customHeight="1">
      <c r="A4" s="600"/>
      <c r="B4" s="600"/>
      <c r="C4" s="597"/>
      <c r="D4" s="598"/>
      <c r="E4" s="598"/>
      <c r="F4" s="598"/>
      <c r="G4" s="599"/>
      <c r="H4" s="601" t="s">
        <v>2</v>
      </c>
    </row>
    <row r="5" spans="1:65" ht="16.5" customHeight="1">
      <c r="A5" s="602"/>
      <c r="B5" s="595"/>
      <c r="C5" s="603"/>
      <c r="D5" s="1724" t="s">
        <v>586</v>
      </c>
      <c r="E5" s="1725"/>
      <c r="F5" s="1726"/>
      <c r="G5" s="1727" t="s">
        <v>587</v>
      </c>
      <c r="H5" s="1728"/>
    </row>
    <row r="6" spans="1:65" ht="15" customHeight="1">
      <c r="A6" s="604"/>
      <c r="B6" s="595"/>
      <c r="C6" s="605"/>
      <c r="D6" s="1729" t="s">
        <v>782</v>
      </c>
      <c r="E6" s="1730"/>
      <c r="F6" s="1731"/>
      <c r="G6" s="1710" t="s">
        <v>782</v>
      </c>
      <c r="H6" s="1712"/>
    </row>
    <row r="7" spans="1:65" ht="15.75">
      <c r="A7" s="604"/>
      <c r="B7" s="595"/>
      <c r="C7" s="606" t="s">
        <v>3</v>
      </c>
      <c r="D7" s="607"/>
      <c r="E7" s="608" t="s">
        <v>588</v>
      </c>
      <c r="F7" s="609"/>
      <c r="G7" s="610" t="s">
        <v>4</v>
      </c>
      <c r="H7" s="611" t="s">
        <v>4</v>
      </c>
    </row>
    <row r="8" spans="1:65" ht="14.25" customHeight="1">
      <c r="A8" s="604"/>
      <c r="B8" s="595"/>
      <c r="C8" s="612"/>
      <c r="D8" s="613"/>
      <c r="E8" s="614"/>
      <c r="F8" s="615" t="s">
        <v>588</v>
      </c>
      <c r="G8" s="616" t="s">
        <v>589</v>
      </c>
      <c r="H8" s="611" t="s">
        <v>590</v>
      </c>
    </row>
    <row r="9" spans="1:65" ht="14.25" customHeight="1">
      <c r="A9" s="604"/>
      <c r="B9" s="595"/>
      <c r="C9" s="617"/>
      <c r="D9" s="618" t="s">
        <v>591</v>
      </c>
      <c r="E9" s="619" t="s">
        <v>592</v>
      </c>
      <c r="F9" s="620" t="s">
        <v>593</v>
      </c>
      <c r="G9" s="616" t="s">
        <v>594</v>
      </c>
      <c r="H9" s="611" t="s">
        <v>595</v>
      </c>
    </row>
    <row r="10" spans="1:65" ht="14.25" customHeight="1">
      <c r="A10" s="621"/>
      <c r="B10" s="600"/>
      <c r="C10" s="622"/>
      <c r="D10" s="623"/>
      <c r="E10" s="624"/>
      <c r="F10" s="620" t="s">
        <v>596</v>
      </c>
      <c r="G10" s="625" t="s">
        <v>597</v>
      </c>
      <c r="H10" s="626"/>
    </row>
    <row r="11" spans="1:65" ht="9.9499999999999993" customHeight="1">
      <c r="A11" s="627"/>
      <c r="B11" s="628"/>
      <c r="C11" s="629" t="s">
        <v>455</v>
      </c>
      <c r="D11" s="630">
        <v>2</v>
      </c>
      <c r="E11" s="631">
        <v>3</v>
      </c>
      <c r="F11" s="631">
        <v>4</v>
      </c>
      <c r="G11" s="632">
        <v>5</v>
      </c>
      <c r="H11" s="633">
        <v>6</v>
      </c>
    </row>
    <row r="12" spans="1:65" ht="15.75" customHeight="1">
      <c r="A12" s="602"/>
      <c r="B12" s="634"/>
      <c r="C12" s="635" t="s">
        <v>4</v>
      </c>
      <c r="D12" s="965" t="s">
        <v>4</v>
      </c>
      <c r="E12" s="966" t="s">
        <v>124</v>
      </c>
      <c r="F12" s="967"/>
      <c r="G12" s="968" t="s">
        <v>4</v>
      </c>
      <c r="H12" s="969" t="s">
        <v>124</v>
      </c>
    </row>
    <row r="13" spans="1:65" ht="15.75">
      <c r="A13" s="1718" t="s">
        <v>40</v>
      </c>
      <c r="B13" s="1719"/>
      <c r="C13" s="1720"/>
      <c r="D13" s="1048">
        <v>256047463.92999998</v>
      </c>
      <c r="E13" s="1049">
        <v>57542.229999999996</v>
      </c>
      <c r="F13" s="1049">
        <v>200</v>
      </c>
      <c r="G13" s="1050">
        <v>57542.229999999996</v>
      </c>
      <c r="H13" s="1051">
        <v>0</v>
      </c>
    </row>
    <row r="14" spans="1:65" s="636" customFormat="1" ht="24" customHeight="1">
      <c r="A14" s="970" t="s">
        <v>361</v>
      </c>
      <c r="B14" s="971" t="s">
        <v>47</v>
      </c>
      <c r="C14" s="972" t="s">
        <v>362</v>
      </c>
      <c r="D14" s="1052">
        <v>56603991.540000036</v>
      </c>
      <c r="E14" s="1053">
        <v>0</v>
      </c>
      <c r="F14" s="1053">
        <v>0</v>
      </c>
      <c r="G14" s="1054">
        <v>0</v>
      </c>
      <c r="H14" s="1055">
        <v>0</v>
      </c>
      <c r="I14" s="596"/>
      <c r="J14" s="596"/>
      <c r="K14" s="596"/>
      <c r="L14" s="596"/>
      <c r="M14" s="596"/>
      <c r="N14" s="596"/>
      <c r="O14" s="596"/>
      <c r="P14" s="596"/>
      <c r="Q14" s="596"/>
      <c r="R14" s="596"/>
      <c r="S14" s="596"/>
      <c r="T14" s="596"/>
      <c r="U14" s="596"/>
      <c r="V14" s="596"/>
      <c r="W14" s="596"/>
      <c r="X14" s="596"/>
      <c r="Y14" s="596"/>
      <c r="Z14" s="596"/>
      <c r="AA14" s="596"/>
      <c r="AB14" s="596"/>
      <c r="AC14" s="596"/>
      <c r="AD14" s="596"/>
      <c r="AE14" s="596"/>
      <c r="AF14" s="596"/>
      <c r="AG14" s="596"/>
      <c r="AH14" s="596"/>
      <c r="AI14" s="596"/>
      <c r="AJ14" s="596"/>
      <c r="AK14" s="596"/>
      <c r="AL14" s="596"/>
      <c r="AM14" s="596"/>
      <c r="AN14" s="596"/>
      <c r="AO14" s="596"/>
      <c r="AP14" s="596"/>
      <c r="AQ14" s="596"/>
      <c r="AR14" s="596"/>
      <c r="AS14" s="596"/>
      <c r="AT14" s="596"/>
      <c r="AU14" s="596"/>
      <c r="AV14" s="596"/>
      <c r="AW14" s="596"/>
      <c r="AX14" s="596"/>
      <c r="AY14" s="596"/>
      <c r="AZ14" s="596"/>
      <c r="BA14" s="596"/>
      <c r="BB14" s="596"/>
      <c r="BC14" s="596"/>
      <c r="BD14" s="596"/>
      <c r="BE14" s="596"/>
      <c r="BF14" s="596"/>
      <c r="BG14" s="596"/>
      <c r="BH14" s="596"/>
      <c r="BI14" s="596"/>
      <c r="BJ14" s="596"/>
      <c r="BK14" s="596"/>
      <c r="BL14" s="596"/>
      <c r="BM14" s="596"/>
    </row>
    <row r="15" spans="1:65" s="636" customFormat="1" ht="24" hidden="1" customHeight="1">
      <c r="A15" s="970" t="s">
        <v>363</v>
      </c>
      <c r="B15" s="971" t="s">
        <v>47</v>
      </c>
      <c r="C15" s="972" t="s">
        <v>364</v>
      </c>
      <c r="D15" s="1052">
        <v>0</v>
      </c>
      <c r="E15" s="1053">
        <v>0</v>
      </c>
      <c r="F15" s="1053">
        <v>0</v>
      </c>
      <c r="G15" s="1056">
        <v>0</v>
      </c>
      <c r="H15" s="1055">
        <v>0</v>
      </c>
      <c r="I15" s="596"/>
      <c r="J15" s="596"/>
      <c r="K15" s="596"/>
      <c r="L15" s="596"/>
      <c r="M15" s="596"/>
      <c r="N15" s="596"/>
      <c r="O15" s="596"/>
      <c r="P15" s="596"/>
      <c r="Q15" s="596"/>
      <c r="R15" s="596"/>
      <c r="S15" s="596"/>
      <c r="T15" s="596"/>
      <c r="U15" s="596"/>
      <c r="V15" s="596"/>
      <c r="W15" s="596"/>
      <c r="X15" s="596"/>
      <c r="Y15" s="596"/>
      <c r="Z15" s="596"/>
      <c r="AA15" s="596"/>
      <c r="AB15" s="596"/>
      <c r="AC15" s="596"/>
      <c r="AD15" s="596"/>
      <c r="AE15" s="596"/>
      <c r="AF15" s="596"/>
      <c r="AG15" s="596"/>
      <c r="AH15" s="596"/>
      <c r="AI15" s="596"/>
      <c r="AJ15" s="596"/>
      <c r="AK15" s="596"/>
      <c r="AL15" s="596"/>
      <c r="AM15" s="596"/>
      <c r="AN15" s="596"/>
      <c r="AO15" s="596"/>
      <c r="AP15" s="596"/>
      <c r="AQ15" s="596"/>
      <c r="AR15" s="596"/>
      <c r="AS15" s="596"/>
      <c r="AT15" s="596"/>
      <c r="AU15" s="596"/>
      <c r="AV15" s="596"/>
      <c r="AW15" s="596"/>
      <c r="AX15" s="596"/>
      <c r="AY15" s="596"/>
      <c r="AZ15" s="596"/>
      <c r="BA15" s="596"/>
      <c r="BB15" s="596"/>
      <c r="BC15" s="596"/>
      <c r="BD15" s="596"/>
      <c r="BE15" s="596"/>
      <c r="BF15" s="596"/>
      <c r="BG15" s="596"/>
      <c r="BH15" s="596"/>
      <c r="BI15" s="596"/>
      <c r="BJ15" s="596"/>
      <c r="BK15" s="596"/>
      <c r="BL15" s="596"/>
      <c r="BM15" s="596"/>
    </row>
    <row r="16" spans="1:65" s="636" customFormat="1" ht="24" customHeight="1">
      <c r="A16" s="970" t="s">
        <v>365</v>
      </c>
      <c r="B16" s="971" t="s">
        <v>47</v>
      </c>
      <c r="C16" s="972" t="s">
        <v>366</v>
      </c>
      <c r="D16" s="1052">
        <v>1549542.38</v>
      </c>
      <c r="E16" s="1053">
        <v>0</v>
      </c>
      <c r="F16" s="1053">
        <v>0</v>
      </c>
      <c r="G16" s="1056">
        <v>0</v>
      </c>
      <c r="H16" s="1055">
        <v>0</v>
      </c>
      <c r="I16" s="596"/>
      <c r="J16" s="596"/>
      <c r="K16" s="596"/>
      <c r="L16" s="596"/>
      <c r="M16" s="596"/>
      <c r="N16" s="596"/>
      <c r="O16" s="596"/>
      <c r="P16" s="596"/>
      <c r="Q16" s="596"/>
      <c r="R16" s="596"/>
      <c r="S16" s="596"/>
      <c r="T16" s="596"/>
      <c r="U16" s="596"/>
      <c r="V16" s="596"/>
      <c r="W16" s="596"/>
      <c r="X16" s="596"/>
      <c r="Y16" s="596"/>
      <c r="Z16" s="596"/>
      <c r="AA16" s="596"/>
      <c r="AB16" s="596"/>
      <c r="AC16" s="596"/>
      <c r="AD16" s="596"/>
      <c r="AE16" s="596"/>
      <c r="AF16" s="596"/>
      <c r="AG16" s="596"/>
      <c r="AH16" s="596"/>
      <c r="AI16" s="596"/>
      <c r="AJ16" s="596"/>
      <c r="AK16" s="596"/>
      <c r="AL16" s="596"/>
      <c r="AM16" s="596"/>
      <c r="AN16" s="596"/>
      <c r="AO16" s="596"/>
      <c r="AP16" s="596"/>
      <c r="AQ16" s="596"/>
      <c r="AR16" s="596"/>
      <c r="AS16" s="596"/>
      <c r="AT16" s="596"/>
      <c r="AU16" s="596"/>
      <c r="AV16" s="596"/>
      <c r="AW16" s="596"/>
      <c r="AX16" s="596"/>
      <c r="AY16" s="596"/>
      <c r="AZ16" s="596"/>
      <c r="BA16" s="596"/>
      <c r="BB16" s="596"/>
      <c r="BC16" s="596"/>
      <c r="BD16" s="596"/>
      <c r="BE16" s="596"/>
      <c r="BF16" s="596"/>
      <c r="BG16" s="596"/>
      <c r="BH16" s="596"/>
      <c r="BI16" s="596"/>
      <c r="BJ16" s="596"/>
      <c r="BK16" s="596"/>
      <c r="BL16" s="596"/>
      <c r="BM16" s="596"/>
    </row>
    <row r="17" spans="1:65" s="1172" customFormat="1" ht="37.5" hidden="1" customHeight="1">
      <c r="A17" s="1164">
        <v>400</v>
      </c>
      <c r="B17" s="1160" t="s">
        <v>47</v>
      </c>
      <c r="C17" s="1162" t="s">
        <v>772</v>
      </c>
      <c r="D17" s="1052">
        <v>0</v>
      </c>
      <c r="E17" s="1053">
        <v>0</v>
      </c>
      <c r="F17" s="1053">
        <v>0</v>
      </c>
      <c r="G17" s="1056">
        <v>0</v>
      </c>
      <c r="H17" s="1055">
        <v>0</v>
      </c>
      <c r="I17" s="1171"/>
      <c r="J17" s="1171"/>
      <c r="K17" s="1171"/>
      <c r="L17" s="1171"/>
      <c r="M17" s="1171"/>
      <c r="N17" s="1171"/>
      <c r="O17" s="1171"/>
      <c r="P17" s="1171"/>
      <c r="Q17" s="1171"/>
      <c r="R17" s="1171"/>
      <c r="S17" s="1171"/>
      <c r="T17" s="1171"/>
      <c r="U17" s="1171"/>
      <c r="V17" s="1171"/>
      <c r="W17" s="1171"/>
      <c r="X17" s="1171"/>
      <c r="Y17" s="1171"/>
      <c r="Z17" s="1171"/>
      <c r="AA17" s="1171"/>
      <c r="AB17" s="1171"/>
      <c r="AC17" s="1171"/>
      <c r="AD17" s="1171"/>
      <c r="AE17" s="1171"/>
      <c r="AF17" s="1171"/>
      <c r="AG17" s="1171"/>
      <c r="AH17" s="1171"/>
      <c r="AI17" s="1171"/>
      <c r="AJ17" s="1171"/>
      <c r="AK17" s="1171"/>
      <c r="AL17" s="1171"/>
      <c r="AM17" s="1171"/>
      <c r="AN17" s="1171"/>
      <c r="AO17" s="1171"/>
      <c r="AP17" s="1171"/>
      <c r="AQ17" s="1171"/>
      <c r="AR17" s="1171"/>
      <c r="AS17" s="1171"/>
      <c r="AT17" s="1171"/>
      <c r="AU17" s="1171"/>
      <c r="AV17" s="1171"/>
      <c r="AW17" s="1171"/>
      <c r="AX17" s="1171"/>
      <c r="AY17" s="1171"/>
      <c r="AZ17" s="1171"/>
      <c r="BA17" s="1171"/>
      <c r="BB17" s="1171"/>
      <c r="BC17" s="1171"/>
      <c r="BD17" s="1171"/>
      <c r="BE17" s="1171"/>
      <c r="BF17" s="1171"/>
      <c r="BG17" s="1171"/>
      <c r="BH17" s="1171"/>
      <c r="BI17" s="1171"/>
      <c r="BJ17" s="1171"/>
      <c r="BK17" s="1171"/>
      <c r="BL17" s="1171"/>
      <c r="BM17" s="1171"/>
    </row>
    <row r="18" spans="1:65" s="636" customFormat="1" ht="24" customHeight="1">
      <c r="A18" s="970" t="s">
        <v>374</v>
      </c>
      <c r="B18" s="971" t="s">
        <v>47</v>
      </c>
      <c r="C18" s="972" t="s">
        <v>375</v>
      </c>
      <c r="D18" s="1052">
        <v>5400086.9000000004</v>
      </c>
      <c r="E18" s="1053">
        <v>0</v>
      </c>
      <c r="F18" s="1053">
        <v>0</v>
      </c>
      <c r="G18" s="1056">
        <v>0</v>
      </c>
      <c r="H18" s="1055">
        <v>0</v>
      </c>
      <c r="I18" s="596"/>
      <c r="J18" s="596"/>
      <c r="K18" s="596"/>
      <c r="L18" s="596"/>
      <c r="M18" s="596"/>
      <c r="N18" s="596"/>
      <c r="O18" s="596"/>
      <c r="P18" s="596"/>
      <c r="Q18" s="596"/>
      <c r="R18" s="596"/>
      <c r="S18" s="596"/>
      <c r="T18" s="596"/>
      <c r="U18" s="596"/>
      <c r="V18" s="596"/>
      <c r="W18" s="596"/>
      <c r="X18" s="596"/>
      <c r="Y18" s="596"/>
      <c r="Z18" s="596"/>
      <c r="AA18" s="596"/>
      <c r="AB18" s="596"/>
      <c r="AC18" s="596"/>
      <c r="AD18" s="596"/>
      <c r="AE18" s="596"/>
      <c r="AF18" s="596"/>
      <c r="AG18" s="596"/>
      <c r="AH18" s="596"/>
      <c r="AI18" s="596"/>
      <c r="AJ18" s="596"/>
      <c r="AK18" s="596"/>
      <c r="AL18" s="596"/>
      <c r="AM18" s="596"/>
      <c r="AN18" s="596"/>
      <c r="AO18" s="596"/>
      <c r="AP18" s="596"/>
      <c r="AQ18" s="596"/>
      <c r="AR18" s="596"/>
      <c r="AS18" s="596"/>
      <c r="AT18" s="596"/>
      <c r="AU18" s="596"/>
      <c r="AV18" s="596"/>
      <c r="AW18" s="596"/>
      <c r="AX18" s="596"/>
      <c r="AY18" s="596"/>
      <c r="AZ18" s="596"/>
      <c r="BA18" s="596"/>
      <c r="BB18" s="596"/>
      <c r="BC18" s="596"/>
      <c r="BD18" s="596"/>
      <c r="BE18" s="596"/>
      <c r="BF18" s="596"/>
      <c r="BG18" s="596"/>
      <c r="BH18" s="596"/>
      <c r="BI18" s="596"/>
      <c r="BJ18" s="596"/>
      <c r="BK18" s="596"/>
      <c r="BL18" s="596"/>
      <c r="BM18" s="596"/>
    </row>
    <row r="19" spans="1:65" s="636" customFormat="1" ht="24" customHeight="1">
      <c r="A19" s="970" t="s">
        <v>378</v>
      </c>
      <c r="B19" s="971" t="s">
        <v>47</v>
      </c>
      <c r="C19" s="972" t="s">
        <v>379</v>
      </c>
      <c r="D19" s="1052">
        <v>9632701.620000001</v>
      </c>
      <c r="E19" s="1053">
        <v>0</v>
      </c>
      <c r="F19" s="1053">
        <v>0</v>
      </c>
      <c r="G19" s="1056">
        <v>0</v>
      </c>
      <c r="H19" s="1055">
        <v>0</v>
      </c>
      <c r="I19" s="596"/>
      <c r="J19" s="596"/>
      <c r="K19" s="596"/>
      <c r="L19" s="596"/>
      <c r="M19" s="596"/>
      <c r="N19" s="596"/>
      <c r="O19" s="596"/>
      <c r="P19" s="596"/>
      <c r="Q19" s="596"/>
      <c r="R19" s="596"/>
      <c r="S19" s="596"/>
      <c r="T19" s="596"/>
      <c r="U19" s="596"/>
      <c r="V19" s="596"/>
      <c r="W19" s="596"/>
      <c r="X19" s="596"/>
      <c r="Y19" s="596"/>
      <c r="Z19" s="596"/>
      <c r="AA19" s="596"/>
      <c r="AB19" s="596"/>
      <c r="AC19" s="596"/>
      <c r="AD19" s="596"/>
      <c r="AE19" s="596"/>
      <c r="AF19" s="596"/>
      <c r="AG19" s="596"/>
      <c r="AH19" s="596"/>
      <c r="AI19" s="596"/>
      <c r="AJ19" s="596"/>
      <c r="AK19" s="596"/>
      <c r="AL19" s="596"/>
      <c r="AM19" s="596"/>
      <c r="AN19" s="596"/>
      <c r="AO19" s="596"/>
      <c r="AP19" s="596"/>
      <c r="AQ19" s="596"/>
      <c r="AR19" s="596"/>
      <c r="AS19" s="596"/>
      <c r="AT19" s="596"/>
      <c r="AU19" s="596"/>
      <c r="AV19" s="596"/>
      <c r="AW19" s="596"/>
      <c r="AX19" s="596"/>
      <c r="AY19" s="596"/>
      <c r="AZ19" s="596"/>
      <c r="BA19" s="596"/>
      <c r="BB19" s="596"/>
      <c r="BC19" s="596"/>
      <c r="BD19" s="596"/>
      <c r="BE19" s="596"/>
      <c r="BF19" s="596"/>
      <c r="BG19" s="596"/>
      <c r="BH19" s="596"/>
      <c r="BI19" s="596"/>
      <c r="BJ19" s="596"/>
      <c r="BK19" s="596"/>
      <c r="BL19" s="596"/>
      <c r="BM19" s="596"/>
    </row>
    <row r="20" spans="1:65" s="638" customFormat="1" ht="24" hidden="1" customHeight="1">
      <c r="A20" s="973" t="s">
        <v>380</v>
      </c>
      <c r="B20" s="974" t="s">
        <v>47</v>
      </c>
      <c r="C20" s="975" t="s">
        <v>134</v>
      </c>
      <c r="D20" s="1052">
        <v>0</v>
      </c>
      <c r="E20" s="1053">
        <v>0</v>
      </c>
      <c r="F20" s="1053">
        <v>0</v>
      </c>
      <c r="G20" s="1057">
        <v>0</v>
      </c>
      <c r="H20" s="1055">
        <v>0</v>
      </c>
      <c r="I20" s="637"/>
      <c r="J20" s="637"/>
      <c r="K20" s="637"/>
      <c r="L20" s="637"/>
      <c r="M20" s="637"/>
      <c r="N20" s="637"/>
      <c r="O20" s="637"/>
      <c r="P20" s="637"/>
      <c r="Q20" s="637"/>
      <c r="R20" s="637"/>
      <c r="S20" s="637"/>
      <c r="T20" s="637"/>
      <c r="U20" s="637"/>
      <c r="V20" s="637"/>
      <c r="W20" s="637"/>
      <c r="X20" s="637"/>
      <c r="Y20" s="637"/>
      <c r="Z20" s="637"/>
      <c r="AA20" s="637"/>
      <c r="AB20" s="637"/>
      <c r="AC20" s="637"/>
      <c r="AD20" s="637"/>
      <c r="AE20" s="637"/>
      <c r="AF20" s="637"/>
      <c r="AG20" s="637"/>
      <c r="AH20" s="637"/>
      <c r="AI20" s="637"/>
      <c r="AJ20" s="637"/>
      <c r="AK20" s="637"/>
      <c r="AL20" s="637"/>
      <c r="AM20" s="637"/>
      <c r="AN20" s="637"/>
      <c r="AO20" s="637"/>
      <c r="AP20" s="637"/>
      <c r="AQ20" s="637"/>
      <c r="AR20" s="637"/>
      <c r="AS20" s="637"/>
      <c r="AT20" s="637"/>
      <c r="AU20" s="637"/>
      <c r="AV20" s="637"/>
      <c r="AW20" s="637"/>
      <c r="AX20" s="637"/>
      <c r="AY20" s="637"/>
      <c r="AZ20" s="637"/>
      <c r="BA20" s="637"/>
      <c r="BB20" s="637"/>
      <c r="BC20" s="637"/>
      <c r="BD20" s="637"/>
      <c r="BE20" s="637"/>
      <c r="BF20" s="637"/>
      <c r="BG20" s="637"/>
      <c r="BH20" s="637"/>
      <c r="BI20" s="637"/>
      <c r="BJ20" s="637"/>
      <c r="BK20" s="637"/>
      <c r="BL20" s="637"/>
      <c r="BM20" s="637"/>
    </row>
    <row r="21" spans="1:65" s="638" customFormat="1" ht="24" customHeight="1">
      <c r="A21" s="973" t="s">
        <v>381</v>
      </c>
      <c r="B21" s="976" t="s">
        <v>47</v>
      </c>
      <c r="C21" s="975" t="s">
        <v>382</v>
      </c>
      <c r="D21" s="1052">
        <v>4323460.76</v>
      </c>
      <c r="E21" s="1053">
        <v>18560</v>
      </c>
      <c r="F21" s="1053">
        <v>0</v>
      </c>
      <c r="G21" s="1057">
        <v>18560</v>
      </c>
      <c r="H21" s="1055">
        <v>0</v>
      </c>
      <c r="I21" s="637"/>
      <c r="J21" s="637"/>
      <c r="K21" s="637"/>
      <c r="L21" s="637"/>
      <c r="M21" s="637"/>
      <c r="N21" s="637"/>
      <c r="O21" s="637"/>
      <c r="P21" s="637"/>
      <c r="Q21" s="637"/>
      <c r="R21" s="637"/>
      <c r="S21" s="637"/>
      <c r="T21" s="637"/>
      <c r="U21" s="637"/>
      <c r="V21" s="637"/>
      <c r="W21" s="637"/>
      <c r="X21" s="637"/>
      <c r="Y21" s="637"/>
      <c r="Z21" s="637"/>
      <c r="AA21" s="637"/>
      <c r="AB21" s="637"/>
      <c r="AC21" s="637"/>
      <c r="AD21" s="637"/>
      <c r="AE21" s="637"/>
      <c r="AF21" s="637"/>
      <c r="AG21" s="637"/>
      <c r="AH21" s="637"/>
      <c r="AI21" s="637"/>
      <c r="AJ21" s="637"/>
      <c r="AK21" s="637"/>
      <c r="AL21" s="637"/>
      <c r="AM21" s="637"/>
      <c r="AN21" s="637"/>
      <c r="AO21" s="637"/>
      <c r="AP21" s="637"/>
      <c r="AQ21" s="637"/>
      <c r="AR21" s="637"/>
      <c r="AS21" s="637"/>
      <c r="AT21" s="637"/>
      <c r="AU21" s="637"/>
      <c r="AV21" s="637"/>
      <c r="AW21" s="637"/>
      <c r="AX21" s="637"/>
      <c r="AY21" s="637"/>
      <c r="AZ21" s="637"/>
      <c r="BA21" s="637"/>
      <c r="BB21" s="637"/>
      <c r="BC21" s="637"/>
      <c r="BD21" s="637"/>
      <c r="BE21" s="637"/>
      <c r="BF21" s="637"/>
      <c r="BG21" s="637"/>
      <c r="BH21" s="637"/>
      <c r="BI21" s="637"/>
      <c r="BJ21" s="637"/>
      <c r="BK21" s="637"/>
      <c r="BL21" s="637"/>
      <c r="BM21" s="637"/>
    </row>
    <row r="22" spans="1:65" s="638" customFormat="1" ht="24" customHeight="1">
      <c r="A22" s="973" t="s">
        <v>383</v>
      </c>
      <c r="B22" s="976" t="s">
        <v>47</v>
      </c>
      <c r="C22" s="975" t="s">
        <v>384</v>
      </c>
      <c r="D22" s="1052">
        <v>2775130.3700000015</v>
      </c>
      <c r="E22" s="1053">
        <v>1497</v>
      </c>
      <c r="F22" s="1053">
        <v>0</v>
      </c>
      <c r="G22" s="1057">
        <v>1497</v>
      </c>
      <c r="H22" s="1055">
        <v>0</v>
      </c>
      <c r="I22" s="637"/>
      <c r="J22" s="637"/>
      <c r="K22" s="637"/>
      <c r="L22" s="637"/>
      <c r="M22" s="637"/>
      <c r="N22" s="637"/>
      <c r="O22" s="637"/>
      <c r="P22" s="637"/>
      <c r="Q22" s="637"/>
      <c r="R22" s="637"/>
      <c r="S22" s="637"/>
      <c r="T22" s="637"/>
      <c r="U22" s="637"/>
      <c r="V22" s="637"/>
      <c r="W22" s="637"/>
      <c r="X22" s="637"/>
      <c r="Y22" s="637"/>
      <c r="Z22" s="637"/>
      <c r="AA22" s="637"/>
      <c r="AB22" s="637"/>
      <c r="AC22" s="637"/>
      <c r="AD22" s="637"/>
      <c r="AE22" s="637"/>
      <c r="AF22" s="637"/>
      <c r="AG22" s="637"/>
      <c r="AH22" s="637"/>
      <c r="AI22" s="637"/>
      <c r="AJ22" s="637"/>
      <c r="AK22" s="637"/>
      <c r="AL22" s="637"/>
      <c r="AM22" s="637"/>
      <c r="AN22" s="637"/>
      <c r="AO22" s="637"/>
      <c r="AP22" s="637"/>
      <c r="AQ22" s="637"/>
      <c r="AR22" s="637"/>
      <c r="AS22" s="637"/>
      <c r="AT22" s="637"/>
      <c r="AU22" s="637"/>
      <c r="AV22" s="637"/>
      <c r="AW22" s="637"/>
      <c r="AX22" s="637"/>
      <c r="AY22" s="637"/>
      <c r="AZ22" s="637"/>
      <c r="BA22" s="637"/>
      <c r="BB22" s="637"/>
      <c r="BC22" s="637"/>
      <c r="BD22" s="637"/>
      <c r="BE22" s="637"/>
      <c r="BF22" s="637"/>
      <c r="BG22" s="637"/>
      <c r="BH22" s="637"/>
      <c r="BI22" s="637"/>
      <c r="BJ22" s="637"/>
      <c r="BK22" s="637"/>
      <c r="BL22" s="637"/>
      <c r="BM22" s="637"/>
    </row>
    <row r="23" spans="1:65" s="637" customFormat="1" ht="24" hidden="1" customHeight="1">
      <c r="A23" s="973" t="s">
        <v>385</v>
      </c>
      <c r="B23" s="976" t="s">
        <v>47</v>
      </c>
      <c r="C23" s="975" t="s">
        <v>386</v>
      </c>
      <c r="D23" s="1052">
        <v>0</v>
      </c>
      <c r="E23" s="1053">
        <v>0</v>
      </c>
      <c r="F23" s="1053">
        <v>0</v>
      </c>
      <c r="G23" s="1057">
        <v>0</v>
      </c>
      <c r="H23" s="1055">
        <v>0</v>
      </c>
    </row>
    <row r="24" spans="1:65" s="638" customFormat="1" ht="24" customHeight="1">
      <c r="A24" s="973" t="s">
        <v>388</v>
      </c>
      <c r="B24" s="976" t="s">
        <v>47</v>
      </c>
      <c r="C24" s="975" t="s">
        <v>83</v>
      </c>
      <c r="D24" s="1052">
        <v>63909235.719999954</v>
      </c>
      <c r="E24" s="1053">
        <v>34750.479999999996</v>
      </c>
      <c r="F24" s="1053">
        <v>200</v>
      </c>
      <c r="G24" s="1057">
        <v>34750.479999999996</v>
      </c>
      <c r="H24" s="1055">
        <v>0</v>
      </c>
      <c r="I24" s="637"/>
      <c r="J24" s="637"/>
      <c r="K24" s="637"/>
      <c r="L24" s="637"/>
      <c r="M24" s="637"/>
      <c r="N24" s="637"/>
      <c r="O24" s="637"/>
      <c r="P24" s="637"/>
      <c r="Q24" s="637"/>
      <c r="R24" s="637"/>
      <c r="S24" s="637"/>
      <c r="T24" s="637"/>
      <c r="U24" s="637"/>
      <c r="V24" s="637"/>
      <c r="W24" s="637"/>
      <c r="X24" s="637"/>
      <c r="Y24" s="637"/>
      <c r="Z24" s="637"/>
      <c r="AA24" s="637"/>
      <c r="AB24" s="637"/>
      <c r="AC24" s="637"/>
      <c r="AD24" s="637"/>
      <c r="AE24" s="637"/>
      <c r="AF24" s="637"/>
      <c r="AG24" s="637"/>
      <c r="AH24" s="637"/>
      <c r="AI24" s="637"/>
      <c r="AJ24" s="637"/>
      <c r="AK24" s="637"/>
      <c r="AL24" s="637"/>
      <c r="AM24" s="637"/>
      <c r="AN24" s="637"/>
      <c r="AO24" s="637"/>
      <c r="AP24" s="637"/>
      <c r="AQ24" s="637"/>
      <c r="AR24" s="637"/>
      <c r="AS24" s="637"/>
      <c r="AT24" s="637"/>
      <c r="AU24" s="637"/>
      <c r="AV24" s="637"/>
      <c r="AW24" s="637"/>
      <c r="AX24" s="637"/>
      <c r="AY24" s="637"/>
      <c r="AZ24" s="637"/>
      <c r="BA24" s="637"/>
      <c r="BB24" s="637"/>
      <c r="BC24" s="637"/>
      <c r="BD24" s="637"/>
      <c r="BE24" s="637"/>
      <c r="BF24" s="637"/>
      <c r="BG24" s="637"/>
      <c r="BH24" s="637"/>
      <c r="BI24" s="637"/>
      <c r="BJ24" s="637"/>
      <c r="BK24" s="637"/>
      <c r="BL24" s="637"/>
      <c r="BM24" s="637"/>
    </row>
    <row r="25" spans="1:65" s="639" customFormat="1" ht="24" customHeight="1">
      <c r="A25" s="973" t="s">
        <v>394</v>
      </c>
      <c r="B25" s="976" t="s">
        <v>47</v>
      </c>
      <c r="C25" s="975" t="s">
        <v>113</v>
      </c>
      <c r="D25" s="1052">
        <v>18626.09</v>
      </c>
      <c r="E25" s="1053">
        <v>0</v>
      </c>
      <c r="F25" s="1053">
        <v>0</v>
      </c>
      <c r="G25" s="1057">
        <v>0</v>
      </c>
      <c r="H25" s="1055">
        <v>0</v>
      </c>
      <c r="I25" s="637"/>
      <c r="J25" s="637"/>
      <c r="K25" s="637"/>
      <c r="L25" s="637"/>
      <c r="M25" s="637"/>
      <c r="N25" s="637"/>
      <c r="O25" s="637"/>
      <c r="P25" s="637"/>
      <c r="Q25" s="637"/>
      <c r="R25" s="637"/>
      <c r="S25" s="637"/>
      <c r="T25" s="637"/>
      <c r="U25" s="637"/>
      <c r="V25" s="637"/>
      <c r="W25" s="637"/>
      <c r="X25" s="637"/>
      <c r="Y25" s="637"/>
      <c r="Z25" s="637"/>
      <c r="AA25" s="637"/>
      <c r="AB25" s="637"/>
      <c r="AC25" s="637"/>
      <c r="AD25" s="637"/>
      <c r="AE25" s="637"/>
      <c r="AF25" s="637"/>
      <c r="AG25" s="637"/>
      <c r="AH25" s="637"/>
      <c r="AI25" s="637"/>
      <c r="AJ25" s="637"/>
      <c r="AK25" s="637"/>
      <c r="AL25" s="637"/>
      <c r="AM25" s="637"/>
      <c r="AN25" s="637"/>
      <c r="AO25" s="637"/>
      <c r="AP25" s="637"/>
      <c r="AQ25" s="637"/>
      <c r="AR25" s="637"/>
      <c r="AS25" s="637"/>
      <c r="AT25" s="637"/>
      <c r="AU25" s="637"/>
      <c r="AV25" s="637"/>
      <c r="AW25" s="637"/>
      <c r="AX25" s="637"/>
      <c r="AY25" s="637"/>
      <c r="AZ25" s="637"/>
      <c r="BA25" s="637"/>
      <c r="BB25" s="637"/>
      <c r="BC25" s="637"/>
      <c r="BD25" s="637"/>
      <c r="BE25" s="637"/>
      <c r="BF25" s="637"/>
      <c r="BG25" s="637"/>
      <c r="BH25" s="637"/>
      <c r="BI25" s="637"/>
      <c r="BJ25" s="637"/>
      <c r="BK25" s="637"/>
      <c r="BL25" s="637"/>
      <c r="BM25" s="637"/>
    </row>
    <row r="26" spans="1:65" s="640" customFormat="1" ht="24" customHeight="1">
      <c r="A26" s="973" t="s">
        <v>398</v>
      </c>
      <c r="B26" s="976" t="s">
        <v>47</v>
      </c>
      <c r="C26" s="975" t="s">
        <v>603</v>
      </c>
      <c r="D26" s="1052">
        <v>7978631.3900000025</v>
      </c>
      <c r="E26" s="1053">
        <v>0</v>
      </c>
      <c r="F26" s="1053">
        <v>0</v>
      </c>
      <c r="G26" s="1057">
        <v>0</v>
      </c>
      <c r="H26" s="1055">
        <v>0</v>
      </c>
      <c r="I26" s="637"/>
      <c r="J26" s="637"/>
      <c r="K26" s="637"/>
      <c r="L26" s="637"/>
      <c r="M26" s="637"/>
      <c r="N26" s="637"/>
      <c r="O26" s="637"/>
      <c r="P26" s="637"/>
      <c r="Q26" s="637"/>
      <c r="R26" s="637"/>
      <c r="S26" s="637"/>
      <c r="T26" s="637"/>
      <c r="U26" s="637"/>
      <c r="V26" s="637"/>
      <c r="W26" s="637"/>
      <c r="X26" s="637"/>
      <c r="Y26" s="637"/>
      <c r="Z26" s="637"/>
      <c r="AA26" s="637"/>
      <c r="AB26" s="637"/>
      <c r="AC26" s="637"/>
      <c r="AD26" s="637"/>
      <c r="AE26" s="637"/>
      <c r="AF26" s="637"/>
      <c r="AG26" s="637"/>
      <c r="AH26" s="637"/>
      <c r="AI26" s="637"/>
      <c r="AJ26" s="637"/>
      <c r="AK26" s="637"/>
      <c r="AL26" s="637"/>
      <c r="AM26" s="637"/>
      <c r="AN26" s="637"/>
      <c r="AO26" s="637"/>
      <c r="AP26" s="637"/>
      <c r="AQ26" s="637"/>
      <c r="AR26" s="637"/>
      <c r="AS26" s="637"/>
      <c r="AT26" s="637"/>
      <c r="AU26" s="637"/>
      <c r="AV26" s="637"/>
      <c r="AW26" s="637"/>
      <c r="AX26" s="637"/>
      <c r="AY26" s="637"/>
      <c r="AZ26" s="637"/>
      <c r="BA26" s="637"/>
      <c r="BB26" s="637"/>
      <c r="BC26" s="637"/>
      <c r="BD26" s="637"/>
      <c r="BE26" s="637"/>
      <c r="BF26" s="637"/>
      <c r="BG26" s="637"/>
      <c r="BH26" s="637"/>
      <c r="BI26" s="637"/>
      <c r="BJ26" s="637"/>
      <c r="BK26" s="637"/>
      <c r="BL26" s="637"/>
      <c r="BM26" s="637"/>
    </row>
    <row r="27" spans="1:65" s="641" customFormat="1" ht="24" hidden="1" customHeight="1">
      <c r="A27" s="970" t="s">
        <v>411</v>
      </c>
      <c r="B27" s="971" t="s">
        <v>47</v>
      </c>
      <c r="C27" s="972" t="s">
        <v>412</v>
      </c>
      <c r="D27" s="1052">
        <v>0</v>
      </c>
      <c r="E27" s="1053">
        <v>0</v>
      </c>
      <c r="F27" s="1053">
        <v>0</v>
      </c>
      <c r="G27" s="1056">
        <v>0</v>
      </c>
      <c r="H27" s="1055">
        <v>0</v>
      </c>
      <c r="I27" s="596"/>
      <c r="J27" s="596"/>
      <c r="K27" s="596"/>
      <c r="L27" s="596"/>
      <c r="M27" s="596"/>
      <c r="N27" s="596"/>
      <c r="O27" s="596"/>
      <c r="P27" s="596"/>
      <c r="Q27" s="596"/>
      <c r="R27" s="596"/>
      <c r="S27" s="596"/>
      <c r="T27" s="596"/>
      <c r="U27" s="596"/>
      <c r="V27" s="596"/>
      <c r="W27" s="596"/>
      <c r="X27" s="596"/>
      <c r="Y27" s="596"/>
      <c r="Z27" s="596"/>
      <c r="AA27" s="596"/>
      <c r="AB27" s="596"/>
      <c r="AC27" s="596"/>
      <c r="AD27" s="596"/>
      <c r="AE27" s="596"/>
      <c r="AF27" s="596"/>
      <c r="AG27" s="596"/>
      <c r="AH27" s="596"/>
      <c r="AI27" s="596"/>
      <c r="AJ27" s="596"/>
      <c r="AK27" s="596"/>
      <c r="AL27" s="596"/>
      <c r="AM27" s="596"/>
      <c r="AN27" s="596"/>
      <c r="AO27" s="596"/>
      <c r="AP27" s="596"/>
      <c r="AQ27" s="596"/>
      <c r="AR27" s="596"/>
      <c r="AS27" s="596"/>
      <c r="AT27" s="596"/>
      <c r="AU27" s="596"/>
      <c r="AV27" s="596"/>
      <c r="AW27" s="596"/>
      <c r="AX27" s="596"/>
      <c r="AY27" s="596"/>
      <c r="AZ27" s="596"/>
      <c r="BA27" s="596"/>
      <c r="BB27" s="596"/>
      <c r="BC27" s="596"/>
      <c r="BD27" s="596"/>
      <c r="BE27" s="596"/>
      <c r="BF27" s="596"/>
      <c r="BG27" s="596"/>
      <c r="BH27" s="596"/>
      <c r="BI27" s="596"/>
      <c r="BJ27" s="596"/>
      <c r="BK27" s="596"/>
      <c r="BL27" s="596"/>
      <c r="BM27" s="596"/>
    </row>
    <row r="28" spans="1:65" s="641" customFormat="1" ht="24" customHeight="1">
      <c r="A28" s="970" t="s">
        <v>413</v>
      </c>
      <c r="B28" s="971" t="s">
        <v>47</v>
      </c>
      <c r="C28" s="972" t="s">
        <v>115</v>
      </c>
      <c r="D28" s="1052">
        <v>12215602.819999998</v>
      </c>
      <c r="E28" s="1053">
        <v>0</v>
      </c>
      <c r="F28" s="1053">
        <v>0</v>
      </c>
      <c r="G28" s="1056">
        <v>0</v>
      </c>
      <c r="H28" s="1055">
        <v>0</v>
      </c>
      <c r="I28" s="596"/>
      <c r="J28" s="596"/>
      <c r="K28" s="596"/>
      <c r="L28" s="596"/>
      <c r="M28" s="596"/>
      <c r="N28" s="596"/>
      <c r="O28" s="596"/>
      <c r="P28" s="596"/>
      <c r="Q28" s="596"/>
      <c r="R28" s="596"/>
      <c r="S28" s="596"/>
      <c r="T28" s="596"/>
      <c r="U28" s="596"/>
      <c r="V28" s="596"/>
      <c r="W28" s="596"/>
      <c r="X28" s="596"/>
      <c r="Y28" s="596"/>
      <c r="Z28" s="596"/>
      <c r="AA28" s="596"/>
      <c r="AB28" s="596"/>
      <c r="AC28" s="596"/>
      <c r="AD28" s="596"/>
      <c r="AE28" s="596"/>
      <c r="AF28" s="596"/>
      <c r="AG28" s="596"/>
      <c r="AH28" s="596"/>
      <c r="AI28" s="596"/>
      <c r="AJ28" s="596"/>
      <c r="AK28" s="596"/>
      <c r="AL28" s="596"/>
      <c r="AM28" s="596"/>
      <c r="AN28" s="596"/>
      <c r="AO28" s="596"/>
      <c r="AP28" s="596"/>
      <c r="AQ28" s="596"/>
      <c r="AR28" s="596"/>
      <c r="AS28" s="596"/>
      <c r="AT28" s="596"/>
      <c r="AU28" s="596"/>
      <c r="AV28" s="596"/>
      <c r="AW28" s="596"/>
      <c r="AX28" s="596"/>
      <c r="AY28" s="596"/>
      <c r="AZ28" s="596"/>
      <c r="BA28" s="596"/>
      <c r="BB28" s="596"/>
      <c r="BC28" s="596"/>
      <c r="BD28" s="596"/>
      <c r="BE28" s="596"/>
      <c r="BF28" s="596"/>
      <c r="BG28" s="596"/>
      <c r="BH28" s="596"/>
      <c r="BI28" s="596"/>
      <c r="BJ28" s="596"/>
      <c r="BK28" s="596"/>
      <c r="BL28" s="596"/>
      <c r="BM28" s="596"/>
    </row>
    <row r="29" spans="1:65" s="642" customFormat="1" ht="24" customHeight="1">
      <c r="A29" s="970" t="s">
        <v>415</v>
      </c>
      <c r="B29" s="971" t="s">
        <v>47</v>
      </c>
      <c r="C29" s="972" t="s">
        <v>416</v>
      </c>
      <c r="D29" s="1052">
        <v>75230347.829999954</v>
      </c>
      <c r="E29" s="1053">
        <v>118</v>
      </c>
      <c r="F29" s="1053">
        <v>0</v>
      </c>
      <c r="G29" s="1056">
        <v>118</v>
      </c>
      <c r="H29" s="1055">
        <v>0</v>
      </c>
      <c r="I29" s="596"/>
      <c r="J29" s="596"/>
      <c r="K29" s="596"/>
      <c r="L29" s="596"/>
      <c r="M29" s="596"/>
      <c r="N29" s="596"/>
      <c r="O29" s="596"/>
      <c r="P29" s="596"/>
      <c r="Q29" s="596"/>
      <c r="R29" s="596"/>
      <c r="S29" s="596"/>
      <c r="T29" s="596"/>
      <c r="U29" s="596"/>
      <c r="V29" s="596"/>
      <c r="W29" s="596"/>
      <c r="X29" s="596"/>
      <c r="Y29" s="596"/>
      <c r="Z29" s="596"/>
      <c r="AA29" s="596"/>
      <c r="AB29" s="596"/>
      <c r="AC29" s="596"/>
      <c r="AD29" s="596"/>
      <c r="AE29" s="596"/>
      <c r="AF29" s="596"/>
      <c r="AG29" s="596"/>
      <c r="AH29" s="596"/>
      <c r="AI29" s="596"/>
      <c r="AJ29" s="596"/>
      <c r="AK29" s="596"/>
      <c r="AL29" s="596"/>
      <c r="AM29" s="596"/>
      <c r="AN29" s="596"/>
      <c r="AO29" s="596"/>
      <c r="AP29" s="596"/>
      <c r="AQ29" s="596"/>
      <c r="AR29" s="596"/>
      <c r="AS29" s="596"/>
      <c r="AT29" s="596"/>
      <c r="AU29" s="596"/>
      <c r="AV29" s="596"/>
      <c r="AW29" s="596"/>
      <c r="AX29" s="596"/>
      <c r="AY29" s="596"/>
      <c r="AZ29" s="596"/>
      <c r="BA29" s="596"/>
      <c r="BB29" s="596"/>
      <c r="BC29" s="596"/>
      <c r="BD29" s="596"/>
      <c r="BE29" s="596"/>
      <c r="BF29" s="596"/>
      <c r="BG29" s="596"/>
      <c r="BH29" s="596"/>
      <c r="BI29" s="596"/>
      <c r="BJ29" s="596"/>
      <c r="BK29" s="596"/>
      <c r="BL29" s="596"/>
      <c r="BM29" s="596"/>
    </row>
    <row r="30" spans="1:65" s="641" customFormat="1" ht="24" customHeight="1">
      <c r="A30" s="970" t="s">
        <v>417</v>
      </c>
      <c r="B30" s="971" t="s">
        <v>47</v>
      </c>
      <c r="C30" s="972" t="s">
        <v>418</v>
      </c>
      <c r="D30" s="1052">
        <v>6815.3700000000017</v>
      </c>
      <c r="E30" s="1053">
        <v>0</v>
      </c>
      <c r="F30" s="1053">
        <v>0</v>
      </c>
      <c r="G30" s="1056">
        <v>0</v>
      </c>
      <c r="H30" s="1055">
        <v>0</v>
      </c>
      <c r="I30" s="596"/>
      <c r="J30" s="596"/>
      <c r="K30" s="596"/>
      <c r="L30" s="596"/>
      <c r="M30" s="596"/>
      <c r="N30" s="596"/>
      <c r="O30" s="596"/>
      <c r="P30" s="596"/>
      <c r="Q30" s="596"/>
      <c r="R30" s="596"/>
      <c r="S30" s="596"/>
      <c r="T30" s="596"/>
      <c r="U30" s="596"/>
      <c r="V30" s="596"/>
      <c r="W30" s="596"/>
      <c r="X30" s="596"/>
      <c r="Y30" s="596"/>
      <c r="Z30" s="596"/>
      <c r="AA30" s="596"/>
      <c r="AB30" s="596"/>
      <c r="AC30" s="596"/>
      <c r="AD30" s="596"/>
      <c r="AE30" s="596"/>
      <c r="AF30" s="596"/>
      <c r="AG30" s="596"/>
      <c r="AH30" s="596"/>
      <c r="AI30" s="596"/>
      <c r="AJ30" s="596"/>
      <c r="AK30" s="596"/>
      <c r="AL30" s="596"/>
      <c r="AM30" s="596"/>
      <c r="AN30" s="596"/>
      <c r="AO30" s="596"/>
      <c r="AP30" s="596"/>
      <c r="AQ30" s="596"/>
      <c r="AR30" s="596"/>
      <c r="AS30" s="596"/>
      <c r="AT30" s="596"/>
      <c r="AU30" s="596"/>
      <c r="AV30" s="596"/>
      <c r="AW30" s="596"/>
      <c r="AX30" s="596"/>
      <c r="AY30" s="596"/>
      <c r="AZ30" s="596"/>
      <c r="BA30" s="596"/>
      <c r="BB30" s="596"/>
      <c r="BC30" s="596"/>
      <c r="BD30" s="596"/>
      <c r="BE30" s="596"/>
      <c r="BF30" s="596"/>
      <c r="BG30" s="596"/>
      <c r="BH30" s="596"/>
      <c r="BI30" s="596"/>
      <c r="BJ30" s="596"/>
      <c r="BK30" s="596"/>
      <c r="BL30" s="596"/>
      <c r="BM30" s="596"/>
    </row>
    <row r="31" spans="1:65" s="641" customFormat="1" ht="24" customHeight="1">
      <c r="A31" s="970" t="s">
        <v>419</v>
      </c>
      <c r="B31" s="971" t="s">
        <v>47</v>
      </c>
      <c r="C31" s="972" t="s">
        <v>606</v>
      </c>
      <c r="D31" s="1052">
        <v>495047.57000000012</v>
      </c>
      <c r="E31" s="1053">
        <v>2616.75</v>
      </c>
      <c r="F31" s="1053">
        <v>0</v>
      </c>
      <c r="G31" s="1056">
        <v>2616.75</v>
      </c>
      <c r="H31" s="1055">
        <v>0</v>
      </c>
    </row>
    <row r="32" spans="1:65" s="636" customFormat="1" ht="24" hidden="1" customHeight="1">
      <c r="A32" s="970" t="s">
        <v>422</v>
      </c>
      <c r="B32" s="971" t="s">
        <v>47</v>
      </c>
      <c r="C32" s="972" t="s">
        <v>607</v>
      </c>
      <c r="D32" s="1052">
        <v>0</v>
      </c>
      <c r="E32" s="1053">
        <v>0</v>
      </c>
      <c r="F32" s="1053">
        <v>0</v>
      </c>
      <c r="G32" s="1056">
        <v>0</v>
      </c>
      <c r="H32" s="1055">
        <v>0</v>
      </c>
    </row>
    <row r="33" spans="1:8" s="636" customFormat="1" ht="24" customHeight="1">
      <c r="A33" s="970" t="s">
        <v>441</v>
      </c>
      <c r="B33" s="971" t="s">
        <v>47</v>
      </c>
      <c r="C33" s="972" t="s">
        <v>180</v>
      </c>
      <c r="D33" s="1052">
        <v>2796544.9400000004</v>
      </c>
      <c r="E33" s="1053">
        <v>0</v>
      </c>
      <c r="F33" s="1053">
        <v>0</v>
      </c>
      <c r="G33" s="1056">
        <v>0</v>
      </c>
      <c r="H33" s="1055">
        <v>0</v>
      </c>
    </row>
    <row r="34" spans="1:8" s="636" customFormat="1" ht="24" customHeight="1">
      <c r="A34" s="970" t="s">
        <v>425</v>
      </c>
      <c r="B34" s="971" t="s">
        <v>47</v>
      </c>
      <c r="C34" s="972" t="s">
        <v>608</v>
      </c>
      <c r="D34" s="1052">
        <v>8988537.179999996</v>
      </c>
      <c r="E34" s="1053">
        <v>0</v>
      </c>
      <c r="F34" s="1053">
        <v>0</v>
      </c>
      <c r="G34" s="1056">
        <v>0</v>
      </c>
      <c r="H34" s="1055">
        <v>0</v>
      </c>
    </row>
    <row r="35" spans="1:8" s="636" customFormat="1" ht="24" customHeight="1">
      <c r="A35" s="970" t="s">
        <v>428</v>
      </c>
      <c r="B35" s="643" t="s">
        <v>47</v>
      </c>
      <c r="C35" s="972" t="s">
        <v>609</v>
      </c>
      <c r="D35" s="1052">
        <v>4123161.4499999997</v>
      </c>
      <c r="E35" s="1053">
        <v>0</v>
      </c>
      <c r="F35" s="1053">
        <v>0</v>
      </c>
      <c r="G35" s="1056">
        <v>0</v>
      </c>
      <c r="H35" s="1055">
        <v>0</v>
      </c>
    </row>
    <row r="36" spans="1:8" s="636" customFormat="1" ht="36.75" hidden="1" customHeight="1">
      <c r="A36" s="644" t="s">
        <v>431</v>
      </c>
      <c r="B36" s="645" t="s">
        <v>47</v>
      </c>
      <c r="C36" s="977" t="s">
        <v>610</v>
      </c>
      <c r="D36" s="1052">
        <v>0</v>
      </c>
      <c r="E36" s="1053">
        <v>0</v>
      </c>
      <c r="F36" s="1053">
        <v>0</v>
      </c>
      <c r="G36" s="1058">
        <v>0</v>
      </c>
      <c r="H36" s="1055">
        <v>0</v>
      </c>
    </row>
    <row r="37" spans="1:8" s="636" customFormat="1" ht="19.5" customHeight="1">
      <c r="A37" s="646" t="s">
        <v>4</v>
      </c>
      <c r="B37" s="647"/>
      <c r="C37" s="646"/>
      <c r="D37" s="648" t="s">
        <v>4</v>
      </c>
      <c r="E37" s="648" t="s">
        <v>4</v>
      </c>
      <c r="F37" s="648" t="s">
        <v>4</v>
      </c>
      <c r="G37" s="649" t="s">
        <v>4</v>
      </c>
      <c r="H37" s="648" t="s">
        <v>4</v>
      </c>
    </row>
    <row r="38" spans="1:8" s="636" customFormat="1" ht="16.5" customHeight="1">
      <c r="A38" s="650"/>
      <c r="B38" s="643"/>
      <c r="C38" s="651"/>
      <c r="D38" s="652"/>
      <c r="E38" s="653"/>
      <c r="F38" s="653"/>
      <c r="G38" s="654"/>
      <c r="H38" s="655"/>
    </row>
    <row r="39" spans="1:8" s="636" customFormat="1" ht="18.75" customHeight="1">
      <c r="A39" s="1182"/>
    </row>
    <row r="40" spans="1:8" ht="16.5" customHeight="1">
      <c r="A40" s="656" t="s">
        <v>4</v>
      </c>
      <c r="B40" s="657"/>
      <c r="C40" s="656"/>
      <c r="D40" s="596" t="s">
        <v>4</v>
      </c>
    </row>
    <row r="41" spans="1:8" ht="22.5" hidden="1" customHeight="1">
      <c r="B41" s="1721" t="s">
        <v>624</v>
      </c>
      <c r="C41" s="1721"/>
      <c r="D41" s="596">
        <v>0</v>
      </c>
    </row>
    <row r="42" spans="1:8">
      <c r="D42" s="596" t="s">
        <v>4</v>
      </c>
    </row>
    <row r="43" spans="1:8">
      <c r="D43" s="596" t="s">
        <v>4</v>
      </c>
    </row>
    <row r="44" spans="1:8">
      <c r="D44" s="596" t="s">
        <v>4</v>
      </c>
    </row>
    <row r="45" spans="1:8">
      <c r="D45" s="596" t="s">
        <v>4</v>
      </c>
    </row>
    <row r="46" spans="1:8">
      <c r="D46" s="596" t="s">
        <v>4</v>
      </c>
    </row>
    <row r="47" spans="1:8">
      <c r="D47" s="658" t="s">
        <v>4</v>
      </c>
    </row>
    <row r="48" spans="1:8">
      <c r="D48" s="596" t="s">
        <v>4</v>
      </c>
    </row>
    <row r="49" spans="4:4">
      <c r="D49" s="596" t="s">
        <v>4</v>
      </c>
    </row>
    <row r="50" spans="4:4">
      <c r="D50" s="596" t="s">
        <v>4</v>
      </c>
    </row>
    <row r="51" spans="4:4">
      <c r="D51" s="596" t="s">
        <v>4</v>
      </c>
    </row>
    <row r="52" spans="4:4">
      <c r="D52" s="596" t="s">
        <v>4</v>
      </c>
    </row>
    <row r="53" spans="4:4">
      <c r="D53" s="596" t="s">
        <v>4</v>
      </c>
    </row>
    <row r="54" spans="4:4">
      <c r="D54" s="596" t="s">
        <v>4</v>
      </c>
    </row>
    <row r="55" spans="4:4">
      <c r="D55" s="659" t="s">
        <v>4</v>
      </c>
    </row>
    <row r="56" spans="4:4">
      <c r="D56" s="659" t="s">
        <v>4</v>
      </c>
    </row>
    <row r="57" spans="4:4">
      <c r="D57" s="659" t="s">
        <v>4</v>
      </c>
    </row>
    <row r="58" spans="4:4">
      <c r="D58" s="659" t="s">
        <v>4</v>
      </c>
    </row>
    <row r="59" spans="4:4">
      <c r="D59" s="659" t="s">
        <v>4</v>
      </c>
    </row>
    <row r="60" spans="4:4">
      <c r="D60" s="659" t="s">
        <v>4</v>
      </c>
    </row>
    <row r="61" spans="4:4">
      <c r="D61" s="659" t="s">
        <v>4</v>
      </c>
    </row>
    <row r="62" spans="4:4">
      <c r="D62" s="659" t="s">
        <v>4</v>
      </c>
    </row>
    <row r="63" spans="4:4">
      <c r="D63" s="659" t="s">
        <v>4</v>
      </c>
    </row>
    <row r="64" spans="4:4">
      <c r="D64" s="659" t="s">
        <v>4</v>
      </c>
    </row>
    <row r="65" spans="4:4">
      <c r="D65" s="659" t="s">
        <v>4</v>
      </c>
    </row>
    <row r="66" spans="4:4">
      <c r="D66" s="659" t="s">
        <v>4</v>
      </c>
    </row>
    <row r="67" spans="4:4">
      <c r="D67" s="659" t="s">
        <v>4</v>
      </c>
    </row>
    <row r="68" spans="4:4">
      <c r="D68" s="659" t="s">
        <v>4</v>
      </c>
    </row>
    <row r="69" spans="4:4">
      <c r="D69" s="659" t="s">
        <v>4</v>
      </c>
    </row>
    <row r="70" spans="4:4">
      <c r="D70" s="659" t="s">
        <v>4</v>
      </c>
    </row>
    <row r="71" spans="4:4">
      <c r="D71" s="659" t="s">
        <v>4</v>
      </c>
    </row>
    <row r="72" spans="4:4">
      <c r="D72" s="659" t="s">
        <v>4</v>
      </c>
    </row>
    <row r="73" spans="4:4">
      <c r="D73" s="659" t="s">
        <v>4</v>
      </c>
    </row>
    <row r="74" spans="4:4">
      <c r="D74" s="659" t="s">
        <v>4</v>
      </c>
    </row>
    <row r="75" spans="4:4">
      <c r="D75" s="659" t="s">
        <v>4</v>
      </c>
    </row>
    <row r="76" spans="4:4">
      <c r="D76" s="659" t="s">
        <v>4</v>
      </c>
    </row>
    <row r="77" spans="4:4">
      <c r="D77" s="659" t="s">
        <v>4</v>
      </c>
    </row>
    <row r="78" spans="4:4">
      <c r="D78" s="659" t="s">
        <v>4</v>
      </c>
    </row>
    <row r="79" spans="4:4">
      <c r="D79" s="659" t="s">
        <v>4</v>
      </c>
    </row>
    <row r="80" spans="4:4">
      <c r="D80" s="659" t="s">
        <v>4</v>
      </c>
    </row>
    <row r="81" spans="4:4">
      <c r="D81" s="659" t="s">
        <v>4</v>
      </c>
    </row>
    <row r="82" spans="4:4">
      <c r="D82" s="659" t="s">
        <v>4</v>
      </c>
    </row>
    <row r="83" spans="4:4">
      <c r="D83" s="659" t="s">
        <v>4</v>
      </c>
    </row>
    <row r="84" spans="4:4">
      <c r="D84" s="659" t="s">
        <v>4</v>
      </c>
    </row>
    <row r="85" spans="4:4">
      <c r="D85" s="659" t="s">
        <v>4</v>
      </c>
    </row>
    <row r="86" spans="4:4">
      <c r="D86" s="659" t="s">
        <v>4</v>
      </c>
    </row>
    <row r="87" spans="4:4">
      <c r="D87" s="659" t="s">
        <v>4</v>
      </c>
    </row>
    <row r="88" spans="4:4">
      <c r="D88" s="659" t="s">
        <v>4</v>
      </c>
    </row>
    <row r="89" spans="4:4">
      <c r="D89" s="659" t="s">
        <v>4</v>
      </c>
    </row>
    <row r="90" spans="4:4">
      <c r="D90" s="659" t="s">
        <v>4</v>
      </c>
    </row>
    <row r="91" spans="4:4">
      <c r="D91" s="659" t="s">
        <v>4</v>
      </c>
    </row>
    <row r="92" spans="4:4">
      <c r="D92" s="659" t="s">
        <v>4</v>
      </c>
    </row>
    <row r="93" spans="4:4">
      <c r="D93" s="659" t="s">
        <v>4</v>
      </c>
    </row>
    <row r="94" spans="4:4">
      <c r="D94" s="659" t="s">
        <v>4</v>
      </c>
    </row>
    <row r="95" spans="4:4">
      <c r="D95" s="659" t="s">
        <v>4</v>
      </c>
    </row>
    <row r="96" spans="4:4">
      <c r="D96" s="659" t="s">
        <v>4</v>
      </c>
    </row>
    <row r="97" spans="4:4">
      <c r="D97" s="659" t="s">
        <v>4</v>
      </c>
    </row>
    <row r="98" spans="4:4">
      <c r="D98" s="659" t="s">
        <v>4</v>
      </c>
    </row>
    <row r="99" spans="4:4">
      <c r="D99" s="659" t="s">
        <v>4</v>
      </c>
    </row>
    <row r="100" spans="4:4">
      <c r="D100" s="659" t="s">
        <v>4</v>
      </c>
    </row>
    <row r="101" spans="4:4">
      <c r="D101" s="659" t="s">
        <v>4</v>
      </c>
    </row>
    <row r="102" spans="4:4">
      <c r="D102" s="659" t="s">
        <v>4</v>
      </c>
    </row>
    <row r="103" spans="4:4">
      <c r="D103" s="659" t="s">
        <v>4</v>
      </c>
    </row>
    <row r="104" spans="4:4">
      <c r="D104" s="659" t="s">
        <v>4</v>
      </c>
    </row>
    <row r="105" spans="4:4">
      <c r="D105" s="659" t="s">
        <v>4</v>
      </c>
    </row>
    <row r="106" spans="4:4">
      <c r="D106" s="659" t="s">
        <v>4</v>
      </c>
    </row>
    <row r="107" spans="4:4">
      <c r="D107" s="659" t="s">
        <v>4</v>
      </c>
    </row>
    <row r="108" spans="4:4">
      <c r="D108" s="659" t="s">
        <v>4</v>
      </c>
    </row>
    <row r="109" spans="4:4">
      <c r="D109" s="659" t="s">
        <v>4</v>
      </c>
    </row>
    <row r="110" spans="4:4">
      <c r="D110" s="659" t="s">
        <v>4</v>
      </c>
    </row>
    <row r="111" spans="4:4">
      <c r="D111" s="659" t="s">
        <v>4</v>
      </c>
    </row>
    <row r="112" spans="4:4">
      <c r="D112" s="659" t="s">
        <v>4</v>
      </c>
    </row>
    <row r="113" spans="4:4">
      <c r="D113" s="659" t="s">
        <v>4</v>
      </c>
    </row>
    <row r="114" spans="4:4">
      <c r="D114" s="659" t="s">
        <v>4</v>
      </c>
    </row>
    <row r="115" spans="4:4">
      <c r="D115" s="659" t="s">
        <v>4</v>
      </c>
    </row>
    <row r="116" spans="4:4">
      <c r="D116" s="659" t="s">
        <v>4</v>
      </c>
    </row>
    <row r="117" spans="4:4">
      <c r="D117" s="659" t="s">
        <v>4</v>
      </c>
    </row>
    <row r="118" spans="4:4">
      <c r="D118" s="659" t="s">
        <v>4</v>
      </c>
    </row>
    <row r="119" spans="4:4">
      <c r="D119" s="659" t="s">
        <v>4</v>
      </c>
    </row>
    <row r="120" spans="4:4">
      <c r="D120" s="659" t="s">
        <v>4</v>
      </c>
    </row>
    <row r="121" spans="4:4">
      <c r="D121" s="659" t="s">
        <v>4</v>
      </c>
    </row>
    <row r="122" spans="4:4">
      <c r="D122" s="659" t="s">
        <v>4</v>
      </c>
    </row>
    <row r="123" spans="4:4">
      <c r="D123" s="659" t="s">
        <v>4</v>
      </c>
    </row>
    <row r="124" spans="4:4">
      <c r="D124" s="659" t="s">
        <v>4</v>
      </c>
    </row>
    <row r="125" spans="4:4">
      <c r="D125" s="659" t="s">
        <v>4</v>
      </c>
    </row>
    <row r="126" spans="4:4">
      <c r="D126" s="659" t="s">
        <v>4</v>
      </c>
    </row>
    <row r="127" spans="4:4">
      <c r="D127" s="659" t="s">
        <v>4</v>
      </c>
    </row>
    <row r="128" spans="4:4">
      <c r="D128" s="659" t="s">
        <v>4</v>
      </c>
    </row>
    <row r="129" spans="4:4">
      <c r="D129" s="659" t="s">
        <v>4</v>
      </c>
    </row>
    <row r="130" spans="4:4">
      <c r="D130" s="659" t="s">
        <v>4</v>
      </c>
    </row>
    <row r="131" spans="4:4">
      <c r="D131" s="659" t="s">
        <v>4</v>
      </c>
    </row>
    <row r="132" spans="4:4">
      <c r="D132" s="659" t="s">
        <v>4</v>
      </c>
    </row>
    <row r="133" spans="4:4">
      <c r="D133" s="659" t="s">
        <v>4</v>
      </c>
    </row>
    <row r="134" spans="4:4">
      <c r="D134" s="659" t="s">
        <v>4</v>
      </c>
    </row>
    <row r="135" spans="4:4">
      <c r="D135" s="659" t="s">
        <v>4</v>
      </c>
    </row>
    <row r="136" spans="4:4">
      <c r="D136" s="659" t="s">
        <v>4</v>
      </c>
    </row>
    <row r="137" spans="4:4">
      <c r="D137" s="659" t="s">
        <v>4</v>
      </c>
    </row>
    <row r="138" spans="4:4">
      <c r="D138" s="659" t="s">
        <v>4</v>
      </c>
    </row>
    <row r="139" spans="4:4">
      <c r="D139" s="659" t="s">
        <v>4</v>
      </c>
    </row>
    <row r="140" spans="4:4">
      <c r="D140" s="659" t="s">
        <v>4</v>
      </c>
    </row>
    <row r="141" spans="4:4">
      <c r="D141" s="659" t="s">
        <v>4</v>
      </c>
    </row>
    <row r="142" spans="4:4">
      <c r="D142" s="659" t="s">
        <v>4</v>
      </c>
    </row>
    <row r="143" spans="4:4">
      <c r="D143" s="659" t="s">
        <v>4</v>
      </c>
    </row>
    <row r="144" spans="4:4">
      <c r="D144" s="659" t="s">
        <v>4</v>
      </c>
    </row>
    <row r="145" spans="4:4">
      <c r="D145" s="659" t="s">
        <v>4</v>
      </c>
    </row>
    <row r="146" spans="4:4">
      <c r="D146" s="659" t="s">
        <v>4</v>
      </c>
    </row>
    <row r="147" spans="4:4">
      <c r="D147" s="659" t="s">
        <v>4</v>
      </c>
    </row>
    <row r="148" spans="4:4">
      <c r="D148" s="659" t="s">
        <v>4</v>
      </c>
    </row>
    <row r="149" spans="4:4">
      <c r="D149" s="659" t="s">
        <v>4</v>
      </c>
    </row>
    <row r="150" spans="4:4">
      <c r="D150" s="659" t="s">
        <v>4</v>
      </c>
    </row>
    <row r="151" spans="4:4">
      <c r="D151" s="659" t="s">
        <v>4</v>
      </c>
    </row>
    <row r="152" spans="4:4">
      <c r="D152" s="659" t="s">
        <v>4</v>
      </c>
    </row>
    <row r="153" spans="4:4">
      <c r="D153" s="659" t="s">
        <v>4</v>
      </c>
    </row>
    <row r="154" spans="4:4">
      <c r="D154" s="659" t="s">
        <v>4</v>
      </c>
    </row>
    <row r="155" spans="4:4">
      <c r="D155" s="659" t="s">
        <v>4</v>
      </c>
    </row>
    <row r="156" spans="4:4">
      <c r="D156" s="659" t="s">
        <v>4</v>
      </c>
    </row>
    <row r="157" spans="4:4">
      <c r="D157" s="659" t="s">
        <v>4</v>
      </c>
    </row>
    <row r="158" spans="4:4">
      <c r="D158" s="659" t="s">
        <v>4</v>
      </c>
    </row>
    <row r="159" spans="4:4">
      <c r="D159" s="659" t="s">
        <v>4</v>
      </c>
    </row>
    <row r="160" spans="4:4">
      <c r="D160" s="659" t="s">
        <v>4</v>
      </c>
    </row>
    <row r="161" spans="4:4">
      <c r="D161" s="659" t="s">
        <v>4</v>
      </c>
    </row>
    <row r="162" spans="4:4">
      <c r="D162" s="659" t="s">
        <v>4</v>
      </c>
    </row>
    <row r="163" spans="4:4">
      <c r="D163" s="659" t="s">
        <v>4</v>
      </c>
    </row>
    <row r="164" spans="4:4">
      <c r="D164" s="659" t="s">
        <v>4</v>
      </c>
    </row>
    <row r="165" spans="4:4">
      <c r="D165" s="659" t="s">
        <v>4</v>
      </c>
    </row>
    <row r="166" spans="4:4">
      <c r="D166" s="659" t="s">
        <v>4</v>
      </c>
    </row>
    <row r="167" spans="4:4">
      <c r="D167" s="659" t="s">
        <v>4</v>
      </c>
    </row>
    <row r="168" spans="4:4">
      <c r="D168" s="659" t="s">
        <v>4</v>
      </c>
    </row>
    <row r="169" spans="4:4">
      <c r="D169" s="659" t="s">
        <v>4</v>
      </c>
    </row>
    <row r="170" spans="4:4">
      <c r="D170" s="659" t="s">
        <v>4</v>
      </c>
    </row>
    <row r="171" spans="4:4">
      <c r="D171" s="659" t="s">
        <v>4</v>
      </c>
    </row>
    <row r="172" spans="4:4">
      <c r="D172" s="659" t="s">
        <v>4</v>
      </c>
    </row>
    <row r="173" spans="4:4">
      <c r="D173" s="659" t="s">
        <v>4</v>
      </c>
    </row>
    <row r="174" spans="4:4">
      <c r="D174" s="659" t="s">
        <v>4</v>
      </c>
    </row>
    <row r="175" spans="4:4">
      <c r="D175" s="659" t="s">
        <v>4</v>
      </c>
    </row>
    <row r="176" spans="4:4">
      <c r="D176" s="659" t="s">
        <v>4</v>
      </c>
    </row>
    <row r="177" spans="4:4">
      <c r="D177" s="659" t="s">
        <v>4</v>
      </c>
    </row>
    <row r="178" spans="4:4">
      <c r="D178" s="659" t="s">
        <v>4</v>
      </c>
    </row>
    <row r="179" spans="4:4">
      <c r="D179" s="659" t="s">
        <v>4</v>
      </c>
    </row>
    <row r="180" spans="4:4">
      <c r="D180" s="659" t="s">
        <v>4</v>
      </c>
    </row>
    <row r="181" spans="4:4">
      <c r="D181" s="659" t="s">
        <v>4</v>
      </c>
    </row>
    <row r="182" spans="4:4">
      <c r="D182" s="659" t="s">
        <v>4</v>
      </c>
    </row>
    <row r="183" spans="4:4">
      <c r="D183" s="659" t="s">
        <v>4</v>
      </c>
    </row>
    <row r="184" spans="4:4">
      <c r="D184" s="659" t="s">
        <v>4</v>
      </c>
    </row>
    <row r="185" spans="4:4">
      <c r="D185" s="659" t="s">
        <v>4</v>
      </c>
    </row>
    <row r="186" spans="4:4">
      <c r="D186" s="659" t="s">
        <v>4</v>
      </c>
    </row>
    <row r="187" spans="4:4">
      <c r="D187" s="659" t="s">
        <v>4</v>
      </c>
    </row>
    <row r="188" spans="4:4">
      <c r="D188" s="659" t="s">
        <v>4</v>
      </c>
    </row>
    <row r="189" spans="4:4">
      <c r="D189" s="659" t="s">
        <v>4</v>
      </c>
    </row>
    <row r="190" spans="4:4">
      <c r="D190" s="659" t="s">
        <v>4</v>
      </c>
    </row>
    <row r="191" spans="4:4">
      <c r="D191" s="659" t="s">
        <v>4</v>
      </c>
    </row>
    <row r="192" spans="4:4">
      <c r="D192" s="659" t="s">
        <v>4</v>
      </c>
    </row>
    <row r="193" spans="4:4">
      <c r="D193" s="659" t="s">
        <v>4</v>
      </c>
    </row>
    <row r="194" spans="4:4">
      <c r="D194" s="659" t="s">
        <v>4</v>
      </c>
    </row>
    <row r="195" spans="4:4">
      <c r="D195" s="659" t="s">
        <v>4</v>
      </c>
    </row>
    <row r="196" spans="4:4">
      <c r="D196" s="659" t="s">
        <v>4</v>
      </c>
    </row>
    <row r="197" spans="4:4">
      <c r="D197" s="659" t="s">
        <v>4</v>
      </c>
    </row>
    <row r="198" spans="4:4">
      <c r="D198" s="659" t="s">
        <v>4</v>
      </c>
    </row>
    <row r="199" spans="4:4">
      <c r="D199" s="659" t="s">
        <v>4</v>
      </c>
    </row>
    <row r="200" spans="4:4">
      <c r="D200" s="659" t="s">
        <v>4</v>
      </c>
    </row>
    <row r="201" spans="4:4">
      <c r="D201" s="659" t="s">
        <v>4</v>
      </c>
    </row>
    <row r="202" spans="4:4">
      <c r="D202" s="659" t="s">
        <v>4</v>
      </c>
    </row>
    <row r="203" spans="4:4">
      <c r="D203" s="659" t="s">
        <v>4</v>
      </c>
    </row>
    <row r="204" spans="4:4">
      <c r="D204" s="659" t="s">
        <v>4</v>
      </c>
    </row>
    <row r="205" spans="4:4">
      <c r="D205" s="659" t="s">
        <v>4</v>
      </c>
    </row>
    <row r="206" spans="4:4">
      <c r="D206" s="659" t="s">
        <v>4</v>
      </c>
    </row>
    <row r="207" spans="4:4">
      <c r="D207" s="659" t="s">
        <v>4</v>
      </c>
    </row>
    <row r="208" spans="4:4">
      <c r="D208" s="659" t="s">
        <v>4</v>
      </c>
    </row>
    <row r="209" spans="4:4">
      <c r="D209" s="659" t="s">
        <v>4</v>
      </c>
    </row>
    <row r="210" spans="4:4">
      <c r="D210" s="659" t="s">
        <v>4</v>
      </c>
    </row>
    <row r="211" spans="4:4">
      <c r="D211" s="659" t="s">
        <v>4</v>
      </c>
    </row>
    <row r="212" spans="4:4">
      <c r="D212" s="659" t="s">
        <v>4</v>
      </c>
    </row>
    <row r="213" spans="4:4">
      <c r="D213" s="659" t="s">
        <v>4</v>
      </c>
    </row>
    <row r="214" spans="4:4">
      <c r="D214" s="659" t="s">
        <v>4</v>
      </c>
    </row>
    <row r="215" spans="4:4">
      <c r="D215" s="659" t="s">
        <v>4</v>
      </c>
    </row>
    <row r="216" spans="4:4">
      <c r="D216" s="659" t="s">
        <v>4</v>
      </c>
    </row>
    <row r="217" spans="4:4">
      <c r="D217" s="659" t="s">
        <v>4</v>
      </c>
    </row>
    <row r="218" spans="4:4">
      <c r="D218" s="659" t="s">
        <v>4</v>
      </c>
    </row>
    <row r="219" spans="4:4">
      <c r="D219" s="659" t="s">
        <v>4</v>
      </c>
    </row>
    <row r="220" spans="4:4">
      <c r="D220" s="659" t="s">
        <v>4</v>
      </c>
    </row>
    <row r="221" spans="4:4">
      <c r="D221" s="659" t="s">
        <v>4</v>
      </c>
    </row>
    <row r="222" spans="4:4">
      <c r="D222" s="659" t="s">
        <v>4</v>
      </c>
    </row>
    <row r="223" spans="4:4">
      <c r="D223" s="659" t="s">
        <v>4</v>
      </c>
    </row>
    <row r="224" spans="4:4">
      <c r="D224" s="659" t="s">
        <v>4</v>
      </c>
    </row>
    <row r="225" spans="4:4">
      <c r="D225" s="659" t="s">
        <v>4</v>
      </c>
    </row>
    <row r="226" spans="4:4">
      <c r="D226" s="659" t="s">
        <v>4</v>
      </c>
    </row>
    <row r="227" spans="4:4">
      <c r="D227" s="659" t="s">
        <v>4</v>
      </c>
    </row>
    <row r="228" spans="4:4">
      <c r="D228" s="659" t="s">
        <v>4</v>
      </c>
    </row>
    <row r="229" spans="4:4">
      <c r="D229" s="659" t="s">
        <v>4</v>
      </c>
    </row>
    <row r="230" spans="4:4">
      <c r="D230" s="659" t="s">
        <v>4</v>
      </c>
    </row>
    <row r="231" spans="4:4">
      <c r="D231" s="659" t="s">
        <v>4</v>
      </c>
    </row>
    <row r="232" spans="4:4">
      <c r="D232" s="659" t="s">
        <v>4</v>
      </c>
    </row>
    <row r="233" spans="4:4">
      <c r="D233" s="659" t="s">
        <v>4</v>
      </c>
    </row>
    <row r="234" spans="4:4">
      <c r="D234" s="659" t="s">
        <v>4</v>
      </c>
    </row>
    <row r="235" spans="4:4">
      <c r="D235" s="659" t="s">
        <v>4</v>
      </c>
    </row>
    <row r="236" spans="4:4">
      <c r="D236" s="659" t="s">
        <v>4</v>
      </c>
    </row>
    <row r="237" spans="4:4">
      <c r="D237" s="659" t="s">
        <v>4</v>
      </c>
    </row>
    <row r="238" spans="4:4">
      <c r="D238" s="659" t="s">
        <v>4</v>
      </c>
    </row>
    <row r="239" spans="4:4">
      <c r="D239" s="659" t="s">
        <v>4</v>
      </c>
    </row>
    <row r="240" spans="4:4">
      <c r="D240" s="659" t="s">
        <v>4</v>
      </c>
    </row>
    <row r="241" spans="4:4">
      <c r="D241" s="659" t="s">
        <v>4</v>
      </c>
    </row>
    <row r="242" spans="4:4">
      <c r="D242" s="659" t="s">
        <v>4</v>
      </c>
    </row>
    <row r="243" spans="4:4">
      <c r="D243" s="659" t="s">
        <v>4</v>
      </c>
    </row>
    <row r="244" spans="4:4">
      <c r="D244" s="659" t="s">
        <v>4</v>
      </c>
    </row>
    <row r="245" spans="4:4">
      <c r="D245" s="659" t="s">
        <v>4</v>
      </c>
    </row>
    <row r="246" spans="4:4">
      <c r="D246" s="659" t="s">
        <v>4</v>
      </c>
    </row>
    <row r="247" spans="4:4">
      <c r="D247" s="659" t="s">
        <v>4</v>
      </c>
    </row>
    <row r="248" spans="4:4">
      <c r="D248" s="659" t="s">
        <v>4</v>
      </c>
    </row>
    <row r="249" spans="4:4">
      <c r="D249" s="659" t="s">
        <v>4</v>
      </c>
    </row>
    <row r="250" spans="4:4">
      <c r="D250" s="659" t="s">
        <v>4</v>
      </c>
    </row>
    <row r="251" spans="4:4">
      <c r="D251" s="659" t="s">
        <v>4</v>
      </c>
    </row>
    <row r="252" spans="4:4">
      <c r="D252" s="659" t="s">
        <v>4</v>
      </c>
    </row>
    <row r="253" spans="4:4">
      <c r="D253" s="659" t="s">
        <v>4</v>
      </c>
    </row>
    <row r="254" spans="4:4">
      <c r="D254" s="659" t="s">
        <v>4</v>
      </c>
    </row>
    <row r="255" spans="4:4">
      <c r="D255" s="659" t="s">
        <v>4</v>
      </c>
    </row>
    <row r="256" spans="4:4">
      <c r="D256" s="659" t="s">
        <v>4</v>
      </c>
    </row>
    <row r="257" spans="4:4">
      <c r="D257" s="659" t="s">
        <v>4</v>
      </c>
    </row>
    <row r="258" spans="4:4">
      <c r="D258" s="659" t="s">
        <v>4</v>
      </c>
    </row>
    <row r="259" spans="4:4">
      <c r="D259" s="659" t="s">
        <v>4</v>
      </c>
    </row>
    <row r="260" spans="4:4">
      <c r="D260" s="659" t="s">
        <v>4</v>
      </c>
    </row>
    <row r="261" spans="4:4">
      <c r="D261" s="659" t="s">
        <v>4</v>
      </c>
    </row>
    <row r="262" spans="4:4">
      <c r="D262" s="659" t="s">
        <v>4</v>
      </c>
    </row>
    <row r="263" spans="4:4">
      <c r="D263" s="659" t="s">
        <v>4</v>
      </c>
    </row>
    <row r="264" spans="4:4">
      <c r="D264" s="659" t="s">
        <v>4</v>
      </c>
    </row>
    <row r="265" spans="4:4">
      <c r="D265" s="659" t="s">
        <v>4</v>
      </c>
    </row>
    <row r="266" spans="4:4">
      <c r="D266" s="659" t="s">
        <v>4</v>
      </c>
    </row>
    <row r="267" spans="4:4">
      <c r="D267" s="659" t="s">
        <v>4</v>
      </c>
    </row>
    <row r="268" spans="4:4">
      <c r="D268" s="659" t="s">
        <v>4</v>
      </c>
    </row>
    <row r="269" spans="4:4">
      <c r="D269" s="659" t="s">
        <v>4</v>
      </c>
    </row>
    <row r="270" spans="4:4">
      <c r="D270" s="659" t="s">
        <v>4</v>
      </c>
    </row>
    <row r="271" spans="4:4">
      <c r="D271" s="659" t="s">
        <v>4</v>
      </c>
    </row>
    <row r="272" spans="4:4">
      <c r="D272" s="659" t="s">
        <v>4</v>
      </c>
    </row>
    <row r="273" spans="4:4">
      <c r="D273" s="659" t="s">
        <v>4</v>
      </c>
    </row>
    <row r="274" spans="4:4">
      <c r="D274" s="659" t="s">
        <v>4</v>
      </c>
    </row>
    <row r="275" spans="4:4">
      <c r="D275" s="659" t="s">
        <v>4</v>
      </c>
    </row>
    <row r="276" spans="4:4">
      <c r="D276" s="659" t="s">
        <v>4</v>
      </c>
    </row>
    <row r="277" spans="4:4">
      <c r="D277" s="659" t="s">
        <v>4</v>
      </c>
    </row>
    <row r="278" spans="4:4">
      <c r="D278" s="659" t="s">
        <v>4</v>
      </c>
    </row>
    <row r="279" spans="4:4">
      <c r="D279" s="659" t="s">
        <v>4</v>
      </c>
    </row>
    <row r="280" spans="4:4">
      <c r="D280" s="659" t="s">
        <v>4</v>
      </c>
    </row>
    <row r="281" spans="4:4">
      <c r="D281" s="659" t="s">
        <v>4</v>
      </c>
    </row>
    <row r="282" spans="4:4">
      <c r="D282" s="659" t="s">
        <v>4</v>
      </c>
    </row>
    <row r="283" spans="4:4">
      <c r="D283" s="659" t="s">
        <v>4</v>
      </c>
    </row>
    <row r="284" spans="4:4">
      <c r="D284" s="659" t="s">
        <v>4</v>
      </c>
    </row>
    <row r="285" spans="4:4">
      <c r="D285" s="659" t="s">
        <v>4</v>
      </c>
    </row>
    <row r="286" spans="4:4">
      <c r="D286" s="659" t="s">
        <v>4</v>
      </c>
    </row>
    <row r="287" spans="4:4">
      <c r="D287" s="659" t="s">
        <v>4</v>
      </c>
    </row>
    <row r="288" spans="4:4">
      <c r="D288" s="659" t="s">
        <v>4</v>
      </c>
    </row>
    <row r="289" spans="4:4">
      <c r="D289" s="659" t="s">
        <v>4</v>
      </c>
    </row>
    <row r="290" spans="4:4">
      <c r="D290" s="659" t="s">
        <v>4</v>
      </c>
    </row>
    <row r="291" spans="4:4">
      <c r="D291" s="659" t="s">
        <v>4</v>
      </c>
    </row>
    <row r="292" spans="4:4">
      <c r="D292" s="659" t="s">
        <v>4</v>
      </c>
    </row>
    <row r="293" spans="4:4">
      <c r="D293" s="659" t="s">
        <v>4</v>
      </c>
    </row>
    <row r="294" spans="4:4">
      <c r="D294" s="659" t="s">
        <v>4</v>
      </c>
    </row>
    <row r="295" spans="4:4">
      <c r="D295" s="659" t="s">
        <v>4</v>
      </c>
    </row>
    <row r="296" spans="4:4">
      <c r="D296" s="659" t="s">
        <v>4</v>
      </c>
    </row>
    <row r="297" spans="4:4">
      <c r="D297" s="659" t="s">
        <v>4</v>
      </c>
    </row>
    <row r="298" spans="4:4">
      <c r="D298" s="659" t="s">
        <v>4</v>
      </c>
    </row>
    <row r="299" spans="4:4">
      <c r="D299" s="659" t="s">
        <v>4</v>
      </c>
    </row>
    <row r="300" spans="4:4">
      <c r="D300" s="659" t="s">
        <v>4</v>
      </c>
    </row>
    <row r="301" spans="4:4">
      <c r="D301" s="659" t="s">
        <v>4</v>
      </c>
    </row>
    <row r="302" spans="4:4">
      <c r="D302" s="659" t="s">
        <v>4</v>
      </c>
    </row>
    <row r="303" spans="4:4">
      <c r="D303" s="659" t="s">
        <v>4</v>
      </c>
    </row>
    <row r="304" spans="4:4">
      <c r="D304" s="659" t="s">
        <v>4</v>
      </c>
    </row>
    <row r="305" spans="4:4">
      <c r="D305" s="659" t="s">
        <v>4</v>
      </c>
    </row>
    <row r="306" spans="4:4">
      <c r="D306" s="659" t="s">
        <v>4</v>
      </c>
    </row>
    <row r="307" spans="4:4">
      <c r="D307" s="659" t="s">
        <v>4</v>
      </c>
    </row>
    <row r="308" spans="4:4">
      <c r="D308" s="659" t="s">
        <v>4</v>
      </c>
    </row>
    <row r="309" spans="4:4">
      <c r="D309" s="659" t="s">
        <v>4</v>
      </c>
    </row>
    <row r="310" spans="4:4">
      <c r="D310" s="659" t="s">
        <v>4</v>
      </c>
    </row>
    <row r="311" spans="4:4">
      <c r="D311" s="659" t="s">
        <v>4</v>
      </c>
    </row>
    <row r="312" spans="4:4">
      <c r="D312" s="659" t="s">
        <v>4</v>
      </c>
    </row>
    <row r="313" spans="4:4">
      <c r="D313" s="659" t="s">
        <v>4</v>
      </c>
    </row>
    <row r="314" spans="4:4">
      <c r="D314" s="659" t="s">
        <v>4</v>
      </c>
    </row>
    <row r="315" spans="4:4">
      <c r="D315" s="659" t="s">
        <v>4</v>
      </c>
    </row>
    <row r="316" spans="4:4">
      <c r="D316" s="659" t="s">
        <v>4</v>
      </c>
    </row>
    <row r="317" spans="4:4">
      <c r="D317" s="659" t="s">
        <v>4</v>
      </c>
    </row>
    <row r="318" spans="4:4">
      <c r="D318" s="659" t="s">
        <v>4</v>
      </c>
    </row>
    <row r="319" spans="4:4">
      <c r="D319" s="659" t="s">
        <v>4</v>
      </c>
    </row>
    <row r="320" spans="4:4">
      <c r="D320" s="659" t="s">
        <v>4</v>
      </c>
    </row>
    <row r="321" spans="4:4">
      <c r="D321" s="659" t="s">
        <v>4</v>
      </c>
    </row>
    <row r="322" spans="4:4">
      <c r="D322" s="659" t="s">
        <v>4</v>
      </c>
    </row>
    <row r="323" spans="4:4">
      <c r="D323" s="659" t="s">
        <v>4</v>
      </c>
    </row>
    <row r="324" spans="4:4">
      <c r="D324" s="659" t="s">
        <v>4</v>
      </c>
    </row>
    <row r="325" spans="4:4">
      <c r="D325" s="659" t="s">
        <v>4</v>
      </c>
    </row>
    <row r="326" spans="4:4">
      <c r="D326" s="659" t="s">
        <v>4</v>
      </c>
    </row>
    <row r="327" spans="4:4">
      <c r="D327" s="659" t="s">
        <v>4</v>
      </c>
    </row>
    <row r="328" spans="4:4">
      <c r="D328" s="659" t="s">
        <v>4</v>
      </c>
    </row>
    <row r="329" spans="4:4">
      <c r="D329" s="659" t="s">
        <v>4</v>
      </c>
    </row>
    <row r="330" spans="4:4">
      <c r="D330" s="659" t="s">
        <v>4</v>
      </c>
    </row>
    <row r="331" spans="4:4">
      <c r="D331" s="659" t="s">
        <v>4</v>
      </c>
    </row>
    <row r="332" spans="4:4">
      <c r="D332" s="659" t="s">
        <v>4</v>
      </c>
    </row>
    <row r="333" spans="4:4">
      <c r="D333" s="659" t="s">
        <v>4</v>
      </c>
    </row>
    <row r="334" spans="4:4">
      <c r="D334" s="659" t="s">
        <v>4</v>
      </c>
    </row>
    <row r="335" spans="4:4">
      <c r="D335" s="659" t="s">
        <v>4</v>
      </c>
    </row>
    <row r="336" spans="4:4">
      <c r="D336" s="659" t="s">
        <v>4</v>
      </c>
    </row>
    <row r="337" spans="4:4">
      <c r="D337" s="659" t="s">
        <v>4</v>
      </c>
    </row>
    <row r="338" spans="4:4">
      <c r="D338" s="659" t="s">
        <v>4</v>
      </c>
    </row>
    <row r="339" spans="4:4">
      <c r="D339" s="659" t="s">
        <v>4</v>
      </c>
    </row>
    <row r="340" spans="4:4">
      <c r="D340" s="659" t="s">
        <v>4</v>
      </c>
    </row>
    <row r="341" spans="4:4">
      <c r="D341" s="659" t="s">
        <v>4</v>
      </c>
    </row>
    <row r="342" spans="4:4">
      <c r="D342" s="659" t="s">
        <v>4</v>
      </c>
    </row>
    <row r="343" spans="4:4">
      <c r="D343" s="659" t="s">
        <v>4</v>
      </c>
    </row>
    <row r="344" spans="4:4">
      <c r="D344" s="659" t="s">
        <v>4</v>
      </c>
    </row>
    <row r="345" spans="4:4">
      <c r="D345" s="659" t="s">
        <v>4</v>
      </c>
    </row>
    <row r="346" spans="4:4">
      <c r="D346" s="659" t="s">
        <v>4</v>
      </c>
    </row>
    <row r="347" spans="4:4">
      <c r="D347" s="659" t="s">
        <v>4</v>
      </c>
    </row>
    <row r="348" spans="4:4">
      <c r="D348" s="659" t="s">
        <v>4</v>
      </c>
    </row>
    <row r="349" spans="4:4">
      <c r="D349" s="659" t="s">
        <v>4</v>
      </c>
    </row>
    <row r="350" spans="4:4">
      <c r="D350" s="659" t="s">
        <v>4</v>
      </c>
    </row>
    <row r="351" spans="4:4">
      <c r="D351" s="659" t="s">
        <v>4</v>
      </c>
    </row>
    <row r="352" spans="4:4">
      <c r="D352" s="659" t="s">
        <v>4</v>
      </c>
    </row>
    <row r="353" spans="4:4">
      <c r="D353" s="659" t="s">
        <v>4</v>
      </c>
    </row>
    <row r="354" spans="4:4">
      <c r="D354" s="659" t="s">
        <v>4</v>
      </c>
    </row>
    <row r="355" spans="4:4">
      <c r="D355" s="659" t="s">
        <v>4</v>
      </c>
    </row>
    <row r="356" spans="4:4">
      <c r="D356" s="659" t="s">
        <v>4</v>
      </c>
    </row>
    <row r="357" spans="4:4">
      <c r="D357" s="659" t="s">
        <v>4</v>
      </c>
    </row>
    <row r="358" spans="4:4">
      <c r="D358" s="659" t="s">
        <v>4</v>
      </c>
    </row>
    <row r="359" spans="4:4">
      <c r="D359" s="659" t="s">
        <v>4</v>
      </c>
    </row>
    <row r="360" spans="4:4">
      <c r="D360" s="659" t="s">
        <v>4</v>
      </c>
    </row>
    <row r="361" spans="4:4">
      <c r="D361" s="659" t="s">
        <v>4</v>
      </c>
    </row>
    <row r="362" spans="4:4">
      <c r="D362" s="659" t="s">
        <v>4</v>
      </c>
    </row>
    <row r="363" spans="4:4">
      <c r="D363" s="659" t="s">
        <v>4</v>
      </c>
    </row>
    <row r="364" spans="4:4">
      <c r="D364" s="659" t="s">
        <v>4</v>
      </c>
    </row>
    <row r="365" spans="4:4">
      <c r="D365" s="659" t="s">
        <v>4</v>
      </c>
    </row>
    <row r="366" spans="4:4">
      <c r="D366" s="659" t="s">
        <v>4</v>
      </c>
    </row>
    <row r="367" spans="4:4">
      <c r="D367" s="659" t="s">
        <v>4</v>
      </c>
    </row>
    <row r="368" spans="4:4">
      <c r="D368" s="659" t="s">
        <v>4</v>
      </c>
    </row>
    <row r="369" spans="4:4">
      <c r="D369" s="659" t="s">
        <v>4</v>
      </c>
    </row>
    <row r="370" spans="4:4">
      <c r="D370" s="659" t="s">
        <v>4</v>
      </c>
    </row>
    <row r="371" spans="4:4">
      <c r="D371" s="659" t="s">
        <v>4</v>
      </c>
    </row>
    <row r="372" spans="4:4">
      <c r="D372" s="659" t="s">
        <v>4</v>
      </c>
    </row>
    <row r="373" spans="4:4">
      <c r="D373" s="659" t="s">
        <v>4</v>
      </c>
    </row>
    <row r="374" spans="4:4">
      <c r="D374" s="659" t="s">
        <v>4</v>
      </c>
    </row>
    <row r="375" spans="4:4">
      <c r="D375" s="659" t="s">
        <v>4</v>
      </c>
    </row>
    <row r="376" spans="4:4">
      <c r="D376" s="659" t="s">
        <v>4</v>
      </c>
    </row>
    <row r="377" spans="4:4">
      <c r="D377" s="659" t="s">
        <v>4</v>
      </c>
    </row>
    <row r="378" spans="4:4">
      <c r="D378" s="659" t="s">
        <v>4</v>
      </c>
    </row>
    <row r="379" spans="4:4">
      <c r="D379" s="659" t="s">
        <v>4</v>
      </c>
    </row>
    <row r="380" spans="4:4">
      <c r="D380" s="659" t="s">
        <v>4</v>
      </c>
    </row>
    <row r="381" spans="4:4">
      <c r="D381" s="659" t="s">
        <v>4</v>
      </c>
    </row>
    <row r="382" spans="4:4">
      <c r="D382" s="659" t="s">
        <v>4</v>
      </c>
    </row>
    <row r="383" spans="4:4">
      <c r="D383" s="659" t="s">
        <v>4</v>
      </c>
    </row>
    <row r="384" spans="4:4">
      <c r="D384" s="659" t="s">
        <v>4</v>
      </c>
    </row>
    <row r="385" spans="4:4">
      <c r="D385" s="659" t="s">
        <v>4</v>
      </c>
    </row>
    <row r="386" spans="4:4">
      <c r="D386" s="659" t="s">
        <v>4</v>
      </c>
    </row>
    <row r="387" spans="4:4">
      <c r="D387" s="659" t="s">
        <v>4</v>
      </c>
    </row>
    <row r="388" spans="4:4">
      <c r="D388" s="659" t="s">
        <v>4</v>
      </c>
    </row>
    <row r="389" spans="4:4">
      <c r="D389" s="659" t="s">
        <v>4</v>
      </c>
    </row>
    <row r="390" spans="4:4">
      <c r="D390" s="659" t="s">
        <v>4</v>
      </c>
    </row>
    <row r="391" spans="4:4">
      <c r="D391" s="659" t="s">
        <v>4</v>
      </c>
    </row>
    <row r="392" spans="4:4">
      <c r="D392" s="659" t="s">
        <v>4</v>
      </c>
    </row>
    <row r="393" spans="4:4">
      <c r="D393" s="659" t="s">
        <v>4</v>
      </c>
    </row>
    <row r="394" spans="4:4">
      <c r="D394" s="659" t="s">
        <v>4</v>
      </c>
    </row>
    <row r="395" spans="4:4">
      <c r="D395" s="659" t="s">
        <v>4</v>
      </c>
    </row>
    <row r="396" spans="4:4">
      <c r="D396" s="659" t="s">
        <v>4</v>
      </c>
    </row>
    <row r="397" spans="4:4">
      <c r="D397" s="659" t="s">
        <v>4</v>
      </c>
    </row>
    <row r="398" spans="4:4">
      <c r="D398" s="659" t="s">
        <v>4</v>
      </c>
    </row>
    <row r="399" spans="4:4">
      <c r="D399" s="659" t="s">
        <v>4</v>
      </c>
    </row>
    <row r="400" spans="4:4">
      <c r="D400" s="659" t="s">
        <v>4</v>
      </c>
    </row>
    <row r="401" spans="4:4">
      <c r="D401" s="659" t="s">
        <v>4</v>
      </c>
    </row>
    <row r="402" spans="4:4">
      <c r="D402" s="659" t="s">
        <v>4</v>
      </c>
    </row>
    <row r="403" spans="4:4">
      <c r="D403" s="659" t="s">
        <v>4</v>
      </c>
    </row>
    <row r="404" spans="4:4">
      <c r="D404" s="659" t="s">
        <v>4</v>
      </c>
    </row>
    <row r="405" spans="4:4">
      <c r="D405" s="659" t="s">
        <v>4</v>
      </c>
    </row>
    <row r="406" spans="4:4">
      <c r="D406" s="659" t="s">
        <v>4</v>
      </c>
    </row>
    <row r="407" spans="4:4">
      <c r="D407" s="659" t="s">
        <v>4</v>
      </c>
    </row>
    <row r="408" spans="4:4">
      <c r="D408" s="659" t="s">
        <v>4</v>
      </c>
    </row>
    <row r="409" spans="4:4">
      <c r="D409" s="659" t="s">
        <v>4</v>
      </c>
    </row>
    <row r="410" spans="4:4">
      <c r="D410" s="659" t="s">
        <v>4</v>
      </c>
    </row>
    <row r="411" spans="4:4">
      <c r="D411" s="659" t="s">
        <v>4</v>
      </c>
    </row>
    <row r="412" spans="4:4">
      <c r="D412" s="659" t="s">
        <v>4</v>
      </c>
    </row>
    <row r="413" spans="4:4">
      <c r="D413" s="659" t="s">
        <v>4</v>
      </c>
    </row>
    <row r="414" spans="4:4">
      <c r="D414" s="659" t="s">
        <v>4</v>
      </c>
    </row>
    <row r="415" spans="4:4">
      <c r="D415" s="659" t="s">
        <v>4</v>
      </c>
    </row>
    <row r="416" spans="4:4">
      <c r="D416" s="659" t="s">
        <v>4</v>
      </c>
    </row>
    <row r="417" spans="4:4">
      <c r="D417" s="659" t="s">
        <v>4</v>
      </c>
    </row>
    <row r="418" spans="4:4">
      <c r="D418" s="659" t="s">
        <v>4</v>
      </c>
    </row>
    <row r="419" spans="4:4">
      <c r="D419" s="659" t="s">
        <v>4</v>
      </c>
    </row>
    <row r="420" spans="4:4">
      <c r="D420" s="659" t="s">
        <v>4</v>
      </c>
    </row>
    <row r="421" spans="4:4">
      <c r="D421" s="659" t="s">
        <v>4</v>
      </c>
    </row>
    <row r="422" spans="4:4">
      <c r="D422" s="659" t="s">
        <v>4</v>
      </c>
    </row>
    <row r="423" spans="4:4">
      <c r="D423" s="659" t="s">
        <v>4</v>
      </c>
    </row>
    <row r="424" spans="4:4">
      <c r="D424" s="659" t="s">
        <v>4</v>
      </c>
    </row>
    <row r="425" spans="4:4">
      <c r="D425" s="659" t="s">
        <v>4</v>
      </c>
    </row>
    <row r="426" spans="4:4">
      <c r="D426" s="659" t="s">
        <v>4</v>
      </c>
    </row>
    <row r="427" spans="4:4">
      <c r="D427" s="659" t="s">
        <v>4</v>
      </c>
    </row>
    <row r="428" spans="4:4">
      <c r="D428" s="659" t="s">
        <v>4</v>
      </c>
    </row>
    <row r="429" spans="4:4">
      <c r="D429" s="659" t="s">
        <v>4</v>
      </c>
    </row>
    <row r="430" spans="4:4">
      <c r="D430" s="659" t="s">
        <v>4</v>
      </c>
    </row>
    <row r="431" spans="4:4">
      <c r="D431" s="659" t="s">
        <v>4</v>
      </c>
    </row>
    <row r="432" spans="4:4">
      <c r="D432" s="659" t="s">
        <v>4</v>
      </c>
    </row>
    <row r="433" spans="4:4">
      <c r="D433" s="659" t="s">
        <v>4</v>
      </c>
    </row>
    <row r="434" spans="4:4">
      <c r="D434" s="659" t="s">
        <v>4</v>
      </c>
    </row>
    <row r="435" spans="4:4">
      <c r="D435" s="659" t="s">
        <v>4</v>
      </c>
    </row>
    <row r="436" spans="4:4">
      <c r="D436" s="659" t="s">
        <v>4</v>
      </c>
    </row>
    <row r="437" spans="4:4">
      <c r="D437" s="659" t="s">
        <v>4</v>
      </c>
    </row>
    <row r="438" spans="4:4">
      <c r="D438" s="659" t="s">
        <v>4</v>
      </c>
    </row>
    <row r="439" spans="4:4">
      <c r="D439" s="659" t="s">
        <v>4</v>
      </c>
    </row>
    <row r="440" spans="4:4">
      <c r="D440" s="659" t="s">
        <v>4</v>
      </c>
    </row>
    <row r="441" spans="4:4">
      <c r="D441" s="659" t="s">
        <v>4</v>
      </c>
    </row>
    <row r="442" spans="4:4">
      <c r="D442" s="659" t="s">
        <v>4</v>
      </c>
    </row>
    <row r="443" spans="4:4">
      <c r="D443" s="659" t="s">
        <v>4</v>
      </c>
    </row>
    <row r="444" spans="4:4">
      <c r="D444" s="659" t="s">
        <v>4</v>
      </c>
    </row>
    <row r="445" spans="4:4">
      <c r="D445" s="659" t="s">
        <v>4</v>
      </c>
    </row>
    <row r="446" spans="4:4">
      <c r="D446" s="659" t="s">
        <v>4</v>
      </c>
    </row>
    <row r="447" spans="4:4">
      <c r="D447" s="659" t="s">
        <v>4</v>
      </c>
    </row>
    <row r="448" spans="4:4">
      <c r="D448" s="659" t="s">
        <v>4</v>
      </c>
    </row>
    <row r="449" spans="4:4">
      <c r="D449" s="659" t="s">
        <v>4</v>
      </c>
    </row>
    <row r="450" spans="4:4">
      <c r="D450" s="659" t="s">
        <v>4</v>
      </c>
    </row>
    <row r="451" spans="4:4">
      <c r="D451" s="659" t="s">
        <v>4</v>
      </c>
    </row>
    <row r="452" spans="4:4">
      <c r="D452" s="659" t="s">
        <v>4</v>
      </c>
    </row>
    <row r="453" spans="4:4">
      <c r="D453" s="659" t="s">
        <v>4</v>
      </c>
    </row>
    <row r="454" spans="4:4">
      <c r="D454" s="659" t="s">
        <v>4</v>
      </c>
    </row>
    <row r="455" spans="4:4">
      <c r="D455" s="659" t="s">
        <v>4</v>
      </c>
    </row>
    <row r="456" spans="4:4">
      <c r="D456" s="659" t="s">
        <v>4</v>
      </c>
    </row>
    <row r="457" spans="4:4">
      <c r="D457" s="659" t="s">
        <v>4</v>
      </c>
    </row>
    <row r="458" spans="4:4">
      <c r="D458" s="659" t="s">
        <v>4</v>
      </c>
    </row>
    <row r="459" spans="4:4">
      <c r="D459" s="659" t="s">
        <v>4</v>
      </c>
    </row>
    <row r="460" spans="4:4">
      <c r="D460" s="659" t="s">
        <v>4</v>
      </c>
    </row>
    <row r="461" spans="4:4">
      <c r="D461" s="659" t="s">
        <v>4</v>
      </c>
    </row>
    <row r="462" spans="4:4">
      <c r="D462" s="659" t="s">
        <v>4</v>
      </c>
    </row>
    <row r="463" spans="4:4">
      <c r="D463" s="659" t="s">
        <v>4</v>
      </c>
    </row>
    <row r="464" spans="4:4">
      <c r="D464" s="659" t="s">
        <v>4</v>
      </c>
    </row>
    <row r="465" spans="4:4">
      <c r="D465" s="659" t="s">
        <v>4</v>
      </c>
    </row>
    <row r="466" spans="4:4">
      <c r="D466" s="659" t="s">
        <v>4</v>
      </c>
    </row>
    <row r="467" spans="4:4">
      <c r="D467" s="659" t="s">
        <v>4</v>
      </c>
    </row>
    <row r="468" spans="4:4">
      <c r="D468" s="659" t="s">
        <v>4</v>
      </c>
    </row>
    <row r="469" spans="4:4">
      <c r="D469" s="659" t="s">
        <v>4</v>
      </c>
    </row>
    <row r="470" spans="4:4">
      <c r="D470" s="659" t="s">
        <v>4</v>
      </c>
    </row>
    <row r="471" spans="4:4">
      <c r="D471" s="659" t="s">
        <v>4</v>
      </c>
    </row>
    <row r="472" spans="4:4">
      <c r="D472" s="659" t="s">
        <v>4</v>
      </c>
    </row>
    <row r="473" spans="4:4">
      <c r="D473" s="659" t="s">
        <v>4</v>
      </c>
    </row>
    <row r="474" spans="4:4">
      <c r="D474" s="659" t="s">
        <v>4</v>
      </c>
    </row>
    <row r="475" spans="4:4">
      <c r="D475" s="659" t="s">
        <v>4</v>
      </c>
    </row>
    <row r="476" spans="4:4">
      <c r="D476" s="659" t="s">
        <v>4</v>
      </c>
    </row>
    <row r="477" spans="4:4">
      <c r="D477" s="659" t="s">
        <v>4</v>
      </c>
    </row>
    <row r="478" spans="4:4">
      <c r="D478" s="659" t="s">
        <v>4</v>
      </c>
    </row>
    <row r="479" spans="4:4">
      <c r="D479" s="659" t="s">
        <v>4</v>
      </c>
    </row>
    <row r="480" spans="4:4">
      <c r="D480" s="659" t="s">
        <v>4</v>
      </c>
    </row>
    <row r="481" spans="4:4">
      <c r="D481" s="659" t="s">
        <v>4</v>
      </c>
    </row>
    <row r="482" spans="4:4">
      <c r="D482" s="659" t="s">
        <v>4</v>
      </c>
    </row>
    <row r="483" spans="4:4">
      <c r="D483" s="659" t="s">
        <v>4</v>
      </c>
    </row>
    <row r="484" spans="4:4">
      <c r="D484" s="659" t="s">
        <v>4</v>
      </c>
    </row>
    <row r="485" spans="4:4">
      <c r="D485" s="659" t="s">
        <v>4</v>
      </c>
    </row>
    <row r="486" spans="4:4">
      <c r="D486" s="659" t="s">
        <v>4</v>
      </c>
    </row>
    <row r="487" spans="4:4">
      <c r="D487" s="659" t="s">
        <v>4</v>
      </c>
    </row>
    <row r="488" spans="4:4">
      <c r="D488" s="659" t="s">
        <v>4</v>
      </c>
    </row>
    <row r="489" spans="4:4">
      <c r="D489" s="659" t="s">
        <v>4</v>
      </c>
    </row>
    <row r="490" spans="4:4">
      <c r="D490" s="659" t="s">
        <v>4</v>
      </c>
    </row>
    <row r="491" spans="4:4">
      <c r="D491" s="659" t="s">
        <v>4</v>
      </c>
    </row>
    <row r="492" spans="4:4">
      <c r="D492" s="659" t="s">
        <v>4</v>
      </c>
    </row>
    <row r="493" spans="4:4">
      <c r="D493" s="659" t="s">
        <v>4</v>
      </c>
    </row>
    <row r="494" spans="4:4">
      <c r="D494" s="659" t="s">
        <v>4</v>
      </c>
    </row>
    <row r="495" spans="4:4">
      <c r="D495" s="659" t="s">
        <v>4</v>
      </c>
    </row>
    <row r="496" spans="4:4">
      <c r="D496" s="659" t="s">
        <v>4</v>
      </c>
    </row>
    <row r="497" spans="4:4">
      <c r="D497" s="659" t="s">
        <v>4</v>
      </c>
    </row>
    <row r="498" spans="4:4">
      <c r="D498" s="659" t="s">
        <v>4</v>
      </c>
    </row>
    <row r="499" spans="4:4">
      <c r="D499" s="659" t="s">
        <v>4</v>
      </c>
    </row>
    <row r="500" spans="4:4">
      <c r="D500" s="659" t="s">
        <v>4</v>
      </c>
    </row>
    <row r="501" spans="4:4">
      <c r="D501" s="659" t="s">
        <v>4</v>
      </c>
    </row>
    <row r="502" spans="4:4">
      <c r="D502" s="659" t="s">
        <v>4</v>
      </c>
    </row>
    <row r="503" spans="4:4">
      <c r="D503" s="659" t="s">
        <v>4</v>
      </c>
    </row>
    <row r="504" spans="4:4">
      <c r="D504" s="659" t="s">
        <v>4</v>
      </c>
    </row>
    <row r="505" spans="4:4">
      <c r="D505" s="659" t="s">
        <v>4</v>
      </c>
    </row>
    <row r="506" spans="4:4">
      <c r="D506" s="659" t="s">
        <v>4</v>
      </c>
    </row>
    <row r="507" spans="4:4">
      <c r="D507" s="659" t="s">
        <v>4</v>
      </c>
    </row>
    <row r="508" spans="4:4">
      <c r="D508" s="659" t="s">
        <v>4</v>
      </c>
    </row>
    <row r="509" spans="4:4">
      <c r="D509" s="659" t="s">
        <v>4</v>
      </c>
    </row>
    <row r="510" spans="4:4">
      <c r="D510" s="659" t="s">
        <v>4</v>
      </c>
    </row>
    <row r="511" spans="4:4">
      <c r="D511" s="659" t="s">
        <v>4</v>
      </c>
    </row>
    <row r="512" spans="4:4">
      <c r="D512" s="659" t="s">
        <v>4</v>
      </c>
    </row>
    <row r="513" spans="4:4">
      <c r="D513" s="659" t="s">
        <v>4</v>
      </c>
    </row>
    <row r="514" spans="4:4">
      <c r="D514" s="659" t="s">
        <v>4</v>
      </c>
    </row>
    <row r="515" spans="4:4">
      <c r="D515" s="659" t="s">
        <v>4</v>
      </c>
    </row>
    <row r="516" spans="4:4">
      <c r="D516" s="659" t="s">
        <v>4</v>
      </c>
    </row>
    <row r="517" spans="4:4">
      <c r="D517" s="659" t="s">
        <v>4</v>
      </c>
    </row>
    <row r="518" spans="4:4">
      <c r="D518" s="659" t="s">
        <v>4</v>
      </c>
    </row>
    <row r="519" spans="4:4">
      <c r="D519" s="659" t="s">
        <v>4</v>
      </c>
    </row>
    <row r="520" spans="4:4">
      <c r="D520" s="659" t="s">
        <v>4</v>
      </c>
    </row>
    <row r="521" spans="4:4">
      <c r="D521" s="659" t="s">
        <v>4</v>
      </c>
    </row>
    <row r="522" spans="4:4">
      <c r="D522" s="659" t="s">
        <v>4</v>
      </c>
    </row>
    <row r="523" spans="4:4">
      <c r="D523" s="659" t="s">
        <v>4</v>
      </c>
    </row>
    <row r="524" spans="4:4">
      <c r="D524" s="659" t="s">
        <v>4</v>
      </c>
    </row>
    <row r="525" spans="4:4">
      <c r="D525" s="659" t="s">
        <v>4</v>
      </c>
    </row>
    <row r="526" spans="4:4">
      <c r="D526" s="659" t="s">
        <v>4</v>
      </c>
    </row>
    <row r="527" spans="4:4">
      <c r="D527" s="659" t="s">
        <v>4</v>
      </c>
    </row>
    <row r="528" spans="4:4">
      <c r="D528" s="659" t="s">
        <v>4</v>
      </c>
    </row>
    <row r="529" spans="4:4">
      <c r="D529" s="659" t="s">
        <v>4</v>
      </c>
    </row>
    <row r="530" spans="4:4">
      <c r="D530" s="659" t="s">
        <v>4</v>
      </c>
    </row>
    <row r="531" spans="4:4">
      <c r="D531" s="659" t="s">
        <v>4</v>
      </c>
    </row>
    <row r="532" spans="4:4">
      <c r="D532" s="659" t="s">
        <v>4</v>
      </c>
    </row>
    <row r="533" spans="4:4">
      <c r="D533" s="659" t="s">
        <v>4</v>
      </c>
    </row>
    <row r="534" spans="4:4">
      <c r="D534" s="659" t="s">
        <v>4</v>
      </c>
    </row>
    <row r="535" spans="4:4">
      <c r="D535" s="659" t="s">
        <v>4</v>
      </c>
    </row>
    <row r="536" spans="4:4">
      <c r="D536" s="659" t="s">
        <v>4</v>
      </c>
    </row>
    <row r="537" spans="4:4">
      <c r="D537" s="659" t="s">
        <v>4</v>
      </c>
    </row>
    <row r="538" spans="4:4">
      <c r="D538" s="659" t="s">
        <v>4</v>
      </c>
    </row>
    <row r="539" spans="4:4">
      <c r="D539" s="659" t="s">
        <v>4</v>
      </c>
    </row>
    <row r="540" spans="4:4">
      <c r="D540" s="659" t="s">
        <v>4</v>
      </c>
    </row>
    <row r="541" spans="4:4">
      <c r="D541" s="659" t="s">
        <v>4</v>
      </c>
    </row>
    <row r="542" spans="4:4">
      <c r="D542" s="659" t="s">
        <v>4</v>
      </c>
    </row>
    <row r="543" spans="4:4">
      <c r="D543" s="659" t="s">
        <v>4</v>
      </c>
    </row>
    <row r="544" spans="4:4">
      <c r="D544" s="659" t="s">
        <v>4</v>
      </c>
    </row>
    <row r="545" spans="4:4">
      <c r="D545" s="659" t="s">
        <v>4</v>
      </c>
    </row>
    <row r="546" spans="4:4">
      <c r="D546" s="659" t="s">
        <v>4</v>
      </c>
    </row>
    <row r="547" spans="4:4">
      <c r="D547" s="659" t="s">
        <v>4</v>
      </c>
    </row>
    <row r="548" spans="4:4">
      <c r="D548" s="659" t="s">
        <v>4</v>
      </c>
    </row>
    <row r="549" spans="4:4">
      <c r="D549" s="659" t="s">
        <v>4</v>
      </c>
    </row>
    <row r="550" spans="4:4">
      <c r="D550" s="659" t="s">
        <v>4</v>
      </c>
    </row>
    <row r="551" spans="4:4">
      <c r="D551" s="659" t="s">
        <v>4</v>
      </c>
    </row>
    <row r="552" spans="4:4">
      <c r="D552" s="659" t="s">
        <v>4</v>
      </c>
    </row>
    <row r="553" spans="4:4">
      <c r="D553" s="659" t="s">
        <v>4</v>
      </c>
    </row>
    <row r="554" spans="4:4">
      <c r="D554" s="659" t="s">
        <v>4</v>
      </c>
    </row>
    <row r="555" spans="4:4">
      <c r="D555" s="659" t="s">
        <v>4</v>
      </c>
    </row>
    <row r="556" spans="4:4">
      <c r="D556" s="659" t="s">
        <v>4</v>
      </c>
    </row>
    <row r="557" spans="4:4">
      <c r="D557" s="659" t="s">
        <v>4</v>
      </c>
    </row>
    <row r="558" spans="4:4">
      <c r="D558" s="659" t="s">
        <v>4</v>
      </c>
    </row>
    <row r="559" spans="4:4">
      <c r="D559" s="659" t="s">
        <v>4</v>
      </c>
    </row>
    <row r="560" spans="4:4">
      <c r="D560" s="659" t="s">
        <v>4</v>
      </c>
    </row>
    <row r="561" spans="4:4">
      <c r="D561" s="659" t="s">
        <v>4</v>
      </c>
    </row>
    <row r="562" spans="4:4">
      <c r="D562" s="659" t="s">
        <v>4</v>
      </c>
    </row>
    <row r="563" spans="4:4">
      <c r="D563" s="659" t="s">
        <v>4</v>
      </c>
    </row>
    <row r="564" spans="4:4">
      <c r="D564" s="659" t="s">
        <v>4</v>
      </c>
    </row>
    <row r="565" spans="4:4">
      <c r="D565" s="659" t="s">
        <v>4</v>
      </c>
    </row>
    <row r="566" spans="4:4">
      <c r="D566" s="659" t="s">
        <v>4</v>
      </c>
    </row>
    <row r="567" spans="4:4">
      <c r="D567" s="659" t="s">
        <v>4</v>
      </c>
    </row>
    <row r="568" spans="4:4">
      <c r="D568" s="659" t="s">
        <v>4</v>
      </c>
    </row>
    <row r="569" spans="4:4">
      <c r="D569" s="659" t="s">
        <v>4</v>
      </c>
    </row>
    <row r="570" spans="4:4">
      <c r="D570" s="659" t="s">
        <v>4</v>
      </c>
    </row>
    <row r="571" spans="4:4">
      <c r="D571" s="659" t="s">
        <v>4</v>
      </c>
    </row>
    <row r="572" spans="4:4">
      <c r="D572" s="659" t="s">
        <v>4</v>
      </c>
    </row>
    <row r="573" spans="4:4">
      <c r="D573" s="659" t="s">
        <v>4</v>
      </c>
    </row>
    <row r="574" spans="4:4">
      <c r="D574" s="659" t="s">
        <v>4</v>
      </c>
    </row>
  </sheetData>
  <mergeCells count="8">
    <mergeCell ref="A13:C13"/>
    <mergeCell ref="B41:C41"/>
    <mergeCell ref="A1:C1"/>
    <mergeCell ref="A2:H2"/>
    <mergeCell ref="D5:F5"/>
    <mergeCell ref="G5:H5"/>
    <mergeCell ref="D6:F6"/>
    <mergeCell ref="G6:H6"/>
  </mergeCells>
  <printOptions horizontalCentered="1"/>
  <pageMargins left="0.31496062992125984" right="0.31496062992125984" top="0.70866141732283472" bottom="0.19685039370078741" header="0.47244094488188981" footer="0.31496062992125984"/>
  <pageSetup paperSize="9" scale="65" firstPageNumber="61" orientation="landscape" useFirstPageNumber="1" r:id="rId1"/>
  <headerFooter alignWithMargins="0">
    <oddHeader>&amp;C&amp;"Arial,Normalny"&amp;13- &amp;P -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AD45"/>
  <sheetViews>
    <sheetView showGridLines="0" zoomScale="75" zoomScaleNormal="75" workbookViewId="0">
      <selection activeCell="O18" sqref="O18"/>
    </sheetView>
  </sheetViews>
  <sheetFormatPr defaultColWidth="12.5703125" defaultRowHeight="15"/>
  <cols>
    <col min="1" max="1" width="4.85546875" style="662" customWidth="1"/>
    <col min="2" max="2" width="1.7109375" style="662" customWidth="1"/>
    <col min="3" max="3" width="55" style="662" customWidth="1"/>
    <col min="4" max="4" width="20.140625" style="662" customWidth="1"/>
    <col min="5" max="8" width="21.42578125" style="662" customWidth="1"/>
    <col min="9" max="256" width="12.5703125" style="662"/>
    <col min="257" max="257" width="4.85546875" style="662" customWidth="1"/>
    <col min="258" max="258" width="1.7109375" style="662" customWidth="1"/>
    <col min="259" max="259" width="55" style="662" customWidth="1"/>
    <col min="260" max="260" width="20.140625" style="662" customWidth="1"/>
    <col min="261" max="264" width="21.42578125" style="662" customWidth="1"/>
    <col min="265" max="512" width="12.5703125" style="662"/>
    <col min="513" max="513" width="4.85546875" style="662" customWidth="1"/>
    <col min="514" max="514" width="1.7109375" style="662" customWidth="1"/>
    <col min="515" max="515" width="55" style="662" customWidth="1"/>
    <col min="516" max="516" width="20.140625" style="662" customWidth="1"/>
    <col min="517" max="520" width="21.42578125" style="662" customWidth="1"/>
    <col min="521" max="768" width="12.5703125" style="662"/>
    <col min="769" max="769" width="4.85546875" style="662" customWidth="1"/>
    <col min="770" max="770" width="1.7109375" style="662" customWidth="1"/>
    <col min="771" max="771" width="55" style="662" customWidth="1"/>
    <col min="772" max="772" width="20.140625" style="662" customWidth="1"/>
    <col min="773" max="776" width="21.42578125" style="662" customWidth="1"/>
    <col min="777" max="1024" width="12.5703125" style="662"/>
    <col min="1025" max="1025" width="4.85546875" style="662" customWidth="1"/>
    <col min="1026" max="1026" width="1.7109375" style="662" customWidth="1"/>
    <col min="1027" max="1027" width="55" style="662" customWidth="1"/>
    <col min="1028" max="1028" width="20.140625" style="662" customWidth="1"/>
    <col min="1029" max="1032" width="21.42578125" style="662" customWidth="1"/>
    <col min="1033" max="1280" width="12.5703125" style="662"/>
    <col min="1281" max="1281" width="4.85546875" style="662" customWidth="1"/>
    <col min="1282" max="1282" width="1.7109375" style="662" customWidth="1"/>
    <col min="1283" max="1283" width="55" style="662" customWidth="1"/>
    <col min="1284" max="1284" width="20.140625" style="662" customWidth="1"/>
    <col min="1285" max="1288" width="21.42578125" style="662" customWidth="1"/>
    <col min="1289" max="1536" width="12.5703125" style="662"/>
    <col min="1537" max="1537" width="4.85546875" style="662" customWidth="1"/>
    <col min="1538" max="1538" width="1.7109375" style="662" customWidth="1"/>
    <col min="1539" max="1539" width="55" style="662" customWidth="1"/>
    <col min="1540" max="1540" width="20.140625" style="662" customWidth="1"/>
    <col min="1541" max="1544" width="21.42578125" style="662" customWidth="1"/>
    <col min="1545" max="1792" width="12.5703125" style="662"/>
    <col min="1793" max="1793" width="4.85546875" style="662" customWidth="1"/>
    <col min="1794" max="1794" width="1.7109375" style="662" customWidth="1"/>
    <col min="1795" max="1795" width="55" style="662" customWidth="1"/>
    <col min="1796" max="1796" width="20.140625" style="662" customWidth="1"/>
    <col min="1797" max="1800" width="21.42578125" style="662" customWidth="1"/>
    <col min="1801" max="2048" width="12.5703125" style="662"/>
    <col min="2049" max="2049" width="4.85546875" style="662" customWidth="1"/>
    <col min="2050" max="2050" width="1.7109375" style="662" customWidth="1"/>
    <col min="2051" max="2051" width="55" style="662" customWidth="1"/>
    <col min="2052" max="2052" width="20.140625" style="662" customWidth="1"/>
    <col min="2053" max="2056" width="21.42578125" style="662" customWidth="1"/>
    <col min="2057" max="2304" width="12.5703125" style="662"/>
    <col min="2305" max="2305" width="4.85546875" style="662" customWidth="1"/>
    <col min="2306" max="2306" width="1.7109375" style="662" customWidth="1"/>
    <col min="2307" max="2307" width="55" style="662" customWidth="1"/>
    <col min="2308" max="2308" width="20.140625" style="662" customWidth="1"/>
    <col min="2309" max="2312" width="21.42578125" style="662" customWidth="1"/>
    <col min="2313" max="2560" width="12.5703125" style="662"/>
    <col min="2561" max="2561" width="4.85546875" style="662" customWidth="1"/>
    <col min="2562" max="2562" width="1.7109375" style="662" customWidth="1"/>
    <col min="2563" max="2563" width="55" style="662" customWidth="1"/>
    <col min="2564" max="2564" width="20.140625" style="662" customWidth="1"/>
    <col min="2565" max="2568" width="21.42578125" style="662" customWidth="1"/>
    <col min="2569" max="2816" width="12.5703125" style="662"/>
    <col min="2817" max="2817" width="4.85546875" style="662" customWidth="1"/>
    <col min="2818" max="2818" width="1.7109375" style="662" customWidth="1"/>
    <col min="2819" max="2819" width="55" style="662" customWidth="1"/>
    <col min="2820" max="2820" width="20.140625" style="662" customWidth="1"/>
    <col min="2821" max="2824" width="21.42578125" style="662" customWidth="1"/>
    <col min="2825" max="3072" width="12.5703125" style="662"/>
    <col min="3073" max="3073" width="4.85546875" style="662" customWidth="1"/>
    <col min="3074" max="3074" width="1.7109375" style="662" customWidth="1"/>
    <col min="3075" max="3075" width="55" style="662" customWidth="1"/>
    <col min="3076" max="3076" width="20.140625" style="662" customWidth="1"/>
    <col min="3077" max="3080" width="21.42578125" style="662" customWidth="1"/>
    <col min="3081" max="3328" width="12.5703125" style="662"/>
    <col min="3329" max="3329" width="4.85546875" style="662" customWidth="1"/>
    <col min="3330" max="3330" width="1.7109375" style="662" customWidth="1"/>
    <col min="3331" max="3331" width="55" style="662" customWidth="1"/>
    <col min="3332" max="3332" width="20.140625" style="662" customWidth="1"/>
    <col min="3333" max="3336" width="21.42578125" style="662" customWidth="1"/>
    <col min="3337" max="3584" width="12.5703125" style="662"/>
    <col min="3585" max="3585" width="4.85546875" style="662" customWidth="1"/>
    <col min="3586" max="3586" width="1.7109375" style="662" customWidth="1"/>
    <col min="3587" max="3587" width="55" style="662" customWidth="1"/>
    <col min="3588" max="3588" width="20.140625" style="662" customWidth="1"/>
    <col min="3589" max="3592" width="21.42578125" style="662" customWidth="1"/>
    <col min="3593" max="3840" width="12.5703125" style="662"/>
    <col min="3841" max="3841" width="4.85546875" style="662" customWidth="1"/>
    <col min="3842" max="3842" width="1.7109375" style="662" customWidth="1"/>
    <col min="3843" max="3843" width="55" style="662" customWidth="1"/>
    <col min="3844" max="3844" width="20.140625" style="662" customWidth="1"/>
    <col min="3845" max="3848" width="21.42578125" style="662" customWidth="1"/>
    <col min="3849" max="4096" width="12.5703125" style="662"/>
    <col min="4097" max="4097" width="4.85546875" style="662" customWidth="1"/>
    <col min="4098" max="4098" width="1.7109375" style="662" customWidth="1"/>
    <col min="4099" max="4099" width="55" style="662" customWidth="1"/>
    <col min="4100" max="4100" width="20.140625" style="662" customWidth="1"/>
    <col min="4101" max="4104" width="21.42578125" style="662" customWidth="1"/>
    <col min="4105" max="4352" width="12.5703125" style="662"/>
    <col min="4353" max="4353" width="4.85546875" style="662" customWidth="1"/>
    <col min="4354" max="4354" width="1.7109375" style="662" customWidth="1"/>
    <col min="4355" max="4355" width="55" style="662" customWidth="1"/>
    <col min="4356" max="4356" width="20.140625" style="662" customWidth="1"/>
    <col min="4357" max="4360" width="21.42578125" style="662" customWidth="1"/>
    <col min="4361" max="4608" width="12.5703125" style="662"/>
    <col min="4609" max="4609" width="4.85546875" style="662" customWidth="1"/>
    <col min="4610" max="4610" width="1.7109375" style="662" customWidth="1"/>
    <col min="4611" max="4611" width="55" style="662" customWidth="1"/>
    <col min="4612" max="4612" width="20.140625" style="662" customWidth="1"/>
    <col min="4613" max="4616" width="21.42578125" style="662" customWidth="1"/>
    <col min="4617" max="4864" width="12.5703125" style="662"/>
    <col min="4865" max="4865" width="4.85546875" style="662" customWidth="1"/>
    <col min="4866" max="4866" width="1.7109375" style="662" customWidth="1"/>
    <col min="4867" max="4867" width="55" style="662" customWidth="1"/>
    <col min="4868" max="4868" width="20.140625" style="662" customWidth="1"/>
    <col min="4869" max="4872" width="21.42578125" style="662" customWidth="1"/>
    <col min="4873" max="5120" width="12.5703125" style="662"/>
    <col min="5121" max="5121" width="4.85546875" style="662" customWidth="1"/>
    <col min="5122" max="5122" width="1.7109375" style="662" customWidth="1"/>
    <col min="5123" max="5123" width="55" style="662" customWidth="1"/>
    <col min="5124" max="5124" width="20.140625" style="662" customWidth="1"/>
    <col min="5125" max="5128" width="21.42578125" style="662" customWidth="1"/>
    <col min="5129" max="5376" width="12.5703125" style="662"/>
    <col min="5377" max="5377" width="4.85546875" style="662" customWidth="1"/>
    <col min="5378" max="5378" width="1.7109375" style="662" customWidth="1"/>
    <col min="5379" max="5379" width="55" style="662" customWidth="1"/>
    <col min="5380" max="5380" width="20.140625" style="662" customWidth="1"/>
    <col min="5381" max="5384" width="21.42578125" style="662" customWidth="1"/>
    <col min="5385" max="5632" width="12.5703125" style="662"/>
    <col min="5633" max="5633" width="4.85546875" style="662" customWidth="1"/>
    <col min="5634" max="5634" width="1.7109375" style="662" customWidth="1"/>
    <col min="5635" max="5635" width="55" style="662" customWidth="1"/>
    <col min="5636" max="5636" width="20.140625" style="662" customWidth="1"/>
    <col min="5637" max="5640" width="21.42578125" style="662" customWidth="1"/>
    <col min="5641" max="5888" width="12.5703125" style="662"/>
    <col min="5889" max="5889" width="4.85546875" style="662" customWidth="1"/>
    <col min="5890" max="5890" width="1.7109375" style="662" customWidth="1"/>
    <col min="5891" max="5891" width="55" style="662" customWidth="1"/>
    <col min="5892" max="5892" width="20.140625" style="662" customWidth="1"/>
    <col min="5893" max="5896" width="21.42578125" style="662" customWidth="1"/>
    <col min="5897" max="6144" width="12.5703125" style="662"/>
    <col min="6145" max="6145" width="4.85546875" style="662" customWidth="1"/>
    <col min="6146" max="6146" width="1.7109375" style="662" customWidth="1"/>
    <col min="6147" max="6147" width="55" style="662" customWidth="1"/>
    <col min="6148" max="6148" width="20.140625" style="662" customWidth="1"/>
    <col min="6149" max="6152" width="21.42578125" style="662" customWidth="1"/>
    <col min="6153" max="6400" width="12.5703125" style="662"/>
    <col min="6401" max="6401" width="4.85546875" style="662" customWidth="1"/>
    <col min="6402" max="6402" width="1.7109375" style="662" customWidth="1"/>
    <col min="6403" max="6403" width="55" style="662" customWidth="1"/>
    <col min="6404" max="6404" width="20.140625" style="662" customWidth="1"/>
    <col min="6405" max="6408" width="21.42578125" style="662" customWidth="1"/>
    <col min="6409" max="6656" width="12.5703125" style="662"/>
    <col min="6657" max="6657" width="4.85546875" style="662" customWidth="1"/>
    <col min="6658" max="6658" width="1.7109375" style="662" customWidth="1"/>
    <col min="6659" max="6659" width="55" style="662" customWidth="1"/>
    <col min="6660" max="6660" width="20.140625" style="662" customWidth="1"/>
    <col min="6661" max="6664" width="21.42578125" style="662" customWidth="1"/>
    <col min="6665" max="6912" width="12.5703125" style="662"/>
    <col min="6913" max="6913" width="4.85546875" style="662" customWidth="1"/>
    <col min="6914" max="6914" width="1.7109375" style="662" customWidth="1"/>
    <col min="6915" max="6915" width="55" style="662" customWidth="1"/>
    <col min="6916" max="6916" width="20.140625" style="662" customWidth="1"/>
    <col min="6917" max="6920" width="21.42578125" style="662" customWidth="1"/>
    <col min="6921" max="7168" width="12.5703125" style="662"/>
    <col min="7169" max="7169" width="4.85546875" style="662" customWidth="1"/>
    <col min="7170" max="7170" width="1.7109375" style="662" customWidth="1"/>
    <col min="7171" max="7171" width="55" style="662" customWidth="1"/>
    <col min="7172" max="7172" width="20.140625" style="662" customWidth="1"/>
    <col min="7173" max="7176" width="21.42578125" style="662" customWidth="1"/>
    <col min="7177" max="7424" width="12.5703125" style="662"/>
    <col min="7425" max="7425" width="4.85546875" style="662" customWidth="1"/>
    <col min="7426" max="7426" width="1.7109375" style="662" customWidth="1"/>
    <col min="7427" max="7427" width="55" style="662" customWidth="1"/>
    <col min="7428" max="7428" width="20.140625" style="662" customWidth="1"/>
    <col min="7429" max="7432" width="21.42578125" style="662" customWidth="1"/>
    <col min="7433" max="7680" width="12.5703125" style="662"/>
    <col min="7681" max="7681" width="4.85546875" style="662" customWidth="1"/>
    <col min="7682" max="7682" width="1.7109375" style="662" customWidth="1"/>
    <col min="7683" max="7683" width="55" style="662" customWidth="1"/>
    <col min="7684" max="7684" width="20.140625" style="662" customWidth="1"/>
    <col min="7685" max="7688" width="21.42578125" style="662" customWidth="1"/>
    <col min="7689" max="7936" width="12.5703125" style="662"/>
    <col min="7937" max="7937" width="4.85546875" style="662" customWidth="1"/>
    <col min="7938" max="7938" width="1.7109375" style="662" customWidth="1"/>
    <col min="7939" max="7939" width="55" style="662" customWidth="1"/>
    <col min="7940" max="7940" width="20.140625" style="662" customWidth="1"/>
    <col min="7941" max="7944" width="21.42578125" style="662" customWidth="1"/>
    <col min="7945" max="8192" width="12.5703125" style="662"/>
    <col min="8193" max="8193" width="4.85546875" style="662" customWidth="1"/>
    <col min="8194" max="8194" width="1.7109375" style="662" customWidth="1"/>
    <col min="8195" max="8195" width="55" style="662" customWidth="1"/>
    <col min="8196" max="8196" width="20.140625" style="662" customWidth="1"/>
    <col min="8197" max="8200" width="21.42578125" style="662" customWidth="1"/>
    <col min="8201" max="8448" width="12.5703125" style="662"/>
    <col min="8449" max="8449" width="4.85546875" style="662" customWidth="1"/>
    <col min="8450" max="8450" width="1.7109375" style="662" customWidth="1"/>
    <col min="8451" max="8451" width="55" style="662" customWidth="1"/>
    <col min="8452" max="8452" width="20.140625" style="662" customWidth="1"/>
    <col min="8453" max="8456" width="21.42578125" style="662" customWidth="1"/>
    <col min="8457" max="8704" width="12.5703125" style="662"/>
    <col min="8705" max="8705" width="4.85546875" style="662" customWidth="1"/>
    <col min="8706" max="8706" width="1.7109375" style="662" customWidth="1"/>
    <col min="8707" max="8707" width="55" style="662" customWidth="1"/>
    <col min="8708" max="8708" width="20.140625" style="662" customWidth="1"/>
    <col min="8709" max="8712" width="21.42578125" style="662" customWidth="1"/>
    <col min="8713" max="8960" width="12.5703125" style="662"/>
    <col min="8961" max="8961" width="4.85546875" style="662" customWidth="1"/>
    <col min="8962" max="8962" width="1.7109375" style="662" customWidth="1"/>
    <col min="8963" max="8963" width="55" style="662" customWidth="1"/>
    <col min="8964" max="8964" width="20.140625" style="662" customWidth="1"/>
    <col min="8965" max="8968" width="21.42578125" style="662" customWidth="1"/>
    <col min="8969" max="9216" width="12.5703125" style="662"/>
    <col min="9217" max="9217" width="4.85546875" style="662" customWidth="1"/>
    <col min="9218" max="9218" width="1.7109375" style="662" customWidth="1"/>
    <col min="9219" max="9219" width="55" style="662" customWidth="1"/>
    <col min="9220" max="9220" width="20.140625" style="662" customWidth="1"/>
    <col min="9221" max="9224" width="21.42578125" style="662" customWidth="1"/>
    <col min="9225" max="9472" width="12.5703125" style="662"/>
    <col min="9473" max="9473" width="4.85546875" style="662" customWidth="1"/>
    <col min="9474" max="9474" width="1.7109375" style="662" customWidth="1"/>
    <col min="9475" max="9475" width="55" style="662" customWidth="1"/>
    <col min="9476" max="9476" width="20.140625" style="662" customWidth="1"/>
    <col min="9477" max="9480" width="21.42578125" style="662" customWidth="1"/>
    <col min="9481" max="9728" width="12.5703125" style="662"/>
    <col min="9729" max="9729" width="4.85546875" style="662" customWidth="1"/>
    <col min="9730" max="9730" width="1.7109375" style="662" customWidth="1"/>
    <col min="9731" max="9731" width="55" style="662" customWidth="1"/>
    <col min="9732" max="9732" width="20.140625" style="662" customWidth="1"/>
    <col min="9733" max="9736" width="21.42578125" style="662" customWidth="1"/>
    <col min="9737" max="9984" width="12.5703125" style="662"/>
    <col min="9985" max="9985" width="4.85546875" style="662" customWidth="1"/>
    <col min="9986" max="9986" width="1.7109375" style="662" customWidth="1"/>
    <col min="9987" max="9987" width="55" style="662" customWidth="1"/>
    <col min="9988" max="9988" width="20.140625" style="662" customWidth="1"/>
    <col min="9989" max="9992" width="21.42578125" style="662" customWidth="1"/>
    <col min="9993" max="10240" width="12.5703125" style="662"/>
    <col min="10241" max="10241" width="4.85546875" style="662" customWidth="1"/>
    <col min="10242" max="10242" width="1.7109375" style="662" customWidth="1"/>
    <col min="10243" max="10243" width="55" style="662" customWidth="1"/>
    <col min="10244" max="10244" width="20.140625" style="662" customWidth="1"/>
    <col min="10245" max="10248" width="21.42578125" style="662" customWidth="1"/>
    <col min="10249" max="10496" width="12.5703125" style="662"/>
    <col min="10497" max="10497" width="4.85546875" style="662" customWidth="1"/>
    <col min="10498" max="10498" width="1.7109375" style="662" customWidth="1"/>
    <col min="10499" max="10499" width="55" style="662" customWidth="1"/>
    <col min="10500" max="10500" width="20.140625" style="662" customWidth="1"/>
    <col min="10501" max="10504" width="21.42578125" style="662" customWidth="1"/>
    <col min="10505" max="10752" width="12.5703125" style="662"/>
    <col min="10753" max="10753" width="4.85546875" style="662" customWidth="1"/>
    <col min="10754" max="10754" width="1.7109375" style="662" customWidth="1"/>
    <col min="10755" max="10755" width="55" style="662" customWidth="1"/>
    <col min="10756" max="10756" width="20.140625" style="662" customWidth="1"/>
    <col min="10757" max="10760" width="21.42578125" style="662" customWidth="1"/>
    <col min="10761" max="11008" width="12.5703125" style="662"/>
    <col min="11009" max="11009" width="4.85546875" style="662" customWidth="1"/>
    <col min="11010" max="11010" width="1.7109375" style="662" customWidth="1"/>
    <col min="11011" max="11011" width="55" style="662" customWidth="1"/>
    <col min="11012" max="11012" width="20.140625" style="662" customWidth="1"/>
    <col min="11013" max="11016" width="21.42578125" style="662" customWidth="1"/>
    <col min="11017" max="11264" width="12.5703125" style="662"/>
    <col min="11265" max="11265" width="4.85546875" style="662" customWidth="1"/>
    <col min="11266" max="11266" width="1.7109375" style="662" customWidth="1"/>
    <col min="11267" max="11267" width="55" style="662" customWidth="1"/>
    <col min="11268" max="11268" width="20.140625" style="662" customWidth="1"/>
    <col min="11269" max="11272" width="21.42578125" style="662" customWidth="1"/>
    <col min="11273" max="11520" width="12.5703125" style="662"/>
    <col min="11521" max="11521" width="4.85546875" style="662" customWidth="1"/>
    <col min="11522" max="11522" width="1.7109375" style="662" customWidth="1"/>
    <col min="11523" max="11523" width="55" style="662" customWidth="1"/>
    <col min="11524" max="11524" width="20.140625" style="662" customWidth="1"/>
    <col min="11525" max="11528" width="21.42578125" style="662" customWidth="1"/>
    <col min="11529" max="11776" width="12.5703125" style="662"/>
    <col min="11777" max="11777" width="4.85546875" style="662" customWidth="1"/>
    <col min="11778" max="11778" width="1.7109375" style="662" customWidth="1"/>
    <col min="11779" max="11779" width="55" style="662" customWidth="1"/>
    <col min="11780" max="11780" width="20.140625" style="662" customWidth="1"/>
    <col min="11781" max="11784" width="21.42578125" style="662" customWidth="1"/>
    <col min="11785" max="12032" width="12.5703125" style="662"/>
    <col min="12033" max="12033" width="4.85546875" style="662" customWidth="1"/>
    <col min="12034" max="12034" width="1.7109375" style="662" customWidth="1"/>
    <col min="12035" max="12035" width="55" style="662" customWidth="1"/>
    <col min="12036" max="12036" width="20.140625" style="662" customWidth="1"/>
    <col min="12037" max="12040" width="21.42578125" style="662" customWidth="1"/>
    <col min="12041" max="12288" width="12.5703125" style="662"/>
    <col min="12289" max="12289" width="4.85546875" style="662" customWidth="1"/>
    <col min="12290" max="12290" width="1.7109375" style="662" customWidth="1"/>
    <col min="12291" max="12291" width="55" style="662" customWidth="1"/>
    <col min="12292" max="12292" width="20.140625" style="662" customWidth="1"/>
    <col min="12293" max="12296" width="21.42578125" style="662" customWidth="1"/>
    <col min="12297" max="12544" width="12.5703125" style="662"/>
    <col min="12545" max="12545" width="4.85546875" style="662" customWidth="1"/>
    <col min="12546" max="12546" width="1.7109375" style="662" customWidth="1"/>
    <col min="12547" max="12547" width="55" style="662" customWidth="1"/>
    <col min="12548" max="12548" width="20.140625" style="662" customWidth="1"/>
    <col min="12549" max="12552" width="21.42578125" style="662" customWidth="1"/>
    <col min="12553" max="12800" width="12.5703125" style="662"/>
    <col min="12801" max="12801" width="4.85546875" style="662" customWidth="1"/>
    <col min="12802" max="12802" width="1.7109375" style="662" customWidth="1"/>
    <col min="12803" max="12803" width="55" style="662" customWidth="1"/>
    <col min="12804" max="12804" width="20.140625" style="662" customWidth="1"/>
    <col min="12805" max="12808" width="21.42578125" style="662" customWidth="1"/>
    <col min="12809" max="13056" width="12.5703125" style="662"/>
    <col min="13057" max="13057" width="4.85546875" style="662" customWidth="1"/>
    <col min="13058" max="13058" width="1.7109375" style="662" customWidth="1"/>
    <col min="13059" max="13059" width="55" style="662" customWidth="1"/>
    <col min="13060" max="13060" width="20.140625" style="662" customWidth="1"/>
    <col min="13061" max="13064" width="21.42578125" style="662" customWidth="1"/>
    <col min="13065" max="13312" width="12.5703125" style="662"/>
    <col min="13313" max="13313" width="4.85546875" style="662" customWidth="1"/>
    <col min="13314" max="13314" width="1.7109375" style="662" customWidth="1"/>
    <col min="13315" max="13315" width="55" style="662" customWidth="1"/>
    <col min="13316" max="13316" width="20.140625" style="662" customWidth="1"/>
    <col min="13317" max="13320" width="21.42578125" style="662" customWidth="1"/>
    <col min="13321" max="13568" width="12.5703125" style="662"/>
    <col min="13569" max="13569" width="4.85546875" style="662" customWidth="1"/>
    <col min="13570" max="13570" width="1.7109375" style="662" customWidth="1"/>
    <col min="13571" max="13571" width="55" style="662" customWidth="1"/>
    <col min="13572" max="13572" width="20.140625" style="662" customWidth="1"/>
    <col min="13573" max="13576" width="21.42578125" style="662" customWidth="1"/>
    <col min="13577" max="13824" width="12.5703125" style="662"/>
    <col min="13825" max="13825" width="4.85546875" style="662" customWidth="1"/>
    <col min="13826" max="13826" width="1.7109375" style="662" customWidth="1"/>
    <col min="13827" max="13827" width="55" style="662" customWidth="1"/>
    <col min="13828" max="13828" width="20.140625" style="662" customWidth="1"/>
    <col min="13829" max="13832" width="21.42578125" style="662" customWidth="1"/>
    <col min="13833" max="14080" width="12.5703125" style="662"/>
    <col min="14081" max="14081" width="4.85546875" style="662" customWidth="1"/>
    <col min="14082" max="14082" width="1.7109375" style="662" customWidth="1"/>
    <col min="14083" max="14083" width="55" style="662" customWidth="1"/>
    <col min="14084" max="14084" width="20.140625" style="662" customWidth="1"/>
    <col min="14085" max="14088" width="21.42578125" style="662" customWidth="1"/>
    <col min="14089" max="14336" width="12.5703125" style="662"/>
    <col min="14337" max="14337" width="4.85546875" style="662" customWidth="1"/>
    <col min="14338" max="14338" width="1.7109375" style="662" customWidth="1"/>
    <col min="14339" max="14339" width="55" style="662" customWidth="1"/>
    <col min="14340" max="14340" width="20.140625" style="662" customWidth="1"/>
    <col min="14341" max="14344" width="21.42578125" style="662" customWidth="1"/>
    <col min="14345" max="14592" width="12.5703125" style="662"/>
    <col min="14593" max="14593" width="4.85546875" style="662" customWidth="1"/>
    <col min="14594" max="14594" width="1.7109375" style="662" customWidth="1"/>
    <col min="14595" max="14595" width="55" style="662" customWidth="1"/>
    <col min="14596" max="14596" width="20.140625" style="662" customWidth="1"/>
    <col min="14597" max="14600" width="21.42578125" style="662" customWidth="1"/>
    <col min="14601" max="14848" width="12.5703125" style="662"/>
    <col min="14849" max="14849" width="4.85546875" style="662" customWidth="1"/>
    <col min="14850" max="14850" width="1.7109375" style="662" customWidth="1"/>
    <col min="14851" max="14851" width="55" style="662" customWidth="1"/>
    <col min="14852" max="14852" width="20.140625" style="662" customWidth="1"/>
    <col min="14853" max="14856" width="21.42578125" style="662" customWidth="1"/>
    <col min="14857" max="15104" width="12.5703125" style="662"/>
    <col min="15105" max="15105" width="4.85546875" style="662" customWidth="1"/>
    <col min="15106" max="15106" width="1.7109375" style="662" customWidth="1"/>
    <col min="15107" max="15107" width="55" style="662" customWidth="1"/>
    <col min="15108" max="15108" width="20.140625" style="662" customWidth="1"/>
    <col min="15109" max="15112" width="21.42578125" style="662" customWidth="1"/>
    <col min="15113" max="15360" width="12.5703125" style="662"/>
    <col min="15361" max="15361" width="4.85546875" style="662" customWidth="1"/>
    <col min="15362" max="15362" width="1.7109375" style="662" customWidth="1"/>
    <col min="15363" max="15363" width="55" style="662" customWidth="1"/>
    <col min="15364" max="15364" width="20.140625" style="662" customWidth="1"/>
    <col min="15365" max="15368" width="21.42578125" style="662" customWidth="1"/>
    <col min="15369" max="15616" width="12.5703125" style="662"/>
    <col min="15617" max="15617" width="4.85546875" style="662" customWidth="1"/>
    <col min="15618" max="15618" width="1.7109375" style="662" customWidth="1"/>
    <col min="15619" max="15619" width="55" style="662" customWidth="1"/>
    <col min="15620" max="15620" width="20.140625" style="662" customWidth="1"/>
    <col min="15621" max="15624" width="21.42578125" style="662" customWidth="1"/>
    <col min="15625" max="15872" width="12.5703125" style="662"/>
    <col min="15873" max="15873" width="4.85546875" style="662" customWidth="1"/>
    <col min="15874" max="15874" width="1.7109375" style="662" customWidth="1"/>
    <col min="15875" max="15875" width="55" style="662" customWidth="1"/>
    <col min="15876" max="15876" width="20.140625" style="662" customWidth="1"/>
    <col min="15877" max="15880" width="21.42578125" style="662" customWidth="1"/>
    <col min="15881" max="16128" width="12.5703125" style="662"/>
    <col min="16129" max="16129" width="4.85546875" style="662" customWidth="1"/>
    <col min="16130" max="16130" width="1.7109375" style="662" customWidth="1"/>
    <col min="16131" max="16131" width="55" style="662" customWidth="1"/>
    <col min="16132" max="16132" width="20.140625" style="662" customWidth="1"/>
    <col min="16133" max="16136" width="21.42578125" style="662" customWidth="1"/>
    <col min="16137" max="16384" width="12.5703125" style="662"/>
  </cols>
  <sheetData>
    <row r="1" spans="1:30" ht="16.5" customHeight="1">
      <c r="A1" s="1736" t="s">
        <v>625</v>
      </c>
      <c r="B1" s="1736"/>
      <c r="C1" s="1736"/>
      <c r="D1" s="660"/>
      <c r="E1" s="660"/>
      <c r="F1" s="660"/>
      <c r="G1" s="661"/>
      <c r="H1" s="661"/>
    </row>
    <row r="2" spans="1:30" ht="15.75" customHeight="1">
      <c r="A2" s="1737" t="s">
        <v>626</v>
      </c>
      <c r="B2" s="1737"/>
      <c r="C2" s="1737"/>
      <c r="D2" s="1737"/>
      <c r="E2" s="1737"/>
      <c r="F2" s="1737"/>
      <c r="G2" s="1737"/>
      <c r="H2" s="1737"/>
    </row>
    <row r="3" spans="1:30" ht="12" customHeight="1">
      <c r="A3" s="660"/>
      <c r="B3" s="660"/>
      <c r="C3" s="663"/>
      <c r="D3" s="664"/>
      <c r="E3" s="664"/>
      <c r="F3" s="664"/>
      <c r="G3" s="665"/>
      <c r="H3" s="665"/>
    </row>
    <row r="4" spans="1:30" ht="15" customHeight="1">
      <c r="A4" s="666"/>
      <c r="B4" s="666"/>
      <c r="C4" s="663"/>
      <c r="D4" s="664"/>
      <c r="E4" s="664"/>
      <c r="F4" s="664"/>
      <c r="G4" s="665"/>
      <c r="H4" s="667" t="s">
        <v>2</v>
      </c>
    </row>
    <row r="5" spans="1:30" ht="16.5" customHeight="1">
      <c r="A5" s="668"/>
      <c r="B5" s="661"/>
      <c r="C5" s="669"/>
      <c r="D5" s="1738" t="s">
        <v>586</v>
      </c>
      <c r="E5" s="1739"/>
      <c r="F5" s="1740"/>
      <c r="G5" s="1741" t="s">
        <v>587</v>
      </c>
      <c r="H5" s="1742"/>
    </row>
    <row r="6" spans="1:30" ht="15" customHeight="1">
      <c r="A6" s="670"/>
      <c r="B6" s="661"/>
      <c r="C6" s="671"/>
      <c r="D6" s="1729" t="s">
        <v>782</v>
      </c>
      <c r="E6" s="1730"/>
      <c r="F6" s="1731"/>
      <c r="G6" s="1710" t="s">
        <v>782</v>
      </c>
      <c r="H6" s="1712"/>
      <c r="K6" s="672" t="s">
        <v>4</v>
      </c>
      <c r="L6" s="672" t="s">
        <v>4</v>
      </c>
      <c r="M6" s="672" t="s">
        <v>4</v>
      </c>
      <c r="N6" s="672" t="s">
        <v>4</v>
      </c>
      <c r="W6" s="672" t="s">
        <v>4</v>
      </c>
      <c r="X6" s="672" t="s">
        <v>4</v>
      </c>
      <c r="Y6" s="672" t="s">
        <v>4</v>
      </c>
      <c r="Z6" s="672" t="s">
        <v>4</v>
      </c>
    </row>
    <row r="7" spans="1:30" ht="15.75">
      <c r="A7" s="670"/>
      <c r="B7" s="661"/>
      <c r="C7" s="673" t="s">
        <v>3</v>
      </c>
      <c r="D7" s="674"/>
      <c r="E7" s="675" t="s">
        <v>588</v>
      </c>
      <c r="F7" s="676"/>
      <c r="G7" s="677" t="s">
        <v>4</v>
      </c>
      <c r="H7" s="678" t="s">
        <v>4</v>
      </c>
    </row>
    <row r="8" spans="1:30" ht="14.25" customHeight="1">
      <c r="A8" s="670"/>
      <c r="B8" s="661"/>
      <c r="C8" s="679"/>
      <c r="D8" s="680"/>
      <c r="E8" s="681"/>
      <c r="F8" s="682" t="s">
        <v>588</v>
      </c>
      <c r="G8" s="683" t="s">
        <v>589</v>
      </c>
      <c r="H8" s="678" t="s">
        <v>590</v>
      </c>
      <c r="K8" s="672" t="s">
        <v>4</v>
      </c>
      <c r="L8" s="672" t="s">
        <v>4</v>
      </c>
      <c r="M8" s="672" t="s">
        <v>4</v>
      </c>
      <c r="N8" s="672" t="s">
        <v>4</v>
      </c>
      <c r="W8" s="672" t="s">
        <v>4</v>
      </c>
      <c r="X8" s="672" t="s">
        <v>4</v>
      </c>
      <c r="Y8" s="672" t="s">
        <v>4</v>
      </c>
      <c r="Z8" s="672" t="s">
        <v>4</v>
      </c>
    </row>
    <row r="9" spans="1:30" ht="14.25" customHeight="1">
      <c r="A9" s="670"/>
      <c r="B9" s="661"/>
      <c r="C9" s="684"/>
      <c r="D9" s="685" t="s">
        <v>591</v>
      </c>
      <c r="E9" s="686" t="s">
        <v>592</v>
      </c>
      <c r="F9" s="687" t="s">
        <v>593</v>
      </c>
      <c r="G9" s="683" t="s">
        <v>594</v>
      </c>
      <c r="H9" s="678" t="s">
        <v>595</v>
      </c>
    </row>
    <row r="10" spans="1:30" ht="14.25" customHeight="1">
      <c r="A10" s="688"/>
      <c r="B10" s="666"/>
      <c r="C10" s="689"/>
      <c r="D10" s="690"/>
      <c r="E10" s="691"/>
      <c r="F10" s="687" t="s">
        <v>596</v>
      </c>
      <c r="G10" s="692" t="s">
        <v>597</v>
      </c>
      <c r="H10" s="693"/>
      <c r="K10" s="672" t="s">
        <v>4</v>
      </c>
      <c r="L10" s="672" t="s">
        <v>4</v>
      </c>
      <c r="M10" s="672" t="s">
        <v>4</v>
      </c>
      <c r="N10" s="672" t="s">
        <v>4</v>
      </c>
      <c r="W10" s="672" t="s">
        <v>4</v>
      </c>
      <c r="X10" s="672" t="s">
        <v>4</v>
      </c>
      <c r="Y10" s="672" t="s">
        <v>4</v>
      </c>
      <c r="Z10" s="672" t="s">
        <v>4</v>
      </c>
    </row>
    <row r="11" spans="1:30" ht="9.9499999999999993" customHeight="1">
      <c r="A11" s="694"/>
      <c r="B11" s="695"/>
      <c r="C11" s="696" t="s">
        <v>455</v>
      </c>
      <c r="D11" s="697">
        <v>2</v>
      </c>
      <c r="E11" s="698">
        <v>3</v>
      </c>
      <c r="F11" s="698">
        <v>4</v>
      </c>
      <c r="G11" s="699">
        <v>5</v>
      </c>
      <c r="H11" s="700">
        <v>6</v>
      </c>
    </row>
    <row r="12" spans="1:30" ht="15.75" customHeight="1">
      <c r="A12" s="668"/>
      <c r="B12" s="701"/>
      <c r="C12" s="702" t="s">
        <v>4</v>
      </c>
      <c r="D12" s="703" t="s">
        <v>4</v>
      </c>
      <c r="E12" s="704" t="s">
        <v>124</v>
      </c>
      <c r="F12" s="705"/>
      <c r="G12" s="706" t="s">
        <v>4</v>
      </c>
      <c r="H12" s="707" t="s">
        <v>124</v>
      </c>
      <c r="K12" s="672" t="s">
        <v>4</v>
      </c>
      <c r="L12" s="672" t="s">
        <v>4</v>
      </c>
      <c r="M12" s="672" t="s">
        <v>4</v>
      </c>
      <c r="N12" s="672" t="s">
        <v>4</v>
      </c>
      <c r="W12" s="672" t="s">
        <v>4</v>
      </c>
      <c r="X12" s="672" t="s">
        <v>4</v>
      </c>
      <c r="Y12" s="672" t="s">
        <v>4</v>
      </c>
      <c r="Z12" s="672" t="s">
        <v>4</v>
      </c>
    </row>
    <row r="13" spans="1:30" ht="15.75">
      <c r="A13" s="1732" t="s">
        <v>40</v>
      </c>
      <c r="B13" s="1733"/>
      <c r="C13" s="1734"/>
      <c r="D13" s="1060">
        <v>256047463.92999998</v>
      </c>
      <c r="E13" s="1061">
        <v>57542.23</v>
      </c>
      <c r="F13" s="1061">
        <v>200</v>
      </c>
      <c r="G13" s="1062">
        <v>57542.23</v>
      </c>
      <c r="H13" s="1063">
        <v>0</v>
      </c>
    </row>
    <row r="14" spans="1:30" s="710" customFormat="1" ht="24" customHeight="1">
      <c r="A14" s="1059">
        <v>2</v>
      </c>
      <c r="B14" s="708" t="s">
        <v>47</v>
      </c>
      <c r="C14" s="709" t="s">
        <v>627</v>
      </c>
      <c r="D14" s="1064">
        <v>16261518.01</v>
      </c>
      <c r="E14" s="1065">
        <v>0</v>
      </c>
      <c r="F14" s="1065">
        <v>0</v>
      </c>
      <c r="G14" s="1066">
        <v>0</v>
      </c>
      <c r="H14" s="1067">
        <v>0</v>
      </c>
      <c r="I14" s="662"/>
      <c r="J14" s="662"/>
      <c r="K14" s="672" t="s">
        <v>4</v>
      </c>
      <c r="L14" s="672" t="s">
        <v>4</v>
      </c>
      <c r="M14" s="672" t="s">
        <v>4</v>
      </c>
      <c r="N14" s="672" t="s">
        <v>4</v>
      </c>
      <c r="O14" s="662"/>
      <c r="P14" s="662"/>
      <c r="Q14" s="662"/>
      <c r="R14" s="662"/>
      <c r="S14" s="662"/>
      <c r="T14" s="662"/>
      <c r="U14" s="662"/>
      <c r="V14" s="662"/>
      <c r="W14" s="672" t="s">
        <v>4</v>
      </c>
      <c r="X14" s="672" t="s">
        <v>4</v>
      </c>
      <c r="Y14" s="672" t="s">
        <v>4</v>
      </c>
      <c r="Z14" s="672" t="s">
        <v>4</v>
      </c>
      <c r="AA14" s="662"/>
      <c r="AB14" s="662"/>
      <c r="AC14" s="662"/>
      <c r="AD14" s="662"/>
    </row>
    <row r="15" spans="1:30" s="710" customFormat="1" ht="24" customHeight="1">
      <c r="A15" s="1059">
        <v>4</v>
      </c>
      <c r="B15" s="708" t="s">
        <v>47</v>
      </c>
      <c r="C15" s="709" t="s">
        <v>628</v>
      </c>
      <c r="D15" s="1064">
        <v>12852588.049999995</v>
      </c>
      <c r="E15" s="1065">
        <v>0</v>
      </c>
      <c r="F15" s="1065">
        <v>0</v>
      </c>
      <c r="G15" s="1066">
        <v>0</v>
      </c>
      <c r="H15" s="1067">
        <v>0</v>
      </c>
      <c r="I15" s="662"/>
      <c r="J15" s="662"/>
      <c r="K15" s="662"/>
      <c r="L15" s="662"/>
      <c r="M15" s="662"/>
      <c r="N15" s="662"/>
      <c r="O15" s="662"/>
      <c r="P15" s="662"/>
      <c r="Q15" s="662"/>
      <c r="R15" s="662"/>
      <c r="S15" s="662"/>
      <c r="T15" s="662"/>
      <c r="U15" s="662"/>
      <c r="V15" s="662"/>
      <c r="W15" s="662"/>
      <c r="X15" s="662"/>
      <c r="Y15" s="662"/>
      <c r="Z15" s="662"/>
      <c r="AA15" s="662"/>
      <c r="AB15" s="662"/>
      <c r="AC15" s="662"/>
      <c r="AD15" s="662"/>
    </row>
    <row r="16" spans="1:30" s="710" customFormat="1" ht="24" customHeight="1">
      <c r="A16" s="1059">
        <v>6</v>
      </c>
      <c r="B16" s="708" t="s">
        <v>47</v>
      </c>
      <c r="C16" s="709" t="s">
        <v>629</v>
      </c>
      <c r="D16" s="1064">
        <v>17225537.980000004</v>
      </c>
      <c r="E16" s="1065">
        <v>2820.48</v>
      </c>
      <c r="F16" s="1065">
        <v>0</v>
      </c>
      <c r="G16" s="1066">
        <v>2820.48</v>
      </c>
      <c r="H16" s="1067">
        <v>0</v>
      </c>
      <c r="I16" s="662"/>
      <c r="J16" s="662"/>
      <c r="K16" s="672" t="s">
        <v>4</v>
      </c>
      <c r="L16" s="672" t="s">
        <v>4</v>
      </c>
      <c r="M16" s="672" t="s">
        <v>4</v>
      </c>
      <c r="N16" s="672" t="s">
        <v>4</v>
      </c>
      <c r="O16" s="662"/>
      <c r="P16" s="662"/>
      <c r="Q16" s="662"/>
      <c r="R16" s="662"/>
      <c r="S16" s="662"/>
      <c r="T16" s="662"/>
      <c r="U16" s="662"/>
      <c r="V16" s="662"/>
      <c r="W16" s="672" t="s">
        <v>4</v>
      </c>
      <c r="X16" s="672" t="s">
        <v>4</v>
      </c>
      <c r="Y16" s="672" t="s">
        <v>4</v>
      </c>
      <c r="Z16" s="672" t="s">
        <v>4</v>
      </c>
      <c r="AA16" s="662"/>
      <c r="AB16" s="662"/>
      <c r="AC16" s="662"/>
      <c r="AD16" s="662"/>
    </row>
    <row r="17" spans="1:30" s="710" customFormat="1" ht="24" customHeight="1">
      <c r="A17" s="1059">
        <v>8</v>
      </c>
      <c r="B17" s="708" t="s">
        <v>47</v>
      </c>
      <c r="C17" s="709" t="s">
        <v>630</v>
      </c>
      <c r="D17" s="1064">
        <v>8840683.120000001</v>
      </c>
      <c r="E17" s="1065">
        <v>0</v>
      </c>
      <c r="F17" s="1065">
        <v>0</v>
      </c>
      <c r="G17" s="1066">
        <v>0</v>
      </c>
      <c r="H17" s="1067">
        <v>0</v>
      </c>
      <c r="I17" s="662"/>
      <c r="J17" s="662"/>
      <c r="K17" s="662"/>
      <c r="L17" s="662"/>
      <c r="M17" s="662"/>
      <c r="N17" s="662"/>
      <c r="O17" s="662"/>
      <c r="P17" s="662"/>
      <c r="Q17" s="662"/>
      <c r="R17" s="662"/>
      <c r="S17" s="662"/>
      <c r="T17" s="662"/>
      <c r="U17" s="662"/>
      <c r="V17" s="662"/>
      <c r="W17" s="662"/>
      <c r="X17" s="662"/>
      <c r="Y17" s="662"/>
      <c r="Z17" s="662"/>
      <c r="AA17" s="662"/>
      <c r="AB17" s="662"/>
      <c r="AC17" s="662"/>
      <c r="AD17" s="662"/>
    </row>
    <row r="18" spans="1:30" s="710" customFormat="1" ht="24" customHeight="1">
      <c r="A18" s="1059">
        <v>10</v>
      </c>
      <c r="B18" s="708" t="s">
        <v>47</v>
      </c>
      <c r="C18" s="709" t="s">
        <v>631</v>
      </c>
      <c r="D18" s="1064">
        <v>16128653.379999997</v>
      </c>
      <c r="E18" s="1065">
        <v>0</v>
      </c>
      <c r="F18" s="1065">
        <v>0</v>
      </c>
      <c r="G18" s="1066">
        <v>0</v>
      </c>
      <c r="H18" s="1067">
        <v>0</v>
      </c>
      <c r="I18" s="662"/>
      <c r="J18" s="662"/>
      <c r="K18" s="672" t="s">
        <v>4</v>
      </c>
      <c r="L18" s="672" t="s">
        <v>4</v>
      </c>
      <c r="M18" s="672" t="s">
        <v>4</v>
      </c>
      <c r="N18" s="672" t="s">
        <v>4</v>
      </c>
      <c r="O18" s="662"/>
      <c r="P18" s="662"/>
      <c r="Q18" s="662"/>
      <c r="R18" s="662"/>
      <c r="S18" s="662"/>
      <c r="T18" s="662"/>
      <c r="U18" s="662"/>
      <c r="V18" s="662"/>
      <c r="W18" s="672" t="s">
        <v>4</v>
      </c>
      <c r="X18" s="672" t="s">
        <v>4</v>
      </c>
      <c r="Y18" s="672" t="s">
        <v>4</v>
      </c>
      <c r="Z18" s="672" t="s">
        <v>4</v>
      </c>
      <c r="AA18" s="662"/>
      <c r="AB18" s="662"/>
      <c r="AC18" s="662"/>
      <c r="AD18" s="662"/>
    </row>
    <row r="19" spans="1:30" s="710" customFormat="1" ht="24" customHeight="1">
      <c r="A19" s="1059">
        <v>12</v>
      </c>
      <c r="B19" s="708" t="s">
        <v>47</v>
      </c>
      <c r="C19" s="709" t="s">
        <v>632</v>
      </c>
      <c r="D19" s="1064">
        <v>22332042.310000002</v>
      </c>
      <c r="E19" s="1065">
        <v>38197</v>
      </c>
      <c r="F19" s="1065">
        <v>200</v>
      </c>
      <c r="G19" s="1066">
        <v>38197</v>
      </c>
      <c r="H19" s="1067">
        <v>0</v>
      </c>
      <c r="I19" s="662"/>
      <c r="J19" s="662"/>
      <c r="K19" s="662"/>
      <c r="L19" s="662"/>
      <c r="M19" s="662"/>
      <c r="N19" s="662"/>
      <c r="O19" s="662"/>
      <c r="P19" s="662"/>
      <c r="Q19" s="662"/>
      <c r="R19" s="662"/>
      <c r="S19" s="662"/>
      <c r="T19" s="662"/>
      <c r="U19" s="662"/>
      <c r="V19" s="662"/>
      <c r="W19" s="662"/>
      <c r="X19" s="662"/>
      <c r="Y19" s="662"/>
      <c r="Z19" s="662"/>
      <c r="AA19" s="662"/>
      <c r="AB19" s="662"/>
      <c r="AC19" s="662"/>
      <c r="AD19" s="662"/>
    </row>
    <row r="20" spans="1:30" s="710" customFormat="1" ht="24" customHeight="1">
      <c r="A20" s="1059">
        <v>14</v>
      </c>
      <c r="B20" s="708" t="s">
        <v>47</v>
      </c>
      <c r="C20" s="709" t="s">
        <v>633</v>
      </c>
      <c r="D20" s="1064">
        <v>30121351.930000007</v>
      </c>
      <c r="E20" s="1065">
        <v>0</v>
      </c>
      <c r="F20" s="1065">
        <v>0</v>
      </c>
      <c r="G20" s="1066">
        <v>0</v>
      </c>
      <c r="H20" s="1067">
        <v>0</v>
      </c>
      <c r="I20" s="662"/>
      <c r="J20" s="662"/>
      <c r="K20" s="672" t="s">
        <v>4</v>
      </c>
      <c r="L20" s="672" t="s">
        <v>4</v>
      </c>
      <c r="M20" s="672" t="s">
        <v>4</v>
      </c>
      <c r="N20" s="672" t="s">
        <v>4</v>
      </c>
      <c r="O20" s="662"/>
      <c r="P20" s="662"/>
      <c r="Q20" s="662"/>
      <c r="R20" s="662"/>
      <c r="S20" s="662"/>
      <c r="T20" s="662"/>
      <c r="U20" s="662"/>
      <c r="V20" s="662"/>
      <c r="W20" s="672" t="s">
        <v>4</v>
      </c>
      <c r="X20" s="672" t="s">
        <v>4</v>
      </c>
      <c r="Y20" s="672" t="s">
        <v>4</v>
      </c>
      <c r="Z20" s="672" t="s">
        <v>4</v>
      </c>
      <c r="AA20" s="662"/>
      <c r="AB20" s="662"/>
      <c r="AC20" s="662"/>
      <c r="AD20" s="662"/>
    </row>
    <row r="21" spans="1:30" s="710" customFormat="1" ht="24" customHeight="1">
      <c r="A21" s="1059">
        <v>16</v>
      </c>
      <c r="B21" s="708" t="s">
        <v>47</v>
      </c>
      <c r="C21" s="709" t="s">
        <v>634</v>
      </c>
      <c r="D21" s="1064">
        <v>7282675.7600000007</v>
      </c>
      <c r="E21" s="1065">
        <v>0</v>
      </c>
      <c r="F21" s="1065">
        <v>0</v>
      </c>
      <c r="G21" s="1066">
        <v>0</v>
      </c>
      <c r="H21" s="1067">
        <v>0</v>
      </c>
      <c r="I21" s="662"/>
      <c r="J21" s="662"/>
      <c r="K21" s="662"/>
      <c r="L21" s="662"/>
      <c r="M21" s="662"/>
      <c r="N21" s="662"/>
      <c r="O21" s="662"/>
      <c r="P21" s="662"/>
      <c r="Q21" s="662"/>
      <c r="R21" s="662"/>
      <c r="S21" s="662"/>
      <c r="T21" s="662"/>
      <c r="U21" s="662"/>
      <c r="V21" s="662"/>
      <c r="W21" s="662"/>
      <c r="X21" s="662"/>
      <c r="Y21" s="662"/>
      <c r="Z21" s="662"/>
      <c r="AA21" s="662"/>
      <c r="AB21" s="662"/>
      <c r="AC21" s="662"/>
      <c r="AD21" s="662"/>
    </row>
    <row r="22" spans="1:30" s="710" customFormat="1" ht="24" customHeight="1">
      <c r="A22" s="1059">
        <v>18</v>
      </c>
      <c r="B22" s="708" t="s">
        <v>47</v>
      </c>
      <c r="C22" s="709" t="s">
        <v>635</v>
      </c>
      <c r="D22" s="1064">
        <v>16137056.329999998</v>
      </c>
      <c r="E22" s="1065">
        <v>0</v>
      </c>
      <c r="F22" s="1065">
        <v>0</v>
      </c>
      <c r="G22" s="1066">
        <v>0</v>
      </c>
      <c r="H22" s="1067">
        <v>0</v>
      </c>
      <c r="I22" s="662"/>
      <c r="J22" s="662"/>
      <c r="K22" s="672" t="s">
        <v>4</v>
      </c>
      <c r="L22" s="672" t="s">
        <v>4</v>
      </c>
      <c r="M22" s="672" t="s">
        <v>4</v>
      </c>
      <c r="N22" s="672" t="s">
        <v>4</v>
      </c>
      <c r="O22" s="662"/>
      <c r="P22" s="662"/>
      <c r="Q22" s="662"/>
      <c r="R22" s="662"/>
      <c r="S22" s="662"/>
      <c r="T22" s="662"/>
      <c r="U22" s="662"/>
      <c r="V22" s="662"/>
      <c r="W22" s="672" t="s">
        <v>4</v>
      </c>
      <c r="X22" s="672" t="s">
        <v>4</v>
      </c>
      <c r="Y22" s="672" t="s">
        <v>4</v>
      </c>
      <c r="Z22" s="672" t="s">
        <v>4</v>
      </c>
      <c r="AA22" s="662"/>
      <c r="AB22" s="662"/>
      <c r="AC22" s="662"/>
      <c r="AD22" s="662"/>
    </row>
    <row r="23" spans="1:30" s="710" customFormat="1" ht="24" customHeight="1">
      <c r="A23" s="1059">
        <v>20</v>
      </c>
      <c r="B23" s="708" t="s">
        <v>47</v>
      </c>
      <c r="C23" s="709" t="s">
        <v>636</v>
      </c>
      <c r="D23" s="1064">
        <v>12291433.320000004</v>
      </c>
      <c r="E23" s="1065">
        <v>0</v>
      </c>
      <c r="F23" s="1065">
        <v>0</v>
      </c>
      <c r="G23" s="1066">
        <v>0</v>
      </c>
      <c r="H23" s="1067">
        <v>0</v>
      </c>
      <c r="I23" s="662"/>
      <c r="J23" s="662"/>
      <c r="K23" s="662"/>
      <c r="L23" s="662"/>
      <c r="M23" s="662"/>
      <c r="N23" s="662"/>
      <c r="O23" s="662"/>
      <c r="P23" s="662"/>
      <c r="Q23" s="662"/>
      <c r="R23" s="662"/>
      <c r="S23" s="662"/>
      <c r="T23" s="662"/>
      <c r="U23" s="662"/>
      <c r="V23" s="662"/>
      <c r="W23" s="662"/>
      <c r="X23" s="662"/>
      <c r="Y23" s="662"/>
      <c r="Z23" s="662"/>
      <c r="AA23" s="662"/>
      <c r="AB23" s="662"/>
      <c r="AC23" s="662"/>
      <c r="AD23" s="662"/>
    </row>
    <row r="24" spans="1:30" ht="24" customHeight="1">
      <c r="A24" s="1059">
        <v>22</v>
      </c>
      <c r="B24" s="708" t="s">
        <v>47</v>
      </c>
      <c r="C24" s="709" t="s">
        <v>637</v>
      </c>
      <c r="D24" s="1064">
        <v>13525813.399999999</v>
      </c>
      <c r="E24" s="1065">
        <v>68</v>
      </c>
      <c r="F24" s="1065">
        <v>0</v>
      </c>
      <c r="G24" s="1066">
        <v>68</v>
      </c>
      <c r="H24" s="1067">
        <v>0</v>
      </c>
      <c r="K24" s="672" t="s">
        <v>4</v>
      </c>
      <c r="L24" s="672" t="s">
        <v>4</v>
      </c>
      <c r="M24" s="672" t="s">
        <v>4</v>
      </c>
      <c r="N24" s="672" t="s">
        <v>4</v>
      </c>
      <c r="W24" s="672" t="s">
        <v>4</v>
      </c>
      <c r="X24" s="672" t="s">
        <v>4</v>
      </c>
      <c r="Y24" s="672" t="s">
        <v>4</v>
      </c>
      <c r="Z24" s="672" t="s">
        <v>4</v>
      </c>
    </row>
    <row r="25" spans="1:30" s="710" customFormat="1" ht="24" customHeight="1">
      <c r="A25" s="1059">
        <v>24</v>
      </c>
      <c r="B25" s="708" t="s">
        <v>47</v>
      </c>
      <c r="C25" s="709" t="s">
        <v>638</v>
      </c>
      <c r="D25" s="1064">
        <v>21644175.510000002</v>
      </c>
      <c r="E25" s="1065">
        <v>16456.75</v>
      </c>
      <c r="F25" s="1065">
        <v>0</v>
      </c>
      <c r="G25" s="1066">
        <v>16456.75</v>
      </c>
      <c r="H25" s="1067">
        <v>0</v>
      </c>
      <c r="I25" s="662"/>
      <c r="J25" s="662"/>
      <c r="K25" s="662"/>
      <c r="L25" s="662"/>
      <c r="M25" s="662"/>
      <c r="N25" s="662"/>
      <c r="O25" s="662"/>
      <c r="P25" s="662"/>
      <c r="Q25" s="662"/>
      <c r="R25" s="662"/>
      <c r="S25" s="662"/>
      <c r="T25" s="662"/>
      <c r="U25" s="662"/>
      <c r="V25" s="662"/>
      <c r="W25" s="662"/>
      <c r="X25" s="662"/>
      <c r="Y25" s="662"/>
      <c r="Z25" s="662"/>
      <c r="AA25" s="662"/>
      <c r="AB25" s="662"/>
      <c r="AC25" s="662"/>
      <c r="AD25" s="662"/>
    </row>
    <row r="26" spans="1:30" s="711" customFormat="1" ht="24" customHeight="1">
      <c r="A26" s="1059">
        <v>26</v>
      </c>
      <c r="B26" s="708" t="s">
        <v>47</v>
      </c>
      <c r="C26" s="709" t="s">
        <v>639</v>
      </c>
      <c r="D26" s="1064">
        <v>9016895.8600000031</v>
      </c>
      <c r="E26" s="1065">
        <v>0</v>
      </c>
      <c r="F26" s="1065">
        <v>0</v>
      </c>
      <c r="G26" s="1066">
        <v>0</v>
      </c>
      <c r="H26" s="1067">
        <v>0</v>
      </c>
      <c r="I26" s="662"/>
      <c r="J26" s="662"/>
      <c r="K26" s="672" t="s">
        <v>4</v>
      </c>
      <c r="L26" s="672" t="s">
        <v>4</v>
      </c>
      <c r="M26" s="672" t="s">
        <v>4</v>
      </c>
      <c r="N26" s="672" t="s">
        <v>4</v>
      </c>
      <c r="O26" s="662"/>
      <c r="P26" s="662"/>
      <c r="Q26" s="662"/>
      <c r="R26" s="662"/>
      <c r="S26" s="662"/>
      <c r="T26" s="662"/>
      <c r="U26" s="662"/>
      <c r="V26" s="662"/>
      <c r="W26" s="672" t="s">
        <v>4</v>
      </c>
      <c r="X26" s="672" t="s">
        <v>4</v>
      </c>
      <c r="Y26" s="672" t="s">
        <v>4</v>
      </c>
      <c r="Z26" s="672" t="s">
        <v>4</v>
      </c>
      <c r="AA26" s="662"/>
      <c r="AB26" s="662"/>
      <c r="AC26" s="662"/>
      <c r="AD26" s="662"/>
    </row>
    <row r="27" spans="1:30" s="712" customFormat="1" ht="24" customHeight="1">
      <c r="A27" s="1059">
        <v>28</v>
      </c>
      <c r="B27" s="708" t="s">
        <v>47</v>
      </c>
      <c r="C27" s="709" t="s">
        <v>640</v>
      </c>
      <c r="D27" s="1064">
        <v>13971422.340000007</v>
      </c>
      <c r="E27" s="1065">
        <v>0</v>
      </c>
      <c r="F27" s="1065">
        <v>0</v>
      </c>
      <c r="G27" s="1066">
        <v>0</v>
      </c>
      <c r="H27" s="1067">
        <v>0</v>
      </c>
      <c r="I27" s="662"/>
      <c r="J27" s="662"/>
      <c r="K27" s="662"/>
      <c r="L27" s="662"/>
      <c r="M27" s="662"/>
      <c r="N27" s="662"/>
      <c r="O27" s="662"/>
      <c r="P27" s="662"/>
      <c r="Q27" s="662"/>
      <c r="R27" s="662"/>
      <c r="S27" s="662"/>
      <c r="T27" s="662"/>
      <c r="U27" s="662"/>
      <c r="V27" s="662"/>
      <c r="W27" s="662"/>
      <c r="X27" s="662"/>
      <c r="Y27" s="662"/>
      <c r="Z27" s="662"/>
      <c r="AA27" s="662"/>
      <c r="AB27" s="662"/>
      <c r="AC27" s="662"/>
      <c r="AD27" s="662"/>
    </row>
    <row r="28" spans="1:30" s="712" customFormat="1" ht="24" customHeight="1">
      <c r="A28" s="1059">
        <v>30</v>
      </c>
      <c r="B28" s="708" t="s">
        <v>47</v>
      </c>
      <c r="C28" s="709" t="s">
        <v>641</v>
      </c>
      <c r="D28" s="1064">
        <v>25940103.299999978</v>
      </c>
      <c r="E28" s="1065">
        <v>0</v>
      </c>
      <c r="F28" s="1065">
        <v>0</v>
      </c>
      <c r="G28" s="1066">
        <v>0</v>
      </c>
      <c r="H28" s="1067">
        <v>0</v>
      </c>
      <c r="I28" s="662"/>
      <c r="J28" s="662"/>
      <c r="K28" s="672" t="s">
        <v>4</v>
      </c>
      <c r="L28" s="672" t="s">
        <v>4</v>
      </c>
      <c r="M28" s="672" t="s">
        <v>4</v>
      </c>
      <c r="N28" s="672" t="s">
        <v>4</v>
      </c>
      <c r="O28" s="662"/>
      <c r="P28" s="662"/>
      <c r="Q28" s="662"/>
      <c r="R28" s="662"/>
      <c r="S28" s="662"/>
      <c r="T28" s="662"/>
      <c r="U28" s="662"/>
      <c r="V28" s="662"/>
      <c r="W28" s="672" t="s">
        <v>4</v>
      </c>
      <c r="X28" s="672" t="s">
        <v>4</v>
      </c>
      <c r="Y28" s="672" t="s">
        <v>4</v>
      </c>
      <c r="Z28" s="672" t="s">
        <v>4</v>
      </c>
      <c r="AA28" s="662"/>
      <c r="AB28" s="662"/>
      <c r="AC28" s="662"/>
      <c r="AD28" s="662"/>
    </row>
    <row r="29" spans="1:30" s="712" customFormat="1" ht="24" customHeight="1">
      <c r="A29" s="1059">
        <v>32</v>
      </c>
      <c r="B29" s="708" t="s">
        <v>47</v>
      </c>
      <c r="C29" s="709" t="s">
        <v>642</v>
      </c>
      <c r="D29" s="1064">
        <v>12475513.329999991</v>
      </c>
      <c r="E29" s="1065">
        <v>0</v>
      </c>
      <c r="F29" s="1065">
        <v>0</v>
      </c>
      <c r="G29" s="1066">
        <v>0</v>
      </c>
      <c r="H29" s="1067">
        <v>0</v>
      </c>
      <c r="I29" s="662"/>
      <c r="J29" s="662"/>
      <c r="K29" s="662"/>
      <c r="L29" s="662"/>
      <c r="M29" s="662"/>
      <c r="N29" s="662"/>
      <c r="O29" s="662"/>
      <c r="P29" s="662"/>
      <c r="Q29" s="662"/>
      <c r="R29" s="662"/>
      <c r="S29" s="662"/>
      <c r="T29" s="662"/>
      <c r="U29" s="662"/>
      <c r="V29" s="662"/>
      <c r="W29" s="662"/>
      <c r="X29" s="662"/>
      <c r="Y29" s="662"/>
      <c r="Z29" s="662"/>
      <c r="AA29" s="662"/>
      <c r="AB29" s="662"/>
      <c r="AC29" s="662"/>
      <c r="AD29" s="662"/>
    </row>
    <row r="30" spans="1:30" s="710" customFormat="1" ht="19.5" customHeight="1">
      <c r="A30" s="713" t="s">
        <v>4</v>
      </c>
      <c r="B30" s="714"/>
      <c r="C30" s="713"/>
      <c r="D30" s="715" t="s">
        <v>4</v>
      </c>
      <c r="E30" s="715" t="s">
        <v>4</v>
      </c>
      <c r="F30" s="715" t="s">
        <v>4</v>
      </c>
      <c r="G30" s="716" t="s">
        <v>4</v>
      </c>
      <c r="H30" s="715" t="s">
        <v>4</v>
      </c>
      <c r="I30" s="662"/>
      <c r="J30" s="662"/>
      <c r="K30" s="672" t="s">
        <v>4</v>
      </c>
      <c r="L30" s="672" t="s">
        <v>4</v>
      </c>
      <c r="M30" s="672" t="s">
        <v>4</v>
      </c>
      <c r="N30" s="672" t="s">
        <v>4</v>
      </c>
      <c r="O30" s="662"/>
      <c r="P30" s="662"/>
      <c r="Q30" s="662"/>
      <c r="R30" s="662"/>
      <c r="S30" s="662"/>
      <c r="T30" s="662"/>
      <c r="U30" s="662"/>
      <c r="V30" s="662"/>
      <c r="W30" s="672" t="s">
        <v>4</v>
      </c>
      <c r="X30" s="672" t="s">
        <v>4</v>
      </c>
      <c r="Y30" s="672" t="s">
        <v>4</v>
      </c>
      <c r="Z30" s="672" t="s">
        <v>4</v>
      </c>
      <c r="AA30" s="662"/>
      <c r="AB30" s="662"/>
      <c r="AC30" s="662"/>
      <c r="AD30" s="662"/>
    </row>
    <row r="31" spans="1:30" ht="27" customHeight="1">
      <c r="A31" s="660"/>
      <c r="B31" s="1735" t="s">
        <v>4</v>
      </c>
      <c r="C31" s="1735"/>
      <c r="D31" s="660"/>
      <c r="E31" s="660"/>
      <c r="F31" s="660"/>
      <c r="G31" s="660"/>
      <c r="H31" s="660"/>
    </row>
    <row r="32" spans="1:30">
      <c r="A32" s="660"/>
      <c r="B32" s="660"/>
      <c r="C32" s="660"/>
      <c r="D32" s="660"/>
      <c r="E32" s="660"/>
      <c r="F32" s="660"/>
      <c r="G32" s="660"/>
      <c r="H32" s="660"/>
    </row>
    <row r="33" spans="1:8">
      <c r="A33" s="660"/>
      <c r="B33" s="660"/>
      <c r="C33" s="660"/>
      <c r="D33" s="660"/>
      <c r="E33" s="660"/>
      <c r="F33" s="660"/>
      <c r="G33" s="660"/>
      <c r="H33" s="660"/>
    </row>
    <row r="34" spans="1:8">
      <c r="A34" s="660"/>
      <c r="B34" s="660"/>
      <c r="C34" s="660"/>
      <c r="D34" s="660"/>
      <c r="E34" s="660"/>
      <c r="F34" s="660"/>
      <c r="G34" s="660"/>
      <c r="H34" s="660"/>
    </row>
    <row r="37" spans="1:8">
      <c r="D37" s="717" t="s">
        <v>4</v>
      </c>
    </row>
    <row r="45" spans="1:8">
      <c r="D45" s="718" t="s">
        <v>4</v>
      </c>
    </row>
  </sheetData>
  <mergeCells count="8">
    <mergeCell ref="A13:C13"/>
    <mergeCell ref="B31:C31"/>
    <mergeCell ref="A1:C1"/>
    <mergeCell ref="A2:H2"/>
    <mergeCell ref="D5:F5"/>
    <mergeCell ref="G5:H5"/>
    <mergeCell ref="D6:F6"/>
    <mergeCell ref="G6:H6"/>
  </mergeCells>
  <printOptions horizontalCentered="1"/>
  <pageMargins left="0.31496062992125984" right="0.31496062992125984" top="0.70866141732283472" bottom="0.19685039370078741" header="0.43307086614173229" footer="0.31496062992125984"/>
  <pageSetup paperSize="9" scale="75" firstPageNumber="62" orientation="landscape" useFirstPageNumber="1" r:id="rId1"/>
  <headerFooter alignWithMargins="0">
    <oddHeader>&amp;C&amp;"Arial,Normalny"&amp;12- &amp;P -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L36"/>
  <sheetViews>
    <sheetView showGridLines="0" showZeros="0" zoomScale="75" zoomScaleNormal="75" zoomScaleSheetLayoutView="75" workbookViewId="0">
      <selection activeCell="H35" sqref="H35"/>
    </sheetView>
  </sheetViews>
  <sheetFormatPr defaultColWidth="27.140625" defaultRowHeight="14.25"/>
  <cols>
    <col min="1" max="1" width="5.85546875" style="388" customWidth="1"/>
    <col min="2" max="2" width="53" style="388" customWidth="1"/>
    <col min="3" max="3" width="22.5703125" style="388" customWidth="1"/>
    <col min="4" max="4" width="18.5703125" style="388" customWidth="1"/>
    <col min="5" max="5" width="3.85546875" style="388" customWidth="1"/>
    <col min="6" max="6" width="22.7109375" style="388" customWidth="1"/>
    <col min="7" max="8" width="23.140625" style="388" customWidth="1"/>
    <col min="9" max="16384" width="27.140625" style="388"/>
  </cols>
  <sheetData>
    <row r="1" spans="1:8" ht="15.75">
      <c r="A1" s="1747" t="s">
        <v>532</v>
      </c>
      <c r="B1" s="1747"/>
      <c r="C1" s="1747"/>
      <c r="D1" s="387"/>
      <c r="E1" s="1179"/>
    </row>
    <row r="4" spans="1:8" ht="15.75">
      <c r="A4" s="1748" t="s">
        <v>533</v>
      </c>
      <c r="B4" s="1748"/>
      <c r="C4" s="1748"/>
      <c r="D4" s="1748"/>
      <c r="E4" s="1748"/>
      <c r="F4" s="1748"/>
      <c r="G4" s="1748"/>
      <c r="H4" s="993"/>
    </row>
    <row r="5" spans="1:8" ht="15">
      <c r="B5" s="390"/>
      <c r="C5" s="391"/>
      <c r="D5" s="391"/>
      <c r="E5" s="391"/>
      <c r="F5" s="391"/>
      <c r="G5" s="391"/>
      <c r="H5" s="391"/>
    </row>
    <row r="6" spans="1:8" ht="15">
      <c r="G6" s="429" t="s">
        <v>2</v>
      </c>
      <c r="H6" s="429"/>
    </row>
    <row r="7" spans="1:8" ht="15">
      <c r="A7" s="392"/>
      <c r="B7" s="393"/>
      <c r="C7" s="394" t="s">
        <v>233</v>
      </c>
      <c r="D7" s="428" t="s">
        <v>534</v>
      </c>
      <c r="E7" s="1227"/>
      <c r="F7" s="425" t="s">
        <v>535</v>
      </c>
      <c r="G7" s="395" t="s">
        <v>536</v>
      </c>
      <c r="H7" s="1068"/>
    </row>
    <row r="8" spans="1:8" ht="15">
      <c r="A8" s="396"/>
      <c r="B8" s="397" t="s">
        <v>3</v>
      </c>
      <c r="C8" s="398" t="s">
        <v>234</v>
      </c>
      <c r="D8" s="424" t="s">
        <v>537</v>
      </c>
      <c r="E8" s="1223"/>
      <c r="F8" s="426" t="s">
        <v>538</v>
      </c>
      <c r="G8" s="398" t="s">
        <v>537</v>
      </c>
      <c r="H8" s="1068"/>
    </row>
    <row r="9" spans="1:8" ht="15">
      <c r="A9" s="399"/>
      <c r="B9" s="400"/>
      <c r="C9" s="398" t="s">
        <v>726</v>
      </c>
      <c r="D9" s="424"/>
      <c r="E9" s="1223"/>
      <c r="F9" s="426" t="s">
        <v>775</v>
      </c>
      <c r="G9" s="398" t="s">
        <v>539</v>
      </c>
      <c r="H9" s="424"/>
    </row>
    <row r="10" spans="1:8" s="403" customFormat="1" ht="11.25">
      <c r="A10" s="1749" t="s">
        <v>455</v>
      </c>
      <c r="B10" s="1750"/>
      <c r="C10" s="401">
        <v>2</v>
      </c>
      <c r="D10" s="423">
        <v>3</v>
      </c>
      <c r="E10" s="402"/>
      <c r="F10" s="401">
        <v>4</v>
      </c>
      <c r="G10" s="402">
        <v>5</v>
      </c>
      <c r="H10" s="1069"/>
    </row>
    <row r="11" spans="1:8" ht="24" customHeight="1">
      <c r="A11" s="1751" t="s">
        <v>540</v>
      </c>
      <c r="B11" s="1752"/>
      <c r="C11" s="894">
        <v>237500000</v>
      </c>
      <c r="D11" s="895">
        <v>237500000</v>
      </c>
      <c r="E11" s="1224"/>
      <c r="F11" s="896">
        <v>232591733.84000009</v>
      </c>
      <c r="G11" s="896">
        <v>4908266.159999907</v>
      </c>
      <c r="H11" s="1070"/>
    </row>
    <row r="12" spans="1:8" ht="24" customHeight="1">
      <c r="A12" s="1753" t="s">
        <v>541</v>
      </c>
      <c r="B12" s="1754"/>
      <c r="C12" s="894">
        <v>29961892000</v>
      </c>
      <c r="D12" s="895">
        <v>27232595441.969997</v>
      </c>
      <c r="E12" s="1228" t="s">
        <v>792</v>
      </c>
      <c r="F12" s="896">
        <v>27131672806.009998</v>
      </c>
      <c r="G12" s="896">
        <v>100922635.96000004</v>
      </c>
      <c r="H12" s="895"/>
    </row>
    <row r="13" spans="1:8" ht="18" customHeight="1">
      <c r="A13" s="1745" t="s">
        <v>542</v>
      </c>
      <c r="B13" s="1746"/>
      <c r="C13" s="897" t="s">
        <v>4</v>
      </c>
      <c r="D13" s="898"/>
      <c r="E13" s="1225"/>
      <c r="F13" s="899"/>
      <c r="G13" s="896"/>
      <c r="H13" s="1070"/>
    </row>
    <row r="14" spans="1:8" ht="15.75" customHeight="1">
      <c r="A14" s="1745" t="s">
        <v>543</v>
      </c>
      <c r="B14" s="1746"/>
      <c r="C14" s="897">
        <v>11766410000</v>
      </c>
      <c r="D14" s="898">
        <v>13604167305.75</v>
      </c>
      <c r="E14" s="1225"/>
      <c r="F14" s="899">
        <v>13603302397.92</v>
      </c>
      <c r="G14" s="899">
        <v>864907.82999992371</v>
      </c>
      <c r="H14" s="898"/>
    </row>
    <row r="15" spans="1:8" ht="15.75" customHeight="1">
      <c r="A15" s="1745" t="s">
        <v>544</v>
      </c>
      <c r="B15" s="1746"/>
      <c r="C15" s="897">
        <v>1192933000</v>
      </c>
      <c r="D15" s="898">
        <v>634605128</v>
      </c>
      <c r="E15" s="1225"/>
      <c r="F15" s="899">
        <v>634605128</v>
      </c>
      <c r="G15" s="899"/>
      <c r="H15" s="1071"/>
    </row>
    <row r="16" spans="1:8" ht="15.75" customHeight="1">
      <c r="A16" s="1745" t="s">
        <v>545</v>
      </c>
      <c r="B16" s="1746"/>
      <c r="C16" s="897">
        <v>4721905000</v>
      </c>
      <c r="D16" s="898">
        <v>4331305239.0900002</v>
      </c>
      <c r="E16" s="1225"/>
      <c r="F16" s="899">
        <v>4239023085.75</v>
      </c>
      <c r="G16" s="899">
        <v>92282153.340000153</v>
      </c>
      <c r="H16" s="898"/>
    </row>
    <row r="17" spans="1:12" ht="15.75" customHeight="1">
      <c r="A17" s="1745" t="s">
        <v>546</v>
      </c>
      <c r="B17" s="1746"/>
      <c r="C17" s="897">
        <v>3785470000</v>
      </c>
      <c r="D17" s="898">
        <v>3342116836.5999999</v>
      </c>
      <c r="E17" s="1225"/>
      <c r="F17" s="899">
        <v>3334341261.8099999</v>
      </c>
      <c r="G17" s="899">
        <v>7775574.7899999619</v>
      </c>
      <c r="H17" s="898"/>
    </row>
    <row r="18" spans="1:12" ht="15.75" customHeight="1">
      <c r="A18" s="1745" t="s">
        <v>731</v>
      </c>
      <c r="B18" s="1746"/>
      <c r="C18" s="897">
        <v>3050000000</v>
      </c>
      <c r="D18" s="898">
        <v>2610000000</v>
      </c>
      <c r="E18" s="1225"/>
      <c r="F18" s="899">
        <v>2610000000</v>
      </c>
      <c r="G18" s="899"/>
      <c r="H18" s="1071"/>
    </row>
    <row r="19" spans="1:12" ht="15.75" customHeight="1">
      <c r="A19" s="1745" t="s">
        <v>547</v>
      </c>
      <c r="B19" s="1746"/>
      <c r="C19" s="897"/>
      <c r="E19" s="1225"/>
      <c r="G19" s="899"/>
      <c r="H19" s="1071"/>
    </row>
    <row r="20" spans="1:12" ht="15.75" customHeight="1">
      <c r="A20" s="404" t="s">
        <v>548</v>
      </c>
      <c r="B20" s="405"/>
      <c r="C20" s="897">
        <v>5445174000</v>
      </c>
      <c r="D20" s="898">
        <v>2710400932.5299997</v>
      </c>
      <c r="E20" s="1225"/>
      <c r="F20" s="899">
        <v>2710400932.5299997</v>
      </c>
      <c r="G20" s="899"/>
      <c r="H20" s="898"/>
    </row>
    <row r="21" spans="1:12" ht="12.75" customHeight="1">
      <c r="A21" s="1743" t="s">
        <v>4</v>
      </c>
      <c r="B21" s="1744"/>
      <c r="C21" s="406"/>
      <c r="D21" s="407"/>
      <c r="E21" s="1226"/>
      <c r="F21" s="427"/>
      <c r="G21" s="408"/>
      <c r="H21" s="1072"/>
    </row>
    <row r="22" spans="1:12" s="422" customFormat="1" ht="11.25" customHeight="1">
      <c r="A22" s="828"/>
      <c r="B22" s="820"/>
      <c r="C22" s="820"/>
      <c r="D22" s="820"/>
      <c r="E22" s="820"/>
      <c r="F22" s="820"/>
      <c r="G22" s="820"/>
      <c r="H22" s="820"/>
      <c r="I22" s="421"/>
      <c r="J22" s="421"/>
      <c r="K22" s="421"/>
      <c r="L22" s="421"/>
    </row>
    <row r="23" spans="1:12" ht="16.5" customHeight="1">
      <c r="A23" s="828" t="s">
        <v>793</v>
      </c>
      <c r="I23" s="389"/>
    </row>
    <row r="24" spans="1:12" ht="15.75" customHeight="1">
      <c r="A24" s="828" t="s">
        <v>794</v>
      </c>
      <c r="B24" s="409"/>
      <c r="C24" s="410"/>
      <c r="D24" s="410"/>
      <c r="E24" s="410"/>
      <c r="F24" s="411"/>
      <c r="G24" s="410"/>
      <c r="H24" s="410"/>
    </row>
    <row r="25" spans="1:12" ht="15.75" customHeight="1">
      <c r="A25" s="412"/>
      <c r="B25" s="409"/>
      <c r="C25" s="410"/>
      <c r="D25" s="410"/>
      <c r="E25" s="410"/>
      <c r="F25" s="411"/>
      <c r="G25" s="410"/>
      <c r="H25" s="410"/>
    </row>
    <row r="26" spans="1:12" ht="17.25" customHeight="1"/>
    <row r="30" spans="1:12" ht="15">
      <c r="D30" s="373"/>
      <c r="E30" s="373"/>
      <c r="F30" s="374"/>
    </row>
    <row r="36" spans="3:9" ht="15">
      <c r="C36" s="73"/>
      <c r="D36" s="73"/>
      <c r="E36" s="73"/>
      <c r="F36" s="73"/>
      <c r="G36" s="73"/>
      <c r="H36" s="73"/>
      <c r="I36" s="73"/>
    </row>
  </sheetData>
  <mergeCells count="13">
    <mergeCell ref="A1:C1"/>
    <mergeCell ref="A4:G4"/>
    <mergeCell ref="A10:B10"/>
    <mergeCell ref="A11:B11"/>
    <mergeCell ref="A12:B12"/>
    <mergeCell ref="A21:B21"/>
    <mergeCell ref="A13:B13"/>
    <mergeCell ref="A14:B14"/>
    <mergeCell ref="A15:B15"/>
    <mergeCell ref="A16:B16"/>
    <mergeCell ref="A17:B17"/>
    <mergeCell ref="A19:B19"/>
    <mergeCell ref="A18:B18"/>
  </mergeCells>
  <printOptions horizontalCentered="1"/>
  <pageMargins left="0.39370078740157483" right="0.39370078740157483" top="0.59055118110236227" bottom="0.39370078740157483" header="0.51181102362204722" footer="0.51181102362204722"/>
  <pageSetup paperSize="9" scale="75" firstPageNumber="63" orientation="landscape" useFirstPageNumber="1" r:id="rId1"/>
  <headerFooter alignWithMargins="0">
    <oddHeader>&amp;C&amp;"Arial,Normalny"&amp;12 - &amp;P -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/>
  <dimension ref="A1:Q35"/>
  <sheetViews>
    <sheetView showGridLines="0" showZeros="0" showOutlineSymbols="0" zoomScale="75" zoomScaleNormal="75" workbookViewId="0">
      <selection activeCell="N29" sqref="N29"/>
    </sheetView>
  </sheetViews>
  <sheetFormatPr defaultRowHeight="12.75"/>
  <cols>
    <col min="1" max="1" width="4.5703125" style="265" customWidth="1"/>
    <col min="2" max="2" width="87.28515625" style="265" customWidth="1"/>
    <col min="3" max="3" width="21.85546875" style="265" customWidth="1"/>
    <col min="4" max="4" width="20.7109375" style="265" customWidth="1"/>
    <col min="5" max="5" width="2.28515625" style="265" customWidth="1"/>
    <col min="6" max="6" width="16.7109375" style="265" customWidth="1"/>
    <col min="7" max="7" width="3.85546875" style="265" customWidth="1"/>
    <col min="8" max="9" width="9.140625" style="265"/>
    <col min="10" max="10" width="4.140625" style="265" bestFit="1" customWidth="1"/>
    <col min="11" max="11" width="13.85546875" style="265" bestFit="1" customWidth="1"/>
    <col min="12" max="12" width="9.140625" style="265"/>
    <col min="13" max="13" width="16.85546875" style="265" bestFit="1" customWidth="1"/>
    <col min="14" max="14" width="9.140625" style="265"/>
    <col min="15" max="15" width="19.28515625" style="265" customWidth="1"/>
    <col min="16" max="16" width="9.140625" style="265"/>
    <col min="17" max="17" width="25.42578125" style="265" customWidth="1"/>
    <col min="18" max="257" width="9.140625" style="265"/>
    <col min="258" max="258" width="4.5703125" style="265" customWidth="1"/>
    <col min="259" max="259" width="87.28515625" style="265" customWidth="1"/>
    <col min="260" max="261" width="20.7109375" style="265" customWidth="1"/>
    <col min="262" max="262" width="16.7109375" style="265" customWidth="1"/>
    <col min="263" max="263" width="3.85546875" style="265" customWidth="1"/>
    <col min="264" max="270" width="9.140625" style="265"/>
    <col min="271" max="271" width="19.28515625" style="265" customWidth="1"/>
    <col min="272" max="272" width="9.140625" style="265"/>
    <col min="273" max="273" width="25.42578125" style="265" customWidth="1"/>
    <col min="274" max="513" width="9.140625" style="265"/>
    <col min="514" max="514" width="4.5703125" style="265" customWidth="1"/>
    <col min="515" max="515" width="87.28515625" style="265" customWidth="1"/>
    <col min="516" max="517" width="20.7109375" style="265" customWidth="1"/>
    <col min="518" max="518" width="16.7109375" style="265" customWidth="1"/>
    <col min="519" max="519" width="3.85546875" style="265" customWidth="1"/>
    <col min="520" max="526" width="9.140625" style="265"/>
    <col min="527" max="527" width="19.28515625" style="265" customWidth="1"/>
    <col min="528" max="528" width="9.140625" style="265"/>
    <col min="529" max="529" width="25.42578125" style="265" customWidth="1"/>
    <col min="530" max="769" width="9.140625" style="265"/>
    <col min="770" max="770" width="4.5703125" style="265" customWidth="1"/>
    <col min="771" max="771" width="87.28515625" style="265" customWidth="1"/>
    <col min="772" max="773" width="20.7109375" style="265" customWidth="1"/>
    <col min="774" max="774" width="16.7109375" style="265" customWidth="1"/>
    <col min="775" max="775" width="3.85546875" style="265" customWidth="1"/>
    <col min="776" max="782" width="9.140625" style="265"/>
    <col min="783" max="783" width="19.28515625" style="265" customWidth="1"/>
    <col min="784" max="784" width="9.140625" style="265"/>
    <col min="785" max="785" width="25.42578125" style="265" customWidth="1"/>
    <col min="786" max="1025" width="9.140625" style="265"/>
    <col min="1026" max="1026" width="4.5703125" style="265" customWidth="1"/>
    <col min="1027" max="1027" width="87.28515625" style="265" customWidth="1"/>
    <col min="1028" max="1029" width="20.7109375" style="265" customWidth="1"/>
    <col min="1030" max="1030" width="16.7109375" style="265" customWidth="1"/>
    <col min="1031" max="1031" width="3.85546875" style="265" customWidth="1"/>
    <col min="1032" max="1038" width="9.140625" style="265"/>
    <col min="1039" max="1039" width="19.28515625" style="265" customWidth="1"/>
    <col min="1040" max="1040" width="9.140625" style="265"/>
    <col min="1041" max="1041" width="25.42578125" style="265" customWidth="1"/>
    <col min="1042" max="1281" width="9.140625" style="265"/>
    <col min="1282" max="1282" width="4.5703125" style="265" customWidth="1"/>
    <col min="1283" max="1283" width="87.28515625" style="265" customWidth="1"/>
    <col min="1284" max="1285" width="20.7109375" style="265" customWidth="1"/>
    <col min="1286" max="1286" width="16.7109375" style="265" customWidth="1"/>
    <col min="1287" max="1287" width="3.85546875" style="265" customWidth="1"/>
    <col min="1288" max="1294" width="9.140625" style="265"/>
    <col min="1295" max="1295" width="19.28515625" style="265" customWidth="1"/>
    <col min="1296" max="1296" width="9.140625" style="265"/>
    <col min="1297" max="1297" width="25.42578125" style="265" customWidth="1"/>
    <col min="1298" max="1537" width="9.140625" style="265"/>
    <col min="1538" max="1538" width="4.5703125" style="265" customWidth="1"/>
    <col min="1539" max="1539" width="87.28515625" style="265" customWidth="1"/>
    <col min="1540" max="1541" width="20.7109375" style="265" customWidth="1"/>
    <col min="1542" max="1542" width="16.7109375" style="265" customWidth="1"/>
    <col min="1543" max="1543" width="3.85546875" style="265" customWidth="1"/>
    <col min="1544" max="1550" width="9.140625" style="265"/>
    <col min="1551" max="1551" width="19.28515625" style="265" customWidth="1"/>
    <col min="1552" max="1552" width="9.140625" style="265"/>
    <col min="1553" max="1553" width="25.42578125" style="265" customWidth="1"/>
    <col min="1554" max="1793" width="9.140625" style="265"/>
    <col min="1794" max="1794" width="4.5703125" style="265" customWidth="1"/>
    <col min="1795" max="1795" width="87.28515625" style="265" customWidth="1"/>
    <col min="1796" max="1797" width="20.7109375" style="265" customWidth="1"/>
    <col min="1798" max="1798" width="16.7109375" style="265" customWidth="1"/>
    <col min="1799" max="1799" width="3.85546875" style="265" customWidth="1"/>
    <col min="1800" max="1806" width="9.140625" style="265"/>
    <col min="1807" max="1807" width="19.28515625" style="265" customWidth="1"/>
    <col min="1808" max="1808" width="9.140625" style="265"/>
    <col min="1809" max="1809" width="25.42578125" style="265" customWidth="1"/>
    <col min="1810" max="2049" width="9.140625" style="265"/>
    <col min="2050" max="2050" width="4.5703125" style="265" customWidth="1"/>
    <col min="2051" max="2051" width="87.28515625" style="265" customWidth="1"/>
    <col min="2052" max="2053" width="20.7109375" style="265" customWidth="1"/>
    <col min="2054" max="2054" width="16.7109375" style="265" customWidth="1"/>
    <col min="2055" max="2055" width="3.85546875" style="265" customWidth="1"/>
    <col min="2056" max="2062" width="9.140625" style="265"/>
    <col min="2063" max="2063" width="19.28515625" style="265" customWidth="1"/>
    <col min="2064" max="2064" width="9.140625" style="265"/>
    <col min="2065" max="2065" width="25.42578125" style="265" customWidth="1"/>
    <col min="2066" max="2305" width="9.140625" style="265"/>
    <col min="2306" max="2306" width="4.5703125" style="265" customWidth="1"/>
    <col min="2307" max="2307" width="87.28515625" style="265" customWidth="1"/>
    <col min="2308" max="2309" width="20.7109375" style="265" customWidth="1"/>
    <col min="2310" max="2310" width="16.7109375" style="265" customWidth="1"/>
    <col min="2311" max="2311" width="3.85546875" style="265" customWidth="1"/>
    <col min="2312" max="2318" width="9.140625" style="265"/>
    <col min="2319" max="2319" width="19.28515625" style="265" customWidth="1"/>
    <col min="2320" max="2320" width="9.140625" style="265"/>
    <col min="2321" max="2321" width="25.42578125" style="265" customWidth="1"/>
    <col min="2322" max="2561" width="9.140625" style="265"/>
    <col min="2562" max="2562" width="4.5703125" style="265" customWidth="1"/>
    <col min="2563" max="2563" width="87.28515625" style="265" customWidth="1"/>
    <col min="2564" max="2565" width="20.7109375" style="265" customWidth="1"/>
    <col min="2566" max="2566" width="16.7109375" style="265" customWidth="1"/>
    <col min="2567" max="2567" width="3.85546875" style="265" customWidth="1"/>
    <col min="2568" max="2574" width="9.140625" style="265"/>
    <col min="2575" max="2575" width="19.28515625" style="265" customWidth="1"/>
    <col min="2576" max="2576" width="9.140625" style="265"/>
    <col min="2577" max="2577" width="25.42578125" style="265" customWidth="1"/>
    <col min="2578" max="2817" width="9.140625" style="265"/>
    <col min="2818" max="2818" width="4.5703125" style="265" customWidth="1"/>
    <col min="2819" max="2819" width="87.28515625" style="265" customWidth="1"/>
    <col min="2820" max="2821" width="20.7109375" style="265" customWidth="1"/>
    <col min="2822" max="2822" width="16.7109375" style="265" customWidth="1"/>
    <col min="2823" max="2823" width="3.85546875" style="265" customWidth="1"/>
    <col min="2824" max="2830" width="9.140625" style="265"/>
    <col min="2831" max="2831" width="19.28515625" style="265" customWidth="1"/>
    <col min="2832" max="2832" width="9.140625" style="265"/>
    <col min="2833" max="2833" width="25.42578125" style="265" customWidth="1"/>
    <col min="2834" max="3073" width="9.140625" style="265"/>
    <col min="3074" max="3074" width="4.5703125" style="265" customWidth="1"/>
    <col min="3075" max="3075" width="87.28515625" style="265" customWidth="1"/>
    <col min="3076" max="3077" width="20.7109375" style="265" customWidth="1"/>
    <col min="3078" max="3078" width="16.7109375" style="265" customWidth="1"/>
    <col min="3079" max="3079" width="3.85546875" style="265" customWidth="1"/>
    <col min="3080" max="3086" width="9.140625" style="265"/>
    <col min="3087" max="3087" width="19.28515625" style="265" customWidth="1"/>
    <col min="3088" max="3088" width="9.140625" style="265"/>
    <col min="3089" max="3089" width="25.42578125" style="265" customWidth="1"/>
    <col min="3090" max="3329" width="9.140625" style="265"/>
    <col min="3330" max="3330" width="4.5703125" style="265" customWidth="1"/>
    <col min="3331" max="3331" width="87.28515625" style="265" customWidth="1"/>
    <col min="3332" max="3333" width="20.7109375" style="265" customWidth="1"/>
    <col min="3334" max="3334" width="16.7109375" style="265" customWidth="1"/>
    <col min="3335" max="3335" width="3.85546875" style="265" customWidth="1"/>
    <col min="3336" max="3342" width="9.140625" style="265"/>
    <col min="3343" max="3343" width="19.28515625" style="265" customWidth="1"/>
    <col min="3344" max="3344" width="9.140625" style="265"/>
    <col min="3345" max="3345" width="25.42578125" style="265" customWidth="1"/>
    <col min="3346" max="3585" width="9.140625" style="265"/>
    <col min="3586" max="3586" width="4.5703125" style="265" customWidth="1"/>
    <col min="3587" max="3587" width="87.28515625" style="265" customWidth="1"/>
    <col min="3588" max="3589" width="20.7109375" style="265" customWidth="1"/>
    <col min="3590" max="3590" width="16.7109375" style="265" customWidth="1"/>
    <col min="3591" max="3591" width="3.85546875" style="265" customWidth="1"/>
    <col min="3592" max="3598" width="9.140625" style="265"/>
    <col min="3599" max="3599" width="19.28515625" style="265" customWidth="1"/>
    <col min="3600" max="3600" width="9.140625" style="265"/>
    <col min="3601" max="3601" width="25.42578125" style="265" customWidth="1"/>
    <col min="3602" max="3841" width="9.140625" style="265"/>
    <col min="3842" max="3842" width="4.5703125" style="265" customWidth="1"/>
    <col min="3843" max="3843" width="87.28515625" style="265" customWidth="1"/>
    <col min="3844" max="3845" width="20.7109375" style="265" customWidth="1"/>
    <col min="3846" max="3846" width="16.7109375" style="265" customWidth="1"/>
    <col min="3847" max="3847" width="3.85546875" style="265" customWidth="1"/>
    <col min="3848" max="3854" width="9.140625" style="265"/>
    <col min="3855" max="3855" width="19.28515625" style="265" customWidth="1"/>
    <col min="3856" max="3856" width="9.140625" style="265"/>
    <col min="3857" max="3857" width="25.42578125" style="265" customWidth="1"/>
    <col min="3858" max="4097" width="9.140625" style="265"/>
    <col min="4098" max="4098" width="4.5703125" style="265" customWidth="1"/>
    <col min="4099" max="4099" width="87.28515625" style="265" customWidth="1"/>
    <col min="4100" max="4101" width="20.7109375" style="265" customWidth="1"/>
    <col min="4102" max="4102" width="16.7109375" style="265" customWidth="1"/>
    <col min="4103" max="4103" width="3.85546875" style="265" customWidth="1"/>
    <col min="4104" max="4110" width="9.140625" style="265"/>
    <col min="4111" max="4111" width="19.28515625" style="265" customWidth="1"/>
    <col min="4112" max="4112" width="9.140625" style="265"/>
    <col min="4113" max="4113" width="25.42578125" style="265" customWidth="1"/>
    <col min="4114" max="4353" width="9.140625" style="265"/>
    <col min="4354" max="4354" width="4.5703125" style="265" customWidth="1"/>
    <col min="4355" max="4355" width="87.28515625" style="265" customWidth="1"/>
    <col min="4356" max="4357" width="20.7109375" style="265" customWidth="1"/>
    <col min="4358" max="4358" width="16.7109375" style="265" customWidth="1"/>
    <col min="4359" max="4359" width="3.85546875" style="265" customWidth="1"/>
    <col min="4360" max="4366" width="9.140625" style="265"/>
    <col min="4367" max="4367" width="19.28515625" style="265" customWidth="1"/>
    <col min="4368" max="4368" width="9.140625" style="265"/>
    <col min="4369" max="4369" width="25.42578125" style="265" customWidth="1"/>
    <col min="4370" max="4609" width="9.140625" style="265"/>
    <col min="4610" max="4610" width="4.5703125" style="265" customWidth="1"/>
    <col min="4611" max="4611" width="87.28515625" style="265" customWidth="1"/>
    <col min="4612" max="4613" width="20.7109375" style="265" customWidth="1"/>
    <col min="4614" max="4614" width="16.7109375" style="265" customWidth="1"/>
    <col min="4615" max="4615" width="3.85546875" style="265" customWidth="1"/>
    <col min="4616" max="4622" width="9.140625" style="265"/>
    <col min="4623" max="4623" width="19.28515625" style="265" customWidth="1"/>
    <col min="4624" max="4624" width="9.140625" style="265"/>
    <col min="4625" max="4625" width="25.42578125" style="265" customWidth="1"/>
    <col min="4626" max="4865" width="9.140625" style="265"/>
    <col min="4866" max="4866" width="4.5703125" style="265" customWidth="1"/>
    <col min="4867" max="4867" width="87.28515625" style="265" customWidth="1"/>
    <col min="4868" max="4869" width="20.7109375" style="265" customWidth="1"/>
    <col min="4870" max="4870" width="16.7109375" style="265" customWidth="1"/>
    <col min="4871" max="4871" width="3.85546875" style="265" customWidth="1"/>
    <col min="4872" max="4878" width="9.140625" style="265"/>
    <col min="4879" max="4879" width="19.28515625" style="265" customWidth="1"/>
    <col min="4880" max="4880" width="9.140625" style="265"/>
    <col min="4881" max="4881" width="25.42578125" style="265" customWidth="1"/>
    <col min="4882" max="5121" width="9.140625" style="265"/>
    <col min="5122" max="5122" width="4.5703125" style="265" customWidth="1"/>
    <col min="5123" max="5123" width="87.28515625" style="265" customWidth="1"/>
    <col min="5124" max="5125" width="20.7109375" style="265" customWidth="1"/>
    <col min="5126" max="5126" width="16.7109375" style="265" customWidth="1"/>
    <col min="5127" max="5127" width="3.85546875" style="265" customWidth="1"/>
    <col min="5128" max="5134" width="9.140625" style="265"/>
    <col min="5135" max="5135" width="19.28515625" style="265" customWidth="1"/>
    <col min="5136" max="5136" width="9.140625" style="265"/>
    <col min="5137" max="5137" width="25.42578125" style="265" customWidth="1"/>
    <col min="5138" max="5377" width="9.140625" style="265"/>
    <col min="5378" max="5378" width="4.5703125" style="265" customWidth="1"/>
    <col min="5379" max="5379" width="87.28515625" style="265" customWidth="1"/>
    <col min="5380" max="5381" width="20.7109375" style="265" customWidth="1"/>
    <col min="5382" max="5382" width="16.7109375" style="265" customWidth="1"/>
    <col min="5383" max="5383" width="3.85546875" style="265" customWidth="1"/>
    <col min="5384" max="5390" width="9.140625" style="265"/>
    <col min="5391" max="5391" width="19.28515625" style="265" customWidth="1"/>
    <col min="5392" max="5392" width="9.140625" style="265"/>
    <col min="5393" max="5393" width="25.42578125" style="265" customWidth="1"/>
    <col min="5394" max="5633" width="9.140625" style="265"/>
    <col min="5634" max="5634" width="4.5703125" style="265" customWidth="1"/>
    <col min="5635" max="5635" width="87.28515625" style="265" customWidth="1"/>
    <col min="5636" max="5637" width="20.7109375" style="265" customWidth="1"/>
    <col min="5638" max="5638" width="16.7109375" style="265" customWidth="1"/>
    <col min="5639" max="5639" width="3.85546875" style="265" customWidth="1"/>
    <col min="5640" max="5646" width="9.140625" style="265"/>
    <col min="5647" max="5647" width="19.28515625" style="265" customWidth="1"/>
    <col min="5648" max="5648" width="9.140625" style="265"/>
    <col min="5649" max="5649" width="25.42578125" style="265" customWidth="1"/>
    <col min="5650" max="5889" width="9.140625" style="265"/>
    <col min="5890" max="5890" width="4.5703125" style="265" customWidth="1"/>
    <col min="5891" max="5891" width="87.28515625" style="265" customWidth="1"/>
    <col min="5892" max="5893" width="20.7109375" style="265" customWidth="1"/>
    <col min="5894" max="5894" width="16.7109375" style="265" customWidth="1"/>
    <col min="5895" max="5895" width="3.85546875" style="265" customWidth="1"/>
    <col min="5896" max="5902" width="9.140625" style="265"/>
    <col min="5903" max="5903" width="19.28515625" style="265" customWidth="1"/>
    <col min="5904" max="5904" width="9.140625" style="265"/>
    <col min="5905" max="5905" width="25.42578125" style="265" customWidth="1"/>
    <col min="5906" max="6145" width="9.140625" style="265"/>
    <col min="6146" max="6146" width="4.5703125" style="265" customWidth="1"/>
    <col min="6147" max="6147" width="87.28515625" style="265" customWidth="1"/>
    <col min="6148" max="6149" width="20.7109375" style="265" customWidth="1"/>
    <col min="6150" max="6150" width="16.7109375" style="265" customWidth="1"/>
    <col min="6151" max="6151" width="3.85546875" style="265" customWidth="1"/>
    <col min="6152" max="6158" width="9.140625" style="265"/>
    <col min="6159" max="6159" width="19.28515625" style="265" customWidth="1"/>
    <col min="6160" max="6160" width="9.140625" style="265"/>
    <col min="6161" max="6161" width="25.42578125" style="265" customWidth="1"/>
    <col min="6162" max="6401" width="9.140625" style="265"/>
    <col min="6402" max="6402" width="4.5703125" style="265" customWidth="1"/>
    <col min="6403" max="6403" width="87.28515625" style="265" customWidth="1"/>
    <col min="6404" max="6405" width="20.7109375" style="265" customWidth="1"/>
    <col min="6406" max="6406" width="16.7109375" style="265" customWidth="1"/>
    <col min="6407" max="6407" width="3.85546875" style="265" customWidth="1"/>
    <col min="6408" max="6414" width="9.140625" style="265"/>
    <col min="6415" max="6415" width="19.28515625" style="265" customWidth="1"/>
    <col min="6416" max="6416" width="9.140625" style="265"/>
    <col min="6417" max="6417" width="25.42578125" style="265" customWidth="1"/>
    <col min="6418" max="6657" width="9.140625" style="265"/>
    <col min="6658" max="6658" width="4.5703125" style="265" customWidth="1"/>
    <col min="6659" max="6659" width="87.28515625" style="265" customWidth="1"/>
    <col min="6660" max="6661" width="20.7109375" style="265" customWidth="1"/>
    <col min="6662" max="6662" width="16.7109375" style="265" customWidth="1"/>
    <col min="6663" max="6663" width="3.85546875" style="265" customWidth="1"/>
    <col min="6664" max="6670" width="9.140625" style="265"/>
    <col min="6671" max="6671" width="19.28515625" style="265" customWidth="1"/>
    <col min="6672" max="6672" width="9.140625" style="265"/>
    <col min="6673" max="6673" width="25.42578125" style="265" customWidth="1"/>
    <col min="6674" max="6913" width="9.140625" style="265"/>
    <col min="6914" max="6914" width="4.5703125" style="265" customWidth="1"/>
    <col min="6915" max="6915" width="87.28515625" style="265" customWidth="1"/>
    <col min="6916" max="6917" width="20.7109375" style="265" customWidth="1"/>
    <col min="6918" max="6918" width="16.7109375" style="265" customWidth="1"/>
    <col min="6919" max="6919" width="3.85546875" style="265" customWidth="1"/>
    <col min="6920" max="6926" width="9.140625" style="265"/>
    <col min="6927" max="6927" width="19.28515625" style="265" customWidth="1"/>
    <col min="6928" max="6928" width="9.140625" style="265"/>
    <col min="6929" max="6929" width="25.42578125" style="265" customWidth="1"/>
    <col min="6930" max="7169" width="9.140625" style="265"/>
    <col min="7170" max="7170" width="4.5703125" style="265" customWidth="1"/>
    <col min="7171" max="7171" width="87.28515625" style="265" customWidth="1"/>
    <col min="7172" max="7173" width="20.7109375" style="265" customWidth="1"/>
    <col min="7174" max="7174" width="16.7109375" style="265" customWidth="1"/>
    <col min="7175" max="7175" width="3.85546875" style="265" customWidth="1"/>
    <col min="7176" max="7182" width="9.140625" style="265"/>
    <col min="7183" max="7183" width="19.28515625" style="265" customWidth="1"/>
    <col min="7184" max="7184" width="9.140625" style="265"/>
    <col min="7185" max="7185" width="25.42578125" style="265" customWidth="1"/>
    <col min="7186" max="7425" width="9.140625" style="265"/>
    <col min="7426" max="7426" width="4.5703125" style="265" customWidth="1"/>
    <col min="7427" max="7427" width="87.28515625" style="265" customWidth="1"/>
    <col min="7428" max="7429" width="20.7109375" style="265" customWidth="1"/>
    <col min="7430" max="7430" width="16.7109375" style="265" customWidth="1"/>
    <col min="7431" max="7431" width="3.85546875" style="265" customWidth="1"/>
    <col min="7432" max="7438" width="9.140625" style="265"/>
    <col min="7439" max="7439" width="19.28515625" style="265" customWidth="1"/>
    <col min="7440" max="7440" width="9.140625" style="265"/>
    <col min="7441" max="7441" width="25.42578125" style="265" customWidth="1"/>
    <col min="7442" max="7681" width="9.140625" style="265"/>
    <col min="7682" max="7682" width="4.5703125" style="265" customWidth="1"/>
    <col min="7683" max="7683" width="87.28515625" style="265" customWidth="1"/>
    <col min="7684" max="7685" width="20.7109375" style="265" customWidth="1"/>
    <col min="7686" max="7686" width="16.7109375" style="265" customWidth="1"/>
    <col min="7687" max="7687" width="3.85546875" style="265" customWidth="1"/>
    <col min="7688" max="7694" width="9.140625" style="265"/>
    <col min="7695" max="7695" width="19.28515625" style="265" customWidth="1"/>
    <col min="7696" max="7696" width="9.140625" style="265"/>
    <col min="7697" max="7697" width="25.42578125" style="265" customWidth="1"/>
    <col min="7698" max="7937" width="9.140625" style="265"/>
    <col min="7938" max="7938" width="4.5703125" style="265" customWidth="1"/>
    <col min="7939" max="7939" width="87.28515625" style="265" customWidth="1"/>
    <col min="7940" max="7941" width="20.7109375" style="265" customWidth="1"/>
    <col min="7942" max="7942" width="16.7109375" style="265" customWidth="1"/>
    <col min="7943" max="7943" width="3.85546875" style="265" customWidth="1"/>
    <col min="7944" max="7950" width="9.140625" style="265"/>
    <col min="7951" max="7951" width="19.28515625" style="265" customWidth="1"/>
    <col min="7952" max="7952" width="9.140625" style="265"/>
    <col min="7953" max="7953" width="25.42578125" style="265" customWidth="1"/>
    <col min="7954" max="8193" width="9.140625" style="265"/>
    <col min="8194" max="8194" width="4.5703125" style="265" customWidth="1"/>
    <col min="8195" max="8195" width="87.28515625" style="265" customWidth="1"/>
    <col min="8196" max="8197" width="20.7109375" style="265" customWidth="1"/>
    <col min="8198" max="8198" width="16.7109375" style="265" customWidth="1"/>
    <col min="8199" max="8199" width="3.85546875" style="265" customWidth="1"/>
    <col min="8200" max="8206" width="9.140625" style="265"/>
    <col min="8207" max="8207" width="19.28515625" style="265" customWidth="1"/>
    <col min="8208" max="8208" width="9.140625" style="265"/>
    <col min="8209" max="8209" width="25.42578125" style="265" customWidth="1"/>
    <col min="8210" max="8449" width="9.140625" style="265"/>
    <col min="8450" max="8450" width="4.5703125" style="265" customWidth="1"/>
    <col min="8451" max="8451" width="87.28515625" style="265" customWidth="1"/>
    <col min="8452" max="8453" width="20.7109375" style="265" customWidth="1"/>
    <col min="8454" max="8454" width="16.7109375" style="265" customWidth="1"/>
    <col min="8455" max="8455" width="3.85546875" style="265" customWidth="1"/>
    <col min="8456" max="8462" width="9.140625" style="265"/>
    <col min="8463" max="8463" width="19.28515625" style="265" customWidth="1"/>
    <col min="8464" max="8464" width="9.140625" style="265"/>
    <col min="8465" max="8465" width="25.42578125" style="265" customWidth="1"/>
    <col min="8466" max="8705" width="9.140625" style="265"/>
    <col min="8706" max="8706" width="4.5703125" style="265" customWidth="1"/>
    <col min="8707" max="8707" width="87.28515625" style="265" customWidth="1"/>
    <col min="8708" max="8709" width="20.7109375" style="265" customWidth="1"/>
    <col min="8710" max="8710" width="16.7109375" style="265" customWidth="1"/>
    <col min="8711" max="8711" width="3.85546875" style="265" customWidth="1"/>
    <col min="8712" max="8718" width="9.140625" style="265"/>
    <col min="8719" max="8719" width="19.28515625" style="265" customWidth="1"/>
    <col min="8720" max="8720" width="9.140625" style="265"/>
    <col min="8721" max="8721" width="25.42578125" style="265" customWidth="1"/>
    <col min="8722" max="8961" width="9.140625" style="265"/>
    <col min="8962" max="8962" width="4.5703125" style="265" customWidth="1"/>
    <col min="8963" max="8963" width="87.28515625" style="265" customWidth="1"/>
    <col min="8964" max="8965" width="20.7109375" style="265" customWidth="1"/>
    <col min="8966" max="8966" width="16.7109375" style="265" customWidth="1"/>
    <col min="8967" max="8967" width="3.85546875" style="265" customWidth="1"/>
    <col min="8968" max="8974" width="9.140625" style="265"/>
    <col min="8975" max="8975" width="19.28515625" style="265" customWidth="1"/>
    <col min="8976" max="8976" width="9.140625" style="265"/>
    <col min="8977" max="8977" width="25.42578125" style="265" customWidth="1"/>
    <col min="8978" max="9217" width="9.140625" style="265"/>
    <col min="9218" max="9218" width="4.5703125" style="265" customWidth="1"/>
    <col min="9219" max="9219" width="87.28515625" style="265" customWidth="1"/>
    <col min="9220" max="9221" width="20.7109375" style="265" customWidth="1"/>
    <col min="9222" max="9222" width="16.7109375" style="265" customWidth="1"/>
    <col min="9223" max="9223" width="3.85546875" style="265" customWidth="1"/>
    <col min="9224" max="9230" width="9.140625" style="265"/>
    <col min="9231" max="9231" width="19.28515625" style="265" customWidth="1"/>
    <col min="9232" max="9232" width="9.140625" style="265"/>
    <col min="9233" max="9233" width="25.42578125" style="265" customWidth="1"/>
    <col min="9234" max="9473" width="9.140625" style="265"/>
    <col min="9474" max="9474" width="4.5703125" style="265" customWidth="1"/>
    <col min="9475" max="9475" width="87.28515625" style="265" customWidth="1"/>
    <col min="9476" max="9477" width="20.7109375" style="265" customWidth="1"/>
    <col min="9478" max="9478" width="16.7109375" style="265" customWidth="1"/>
    <col min="9479" max="9479" width="3.85546875" style="265" customWidth="1"/>
    <col min="9480" max="9486" width="9.140625" style="265"/>
    <col min="9487" max="9487" width="19.28515625" style="265" customWidth="1"/>
    <col min="9488" max="9488" width="9.140625" style="265"/>
    <col min="9489" max="9489" width="25.42578125" style="265" customWidth="1"/>
    <col min="9490" max="9729" width="9.140625" style="265"/>
    <col min="9730" max="9730" width="4.5703125" style="265" customWidth="1"/>
    <col min="9731" max="9731" width="87.28515625" style="265" customWidth="1"/>
    <col min="9732" max="9733" width="20.7109375" style="265" customWidth="1"/>
    <col min="9734" max="9734" width="16.7109375" style="265" customWidth="1"/>
    <col min="9735" max="9735" width="3.85546875" style="265" customWidth="1"/>
    <col min="9736" max="9742" width="9.140625" style="265"/>
    <col min="9743" max="9743" width="19.28515625" style="265" customWidth="1"/>
    <col min="9744" max="9744" width="9.140625" style="265"/>
    <col min="9745" max="9745" width="25.42578125" style="265" customWidth="1"/>
    <col min="9746" max="9985" width="9.140625" style="265"/>
    <col min="9986" max="9986" width="4.5703125" style="265" customWidth="1"/>
    <col min="9987" max="9987" width="87.28515625" style="265" customWidth="1"/>
    <col min="9988" max="9989" width="20.7109375" style="265" customWidth="1"/>
    <col min="9990" max="9990" width="16.7109375" style="265" customWidth="1"/>
    <col min="9991" max="9991" width="3.85546875" style="265" customWidth="1"/>
    <col min="9992" max="9998" width="9.140625" style="265"/>
    <col min="9999" max="9999" width="19.28515625" style="265" customWidth="1"/>
    <col min="10000" max="10000" width="9.140625" style="265"/>
    <col min="10001" max="10001" width="25.42578125" style="265" customWidth="1"/>
    <col min="10002" max="10241" width="9.140625" style="265"/>
    <col min="10242" max="10242" width="4.5703125" style="265" customWidth="1"/>
    <col min="10243" max="10243" width="87.28515625" style="265" customWidth="1"/>
    <col min="10244" max="10245" width="20.7109375" style="265" customWidth="1"/>
    <col min="10246" max="10246" width="16.7109375" style="265" customWidth="1"/>
    <col min="10247" max="10247" width="3.85546875" style="265" customWidth="1"/>
    <col min="10248" max="10254" width="9.140625" style="265"/>
    <col min="10255" max="10255" width="19.28515625" style="265" customWidth="1"/>
    <col min="10256" max="10256" width="9.140625" style="265"/>
    <col min="10257" max="10257" width="25.42578125" style="265" customWidth="1"/>
    <col min="10258" max="10497" width="9.140625" style="265"/>
    <col min="10498" max="10498" width="4.5703125" style="265" customWidth="1"/>
    <col min="10499" max="10499" width="87.28515625" style="265" customWidth="1"/>
    <col min="10500" max="10501" width="20.7109375" style="265" customWidth="1"/>
    <col min="10502" max="10502" width="16.7109375" style="265" customWidth="1"/>
    <col min="10503" max="10503" width="3.85546875" style="265" customWidth="1"/>
    <col min="10504" max="10510" width="9.140625" style="265"/>
    <col min="10511" max="10511" width="19.28515625" style="265" customWidth="1"/>
    <col min="10512" max="10512" width="9.140625" style="265"/>
    <col min="10513" max="10513" width="25.42578125" style="265" customWidth="1"/>
    <col min="10514" max="10753" width="9.140625" style="265"/>
    <col min="10754" max="10754" width="4.5703125" style="265" customWidth="1"/>
    <col min="10755" max="10755" width="87.28515625" style="265" customWidth="1"/>
    <col min="10756" max="10757" width="20.7109375" style="265" customWidth="1"/>
    <col min="10758" max="10758" width="16.7109375" style="265" customWidth="1"/>
    <col min="10759" max="10759" width="3.85546875" style="265" customWidth="1"/>
    <col min="10760" max="10766" width="9.140625" style="265"/>
    <col min="10767" max="10767" width="19.28515625" style="265" customWidth="1"/>
    <col min="10768" max="10768" width="9.140625" style="265"/>
    <col min="10769" max="10769" width="25.42578125" style="265" customWidth="1"/>
    <col min="10770" max="11009" width="9.140625" style="265"/>
    <col min="11010" max="11010" width="4.5703125" style="265" customWidth="1"/>
    <col min="11011" max="11011" width="87.28515625" style="265" customWidth="1"/>
    <col min="11012" max="11013" width="20.7109375" style="265" customWidth="1"/>
    <col min="11014" max="11014" width="16.7109375" style="265" customWidth="1"/>
    <col min="11015" max="11015" width="3.85546875" style="265" customWidth="1"/>
    <col min="11016" max="11022" width="9.140625" style="265"/>
    <col min="11023" max="11023" width="19.28515625" style="265" customWidth="1"/>
    <col min="11024" max="11024" width="9.140625" style="265"/>
    <col min="11025" max="11025" width="25.42578125" style="265" customWidth="1"/>
    <col min="11026" max="11265" width="9.140625" style="265"/>
    <col min="11266" max="11266" width="4.5703125" style="265" customWidth="1"/>
    <col min="11267" max="11267" width="87.28515625" style="265" customWidth="1"/>
    <col min="11268" max="11269" width="20.7109375" style="265" customWidth="1"/>
    <col min="11270" max="11270" width="16.7109375" style="265" customWidth="1"/>
    <col min="11271" max="11271" width="3.85546875" style="265" customWidth="1"/>
    <col min="11272" max="11278" width="9.140625" style="265"/>
    <col min="11279" max="11279" width="19.28515625" style="265" customWidth="1"/>
    <col min="11280" max="11280" width="9.140625" style="265"/>
    <col min="11281" max="11281" width="25.42578125" style="265" customWidth="1"/>
    <col min="11282" max="11521" width="9.140625" style="265"/>
    <col min="11522" max="11522" width="4.5703125" style="265" customWidth="1"/>
    <col min="11523" max="11523" width="87.28515625" style="265" customWidth="1"/>
    <col min="11524" max="11525" width="20.7109375" style="265" customWidth="1"/>
    <col min="11526" max="11526" width="16.7109375" style="265" customWidth="1"/>
    <col min="11527" max="11527" width="3.85546875" style="265" customWidth="1"/>
    <col min="11528" max="11534" width="9.140625" style="265"/>
    <col min="11535" max="11535" width="19.28515625" style="265" customWidth="1"/>
    <col min="11536" max="11536" width="9.140625" style="265"/>
    <col min="11537" max="11537" width="25.42578125" style="265" customWidth="1"/>
    <col min="11538" max="11777" width="9.140625" style="265"/>
    <col min="11778" max="11778" width="4.5703125" style="265" customWidth="1"/>
    <col min="11779" max="11779" width="87.28515625" style="265" customWidth="1"/>
    <col min="11780" max="11781" width="20.7109375" style="265" customWidth="1"/>
    <col min="11782" max="11782" width="16.7109375" style="265" customWidth="1"/>
    <col min="11783" max="11783" width="3.85546875" style="265" customWidth="1"/>
    <col min="11784" max="11790" width="9.140625" style="265"/>
    <col min="11791" max="11791" width="19.28515625" style="265" customWidth="1"/>
    <col min="11792" max="11792" width="9.140625" style="265"/>
    <col min="11793" max="11793" width="25.42578125" style="265" customWidth="1"/>
    <col min="11794" max="12033" width="9.140625" style="265"/>
    <col min="12034" max="12034" width="4.5703125" style="265" customWidth="1"/>
    <col min="12035" max="12035" width="87.28515625" style="265" customWidth="1"/>
    <col min="12036" max="12037" width="20.7109375" style="265" customWidth="1"/>
    <col min="12038" max="12038" width="16.7109375" style="265" customWidth="1"/>
    <col min="12039" max="12039" width="3.85546875" style="265" customWidth="1"/>
    <col min="12040" max="12046" width="9.140625" style="265"/>
    <col min="12047" max="12047" width="19.28515625" style="265" customWidth="1"/>
    <col min="12048" max="12048" width="9.140625" style="265"/>
    <col min="12049" max="12049" width="25.42578125" style="265" customWidth="1"/>
    <col min="12050" max="12289" width="9.140625" style="265"/>
    <col min="12290" max="12290" width="4.5703125" style="265" customWidth="1"/>
    <col min="12291" max="12291" width="87.28515625" style="265" customWidth="1"/>
    <col min="12292" max="12293" width="20.7109375" style="265" customWidth="1"/>
    <col min="12294" max="12294" width="16.7109375" style="265" customWidth="1"/>
    <col min="12295" max="12295" width="3.85546875" style="265" customWidth="1"/>
    <col min="12296" max="12302" width="9.140625" style="265"/>
    <col min="12303" max="12303" width="19.28515625" style="265" customWidth="1"/>
    <col min="12304" max="12304" width="9.140625" style="265"/>
    <col min="12305" max="12305" width="25.42578125" style="265" customWidth="1"/>
    <col min="12306" max="12545" width="9.140625" style="265"/>
    <col min="12546" max="12546" width="4.5703125" style="265" customWidth="1"/>
    <col min="12547" max="12547" width="87.28515625" style="265" customWidth="1"/>
    <col min="12548" max="12549" width="20.7109375" style="265" customWidth="1"/>
    <col min="12550" max="12550" width="16.7109375" style="265" customWidth="1"/>
    <col min="12551" max="12551" width="3.85546875" style="265" customWidth="1"/>
    <col min="12552" max="12558" width="9.140625" style="265"/>
    <col min="12559" max="12559" width="19.28515625" style="265" customWidth="1"/>
    <col min="12560" max="12560" width="9.140625" style="265"/>
    <col min="12561" max="12561" width="25.42578125" style="265" customWidth="1"/>
    <col min="12562" max="12801" width="9.140625" style="265"/>
    <col min="12802" max="12802" width="4.5703125" style="265" customWidth="1"/>
    <col min="12803" max="12803" width="87.28515625" style="265" customWidth="1"/>
    <col min="12804" max="12805" width="20.7109375" style="265" customWidth="1"/>
    <col min="12806" max="12806" width="16.7109375" style="265" customWidth="1"/>
    <col min="12807" max="12807" width="3.85546875" style="265" customWidth="1"/>
    <col min="12808" max="12814" width="9.140625" style="265"/>
    <col min="12815" max="12815" width="19.28515625" style="265" customWidth="1"/>
    <col min="12816" max="12816" width="9.140625" style="265"/>
    <col min="12817" max="12817" width="25.42578125" style="265" customWidth="1"/>
    <col min="12818" max="13057" width="9.140625" style="265"/>
    <col min="13058" max="13058" width="4.5703125" style="265" customWidth="1"/>
    <col min="13059" max="13059" width="87.28515625" style="265" customWidth="1"/>
    <col min="13060" max="13061" width="20.7109375" style="265" customWidth="1"/>
    <col min="13062" max="13062" width="16.7109375" style="265" customWidth="1"/>
    <col min="13063" max="13063" width="3.85546875" style="265" customWidth="1"/>
    <col min="13064" max="13070" width="9.140625" style="265"/>
    <col min="13071" max="13071" width="19.28515625" style="265" customWidth="1"/>
    <col min="13072" max="13072" width="9.140625" style="265"/>
    <col min="13073" max="13073" width="25.42578125" style="265" customWidth="1"/>
    <col min="13074" max="13313" width="9.140625" style="265"/>
    <col min="13314" max="13314" width="4.5703125" style="265" customWidth="1"/>
    <col min="13315" max="13315" width="87.28515625" style="265" customWidth="1"/>
    <col min="13316" max="13317" width="20.7109375" style="265" customWidth="1"/>
    <col min="13318" max="13318" width="16.7109375" style="265" customWidth="1"/>
    <col min="13319" max="13319" width="3.85546875" style="265" customWidth="1"/>
    <col min="13320" max="13326" width="9.140625" style="265"/>
    <col min="13327" max="13327" width="19.28515625" style="265" customWidth="1"/>
    <col min="13328" max="13328" width="9.140625" style="265"/>
    <col min="13329" max="13329" width="25.42578125" style="265" customWidth="1"/>
    <col min="13330" max="13569" width="9.140625" style="265"/>
    <col min="13570" max="13570" width="4.5703125" style="265" customWidth="1"/>
    <col min="13571" max="13571" width="87.28515625" style="265" customWidth="1"/>
    <col min="13572" max="13573" width="20.7109375" style="265" customWidth="1"/>
    <col min="13574" max="13574" width="16.7109375" style="265" customWidth="1"/>
    <col min="13575" max="13575" width="3.85546875" style="265" customWidth="1"/>
    <col min="13576" max="13582" width="9.140625" style="265"/>
    <col min="13583" max="13583" width="19.28515625" style="265" customWidth="1"/>
    <col min="13584" max="13584" width="9.140625" style="265"/>
    <col min="13585" max="13585" width="25.42578125" style="265" customWidth="1"/>
    <col min="13586" max="13825" width="9.140625" style="265"/>
    <col min="13826" max="13826" width="4.5703125" style="265" customWidth="1"/>
    <col min="13827" max="13827" width="87.28515625" style="265" customWidth="1"/>
    <col min="13828" max="13829" width="20.7109375" style="265" customWidth="1"/>
    <col min="13830" max="13830" width="16.7109375" style="265" customWidth="1"/>
    <col min="13831" max="13831" width="3.85546875" style="265" customWidth="1"/>
    <col min="13832" max="13838" width="9.140625" style="265"/>
    <col min="13839" max="13839" width="19.28515625" style="265" customWidth="1"/>
    <col min="13840" max="13840" width="9.140625" style="265"/>
    <col min="13841" max="13841" width="25.42578125" style="265" customWidth="1"/>
    <col min="13842" max="14081" width="9.140625" style="265"/>
    <col min="14082" max="14082" width="4.5703125" style="265" customWidth="1"/>
    <col min="14083" max="14083" width="87.28515625" style="265" customWidth="1"/>
    <col min="14084" max="14085" width="20.7109375" style="265" customWidth="1"/>
    <col min="14086" max="14086" width="16.7109375" style="265" customWidth="1"/>
    <col min="14087" max="14087" width="3.85546875" style="265" customWidth="1"/>
    <col min="14088" max="14094" width="9.140625" style="265"/>
    <col min="14095" max="14095" width="19.28515625" style="265" customWidth="1"/>
    <col min="14096" max="14096" width="9.140625" style="265"/>
    <col min="14097" max="14097" width="25.42578125" style="265" customWidth="1"/>
    <col min="14098" max="14337" width="9.140625" style="265"/>
    <col min="14338" max="14338" width="4.5703125" style="265" customWidth="1"/>
    <col min="14339" max="14339" width="87.28515625" style="265" customWidth="1"/>
    <col min="14340" max="14341" width="20.7109375" style="265" customWidth="1"/>
    <col min="14342" max="14342" width="16.7109375" style="265" customWidth="1"/>
    <col min="14343" max="14343" width="3.85546875" style="265" customWidth="1"/>
    <col min="14344" max="14350" width="9.140625" style="265"/>
    <col min="14351" max="14351" width="19.28515625" style="265" customWidth="1"/>
    <col min="14352" max="14352" width="9.140625" style="265"/>
    <col min="14353" max="14353" width="25.42578125" style="265" customWidth="1"/>
    <col min="14354" max="14593" width="9.140625" style="265"/>
    <col min="14594" max="14594" width="4.5703125" style="265" customWidth="1"/>
    <col min="14595" max="14595" width="87.28515625" style="265" customWidth="1"/>
    <col min="14596" max="14597" width="20.7109375" style="265" customWidth="1"/>
    <col min="14598" max="14598" width="16.7109375" style="265" customWidth="1"/>
    <col min="14599" max="14599" width="3.85546875" style="265" customWidth="1"/>
    <col min="14600" max="14606" width="9.140625" style="265"/>
    <col min="14607" max="14607" width="19.28515625" style="265" customWidth="1"/>
    <col min="14608" max="14608" width="9.140625" style="265"/>
    <col min="14609" max="14609" width="25.42578125" style="265" customWidth="1"/>
    <col min="14610" max="14849" width="9.140625" style="265"/>
    <col min="14850" max="14850" width="4.5703125" style="265" customWidth="1"/>
    <col min="14851" max="14851" width="87.28515625" style="265" customWidth="1"/>
    <col min="14852" max="14853" width="20.7109375" style="265" customWidth="1"/>
    <col min="14854" max="14854" width="16.7109375" style="265" customWidth="1"/>
    <col min="14855" max="14855" width="3.85546875" style="265" customWidth="1"/>
    <col min="14856" max="14862" width="9.140625" style="265"/>
    <col min="14863" max="14863" width="19.28515625" style="265" customWidth="1"/>
    <col min="14864" max="14864" width="9.140625" style="265"/>
    <col min="14865" max="14865" width="25.42578125" style="265" customWidth="1"/>
    <col min="14866" max="15105" width="9.140625" style="265"/>
    <col min="15106" max="15106" width="4.5703125" style="265" customWidth="1"/>
    <col min="15107" max="15107" width="87.28515625" style="265" customWidth="1"/>
    <col min="15108" max="15109" width="20.7109375" style="265" customWidth="1"/>
    <col min="15110" max="15110" width="16.7109375" style="265" customWidth="1"/>
    <col min="15111" max="15111" width="3.85546875" style="265" customWidth="1"/>
    <col min="15112" max="15118" width="9.140625" style="265"/>
    <col min="15119" max="15119" width="19.28515625" style="265" customWidth="1"/>
    <col min="15120" max="15120" width="9.140625" style="265"/>
    <col min="15121" max="15121" width="25.42578125" style="265" customWidth="1"/>
    <col min="15122" max="15361" width="9.140625" style="265"/>
    <col min="15362" max="15362" width="4.5703125" style="265" customWidth="1"/>
    <col min="15363" max="15363" width="87.28515625" style="265" customWidth="1"/>
    <col min="15364" max="15365" width="20.7109375" style="265" customWidth="1"/>
    <col min="15366" max="15366" width="16.7109375" style="265" customWidth="1"/>
    <col min="15367" max="15367" width="3.85546875" style="265" customWidth="1"/>
    <col min="15368" max="15374" width="9.140625" style="265"/>
    <col min="15375" max="15375" width="19.28515625" style="265" customWidth="1"/>
    <col min="15376" max="15376" width="9.140625" style="265"/>
    <col min="15377" max="15377" width="25.42578125" style="265" customWidth="1"/>
    <col min="15378" max="15617" width="9.140625" style="265"/>
    <col min="15618" max="15618" width="4.5703125" style="265" customWidth="1"/>
    <col min="15619" max="15619" width="87.28515625" style="265" customWidth="1"/>
    <col min="15620" max="15621" width="20.7109375" style="265" customWidth="1"/>
    <col min="15622" max="15622" width="16.7109375" style="265" customWidth="1"/>
    <col min="15623" max="15623" width="3.85546875" style="265" customWidth="1"/>
    <col min="15624" max="15630" width="9.140625" style="265"/>
    <col min="15631" max="15631" width="19.28515625" style="265" customWidth="1"/>
    <col min="15632" max="15632" width="9.140625" style="265"/>
    <col min="15633" max="15633" width="25.42578125" style="265" customWidth="1"/>
    <col min="15634" max="15873" width="9.140625" style="265"/>
    <col min="15874" max="15874" width="4.5703125" style="265" customWidth="1"/>
    <col min="15875" max="15875" width="87.28515625" style="265" customWidth="1"/>
    <col min="15876" max="15877" width="20.7109375" style="265" customWidth="1"/>
    <col min="15878" max="15878" width="16.7109375" style="265" customWidth="1"/>
    <col min="15879" max="15879" width="3.85546875" style="265" customWidth="1"/>
    <col min="15880" max="15886" width="9.140625" style="265"/>
    <col min="15887" max="15887" width="19.28515625" style="265" customWidth="1"/>
    <col min="15888" max="15888" width="9.140625" style="265"/>
    <col min="15889" max="15889" width="25.42578125" style="265" customWidth="1"/>
    <col min="15890" max="16129" width="9.140625" style="265"/>
    <col min="16130" max="16130" width="4.5703125" style="265" customWidth="1"/>
    <col min="16131" max="16131" width="87.28515625" style="265" customWidth="1"/>
    <col min="16132" max="16133" width="20.7109375" style="265" customWidth="1"/>
    <col min="16134" max="16134" width="16.7109375" style="265" customWidth="1"/>
    <col min="16135" max="16135" width="3.85546875" style="265" customWidth="1"/>
    <col min="16136" max="16142" width="9.140625" style="265"/>
    <col min="16143" max="16143" width="19.28515625" style="265" customWidth="1"/>
    <col min="16144" max="16144" width="9.140625" style="265"/>
    <col min="16145" max="16145" width="25.42578125" style="265" customWidth="1"/>
    <col min="16146" max="16384" width="9.140625" style="265"/>
  </cols>
  <sheetData>
    <row r="1" spans="1:17" ht="15.75">
      <c r="A1" s="262" t="s">
        <v>515</v>
      </c>
      <c r="B1" s="719"/>
    </row>
    <row r="2" spans="1:17" ht="17.25" customHeight="1">
      <c r="A2" s="1755" t="s">
        <v>4</v>
      </c>
      <c r="B2" s="1755"/>
      <c r="C2" s="1755"/>
      <c r="D2" s="1755"/>
      <c r="E2" s="1755"/>
      <c r="F2" s="1755"/>
    </row>
    <row r="3" spans="1:17" ht="17.25" customHeight="1">
      <c r="A3" s="1755" t="s">
        <v>643</v>
      </c>
      <c r="B3" s="1755"/>
      <c r="C3" s="1755"/>
      <c r="D3" s="1755"/>
      <c r="E3" s="1755"/>
      <c r="F3" s="1755"/>
    </row>
    <row r="4" spans="1:17" ht="17.25" customHeight="1">
      <c r="B4" s="270"/>
      <c r="C4" s="270"/>
      <c r="D4" s="264"/>
      <c r="E4" s="264"/>
      <c r="F4" s="264"/>
    </row>
    <row r="5" spans="1:17" ht="20.25" customHeight="1">
      <c r="B5" s="270"/>
      <c r="C5" s="270"/>
      <c r="D5" s="271"/>
      <c r="E5" s="1230"/>
      <c r="F5" s="720" t="s">
        <v>644</v>
      </c>
    </row>
    <row r="6" spans="1:17" ht="17.25" customHeight="1">
      <c r="A6" s="721"/>
      <c r="B6" s="722"/>
      <c r="C6" s="723" t="s">
        <v>777</v>
      </c>
      <c r="D6" s="1756" t="s">
        <v>235</v>
      </c>
      <c r="E6" s="1241"/>
      <c r="F6" s="724" t="s">
        <v>236</v>
      </c>
    </row>
    <row r="7" spans="1:17" ht="12.75" customHeight="1">
      <c r="A7" s="296" t="s">
        <v>645</v>
      </c>
      <c r="B7" s="725" t="s">
        <v>3</v>
      </c>
      <c r="C7" s="726" t="s">
        <v>778</v>
      </c>
      <c r="D7" s="1757"/>
      <c r="E7" s="1231"/>
      <c r="F7" s="727" t="s">
        <v>4</v>
      </c>
    </row>
    <row r="8" spans="1:17" ht="14.25" customHeight="1">
      <c r="A8" s="728"/>
      <c r="B8" s="729"/>
      <c r="C8" s="730" t="s">
        <v>730</v>
      </c>
      <c r="D8" s="1758"/>
      <c r="E8" s="1231"/>
      <c r="F8" s="731" t="s">
        <v>549</v>
      </c>
      <c r="G8" s="286"/>
    </row>
    <row r="9" spans="1:17" s="290" customFormat="1" ht="9.75" customHeight="1">
      <c r="A9" s="288" t="s">
        <v>455</v>
      </c>
      <c r="B9" s="288">
        <v>2</v>
      </c>
      <c r="C9" s="732">
        <v>3</v>
      </c>
      <c r="D9" s="1236">
        <v>4</v>
      </c>
      <c r="E9" s="289"/>
      <c r="F9" s="289">
        <v>5</v>
      </c>
    </row>
    <row r="10" spans="1:17" ht="30" customHeight="1">
      <c r="A10" s="733" t="s">
        <v>646</v>
      </c>
      <c r="B10" s="734" t="s">
        <v>647</v>
      </c>
      <c r="C10" s="1078">
        <v>387734520000</v>
      </c>
      <c r="D10" s="1237">
        <v>400535255431.88043</v>
      </c>
      <c r="E10" s="1232"/>
      <c r="F10" s="1074">
        <v>1.0330141753483297</v>
      </c>
      <c r="Q10" s="832"/>
    </row>
    <row r="11" spans="1:17" ht="12.75" customHeight="1">
      <c r="A11" s="735"/>
      <c r="B11" s="736" t="s">
        <v>648</v>
      </c>
      <c r="C11" s="1078">
        <v>0</v>
      </c>
      <c r="D11" s="1238"/>
      <c r="E11" s="1233"/>
      <c r="F11" s="1075"/>
      <c r="Q11" s="832"/>
    </row>
    <row r="12" spans="1:17" s="286" customFormat="1" ht="24" customHeight="1">
      <c r="A12" s="737"/>
      <c r="B12" s="738" t="s">
        <v>649</v>
      </c>
      <c r="C12" s="1078">
        <v>359731300000</v>
      </c>
      <c r="D12" s="1238">
        <v>367290720106.6499</v>
      </c>
      <c r="E12" s="1233"/>
      <c r="F12" s="1075">
        <v>1.0210140738563753</v>
      </c>
      <c r="J12" s="1073"/>
      <c r="Q12" s="833"/>
    </row>
    <row r="13" spans="1:17" s="286" customFormat="1" ht="12.75" customHeight="1">
      <c r="A13" s="737"/>
      <c r="B13" s="736" t="s">
        <v>650</v>
      </c>
      <c r="C13" s="1080">
        <v>0</v>
      </c>
      <c r="D13" s="1238"/>
      <c r="E13" s="1233"/>
      <c r="F13" s="1075"/>
      <c r="Q13" s="833"/>
    </row>
    <row r="14" spans="1:17" ht="16.5" customHeight="1">
      <c r="A14" s="735"/>
      <c r="B14" s="297" t="s">
        <v>651</v>
      </c>
      <c r="C14" s="1080">
        <v>254680000000</v>
      </c>
      <c r="D14" s="1239">
        <v>255624245135.84988</v>
      </c>
      <c r="E14" s="1234"/>
      <c r="F14" s="1076">
        <v>1.0037075747441884</v>
      </c>
      <c r="K14" s="1100"/>
      <c r="Q14" s="832"/>
    </row>
    <row r="15" spans="1:17" ht="17.100000000000001" customHeight="1">
      <c r="A15" s="735"/>
      <c r="B15" s="739" t="s">
        <v>652</v>
      </c>
      <c r="C15" s="1080">
        <v>73000000000</v>
      </c>
      <c r="D15" s="1239">
        <v>72395920445.479996</v>
      </c>
      <c r="E15" s="1234"/>
      <c r="F15" s="1076">
        <v>0.99172493760931502</v>
      </c>
      <c r="J15" s="1100"/>
      <c r="K15" s="1100"/>
      <c r="Q15" s="832"/>
    </row>
    <row r="16" spans="1:17" ht="16.5" customHeight="1">
      <c r="A16" s="735"/>
      <c r="B16" s="297" t="s">
        <v>653</v>
      </c>
      <c r="C16" s="1080">
        <v>34800000000</v>
      </c>
      <c r="D16" s="1239">
        <v>39984712827.230019</v>
      </c>
      <c r="E16" s="1234"/>
      <c r="F16" s="1076">
        <v>1.1489860007824717</v>
      </c>
      <c r="Q16" s="978"/>
    </row>
    <row r="17" spans="1:17" ht="16.5" customHeight="1">
      <c r="A17" s="735"/>
      <c r="B17" s="740" t="s">
        <v>654</v>
      </c>
      <c r="C17" s="1080">
        <v>64300000000</v>
      </c>
      <c r="D17" s="1239">
        <v>65444928256.07</v>
      </c>
      <c r="E17" s="1234"/>
      <c r="F17" s="1076">
        <v>1.0178060381970451</v>
      </c>
      <c r="Q17" s="979"/>
    </row>
    <row r="18" spans="1:17" ht="16.5" customHeight="1">
      <c r="A18" s="735"/>
      <c r="B18" s="740" t="s">
        <v>655</v>
      </c>
      <c r="C18" s="1080">
        <v>4551300000</v>
      </c>
      <c r="D18" s="1239">
        <v>4700379088.7700005</v>
      </c>
      <c r="E18" s="1234"/>
      <c r="F18" s="1076">
        <v>1.0327552762441501</v>
      </c>
      <c r="Q18" s="979"/>
    </row>
    <row r="19" spans="1:17" s="286" customFormat="1" ht="16.5" customHeight="1">
      <c r="A19" s="737"/>
      <c r="B19" s="738" t="s">
        <v>656</v>
      </c>
      <c r="C19" s="1078">
        <v>25806040000</v>
      </c>
      <c r="D19" s="1238">
        <v>31379034406.89053</v>
      </c>
      <c r="E19" s="1233"/>
      <c r="F19" s="1075">
        <v>1.2159569777808037</v>
      </c>
      <c r="M19" s="1155"/>
    </row>
    <row r="20" spans="1:17" ht="17.100000000000001" customHeight="1">
      <c r="A20" s="735"/>
      <c r="B20" s="740" t="s">
        <v>657</v>
      </c>
      <c r="C20" s="1080">
        <v>4184000000</v>
      </c>
      <c r="D20" s="1239">
        <v>4409000012.9799995</v>
      </c>
      <c r="E20" s="1234"/>
      <c r="F20" s="1076">
        <v>1.0537762937332695</v>
      </c>
      <c r="O20" s="980"/>
      <c r="Q20" s="980"/>
    </row>
    <row r="21" spans="1:17" ht="24" customHeight="1">
      <c r="A21" s="735"/>
      <c r="B21" s="738" t="s">
        <v>658</v>
      </c>
      <c r="C21" s="1078">
        <v>2197180000</v>
      </c>
      <c r="D21" s="1238">
        <v>1865500918.3399999</v>
      </c>
      <c r="E21" s="1233"/>
      <c r="F21" s="1075">
        <v>0.84904328199783352</v>
      </c>
      <c r="Q21" s="980"/>
    </row>
    <row r="22" spans="1:17" ht="17.100000000000001" customHeight="1">
      <c r="A22" s="741" t="s">
        <v>4</v>
      </c>
      <c r="B22" s="740" t="s">
        <v>659</v>
      </c>
      <c r="C22" s="1080">
        <v>180731000</v>
      </c>
      <c r="D22" s="1239">
        <v>159024210.85999998</v>
      </c>
      <c r="E22" s="1234"/>
      <c r="F22" s="1076">
        <v>0.87989448882593457</v>
      </c>
      <c r="G22" s="293"/>
      <c r="O22" s="980"/>
    </row>
    <row r="23" spans="1:17" ht="17.100000000000001" customHeight="1">
      <c r="A23" s="296"/>
      <c r="B23" s="740" t="s">
        <v>660</v>
      </c>
      <c r="C23" s="1080">
        <v>2016449000</v>
      </c>
      <c r="D23" s="1239">
        <v>1706476707.48</v>
      </c>
      <c r="E23" s="1234"/>
      <c r="F23" s="1076">
        <v>0.84627813918427885</v>
      </c>
      <c r="G23" s="293"/>
    </row>
    <row r="24" spans="1:17" ht="24" customHeight="1">
      <c r="A24" s="741" t="s">
        <v>661</v>
      </c>
      <c r="B24" s="742" t="s">
        <v>662</v>
      </c>
      <c r="C24" s="1079">
        <v>416234519999.99994</v>
      </c>
      <c r="D24" s="1238">
        <v>414273014380.15002</v>
      </c>
      <c r="E24" s="1242" t="s">
        <v>784</v>
      </c>
      <c r="F24" s="1075">
        <v>0.99528749893245294</v>
      </c>
      <c r="G24" s="293"/>
    </row>
    <row r="25" spans="1:17" ht="12.75" customHeight="1">
      <c r="A25" s="735"/>
      <c r="B25" s="736" t="s">
        <v>650</v>
      </c>
      <c r="C25" s="1079"/>
      <c r="D25" s="1238"/>
      <c r="E25" s="1233"/>
      <c r="F25" s="1075"/>
      <c r="G25" s="293"/>
    </row>
    <row r="26" spans="1:17" ht="17.100000000000001" customHeight="1">
      <c r="A26" s="735"/>
      <c r="B26" s="297" t="s">
        <v>663</v>
      </c>
      <c r="C26" s="1081">
        <v>27346000000</v>
      </c>
      <c r="D26" s="1239">
        <v>27336115635.310001</v>
      </c>
      <c r="E26" s="1234"/>
      <c r="F26" s="1076">
        <v>0.99963854440539757</v>
      </c>
      <c r="G26" s="293"/>
    </row>
    <row r="27" spans="1:17" ht="17.100000000000001" customHeight="1">
      <c r="A27" s="735"/>
      <c r="B27" s="297" t="s">
        <v>664</v>
      </c>
      <c r="C27" s="1081">
        <v>21719914613.66</v>
      </c>
      <c r="D27" s="1239">
        <v>21719914608.329998</v>
      </c>
      <c r="E27" s="1234"/>
      <c r="F27" s="1076">
        <v>0.99999999975460296</v>
      </c>
      <c r="G27" s="293"/>
    </row>
    <row r="28" spans="1:17" ht="17.100000000000001" customHeight="1">
      <c r="A28" s="735"/>
      <c r="B28" s="743" t="s">
        <v>665</v>
      </c>
      <c r="C28" s="1081">
        <v>18515764000</v>
      </c>
      <c r="D28" s="1239">
        <v>18510831332.130001</v>
      </c>
      <c r="E28" s="1234"/>
      <c r="F28" s="1076">
        <v>0.99973359630906944</v>
      </c>
      <c r="G28" s="293"/>
    </row>
    <row r="29" spans="1:17" ht="17.100000000000001" customHeight="1">
      <c r="A29" s="735"/>
      <c r="B29" s="744" t="s">
        <v>666</v>
      </c>
      <c r="C29" s="1081">
        <v>38924954041.790001</v>
      </c>
      <c r="D29" s="1239">
        <v>38924954041.790001</v>
      </c>
      <c r="E29" s="1234"/>
      <c r="F29" s="1076">
        <v>1</v>
      </c>
      <c r="G29" s="293"/>
    </row>
    <row r="30" spans="1:17" ht="17.100000000000001" customHeight="1">
      <c r="A30" s="745"/>
      <c r="B30" s="746" t="s">
        <v>667</v>
      </c>
      <c r="C30" s="1082">
        <v>61762791704</v>
      </c>
      <c r="D30" s="1240">
        <v>61761491325.169998</v>
      </c>
      <c r="E30" s="1235"/>
      <c r="F30" s="1077">
        <v>0.99997894559500755</v>
      </c>
    </row>
    <row r="31" spans="1:17">
      <c r="C31" s="1083"/>
      <c r="D31" s="1083"/>
      <c r="E31" s="1083"/>
    </row>
    <row r="32" spans="1:17" ht="14.25">
      <c r="A32" s="1689" t="s">
        <v>789</v>
      </c>
      <c r="B32" s="1690"/>
      <c r="C32" s="1690"/>
      <c r="D32" s="1691"/>
      <c r="E32" s="1691"/>
      <c r="F32" s="1691"/>
      <c r="G32" s="1692"/>
      <c r="H32" s="1692"/>
      <c r="I32" s="1692"/>
      <c r="J32" s="1692"/>
      <c r="K32" s="1692"/>
      <c r="L32" s="1692"/>
    </row>
    <row r="34" spans="1:7">
      <c r="A34" s="61"/>
      <c r="B34" s="61"/>
      <c r="C34" s="61"/>
      <c r="D34" s="61"/>
      <c r="E34" s="61"/>
      <c r="F34" s="61"/>
      <c r="G34" s="747"/>
    </row>
    <row r="35" spans="1:7">
      <c r="A35" s="61"/>
      <c r="B35" s="61"/>
      <c r="C35" s="61"/>
      <c r="D35" s="61"/>
      <c r="E35" s="61"/>
      <c r="F35" s="61"/>
      <c r="G35" s="747"/>
    </row>
  </sheetData>
  <mergeCells count="4">
    <mergeCell ref="A2:F2"/>
    <mergeCell ref="A3:F3"/>
    <mergeCell ref="D6:D8"/>
    <mergeCell ref="A32:L32"/>
  </mergeCells>
  <printOptions horizontalCentered="1"/>
  <pageMargins left="0.78740157480314965" right="0.78740157480314965" top="0.78740157480314965" bottom="0.59055118110236227" header="0.51181102362204722" footer="0.51181102362204722"/>
  <pageSetup paperSize="9" scale="75" firstPageNumber="65" fitToHeight="0" orientation="landscape" useFirstPageNumber="1" r:id="rId1"/>
  <headerFooter alignWithMargins="0">
    <oddHeader>&amp;C&amp;12- &amp;P -</oddHeader>
  </headerFooter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/>
  <dimension ref="A1:J43"/>
  <sheetViews>
    <sheetView showGridLines="0" zoomScale="85" zoomScaleNormal="85" workbookViewId="0">
      <selection activeCell="M23" sqref="M23"/>
    </sheetView>
  </sheetViews>
  <sheetFormatPr defaultColWidth="11.42578125" defaultRowHeight="15"/>
  <cols>
    <col min="1" max="1" width="17.5703125" style="337" customWidth="1"/>
    <col min="2" max="2" width="70.42578125" style="337" customWidth="1"/>
    <col min="3" max="3" width="16.28515625" style="337" customWidth="1"/>
    <col min="4" max="4" width="35.28515625" style="337" customWidth="1"/>
    <col min="5" max="5" width="16.5703125" style="337" customWidth="1"/>
    <col min="6" max="253" width="12.5703125" style="337" customWidth="1"/>
    <col min="254" max="256" width="11.42578125" style="337"/>
    <col min="257" max="257" width="17.5703125" style="337" customWidth="1"/>
    <col min="258" max="258" width="70.42578125" style="337" customWidth="1"/>
    <col min="259" max="259" width="16.28515625" style="337" customWidth="1"/>
    <col min="260" max="260" width="35.28515625" style="337" customWidth="1"/>
    <col min="261" max="261" width="16.5703125" style="337" customWidth="1"/>
    <col min="262" max="509" width="12.5703125" style="337" customWidth="1"/>
    <col min="510" max="512" width="11.42578125" style="337"/>
    <col min="513" max="513" width="17.5703125" style="337" customWidth="1"/>
    <col min="514" max="514" width="70.42578125" style="337" customWidth="1"/>
    <col min="515" max="515" width="16.28515625" style="337" customWidth="1"/>
    <col min="516" max="516" width="35.28515625" style="337" customWidth="1"/>
    <col min="517" max="517" width="16.5703125" style="337" customWidth="1"/>
    <col min="518" max="765" width="12.5703125" style="337" customWidth="1"/>
    <col min="766" max="768" width="11.42578125" style="337"/>
    <col min="769" max="769" width="17.5703125" style="337" customWidth="1"/>
    <col min="770" max="770" width="70.42578125" style="337" customWidth="1"/>
    <col min="771" max="771" width="16.28515625" style="337" customWidth="1"/>
    <col min="772" max="772" width="35.28515625" style="337" customWidth="1"/>
    <col min="773" max="773" width="16.5703125" style="337" customWidth="1"/>
    <col min="774" max="1021" width="12.5703125" style="337" customWidth="1"/>
    <col min="1022" max="1024" width="11.42578125" style="337"/>
    <col min="1025" max="1025" width="17.5703125" style="337" customWidth="1"/>
    <col min="1026" max="1026" width="70.42578125" style="337" customWidth="1"/>
    <col min="1027" max="1027" width="16.28515625" style="337" customWidth="1"/>
    <col min="1028" max="1028" width="35.28515625" style="337" customWidth="1"/>
    <col min="1029" max="1029" width="16.5703125" style="337" customWidth="1"/>
    <col min="1030" max="1277" width="12.5703125" style="337" customWidth="1"/>
    <col min="1278" max="1280" width="11.42578125" style="337"/>
    <col min="1281" max="1281" width="17.5703125" style="337" customWidth="1"/>
    <col min="1282" max="1282" width="70.42578125" style="337" customWidth="1"/>
    <col min="1283" max="1283" width="16.28515625" style="337" customWidth="1"/>
    <col min="1284" max="1284" width="35.28515625" style="337" customWidth="1"/>
    <col min="1285" max="1285" width="16.5703125" style="337" customWidth="1"/>
    <col min="1286" max="1533" width="12.5703125" style="337" customWidth="1"/>
    <col min="1534" max="1536" width="11.42578125" style="337"/>
    <col min="1537" max="1537" width="17.5703125" style="337" customWidth="1"/>
    <col min="1538" max="1538" width="70.42578125" style="337" customWidth="1"/>
    <col min="1539" max="1539" width="16.28515625" style="337" customWidth="1"/>
    <col min="1540" max="1540" width="35.28515625" style="337" customWidth="1"/>
    <col min="1541" max="1541" width="16.5703125" style="337" customWidth="1"/>
    <col min="1542" max="1789" width="12.5703125" style="337" customWidth="1"/>
    <col min="1790" max="1792" width="11.42578125" style="337"/>
    <col min="1793" max="1793" width="17.5703125" style="337" customWidth="1"/>
    <col min="1794" max="1794" width="70.42578125" style="337" customWidth="1"/>
    <col min="1795" max="1795" width="16.28515625" style="337" customWidth="1"/>
    <col min="1796" max="1796" width="35.28515625" style="337" customWidth="1"/>
    <col min="1797" max="1797" width="16.5703125" style="337" customWidth="1"/>
    <col min="1798" max="2045" width="12.5703125" style="337" customWidth="1"/>
    <col min="2046" max="2048" width="11.42578125" style="337"/>
    <col min="2049" max="2049" width="17.5703125" style="337" customWidth="1"/>
    <col min="2050" max="2050" width="70.42578125" style="337" customWidth="1"/>
    <col min="2051" max="2051" width="16.28515625" style="337" customWidth="1"/>
    <col min="2052" max="2052" width="35.28515625" style="337" customWidth="1"/>
    <col min="2053" max="2053" width="16.5703125" style="337" customWidth="1"/>
    <col min="2054" max="2301" width="12.5703125" style="337" customWidth="1"/>
    <col min="2302" max="2304" width="11.42578125" style="337"/>
    <col min="2305" max="2305" width="17.5703125" style="337" customWidth="1"/>
    <col min="2306" max="2306" width="70.42578125" style="337" customWidth="1"/>
    <col min="2307" max="2307" width="16.28515625" style="337" customWidth="1"/>
    <col min="2308" max="2308" width="35.28515625" style="337" customWidth="1"/>
    <col min="2309" max="2309" width="16.5703125" style="337" customWidth="1"/>
    <col min="2310" max="2557" width="12.5703125" style="337" customWidth="1"/>
    <col min="2558" max="2560" width="11.42578125" style="337"/>
    <col min="2561" max="2561" width="17.5703125" style="337" customWidth="1"/>
    <col min="2562" max="2562" width="70.42578125" style="337" customWidth="1"/>
    <col min="2563" max="2563" width="16.28515625" style="337" customWidth="1"/>
    <col min="2564" max="2564" width="35.28515625" style="337" customWidth="1"/>
    <col min="2565" max="2565" width="16.5703125" style="337" customWidth="1"/>
    <col min="2566" max="2813" width="12.5703125" style="337" customWidth="1"/>
    <col min="2814" max="2816" width="11.42578125" style="337"/>
    <col min="2817" max="2817" width="17.5703125" style="337" customWidth="1"/>
    <col min="2818" max="2818" width="70.42578125" style="337" customWidth="1"/>
    <col min="2819" max="2819" width="16.28515625" style="337" customWidth="1"/>
    <col min="2820" max="2820" width="35.28515625" style="337" customWidth="1"/>
    <col min="2821" max="2821" width="16.5703125" style="337" customWidth="1"/>
    <col min="2822" max="3069" width="12.5703125" style="337" customWidth="1"/>
    <col min="3070" max="3072" width="11.42578125" style="337"/>
    <col min="3073" max="3073" width="17.5703125" style="337" customWidth="1"/>
    <col min="3074" max="3074" width="70.42578125" style="337" customWidth="1"/>
    <col min="3075" max="3075" width="16.28515625" style="337" customWidth="1"/>
    <col min="3076" max="3076" width="35.28515625" style="337" customWidth="1"/>
    <col min="3077" max="3077" width="16.5703125" style="337" customWidth="1"/>
    <col min="3078" max="3325" width="12.5703125" style="337" customWidth="1"/>
    <col min="3326" max="3328" width="11.42578125" style="337"/>
    <col min="3329" max="3329" width="17.5703125" style="337" customWidth="1"/>
    <col min="3330" max="3330" width="70.42578125" style="337" customWidth="1"/>
    <col min="3331" max="3331" width="16.28515625" style="337" customWidth="1"/>
    <col min="3332" max="3332" width="35.28515625" style="337" customWidth="1"/>
    <col min="3333" max="3333" width="16.5703125" style="337" customWidth="1"/>
    <col min="3334" max="3581" width="12.5703125" style="337" customWidth="1"/>
    <col min="3582" max="3584" width="11.42578125" style="337"/>
    <col min="3585" max="3585" width="17.5703125" style="337" customWidth="1"/>
    <col min="3586" max="3586" width="70.42578125" style="337" customWidth="1"/>
    <col min="3587" max="3587" width="16.28515625" style="337" customWidth="1"/>
    <col min="3588" max="3588" width="35.28515625" style="337" customWidth="1"/>
    <col min="3589" max="3589" width="16.5703125" style="337" customWidth="1"/>
    <col min="3590" max="3837" width="12.5703125" style="337" customWidth="1"/>
    <col min="3838" max="3840" width="11.42578125" style="337"/>
    <col min="3841" max="3841" width="17.5703125" style="337" customWidth="1"/>
    <col min="3842" max="3842" width="70.42578125" style="337" customWidth="1"/>
    <col min="3843" max="3843" width="16.28515625" style="337" customWidth="1"/>
    <col min="3844" max="3844" width="35.28515625" style="337" customWidth="1"/>
    <col min="3845" max="3845" width="16.5703125" style="337" customWidth="1"/>
    <col min="3846" max="4093" width="12.5703125" style="337" customWidth="1"/>
    <col min="4094" max="4096" width="11.42578125" style="337"/>
    <col min="4097" max="4097" width="17.5703125" style="337" customWidth="1"/>
    <col min="4098" max="4098" width="70.42578125" style="337" customWidth="1"/>
    <col min="4099" max="4099" width="16.28515625" style="337" customWidth="1"/>
    <col min="4100" max="4100" width="35.28515625" style="337" customWidth="1"/>
    <col min="4101" max="4101" width="16.5703125" style="337" customWidth="1"/>
    <col min="4102" max="4349" width="12.5703125" style="337" customWidth="1"/>
    <col min="4350" max="4352" width="11.42578125" style="337"/>
    <col min="4353" max="4353" width="17.5703125" style="337" customWidth="1"/>
    <col min="4354" max="4354" width="70.42578125" style="337" customWidth="1"/>
    <col min="4355" max="4355" width="16.28515625" style="337" customWidth="1"/>
    <col min="4356" max="4356" width="35.28515625" style="337" customWidth="1"/>
    <col min="4357" max="4357" width="16.5703125" style="337" customWidth="1"/>
    <col min="4358" max="4605" width="12.5703125" style="337" customWidth="1"/>
    <col min="4606" max="4608" width="11.42578125" style="337"/>
    <col min="4609" max="4609" width="17.5703125" style="337" customWidth="1"/>
    <col min="4610" max="4610" width="70.42578125" style="337" customWidth="1"/>
    <col min="4611" max="4611" width="16.28515625" style="337" customWidth="1"/>
    <col min="4612" max="4612" width="35.28515625" style="337" customWidth="1"/>
    <col min="4613" max="4613" width="16.5703125" style="337" customWidth="1"/>
    <col min="4614" max="4861" width="12.5703125" style="337" customWidth="1"/>
    <col min="4862" max="4864" width="11.42578125" style="337"/>
    <col min="4865" max="4865" width="17.5703125" style="337" customWidth="1"/>
    <col min="4866" max="4866" width="70.42578125" style="337" customWidth="1"/>
    <col min="4867" max="4867" width="16.28515625" style="337" customWidth="1"/>
    <col min="4868" max="4868" width="35.28515625" style="337" customWidth="1"/>
    <col min="4869" max="4869" width="16.5703125" style="337" customWidth="1"/>
    <col min="4870" max="5117" width="12.5703125" style="337" customWidth="1"/>
    <col min="5118" max="5120" width="11.42578125" style="337"/>
    <col min="5121" max="5121" width="17.5703125" style="337" customWidth="1"/>
    <col min="5122" max="5122" width="70.42578125" style="337" customWidth="1"/>
    <col min="5123" max="5123" width="16.28515625" style="337" customWidth="1"/>
    <col min="5124" max="5124" width="35.28515625" style="337" customWidth="1"/>
    <col min="5125" max="5125" width="16.5703125" style="337" customWidth="1"/>
    <col min="5126" max="5373" width="12.5703125" style="337" customWidth="1"/>
    <col min="5374" max="5376" width="11.42578125" style="337"/>
    <col min="5377" max="5377" width="17.5703125" style="337" customWidth="1"/>
    <col min="5378" max="5378" width="70.42578125" style="337" customWidth="1"/>
    <col min="5379" max="5379" width="16.28515625" style="337" customWidth="1"/>
    <col min="5380" max="5380" width="35.28515625" style="337" customWidth="1"/>
    <col min="5381" max="5381" width="16.5703125" style="337" customWidth="1"/>
    <col min="5382" max="5629" width="12.5703125" style="337" customWidth="1"/>
    <col min="5630" max="5632" width="11.42578125" style="337"/>
    <col min="5633" max="5633" width="17.5703125" style="337" customWidth="1"/>
    <col min="5634" max="5634" width="70.42578125" style="337" customWidth="1"/>
    <col min="5635" max="5635" width="16.28515625" style="337" customWidth="1"/>
    <col min="5636" max="5636" width="35.28515625" style="337" customWidth="1"/>
    <col min="5637" max="5637" width="16.5703125" style="337" customWidth="1"/>
    <col min="5638" max="5885" width="12.5703125" style="337" customWidth="1"/>
    <col min="5886" max="5888" width="11.42578125" style="337"/>
    <col min="5889" max="5889" width="17.5703125" style="337" customWidth="1"/>
    <col min="5890" max="5890" width="70.42578125" style="337" customWidth="1"/>
    <col min="5891" max="5891" width="16.28515625" style="337" customWidth="1"/>
    <col min="5892" max="5892" width="35.28515625" style="337" customWidth="1"/>
    <col min="5893" max="5893" width="16.5703125" style="337" customWidth="1"/>
    <col min="5894" max="6141" width="12.5703125" style="337" customWidth="1"/>
    <col min="6142" max="6144" width="11.42578125" style="337"/>
    <col min="6145" max="6145" width="17.5703125" style="337" customWidth="1"/>
    <col min="6146" max="6146" width="70.42578125" style="337" customWidth="1"/>
    <col min="6147" max="6147" width="16.28515625" style="337" customWidth="1"/>
    <col min="6148" max="6148" width="35.28515625" style="337" customWidth="1"/>
    <col min="6149" max="6149" width="16.5703125" style="337" customWidth="1"/>
    <col min="6150" max="6397" width="12.5703125" style="337" customWidth="1"/>
    <col min="6398" max="6400" width="11.42578125" style="337"/>
    <col min="6401" max="6401" width="17.5703125" style="337" customWidth="1"/>
    <col min="6402" max="6402" width="70.42578125" style="337" customWidth="1"/>
    <col min="6403" max="6403" width="16.28515625" style="337" customWidth="1"/>
    <col min="6404" max="6404" width="35.28515625" style="337" customWidth="1"/>
    <col min="6405" max="6405" width="16.5703125" style="337" customWidth="1"/>
    <col min="6406" max="6653" width="12.5703125" style="337" customWidth="1"/>
    <col min="6654" max="6656" width="11.42578125" style="337"/>
    <col min="6657" max="6657" width="17.5703125" style="337" customWidth="1"/>
    <col min="6658" max="6658" width="70.42578125" style="337" customWidth="1"/>
    <col min="6659" max="6659" width="16.28515625" style="337" customWidth="1"/>
    <col min="6660" max="6660" width="35.28515625" style="337" customWidth="1"/>
    <col min="6661" max="6661" width="16.5703125" style="337" customWidth="1"/>
    <col min="6662" max="6909" width="12.5703125" style="337" customWidth="1"/>
    <col min="6910" max="6912" width="11.42578125" style="337"/>
    <col min="6913" max="6913" width="17.5703125" style="337" customWidth="1"/>
    <col min="6914" max="6914" width="70.42578125" style="337" customWidth="1"/>
    <col min="6915" max="6915" width="16.28515625" style="337" customWidth="1"/>
    <col min="6916" max="6916" width="35.28515625" style="337" customWidth="1"/>
    <col min="6917" max="6917" width="16.5703125" style="337" customWidth="1"/>
    <col min="6918" max="7165" width="12.5703125" style="337" customWidth="1"/>
    <col min="7166" max="7168" width="11.42578125" style="337"/>
    <col min="7169" max="7169" width="17.5703125" style="337" customWidth="1"/>
    <col min="7170" max="7170" width="70.42578125" style="337" customWidth="1"/>
    <col min="7171" max="7171" width="16.28515625" style="337" customWidth="1"/>
    <col min="7172" max="7172" width="35.28515625" style="337" customWidth="1"/>
    <col min="7173" max="7173" width="16.5703125" style="337" customWidth="1"/>
    <col min="7174" max="7421" width="12.5703125" style="337" customWidth="1"/>
    <col min="7422" max="7424" width="11.42578125" style="337"/>
    <col min="7425" max="7425" width="17.5703125" style="337" customWidth="1"/>
    <col min="7426" max="7426" width="70.42578125" style="337" customWidth="1"/>
    <col min="7427" max="7427" width="16.28515625" style="337" customWidth="1"/>
    <col min="7428" max="7428" width="35.28515625" style="337" customWidth="1"/>
    <col min="7429" max="7429" width="16.5703125" style="337" customWidth="1"/>
    <col min="7430" max="7677" width="12.5703125" style="337" customWidth="1"/>
    <col min="7678" max="7680" width="11.42578125" style="337"/>
    <col min="7681" max="7681" width="17.5703125" style="337" customWidth="1"/>
    <col min="7682" max="7682" width="70.42578125" style="337" customWidth="1"/>
    <col min="7683" max="7683" width="16.28515625" style="337" customWidth="1"/>
    <col min="7684" max="7684" width="35.28515625" style="337" customWidth="1"/>
    <col min="7685" max="7685" width="16.5703125" style="337" customWidth="1"/>
    <col min="7686" max="7933" width="12.5703125" style="337" customWidth="1"/>
    <col min="7934" max="7936" width="11.42578125" style="337"/>
    <col min="7937" max="7937" width="17.5703125" style="337" customWidth="1"/>
    <col min="7938" max="7938" width="70.42578125" style="337" customWidth="1"/>
    <col min="7939" max="7939" width="16.28515625" style="337" customWidth="1"/>
    <col min="7940" max="7940" width="35.28515625" style="337" customWidth="1"/>
    <col min="7941" max="7941" width="16.5703125" style="337" customWidth="1"/>
    <col min="7942" max="8189" width="12.5703125" style="337" customWidth="1"/>
    <col min="8190" max="8192" width="11.42578125" style="337"/>
    <col min="8193" max="8193" width="17.5703125" style="337" customWidth="1"/>
    <col min="8194" max="8194" width="70.42578125" style="337" customWidth="1"/>
    <col min="8195" max="8195" width="16.28515625" style="337" customWidth="1"/>
    <col min="8196" max="8196" width="35.28515625" style="337" customWidth="1"/>
    <col min="8197" max="8197" width="16.5703125" style="337" customWidth="1"/>
    <col min="8198" max="8445" width="12.5703125" style="337" customWidth="1"/>
    <col min="8446" max="8448" width="11.42578125" style="337"/>
    <col min="8449" max="8449" width="17.5703125" style="337" customWidth="1"/>
    <col min="8450" max="8450" width="70.42578125" style="337" customWidth="1"/>
    <col min="8451" max="8451" width="16.28515625" style="337" customWidth="1"/>
    <col min="8452" max="8452" width="35.28515625" style="337" customWidth="1"/>
    <col min="8453" max="8453" width="16.5703125" style="337" customWidth="1"/>
    <col min="8454" max="8701" width="12.5703125" style="337" customWidth="1"/>
    <col min="8702" max="8704" width="11.42578125" style="337"/>
    <col min="8705" max="8705" width="17.5703125" style="337" customWidth="1"/>
    <col min="8706" max="8706" width="70.42578125" style="337" customWidth="1"/>
    <col min="8707" max="8707" width="16.28515625" style="337" customWidth="1"/>
    <col min="8708" max="8708" width="35.28515625" style="337" customWidth="1"/>
    <col min="8709" max="8709" width="16.5703125" style="337" customWidth="1"/>
    <col min="8710" max="8957" width="12.5703125" style="337" customWidth="1"/>
    <col min="8958" max="8960" width="11.42578125" style="337"/>
    <col min="8961" max="8961" width="17.5703125" style="337" customWidth="1"/>
    <col min="8962" max="8962" width="70.42578125" style="337" customWidth="1"/>
    <col min="8963" max="8963" width="16.28515625" style="337" customWidth="1"/>
    <col min="8964" max="8964" width="35.28515625" style="337" customWidth="1"/>
    <col min="8965" max="8965" width="16.5703125" style="337" customWidth="1"/>
    <col min="8966" max="9213" width="12.5703125" style="337" customWidth="1"/>
    <col min="9214" max="9216" width="11.42578125" style="337"/>
    <col min="9217" max="9217" width="17.5703125" style="337" customWidth="1"/>
    <col min="9218" max="9218" width="70.42578125" style="337" customWidth="1"/>
    <col min="9219" max="9219" width="16.28515625" style="337" customWidth="1"/>
    <col min="9220" max="9220" width="35.28515625" style="337" customWidth="1"/>
    <col min="9221" max="9221" width="16.5703125" style="337" customWidth="1"/>
    <col min="9222" max="9469" width="12.5703125" style="337" customWidth="1"/>
    <col min="9470" max="9472" width="11.42578125" style="337"/>
    <col min="9473" max="9473" width="17.5703125" style="337" customWidth="1"/>
    <col min="9474" max="9474" width="70.42578125" style="337" customWidth="1"/>
    <col min="9475" max="9475" width="16.28515625" style="337" customWidth="1"/>
    <col min="9476" max="9476" width="35.28515625" style="337" customWidth="1"/>
    <col min="9477" max="9477" width="16.5703125" style="337" customWidth="1"/>
    <col min="9478" max="9725" width="12.5703125" style="337" customWidth="1"/>
    <col min="9726" max="9728" width="11.42578125" style="337"/>
    <col min="9729" max="9729" width="17.5703125" style="337" customWidth="1"/>
    <col min="9730" max="9730" width="70.42578125" style="337" customWidth="1"/>
    <col min="9731" max="9731" width="16.28515625" style="337" customWidth="1"/>
    <col min="9732" max="9732" width="35.28515625" style="337" customWidth="1"/>
    <col min="9733" max="9733" width="16.5703125" style="337" customWidth="1"/>
    <col min="9734" max="9981" width="12.5703125" style="337" customWidth="1"/>
    <col min="9982" max="9984" width="11.42578125" style="337"/>
    <col min="9985" max="9985" width="17.5703125" style="337" customWidth="1"/>
    <col min="9986" max="9986" width="70.42578125" style="337" customWidth="1"/>
    <col min="9987" max="9987" width="16.28515625" style="337" customWidth="1"/>
    <col min="9988" max="9988" width="35.28515625" style="337" customWidth="1"/>
    <col min="9989" max="9989" width="16.5703125" style="337" customWidth="1"/>
    <col min="9990" max="10237" width="12.5703125" style="337" customWidth="1"/>
    <col min="10238" max="10240" width="11.42578125" style="337"/>
    <col min="10241" max="10241" width="17.5703125" style="337" customWidth="1"/>
    <col min="10242" max="10242" width="70.42578125" style="337" customWidth="1"/>
    <col min="10243" max="10243" width="16.28515625" style="337" customWidth="1"/>
    <col min="10244" max="10244" width="35.28515625" style="337" customWidth="1"/>
    <col min="10245" max="10245" width="16.5703125" style="337" customWidth="1"/>
    <col min="10246" max="10493" width="12.5703125" style="337" customWidth="1"/>
    <col min="10494" max="10496" width="11.42578125" style="337"/>
    <col min="10497" max="10497" width="17.5703125" style="337" customWidth="1"/>
    <col min="10498" max="10498" width="70.42578125" style="337" customWidth="1"/>
    <col min="10499" max="10499" width="16.28515625" style="337" customWidth="1"/>
    <col min="10500" max="10500" width="35.28515625" style="337" customWidth="1"/>
    <col min="10501" max="10501" width="16.5703125" style="337" customWidth="1"/>
    <col min="10502" max="10749" width="12.5703125" style="337" customWidth="1"/>
    <col min="10750" max="10752" width="11.42578125" style="337"/>
    <col min="10753" max="10753" width="17.5703125" style="337" customWidth="1"/>
    <col min="10754" max="10754" width="70.42578125" style="337" customWidth="1"/>
    <col min="10755" max="10755" width="16.28515625" style="337" customWidth="1"/>
    <col min="10756" max="10756" width="35.28515625" style="337" customWidth="1"/>
    <col min="10757" max="10757" width="16.5703125" style="337" customWidth="1"/>
    <col min="10758" max="11005" width="12.5703125" style="337" customWidth="1"/>
    <col min="11006" max="11008" width="11.42578125" style="337"/>
    <col min="11009" max="11009" width="17.5703125" style="337" customWidth="1"/>
    <col min="11010" max="11010" width="70.42578125" style="337" customWidth="1"/>
    <col min="11011" max="11011" width="16.28515625" style="337" customWidth="1"/>
    <col min="11012" max="11012" width="35.28515625" style="337" customWidth="1"/>
    <col min="11013" max="11013" width="16.5703125" style="337" customWidth="1"/>
    <col min="11014" max="11261" width="12.5703125" style="337" customWidth="1"/>
    <col min="11262" max="11264" width="11.42578125" style="337"/>
    <col min="11265" max="11265" width="17.5703125" style="337" customWidth="1"/>
    <col min="11266" max="11266" width="70.42578125" style="337" customWidth="1"/>
    <col min="11267" max="11267" width="16.28515625" style="337" customWidth="1"/>
    <col min="11268" max="11268" width="35.28515625" style="337" customWidth="1"/>
    <col min="11269" max="11269" width="16.5703125" style="337" customWidth="1"/>
    <col min="11270" max="11517" width="12.5703125" style="337" customWidth="1"/>
    <col min="11518" max="11520" width="11.42578125" style="337"/>
    <col min="11521" max="11521" width="17.5703125" style="337" customWidth="1"/>
    <col min="11522" max="11522" width="70.42578125" style="337" customWidth="1"/>
    <col min="11523" max="11523" width="16.28515625" style="337" customWidth="1"/>
    <col min="11524" max="11524" width="35.28515625" style="337" customWidth="1"/>
    <col min="11525" max="11525" width="16.5703125" style="337" customWidth="1"/>
    <col min="11526" max="11773" width="12.5703125" style="337" customWidth="1"/>
    <col min="11774" max="11776" width="11.42578125" style="337"/>
    <col min="11777" max="11777" width="17.5703125" style="337" customWidth="1"/>
    <col min="11778" max="11778" width="70.42578125" style="337" customWidth="1"/>
    <col min="11779" max="11779" width="16.28515625" style="337" customWidth="1"/>
    <col min="11780" max="11780" width="35.28515625" style="337" customWidth="1"/>
    <col min="11781" max="11781" width="16.5703125" style="337" customWidth="1"/>
    <col min="11782" max="12029" width="12.5703125" style="337" customWidth="1"/>
    <col min="12030" max="12032" width="11.42578125" style="337"/>
    <col min="12033" max="12033" width="17.5703125" style="337" customWidth="1"/>
    <col min="12034" max="12034" width="70.42578125" style="337" customWidth="1"/>
    <col min="12035" max="12035" width="16.28515625" style="337" customWidth="1"/>
    <col min="12036" max="12036" width="35.28515625" style="337" customWidth="1"/>
    <col min="12037" max="12037" width="16.5703125" style="337" customWidth="1"/>
    <col min="12038" max="12285" width="12.5703125" style="337" customWidth="1"/>
    <col min="12286" max="12288" width="11.42578125" style="337"/>
    <col min="12289" max="12289" width="17.5703125" style="337" customWidth="1"/>
    <col min="12290" max="12290" width="70.42578125" style="337" customWidth="1"/>
    <col min="12291" max="12291" width="16.28515625" style="337" customWidth="1"/>
    <col min="12292" max="12292" width="35.28515625" style="337" customWidth="1"/>
    <col min="12293" max="12293" width="16.5703125" style="337" customWidth="1"/>
    <col min="12294" max="12541" width="12.5703125" style="337" customWidth="1"/>
    <col min="12542" max="12544" width="11.42578125" style="337"/>
    <col min="12545" max="12545" width="17.5703125" style="337" customWidth="1"/>
    <col min="12546" max="12546" width="70.42578125" style="337" customWidth="1"/>
    <col min="12547" max="12547" width="16.28515625" style="337" customWidth="1"/>
    <col min="12548" max="12548" width="35.28515625" style="337" customWidth="1"/>
    <col min="12549" max="12549" width="16.5703125" style="337" customWidth="1"/>
    <col min="12550" max="12797" width="12.5703125" style="337" customWidth="1"/>
    <col min="12798" max="12800" width="11.42578125" style="337"/>
    <col min="12801" max="12801" width="17.5703125" style="337" customWidth="1"/>
    <col min="12802" max="12802" width="70.42578125" style="337" customWidth="1"/>
    <col min="12803" max="12803" width="16.28515625" style="337" customWidth="1"/>
    <col min="12804" max="12804" width="35.28515625" style="337" customWidth="1"/>
    <col min="12805" max="12805" width="16.5703125" style="337" customWidth="1"/>
    <col min="12806" max="13053" width="12.5703125" style="337" customWidth="1"/>
    <col min="13054" max="13056" width="11.42578125" style="337"/>
    <col min="13057" max="13057" width="17.5703125" style="337" customWidth="1"/>
    <col min="13058" max="13058" width="70.42578125" style="337" customWidth="1"/>
    <col min="13059" max="13059" width="16.28515625" style="337" customWidth="1"/>
    <col min="13060" max="13060" width="35.28515625" style="337" customWidth="1"/>
    <col min="13061" max="13061" width="16.5703125" style="337" customWidth="1"/>
    <col min="13062" max="13309" width="12.5703125" style="337" customWidth="1"/>
    <col min="13310" max="13312" width="11.42578125" style="337"/>
    <col min="13313" max="13313" width="17.5703125" style="337" customWidth="1"/>
    <col min="13314" max="13314" width="70.42578125" style="337" customWidth="1"/>
    <col min="13315" max="13315" width="16.28515625" style="337" customWidth="1"/>
    <col min="13316" max="13316" width="35.28515625" style="337" customWidth="1"/>
    <col min="13317" max="13317" width="16.5703125" style="337" customWidth="1"/>
    <col min="13318" max="13565" width="12.5703125" style="337" customWidth="1"/>
    <col min="13566" max="13568" width="11.42578125" style="337"/>
    <col min="13569" max="13569" width="17.5703125" style="337" customWidth="1"/>
    <col min="13570" max="13570" width="70.42578125" style="337" customWidth="1"/>
    <col min="13571" max="13571" width="16.28515625" style="337" customWidth="1"/>
    <col min="13572" max="13572" width="35.28515625" style="337" customWidth="1"/>
    <col min="13573" max="13573" width="16.5703125" style="337" customWidth="1"/>
    <col min="13574" max="13821" width="12.5703125" style="337" customWidth="1"/>
    <col min="13822" max="13824" width="11.42578125" style="337"/>
    <col min="13825" max="13825" width="17.5703125" style="337" customWidth="1"/>
    <col min="13826" max="13826" width="70.42578125" style="337" customWidth="1"/>
    <col min="13827" max="13827" width="16.28515625" style="337" customWidth="1"/>
    <col min="13828" max="13828" width="35.28515625" style="337" customWidth="1"/>
    <col min="13829" max="13829" width="16.5703125" style="337" customWidth="1"/>
    <col min="13830" max="14077" width="12.5703125" style="337" customWidth="1"/>
    <col min="14078" max="14080" width="11.42578125" style="337"/>
    <col min="14081" max="14081" width="17.5703125" style="337" customWidth="1"/>
    <col min="14082" max="14082" width="70.42578125" style="337" customWidth="1"/>
    <col min="14083" max="14083" width="16.28515625" style="337" customWidth="1"/>
    <col min="14084" max="14084" width="35.28515625" style="337" customWidth="1"/>
    <col min="14085" max="14085" width="16.5703125" style="337" customWidth="1"/>
    <col min="14086" max="14333" width="12.5703125" style="337" customWidth="1"/>
    <col min="14334" max="14336" width="11.42578125" style="337"/>
    <col min="14337" max="14337" width="17.5703125" style="337" customWidth="1"/>
    <col min="14338" max="14338" width="70.42578125" style="337" customWidth="1"/>
    <col min="14339" max="14339" width="16.28515625" style="337" customWidth="1"/>
    <col min="14340" max="14340" width="35.28515625" style="337" customWidth="1"/>
    <col min="14341" max="14341" width="16.5703125" style="337" customWidth="1"/>
    <col min="14342" max="14589" width="12.5703125" style="337" customWidth="1"/>
    <col min="14590" max="14592" width="11.42578125" style="337"/>
    <col min="14593" max="14593" width="17.5703125" style="337" customWidth="1"/>
    <col min="14594" max="14594" width="70.42578125" style="337" customWidth="1"/>
    <col min="14595" max="14595" width="16.28515625" style="337" customWidth="1"/>
    <col min="14596" max="14596" width="35.28515625" style="337" customWidth="1"/>
    <col min="14597" max="14597" width="16.5703125" style="337" customWidth="1"/>
    <col min="14598" max="14845" width="12.5703125" style="337" customWidth="1"/>
    <col min="14846" max="14848" width="11.42578125" style="337"/>
    <col min="14849" max="14849" width="17.5703125" style="337" customWidth="1"/>
    <col min="14850" max="14850" width="70.42578125" style="337" customWidth="1"/>
    <col min="14851" max="14851" width="16.28515625" style="337" customWidth="1"/>
    <col min="14852" max="14852" width="35.28515625" style="337" customWidth="1"/>
    <col min="14853" max="14853" width="16.5703125" style="337" customWidth="1"/>
    <col min="14854" max="15101" width="12.5703125" style="337" customWidth="1"/>
    <col min="15102" max="15104" width="11.42578125" style="337"/>
    <col min="15105" max="15105" width="17.5703125" style="337" customWidth="1"/>
    <col min="15106" max="15106" width="70.42578125" style="337" customWidth="1"/>
    <col min="15107" max="15107" width="16.28515625" style="337" customWidth="1"/>
    <col min="15108" max="15108" width="35.28515625" style="337" customWidth="1"/>
    <col min="15109" max="15109" width="16.5703125" style="337" customWidth="1"/>
    <col min="15110" max="15357" width="12.5703125" style="337" customWidth="1"/>
    <col min="15358" max="15360" width="11.42578125" style="337"/>
    <col min="15361" max="15361" width="17.5703125" style="337" customWidth="1"/>
    <col min="15362" max="15362" width="70.42578125" style="337" customWidth="1"/>
    <col min="15363" max="15363" width="16.28515625" style="337" customWidth="1"/>
    <col min="15364" max="15364" width="35.28515625" style="337" customWidth="1"/>
    <col min="15365" max="15365" width="16.5703125" style="337" customWidth="1"/>
    <col min="15366" max="15613" width="12.5703125" style="337" customWidth="1"/>
    <col min="15614" max="15616" width="11.42578125" style="337"/>
    <col min="15617" max="15617" width="17.5703125" style="337" customWidth="1"/>
    <col min="15618" max="15618" width="70.42578125" style="337" customWidth="1"/>
    <col min="15619" max="15619" width="16.28515625" style="337" customWidth="1"/>
    <col min="15620" max="15620" width="35.28515625" style="337" customWidth="1"/>
    <col min="15621" max="15621" width="16.5703125" style="337" customWidth="1"/>
    <col min="15622" max="15869" width="12.5703125" style="337" customWidth="1"/>
    <col min="15870" max="15872" width="11.42578125" style="337"/>
    <col min="15873" max="15873" width="17.5703125" style="337" customWidth="1"/>
    <col min="15874" max="15874" width="70.42578125" style="337" customWidth="1"/>
    <col min="15875" max="15875" width="16.28515625" style="337" customWidth="1"/>
    <col min="15876" max="15876" width="35.28515625" style="337" customWidth="1"/>
    <col min="15877" max="15877" width="16.5703125" style="337" customWidth="1"/>
    <col min="15878" max="16125" width="12.5703125" style="337" customWidth="1"/>
    <col min="16126" max="16128" width="11.42578125" style="337"/>
    <col min="16129" max="16129" width="17.5703125" style="337" customWidth="1"/>
    <col min="16130" max="16130" width="70.42578125" style="337" customWidth="1"/>
    <col min="16131" max="16131" width="16.28515625" style="337" customWidth="1"/>
    <col min="16132" max="16132" width="35.28515625" style="337" customWidth="1"/>
    <col min="16133" max="16133" width="16.5703125" style="337" customWidth="1"/>
    <col min="16134" max="16381" width="12.5703125" style="337" customWidth="1"/>
    <col min="16382" max="16384" width="11.42578125" style="337"/>
  </cols>
  <sheetData>
    <row r="1" spans="1:10" ht="15.75" customHeight="1">
      <c r="A1" s="334" t="s">
        <v>4</v>
      </c>
      <c r="B1" s="1659" t="s">
        <v>484</v>
      </c>
      <c r="C1" s="1659"/>
      <c r="D1" s="1659"/>
      <c r="E1" s="335"/>
      <c r="F1" s="336"/>
      <c r="G1" s="336"/>
      <c r="H1" s="336"/>
      <c r="I1" s="336"/>
      <c r="J1" s="336"/>
    </row>
    <row r="2" spans="1:10" ht="15.75" customHeight="1">
      <c r="A2" s="334"/>
      <c r="B2" s="335"/>
      <c r="C2" s="335"/>
      <c r="D2" s="335"/>
      <c r="E2" s="335"/>
      <c r="F2" s="336"/>
      <c r="G2" s="336"/>
      <c r="H2" s="336"/>
      <c r="I2" s="336"/>
      <c r="J2" s="336"/>
    </row>
    <row r="3" spans="1:10" ht="15.75" customHeight="1">
      <c r="A3" s="335" t="s">
        <v>4</v>
      </c>
      <c r="B3" s="338" t="s">
        <v>4</v>
      </c>
      <c r="C3" s="335"/>
      <c r="D3" s="335"/>
      <c r="E3" s="339" t="s">
        <v>485</v>
      </c>
      <c r="F3" s="335"/>
    </row>
    <row r="4" spans="1:10" ht="15.75" customHeight="1">
      <c r="E4" s="340" t="s">
        <v>124</v>
      </c>
    </row>
    <row r="5" spans="1:10" ht="15.75" customHeight="1">
      <c r="A5" s="341" t="s">
        <v>486</v>
      </c>
      <c r="B5" s="342" t="s">
        <v>487</v>
      </c>
      <c r="E5" s="1139">
        <v>5</v>
      </c>
      <c r="F5" s="343"/>
    </row>
    <row r="6" spans="1:10" ht="15.75" customHeight="1">
      <c r="A6" s="341" t="s">
        <v>4</v>
      </c>
      <c r="B6" s="342" t="s">
        <v>4</v>
      </c>
      <c r="E6" s="1140"/>
      <c r="F6" s="344"/>
    </row>
    <row r="7" spans="1:10" ht="15.75" customHeight="1">
      <c r="A7" s="341" t="s">
        <v>488</v>
      </c>
      <c r="B7" s="342" t="s">
        <v>748</v>
      </c>
      <c r="E7" s="1139">
        <v>12</v>
      </c>
      <c r="F7" s="343"/>
    </row>
    <row r="8" spans="1:10" ht="15.75" customHeight="1">
      <c r="A8" s="345"/>
      <c r="B8" s="342" t="s">
        <v>4</v>
      </c>
      <c r="E8" s="1141"/>
      <c r="F8" s="90"/>
    </row>
    <row r="9" spans="1:10" ht="15.75" customHeight="1">
      <c r="A9" s="341" t="s">
        <v>489</v>
      </c>
      <c r="B9" s="342" t="s">
        <v>490</v>
      </c>
      <c r="E9" s="1139">
        <v>14</v>
      </c>
      <c r="F9" s="343"/>
    </row>
    <row r="10" spans="1:10" ht="15.75" customHeight="1">
      <c r="A10" s="345"/>
      <c r="E10" s="1141"/>
      <c r="F10" s="90"/>
    </row>
    <row r="11" spans="1:10" ht="15.75" customHeight="1">
      <c r="A11" s="341" t="s">
        <v>491</v>
      </c>
      <c r="B11" s="342" t="s">
        <v>492</v>
      </c>
      <c r="E11" s="1139">
        <v>19</v>
      </c>
      <c r="F11" s="343"/>
    </row>
    <row r="12" spans="1:10" ht="15.75" customHeight="1">
      <c r="A12" s="345"/>
      <c r="E12" s="1141"/>
      <c r="F12" s="90"/>
    </row>
    <row r="13" spans="1:10" ht="15.75" customHeight="1">
      <c r="A13" s="341" t="s">
        <v>493</v>
      </c>
      <c r="B13" s="342" t="s">
        <v>494</v>
      </c>
      <c r="E13" s="1139">
        <v>22</v>
      </c>
      <c r="F13" s="343"/>
    </row>
    <row r="14" spans="1:10" ht="15.75" customHeight="1">
      <c r="A14" s="345"/>
      <c r="E14" s="1141"/>
      <c r="F14" s="90"/>
    </row>
    <row r="15" spans="1:10" ht="15.75" customHeight="1">
      <c r="A15" s="341" t="s">
        <v>495</v>
      </c>
      <c r="B15" s="342" t="s">
        <v>496</v>
      </c>
      <c r="E15" s="1141">
        <v>24</v>
      </c>
      <c r="F15" s="90"/>
    </row>
    <row r="16" spans="1:10" ht="15.75" customHeight="1">
      <c r="A16" s="345"/>
      <c r="E16" s="1141"/>
      <c r="F16" s="90"/>
    </row>
    <row r="17" spans="1:6" ht="15.75" customHeight="1">
      <c r="A17" s="341" t="s">
        <v>497</v>
      </c>
      <c r="B17" s="342" t="s">
        <v>498</v>
      </c>
      <c r="E17" s="1139">
        <v>28</v>
      </c>
      <c r="F17" s="343"/>
    </row>
    <row r="18" spans="1:6" ht="15.75" customHeight="1">
      <c r="A18" s="345"/>
      <c r="E18" s="1141"/>
      <c r="F18" s="90"/>
    </row>
    <row r="19" spans="1:6" ht="15.75" customHeight="1">
      <c r="A19" s="341" t="s">
        <v>499</v>
      </c>
      <c r="B19" s="342" t="s">
        <v>500</v>
      </c>
      <c r="E19" s="1139">
        <v>34</v>
      </c>
      <c r="F19" s="343"/>
    </row>
    <row r="20" spans="1:6" ht="15.75" customHeight="1">
      <c r="A20" s="341"/>
      <c r="B20" s="342"/>
      <c r="E20" s="1139"/>
      <c r="F20" s="343"/>
    </row>
    <row r="21" spans="1:6" ht="15.75" customHeight="1">
      <c r="A21" s="341" t="s">
        <v>501</v>
      </c>
      <c r="B21" s="342" t="s">
        <v>502</v>
      </c>
      <c r="E21" s="1139">
        <v>48</v>
      </c>
      <c r="F21" s="343"/>
    </row>
    <row r="22" spans="1:6" ht="15.75" customHeight="1">
      <c r="A22" s="341"/>
      <c r="B22" s="342"/>
      <c r="E22" s="1139"/>
      <c r="F22" s="343"/>
    </row>
    <row r="23" spans="1:6" ht="15.75" customHeight="1">
      <c r="A23" s="341" t="s">
        <v>503</v>
      </c>
      <c r="B23" s="342" t="s">
        <v>504</v>
      </c>
      <c r="E23" s="1139">
        <v>53</v>
      </c>
      <c r="F23" s="343"/>
    </row>
    <row r="24" spans="1:6" ht="15.75" customHeight="1">
      <c r="B24" s="342"/>
      <c r="E24" s="1141"/>
      <c r="F24" s="90"/>
    </row>
    <row r="25" spans="1:6" ht="15.75">
      <c r="A25" s="346" t="s">
        <v>505</v>
      </c>
      <c r="B25" s="347" t="s">
        <v>506</v>
      </c>
      <c r="C25" s="348"/>
      <c r="D25" s="348"/>
      <c r="E25" s="1139">
        <v>56</v>
      </c>
      <c r="F25" s="349"/>
    </row>
    <row r="26" spans="1:6" ht="15.75">
      <c r="A26" s="350"/>
      <c r="B26" s="347"/>
      <c r="C26" s="348"/>
      <c r="D26" s="348"/>
      <c r="E26" s="1139"/>
      <c r="F26" s="349"/>
    </row>
    <row r="27" spans="1:6" ht="15.75">
      <c r="A27" s="346" t="s">
        <v>507</v>
      </c>
      <c r="B27" s="351" t="s">
        <v>508</v>
      </c>
      <c r="C27" s="348"/>
      <c r="D27" s="348"/>
      <c r="E27" s="1139">
        <v>58</v>
      </c>
      <c r="F27" s="349"/>
    </row>
    <row r="28" spans="1:6" ht="15.75">
      <c r="A28" s="350"/>
      <c r="B28" s="347"/>
      <c r="E28" s="1139"/>
      <c r="F28" s="349"/>
    </row>
    <row r="29" spans="1:6" ht="15.75">
      <c r="A29" s="346" t="s">
        <v>509</v>
      </c>
      <c r="B29" s="351" t="s">
        <v>510</v>
      </c>
      <c r="E29" s="1139">
        <v>61</v>
      </c>
      <c r="F29" s="349"/>
    </row>
    <row r="30" spans="1:6" ht="15.75">
      <c r="A30" s="350"/>
      <c r="B30" s="347"/>
      <c r="E30" s="1139"/>
      <c r="F30" s="349"/>
    </row>
    <row r="31" spans="1:6" ht="15.75">
      <c r="A31" s="350" t="s">
        <v>511</v>
      </c>
      <c r="B31" s="351" t="s">
        <v>512</v>
      </c>
      <c r="E31" s="1139">
        <v>62</v>
      </c>
      <c r="F31" s="349"/>
    </row>
    <row r="32" spans="1:6" ht="15.75">
      <c r="A32" s="350"/>
      <c r="B32" s="347"/>
      <c r="E32" s="1139"/>
      <c r="F32" s="349"/>
    </row>
    <row r="33" spans="1:6" ht="15.75">
      <c r="A33" s="350" t="s">
        <v>513</v>
      </c>
      <c r="B33" s="351" t="s">
        <v>514</v>
      </c>
      <c r="C33" s="348"/>
      <c r="D33" s="348"/>
      <c r="E33" s="1139">
        <v>63</v>
      </c>
      <c r="F33" s="349"/>
    </row>
    <row r="34" spans="1:6" ht="15.75">
      <c r="A34" s="346"/>
      <c r="B34" s="347"/>
      <c r="C34" s="348"/>
      <c r="D34" s="348"/>
      <c r="E34" s="1139"/>
      <c r="F34" s="349"/>
    </row>
    <row r="35" spans="1:6" ht="15.75">
      <c r="A35" s="350" t="s">
        <v>515</v>
      </c>
      <c r="B35" s="352" t="s">
        <v>516</v>
      </c>
      <c r="C35" s="348"/>
      <c r="D35" s="348"/>
      <c r="E35" s="1139">
        <v>65</v>
      </c>
      <c r="F35" s="349"/>
    </row>
    <row r="36" spans="1:6">
      <c r="E36" s="1139"/>
      <c r="F36" s="343"/>
    </row>
    <row r="37" spans="1:6" ht="15.75">
      <c r="A37" s="350" t="s">
        <v>517</v>
      </c>
      <c r="B37" s="342" t="s">
        <v>518</v>
      </c>
      <c r="C37" s="352"/>
      <c r="E37" s="1142">
        <v>66</v>
      </c>
      <c r="F37" s="353"/>
    </row>
    <row r="38" spans="1:6" ht="15.75">
      <c r="A38" s="354"/>
      <c r="E38" s="1139" t="s">
        <v>4</v>
      </c>
      <c r="F38" s="343"/>
    </row>
    <row r="39" spans="1:6" ht="15.75">
      <c r="A39" s="350" t="s">
        <v>519</v>
      </c>
      <c r="B39" s="342" t="s">
        <v>520</v>
      </c>
      <c r="E39" s="1142">
        <v>68</v>
      </c>
      <c r="F39" s="353"/>
    </row>
    <row r="40" spans="1:6" ht="15.75">
      <c r="A40" s="354"/>
      <c r="E40" s="1139"/>
      <c r="F40" s="343"/>
    </row>
    <row r="41" spans="1:6" ht="15.75">
      <c r="A41" s="350" t="s">
        <v>521</v>
      </c>
      <c r="B41" s="342" t="s">
        <v>522</v>
      </c>
      <c r="E41" s="1142">
        <v>71</v>
      </c>
      <c r="F41" s="353"/>
    </row>
    <row r="42" spans="1:6">
      <c r="E42" s="1142"/>
    </row>
    <row r="43" spans="1:6" ht="15.75">
      <c r="A43" s="350" t="s">
        <v>523</v>
      </c>
      <c r="B43" s="342" t="s">
        <v>524</v>
      </c>
      <c r="C43"/>
      <c r="E43" s="1142">
        <v>82</v>
      </c>
    </row>
  </sheetData>
  <mergeCells count="1">
    <mergeCell ref="B1:D1"/>
  </mergeCells>
  <printOptions horizontalCentered="1"/>
  <pageMargins left="0.78740157480314965" right="0.78740157480314965" top="0.70866141732283472" bottom="0.31496062992125984" header="0.31496062992125984" footer="0.19685039370078741"/>
  <pageSetup paperSize="9" scale="75" firstPageNumber="3" orientation="landscape" useFirstPageNumber="1" r:id="rId1"/>
  <headerFooter alignWithMargins="0">
    <oddHeader>&amp;C&amp;"Arial,Normalny"&amp;12- &amp;P -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38"/>
  <sheetViews>
    <sheetView showGridLines="0" topLeftCell="A4" zoomScale="75" zoomScaleNormal="75" workbookViewId="0">
      <selection activeCell="AF34" sqref="AF34"/>
    </sheetView>
  </sheetViews>
  <sheetFormatPr defaultRowHeight="12.75"/>
  <sheetData>
    <row r="9" spans="1:3" ht="15">
      <c r="A9" s="331" t="s">
        <v>525</v>
      </c>
      <c r="B9" s="331"/>
      <c r="C9" s="331"/>
    </row>
    <row r="10" spans="1:3" ht="15">
      <c r="A10" s="331"/>
      <c r="B10" s="331"/>
      <c r="C10" s="331"/>
    </row>
    <row r="20" spans="2:13" ht="20.45" customHeight="1">
      <c r="B20" s="1656" t="s">
        <v>526</v>
      </c>
      <c r="C20" s="1656"/>
      <c r="D20" s="1656"/>
      <c r="E20" s="1656"/>
      <c r="F20" s="1656"/>
      <c r="G20" s="1656"/>
      <c r="H20" s="1656"/>
      <c r="I20" s="1656"/>
      <c r="J20" s="1656"/>
      <c r="K20" s="1656"/>
      <c r="L20" s="1656"/>
      <c r="M20" s="1656"/>
    </row>
    <row r="21" spans="2:13">
      <c r="B21" s="332"/>
      <c r="C21" s="332"/>
      <c r="D21" s="332"/>
      <c r="E21" s="332"/>
      <c r="F21" s="332"/>
      <c r="G21" s="332"/>
      <c r="H21" s="332"/>
      <c r="I21" s="332"/>
      <c r="J21" s="332"/>
      <c r="K21" s="332"/>
      <c r="L21" s="332"/>
      <c r="M21" s="332"/>
    </row>
    <row r="22" spans="2:13" ht="20.45" customHeight="1">
      <c r="B22" s="1656"/>
      <c r="C22" s="1656"/>
      <c r="D22" s="1656"/>
      <c r="E22" s="1656"/>
      <c r="F22" s="1656"/>
      <c r="G22" s="1656"/>
      <c r="H22" s="1656"/>
      <c r="I22" s="1656"/>
      <c r="J22" s="1656"/>
      <c r="K22" s="1656"/>
      <c r="L22" s="1656"/>
      <c r="M22" s="1656"/>
    </row>
    <row r="38" spans="1:14" s="333" customFormat="1" ht="18">
      <c r="A38" s="1658"/>
      <c r="B38" s="1658"/>
      <c r="C38" s="1658"/>
      <c r="D38" s="1658"/>
      <c r="E38" s="1658"/>
      <c r="F38" s="1658"/>
      <c r="G38" s="1658"/>
      <c r="H38" s="1658"/>
      <c r="I38" s="1658"/>
      <c r="J38" s="1658"/>
      <c r="K38" s="1658"/>
      <c r="L38" s="1658"/>
      <c r="M38" s="1658"/>
      <c r="N38" s="1658"/>
    </row>
  </sheetData>
  <mergeCells count="3">
    <mergeCell ref="B20:M20"/>
    <mergeCell ref="B22:M22"/>
    <mergeCell ref="A38:N38"/>
  </mergeCells>
  <pageMargins left="0.75" right="0.75" top="1" bottom="1" header="0.5" footer="0.5"/>
  <pageSetup paperSize="9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showGridLines="0" zoomScale="90" zoomScaleNormal="90" zoomScaleSheetLayoutView="75" workbookViewId="0">
      <selection activeCell="Q61" sqref="Q61"/>
    </sheetView>
  </sheetViews>
  <sheetFormatPr defaultColWidth="9.28515625" defaultRowHeight="14.25"/>
  <cols>
    <col min="1" max="1" width="54.28515625" style="1542" customWidth="1"/>
    <col min="2" max="5" width="15" style="1542" customWidth="1"/>
    <col min="6" max="8" width="11.140625" style="1542" customWidth="1"/>
    <col min="9" max="10" width="9.28515625" style="1542"/>
    <col min="11" max="13" width="9.28515625" style="1583"/>
    <col min="14" max="253" width="9.28515625" style="1542"/>
    <col min="254" max="254" width="54.28515625" style="1542" customWidth="1"/>
    <col min="255" max="258" width="15" style="1542" customWidth="1"/>
    <col min="259" max="261" width="11.140625" style="1542" customWidth="1"/>
    <col min="262" max="263" width="9.28515625" style="1542"/>
    <col min="264" max="264" width="15" style="1542" customWidth="1"/>
    <col min="265" max="265" width="14.28515625" style="1542" customWidth="1"/>
    <col min="266" max="266" width="13.5703125" style="1542" customWidth="1"/>
    <col min="267" max="509" width="9.28515625" style="1542"/>
    <col min="510" max="510" width="54.28515625" style="1542" customWidth="1"/>
    <col min="511" max="514" width="15" style="1542" customWidth="1"/>
    <col min="515" max="517" width="11.140625" style="1542" customWidth="1"/>
    <col min="518" max="519" width="9.28515625" style="1542"/>
    <col min="520" max="520" width="15" style="1542" customWidth="1"/>
    <col min="521" max="521" width="14.28515625" style="1542" customWidth="1"/>
    <col min="522" max="522" width="13.5703125" style="1542" customWidth="1"/>
    <col min="523" max="765" width="9.28515625" style="1542"/>
    <col min="766" max="766" width="54.28515625" style="1542" customWidth="1"/>
    <col min="767" max="770" width="15" style="1542" customWidth="1"/>
    <col min="771" max="773" width="11.140625" style="1542" customWidth="1"/>
    <col min="774" max="775" width="9.28515625" style="1542"/>
    <col min="776" max="776" width="15" style="1542" customWidth="1"/>
    <col min="777" max="777" width="14.28515625" style="1542" customWidth="1"/>
    <col min="778" max="778" width="13.5703125" style="1542" customWidth="1"/>
    <col min="779" max="1021" width="9.28515625" style="1542"/>
    <col min="1022" max="1022" width="54.28515625" style="1542" customWidth="1"/>
    <col min="1023" max="1026" width="15" style="1542" customWidth="1"/>
    <col min="1027" max="1029" width="11.140625" style="1542" customWidth="1"/>
    <col min="1030" max="1031" width="9.28515625" style="1542"/>
    <col min="1032" max="1032" width="15" style="1542" customWidth="1"/>
    <col min="1033" max="1033" width="14.28515625" style="1542" customWidth="1"/>
    <col min="1034" max="1034" width="13.5703125" style="1542" customWidth="1"/>
    <col min="1035" max="1277" width="9.28515625" style="1542"/>
    <col min="1278" max="1278" width="54.28515625" style="1542" customWidth="1"/>
    <col min="1279" max="1282" width="15" style="1542" customWidth="1"/>
    <col min="1283" max="1285" width="11.140625" style="1542" customWidth="1"/>
    <col min="1286" max="1287" width="9.28515625" style="1542"/>
    <col min="1288" max="1288" width="15" style="1542" customWidth="1"/>
    <col min="1289" max="1289" width="14.28515625" style="1542" customWidth="1"/>
    <col min="1290" max="1290" width="13.5703125" style="1542" customWidth="1"/>
    <col min="1291" max="1533" width="9.28515625" style="1542"/>
    <col min="1534" max="1534" width="54.28515625" style="1542" customWidth="1"/>
    <col min="1535" max="1538" width="15" style="1542" customWidth="1"/>
    <col min="1539" max="1541" width="11.140625" style="1542" customWidth="1"/>
    <col min="1542" max="1543" width="9.28515625" style="1542"/>
    <col min="1544" max="1544" width="15" style="1542" customWidth="1"/>
    <col min="1545" max="1545" width="14.28515625" style="1542" customWidth="1"/>
    <col min="1546" max="1546" width="13.5703125" style="1542" customWidth="1"/>
    <col min="1547" max="1789" width="9.28515625" style="1542"/>
    <col min="1790" max="1790" width="54.28515625" style="1542" customWidth="1"/>
    <col min="1791" max="1794" width="15" style="1542" customWidth="1"/>
    <col min="1795" max="1797" width="11.140625" style="1542" customWidth="1"/>
    <col min="1798" max="1799" width="9.28515625" style="1542"/>
    <col min="1800" max="1800" width="15" style="1542" customWidth="1"/>
    <col min="1801" max="1801" width="14.28515625" style="1542" customWidth="1"/>
    <col min="1802" max="1802" width="13.5703125" style="1542" customWidth="1"/>
    <col min="1803" max="2045" width="9.28515625" style="1542"/>
    <col min="2046" max="2046" width="54.28515625" style="1542" customWidth="1"/>
    <col min="2047" max="2050" width="15" style="1542" customWidth="1"/>
    <col min="2051" max="2053" width="11.140625" style="1542" customWidth="1"/>
    <col min="2054" max="2055" width="9.28515625" style="1542"/>
    <col min="2056" max="2056" width="15" style="1542" customWidth="1"/>
    <col min="2057" max="2057" width="14.28515625" style="1542" customWidth="1"/>
    <col min="2058" max="2058" width="13.5703125" style="1542" customWidth="1"/>
    <col min="2059" max="2301" width="9.28515625" style="1542"/>
    <col min="2302" max="2302" width="54.28515625" style="1542" customWidth="1"/>
    <col min="2303" max="2306" width="15" style="1542" customWidth="1"/>
    <col min="2307" max="2309" width="11.140625" style="1542" customWidth="1"/>
    <col min="2310" max="2311" width="9.28515625" style="1542"/>
    <col min="2312" max="2312" width="15" style="1542" customWidth="1"/>
    <col min="2313" max="2313" width="14.28515625" style="1542" customWidth="1"/>
    <col min="2314" max="2314" width="13.5703125" style="1542" customWidth="1"/>
    <col min="2315" max="2557" width="9.28515625" style="1542"/>
    <col min="2558" max="2558" width="54.28515625" style="1542" customWidth="1"/>
    <col min="2559" max="2562" width="15" style="1542" customWidth="1"/>
    <col min="2563" max="2565" width="11.140625" style="1542" customWidth="1"/>
    <col min="2566" max="2567" width="9.28515625" style="1542"/>
    <col min="2568" max="2568" width="15" style="1542" customWidth="1"/>
    <col min="2569" max="2569" width="14.28515625" style="1542" customWidth="1"/>
    <col min="2570" max="2570" width="13.5703125" style="1542" customWidth="1"/>
    <col min="2571" max="2813" width="9.28515625" style="1542"/>
    <col min="2814" max="2814" width="54.28515625" style="1542" customWidth="1"/>
    <col min="2815" max="2818" width="15" style="1542" customWidth="1"/>
    <col min="2819" max="2821" width="11.140625" style="1542" customWidth="1"/>
    <col min="2822" max="2823" width="9.28515625" style="1542"/>
    <col min="2824" max="2824" width="15" style="1542" customWidth="1"/>
    <col min="2825" max="2825" width="14.28515625" style="1542" customWidth="1"/>
    <col min="2826" max="2826" width="13.5703125" style="1542" customWidth="1"/>
    <col min="2827" max="3069" width="9.28515625" style="1542"/>
    <col min="3070" max="3070" width="54.28515625" style="1542" customWidth="1"/>
    <col min="3071" max="3074" width="15" style="1542" customWidth="1"/>
    <col min="3075" max="3077" width="11.140625" style="1542" customWidth="1"/>
    <col min="3078" max="3079" width="9.28515625" style="1542"/>
    <col min="3080" max="3080" width="15" style="1542" customWidth="1"/>
    <col min="3081" max="3081" width="14.28515625" style="1542" customWidth="1"/>
    <col min="3082" max="3082" width="13.5703125" style="1542" customWidth="1"/>
    <col min="3083" max="3325" width="9.28515625" style="1542"/>
    <col min="3326" max="3326" width="54.28515625" style="1542" customWidth="1"/>
    <col min="3327" max="3330" width="15" style="1542" customWidth="1"/>
    <col min="3331" max="3333" width="11.140625" style="1542" customWidth="1"/>
    <col min="3334" max="3335" width="9.28515625" style="1542"/>
    <col min="3336" max="3336" width="15" style="1542" customWidth="1"/>
    <col min="3337" max="3337" width="14.28515625" style="1542" customWidth="1"/>
    <col min="3338" max="3338" width="13.5703125" style="1542" customWidth="1"/>
    <col min="3339" max="3581" width="9.28515625" style="1542"/>
    <col min="3582" max="3582" width="54.28515625" style="1542" customWidth="1"/>
    <col min="3583" max="3586" width="15" style="1542" customWidth="1"/>
    <col min="3587" max="3589" width="11.140625" style="1542" customWidth="1"/>
    <col min="3590" max="3591" width="9.28515625" style="1542"/>
    <col min="3592" max="3592" width="15" style="1542" customWidth="1"/>
    <col min="3593" max="3593" width="14.28515625" style="1542" customWidth="1"/>
    <col min="3594" max="3594" width="13.5703125" style="1542" customWidth="1"/>
    <col min="3595" max="3837" width="9.28515625" style="1542"/>
    <col min="3838" max="3838" width="54.28515625" style="1542" customWidth="1"/>
    <col min="3839" max="3842" width="15" style="1542" customWidth="1"/>
    <col min="3843" max="3845" width="11.140625" style="1542" customWidth="1"/>
    <col min="3846" max="3847" width="9.28515625" style="1542"/>
    <col min="3848" max="3848" width="15" style="1542" customWidth="1"/>
    <col min="3849" max="3849" width="14.28515625" style="1542" customWidth="1"/>
    <col min="3850" max="3850" width="13.5703125" style="1542" customWidth="1"/>
    <col min="3851" max="4093" width="9.28515625" style="1542"/>
    <col min="4094" max="4094" width="54.28515625" style="1542" customWidth="1"/>
    <col min="4095" max="4098" width="15" style="1542" customWidth="1"/>
    <col min="4099" max="4101" width="11.140625" style="1542" customWidth="1"/>
    <col min="4102" max="4103" width="9.28515625" style="1542"/>
    <col min="4104" max="4104" width="15" style="1542" customWidth="1"/>
    <col min="4105" max="4105" width="14.28515625" style="1542" customWidth="1"/>
    <col min="4106" max="4106" width="13.5703125" style="1542" customWidth="1"/>
    <col min="4107" max="4349" width="9.28515625" style="1542"/>
    <col min="4350" max="4350" width="54.28515625" style="1542" customWidth="1"/>
    <col min="4351" max="4354" width="15" style="1542" customWidth="1"/>
    <col min="4355" max="4357" width="11.140625" style="1542" customWidth="1"/>
    <col min="4358" max="4359" width="9.28515625" style="1542"/>
    <col min="4360" max="4360" width="15" style="1542" customWidth="1"/>
    <col min="4361" max="4361" width="14.28515625" style="1542" customWidth="1"/>
    <col min="4362" max="4362" width="13.5703125" style="1542" customWidth="1"/>
    <col min="4363" max="4605" width="9.28515625" style="1542"/>
    <col min="4606" max="4606" width="54.28515625" style="1542" customWidth="1"/>
    <col min="4607" max="4610" width="15" style="1542" customWidth="1"/>
    <col min="4611" max="4613" width="11.140625" style="1542" customWidth="1"/>
    <col min="4614" max="4615" width="9.28515625" style="1542"/>
    <col min="4616" max="4616" width="15" style="1542" customWidth="1"/>
    <col min="4617" max="4617" width="14.28515625" style="1542" customWidth="1"/>
    <col min="4618" max="4618" width="13.5703125" style="1542" customWidth="1"/>
    <col min="4619" max="4861" width="9.28515625" style="1542"/>
    <col min="4862" max="4862" width="54.28515625" style="1542" customWidth="1"/>
    <col min="4863" max="4866" width="15" style="1542" customWidth="1"/>
    <col min="4867" max="4869" width="11.140625" style="1542" customWidth="1"/>
    <col min="4870" max="4871" width="9.28515625" style="1542"/>
    <col min="4872" max="4872" width="15" style="1542" customWidth="1"/>
    <col min="4873" max="4873" width="14.28515625" style="1542" customWidth="1"/>
    <col min="4874" max="4874" width="13.5703125" style="1542" customWidth="1"/>
    <col min="4875" max="5117" width="9.28515625" style="1542"/>
    <col min="5118" max="5118" width="54.28515625" style="1542" customWidth="1"/>
    <col min="5119" max="5122" width="15" style="1542" customWidth="1"/>
    <col min="5123" max="5125" width="11.140625" style="1542" customWidth="1"/>
    <col min="5126" max="5127" width="9.28515625" style="1542"/>
    <col min="5128" max="5128" width="15" style="1542" customWidth="1"/>
    <col min="5129" max="5129" width="14.28515625" style="1542" customWidth="1"/>
    <col min="5130" max="5130" width="13.5703125" style="1542" customWidth="1"/>
    <col min="5131" max="5373" width="9.28515625" style="1542"/>
    <col min="5374" max="5374" width="54.28515625" style="1542" customWidth="1"/>
    <col min="5375" max="5378" width="15" style="1542" customWidth="1"/>
    <col min="5379" max="5381" width="11.140625" style="1542" customWidth="1"/>
    <col min="5382" max="5383" width="9.28515625" style="1542"/>
    <col min="5384" max="5384" width="15" style="1542" customWidth="1"/>
    <col min="5385" max="5385" width="14.28515625" style="1542" customWidth="1"/>
    <col min="5386" max="5386" width="13.5703125" style="1542" customWidth="1"/>
    <col min="5387" max="5629" width="9.28515625" style="1542"/>
    <col min="5630" max="5630" width="54.28515625" style="1542" customWidth="1"/>
    <col min="5631" max="5634" width="15" style="1542" customWidth="1"/>
    <col min="5635" max="5637" width="11.140625" style="1542" customWidth="1"/>
    <col min="5638" max="5639" width="9.28515625" style="1542"/>
    <col min="5640" max="5640" width="15" style="1542" customWidth="1"/>
    <col min="5641" max="5641" width="14.28515625" style="1542" customWidth="1"/>
    <col min="5642" max="5642" width="13.5703125" style="1542" customWidth="1"/>
    <col min="5643" max="5885" width="9.28515625" style="1542"/>
    <col min="5886" max="5886" width="54.28515625" style="1542" customWidth="1"/>
    <col min="5887" max="5890" width="15" style="1542" customWidth="1"/>
    <col min="5891" max="5893" width="11.140625" style="1542" customWidth="1"/>
    <col min="5894" max="5895" width="9.28515625" style="1542"/>
    <col min="5896" max="5896" width="15" style="1542" customWidth="1"/>
    <col min="5897" max="5897" width="14.28515625" style="1542" customWidth="1"/>
    <col min="5898" max="5898" width="13.5703125" style="1542" customWidth="1"/>
    <col min="5899" max="6141" width="9.28515625" style="1542"/>
    <col min="6142" max="6142" width="54.28515625" style="1542" customWidth="1"/>
    <col min="6143" max="6146" width="15" style="1542" customWidth="1"/>
    <col min="6147" max="6149" width="11.140625" style="1542" customWidth="1"/>
    <col min="6150" max="6151" width="9.28515625" style="1542"/>
    <col min="6152" max="6152" width="15" style="1542" customWidth="1"/>
    <col min="6153" max="6153" width="14.28515625" style="1542" customWidth="1"/>
    <col min="6154" max="6154" width="13.5703125" style="1542" customWidth="1"/>
    <col min="6155" max="6397" width="9.28515625" style="1542"/>
    <col min="6398" max="6398" width="54.28515625" style="1542" customWidth="1"/>
    <col min="6399" max="6402" width="15" style="1542" customWidth="1"/>
    <col min="6403" max="6405" width="11.140625" style="1542" customWidth="1"/>
    <col min="6406" max="6407" width="9.28515625" style="1542"/>
    <col min="6408" max="6408" width="15" style="1542" customWidth="1"/>
    <col min="6409" max="6409" width="14.28515625" style="1542" customWidth="1"/>
    <col min="6410" max="6410" width="13.5703125" style="1542" customWidth="1"/>
    <col min="6411" max="6653" width="9.28515625" style="1542"/>
    <col min="6654" max="6654" width="54.28515625" style="1542" customWidth="1"/>
    <col min="6655" max="6658" width="15" style="1542" customWidth="1"/>
    <col min="6659" max="6661" width="11.140625" style="1542" customWidth="1"/>
    <col min="6662" max="6663" width="9.28515625" style="1542"/>
    <col min="6664" max="6664" width="15" style="1542" customWidth="1"/>
    <col min="6665" max="6665" width="14.28515625" style="1542" customWidth="1"/>
    <col min="6666" max="6666" width="13.5703125" style="1542" customWidth="1"/>
    <col min="6667" max="6909" width="9.28515625" style="1542"/>
    <col min="6910" max="6910" width="54.28515625" style="1542" customWidth="1"/>
    <col min="6911" max="6914" width="15" style="1542" customWidth="1"/>
    <col min="6915" max="6917" width="11.140625" style="1542" customWidth="1"/>
    <col min="6918" max="6919" width="9.28515625" style="1542"/>
    <col min="6920" max="6920" width="15" style="1542" customWidth="1"/>
    <col min="6921" max="6921" width="14.28515625" style="1542" customWidth="1"/>
    <col min="6922" max="6922" width="13.5703125" style="1542" customWidth="1"/>
    <col min="6923" max="7165" width="9.28515625" style="1542"/>
    <col min="7166" max="7166" width="54.28515625" style="1542" customWidth="1"/>
    <col min="7167" max="7170" width="15" style="1542" customWidth="1"/>
    <col min="7171" max="7173" width="11.140625" style="1542" customWidth="1"/>
    <col min="7174" max="7175" width="9.28515625" style="1542"/>
    <col min="7176" max="7176" width="15" style="1542" customWidth="1"/>
    <col min="7177" max="7177" width="14.28515625" style="1542" customWidth="1"/>
    <col min="7178" max="7178" width="13.5703125" style="1542" customWidth="1"/>
    <col min="7179" max="7421" width="9.28515625" style="1542"/>
    <col min="7422" max="7422" width="54.28515625" style="1542" customWidth="1"/>
    <col min="7423" max="7426" width="15" style="1542" customWidth="1"/>
    <col min="7427" max="7429" width="11.140625" style="1542" customWidth="1"/>
    <col min="7430" max="7431" width="9.28515625" style="1542"/>
    <col min="7432" max="7432" width="15" style="1542" customWidth="1"/>
    <col min="7433" max="7433" width="14.28515625" style="1542" customWidth="1"/>
    <col min="7434" max="7434" width="13.5703125" style="1542" customWidth="1"/>
    <col min="7435" max="7677" width="9.28515625" style="1542"/>
    <col min="7678" max="7678" width="54.28515625" style="1542" customWidth="1"/>
    <col min="7679" max="7682" width="15" style="1542" customWidth="1"/>
    <col min="7683" max="7685" width="11.140625" style="1542" customWidth="1"/>
    <col min="7686" max="7687" width="9.28515625" style="1542"/>
    <col min="7688" max="7688" width="15" style="1542" customWidth="1"/>
    <col min="7689" max="7689" width="14.28515625" style="1542" customWidth="1"/>
    <col min="7690" max="7690" width="13.5703125" style="1542" customWidth="1"/>
    <col min="7691" max="7933" width="9.28515625" style="1542"/>
    <col min="7934" max="7934" width="54.28515625" style="1542" customWidth="1"/>
    <col min="7935" max="7938" width="15" style="1542" customWidth="1"/>
    <col min="7939" max="7941" width="11.140625" style="1542" customWidth="1"/>
    <col min="7942" max="7943" width="9.28515625" style="1542"/>
    <col min="7944" max="7944" width="15" style="1542" customWidth="1"/>
    <col min="7945" max="7945" width="14.28515625" style="1542" customWidth="1"/>
    <col min="7946" max="7946" width="13.5703125" style="1542" customWidth="1"/>
    <col min="7947" max="8189" width="9.28515625" style="1542"/>
    <col min="8190" max="8190" width="54.28515625" style="1542" customWidth="1"/>
    <col min="8191" max="8194" width="15" style="1542" customWidth="1"/>
    <col min="8195" max="8197" width="11.140625" style="1542" customWidth="1"/>
    <col min="8198" max="8199" width="9.28515625" style="1542"/>
    <col min="8200" max="8200" width="15" style="1542" customWidth="1"/>
    <col min="8201" max="8201" width="14.28515625" style="1542" customWidth="1"/>
    <col min="8202" max="8202" width="13.5703125" style="1542" customWidth="1"/>
    <col min="8203" max="8445" width="9.28515625" style="1542"/>
    <col min="8446" max="8446" width="54.28515625" style="1542" customWidth="1"/>
    <col min="8447" max="8450" width="15" style="1542" customWidth="1"/>
    <col min="8451" max="8453" width="11.140625" style="1542" customWidth="1"/>
    <col min="8454" max="8455" width="9.28515625" style="1542"/>
    <col min="8456" max="8456" width="15" style="1542" customWidth="1"/>
    <col min="8457" max="8457" width="14.28515625" style="1542" customWidth="1"/>
    <col min="8458" max="8458" width="13.5703125" style="1542" customWidth="1"/>
    <col min="8459" max="8701" width="9.28515625" style="1542"/>
    <col min="8702" max="8702" width="54.28515625" style="1542" customWidth="1"/>
    <col min="8703" max="8706" width="15" style="1542" customWidth="1"/>
    <col min="8707" max="8709" width="11.140625" style="1542" customWidth="1"/>
    <col min="8710" max="8711" width="9.28515625" style="1542"/>
    <col min="8712" max="8712" width="15" style="1542" customWidth="1"/>
    <col min="8713" max="8713" width="14.28515625" style="1542" customWidth="1"/>
    <col min="8714" max="8714" width="13.5703125" style="1542" customWidth="1"/>
    <col min="8715" max="8957" width="9.28515625" style="1542"/>
    <col min="8958" max="8958" width="54.28515625" style="1542" customWidth="1"/>
    <col min="8959" max="8962" width="15" style="1542" customWidth="1"/>
    <col min="8963" max="8965" width="11.140625" style="1542" customWidth="1"/>
    <col min="8966" max="8967" width="9.28515625" style="1542"/>
    <col min="8968" max="8968" width="15" style="1542" customWidth="1"/>
    <col min="8969" max="8969" width="14.28515625" style="1542" customWidth="1"/>
    <col min="8970" max="8970" width="13.5703125" style="1542" customWidth="1"/>
    <col min="8971" max="9213" width="9.28515625" style="1542"/>
    <col min="9214" max="9214" width="54.28515625" style="1542" customWidth="1"/>
    <col min="9215" max="9218" width="15" style="1542" customWidth="1"/>
    <col min="9219" max="9221" width="11.140625" style="1542" customWidth="1"/>
    <col min="9222" max="9223" width="9.28515625" style="1542"/>
    <col min="9224" max="9224" width="15" style="1542" customWidth="1"/>
    <col min="9225" max="9225" width="14.28515625" style="1542" customWidth="1"/>
    <col min="9226" max="9226" width="13.5703125" style="1542" customWidth="1"/>
    <col min="9227" max="9469" width="9.28515625" style="1542"/>
    <col min="9470" max="9470" width="54.28515625" style="1542" customWidth="1"/>
    <col min="9471" max="9474" width="15" style="1542" customWidth="1"/>
    <col min="9475" max="9477" width="11.140625" style="1542" customWidth="1"/>
    <col min="9478" max="9479" width="9.28515625" style="1542"/>
    <col min="9480" max="9480" width="15" style="1542" customWidth="1"/>
    <col min="9481" max="9481" width="14.28515625" style="1542" customWidth="1"/>
    <col min="9482" max="9482" width="13.5703125" style="1542" customWidth="1"/>
    <col min="9483" max="9725" width="9.28515625" style="1542"/>
    <col min="9726" max="9726" width="54.28515625" style="1542" customWidth="1"/>
    <col min="9727" max="9730" width="15" style="1542" customWidth="1"/>
    <col min="9731" max="9733" width="11.140625" style="1542" customWidth="1"/>
    <col min="9734" max="9735" width="9.28515625" style="1542"/>
    <col min="9736" max="9736" width="15" style="1542" customWidth="1"/>
    <col min="9737" max="9737" width="14.28515625" style="1542" customWidth="1"/>
    <col min="9738" max="9738" width="13.5703125" style="1542" customWidth="1"/>
    <col min="9739" max="9981" width="9.28515625" style="1542"/>
    <col min="9982" max="9982" width="54.28515625" style="1542" customWidth="1"/>
    <col min="9983" max="9986" width="15" style="1542" customWidth="1"/>
    <col min="9987" max="9989" width="11.140625" style="1542" customWidth="1"/>
    <col min="9990" max="9991" width="9.28515625" style="1542"/>
    <col min="9992" max="9992" width="15" style="1542" customWidth="1"/>
    <col min="9993" max="9993" width="14.28515625" style="1542" customWidth="1"/>
    <col min="9994" max="9994" width="13.5703125" style="1542" customWidth="1"/>
    <col min="9995" max="10237" width="9.28515625" style="1542"/>
    <col min="10238" max="10238" width="54.28515625" style="1542" customWidth="1"/>
    <col min="10239" max="10242" width="15" style="1542" customWidth="1"/>
    <col min="10243" max="10245" width="11.140625" style="1542" customWidth="1"/>
    <col min="10246" max="10247" width="9.28515625" style="1542"/>
    <col min="10248" max="10248" width="15" style="1542" customWidth="1"/>
    <col min="10249" max="10249" width="14.28515625" style="1542" customWidth="1"/>
    <col min="10250" max="10250" width="13.5703125" style="1542" customWidth="1"/>
    <col min="10251" max="10493" width="9.28515625" style="1542"/>
    <col min="10494" max="10494" width="54.28515625" style="1542" customWidth="1"/>
    <col min="10495" max="10498" width="15" style="1542" customWidth="1"/>
    <col min="10499" max="10501" width="11.140625" style="1542" customWidth="1"/>
    <col min="10502" max="10503" width="9.28515625" style="1542"/>
    <col min="10504" max="10504" width="15" style="1542" customWidth="1"/>
    <col min="10505" max="10505" width="14.28515625" style="1542" customWidth="1"/>
    <col min="10506" max="10506" width="13.5703125" style="1542" customWidth="1"/>
    <col min="10507" max="10749" width="9.28515625" style="1542"/>
    <col min="10750" max="10750" width="54.28515625" style="1542" customWidth="1"/>
    <col min="10751" max="10754" width="15" style="1542" customWidth="1"/>
    <col min="10755" max="10757" width="11.140625" style="1542" customWidth="1"/>
    <col min="10758" max="10759" width="9.28515625" style="1542"/>
    <col min="10760" max="10760" width="15" style="1542" customWidth="1"/>
    <col min="10761" max="10761" width="14.28515625" style="1542" customWidth="1"/>
    <col min="10762" max="10762" width="13.5703125" style="1542" customWidth="1"/>
    <col min="10763" max="11005" width="9.28515625" style="1542"/>
    <col min="11006" max="11006" width="54.28515625" style="1542" customWidth="1"/>
    <col min="11007" max="11010" width="15" style="1542" customWidth="1"/>
    <col min="11011" max="11013" width="11.140625" style="1542" customWidth="1"/>
    <col min="11014" max="11015" width="9.28515625" style="1542"/>
    <col min="11016" max="11016" width="15" style="1542" customWidth="1"/>
    <col min="11017" max="11017" width="14.28515625" style="1542" customWidth="1"/>
    <col min="11018" max="11018" width="13.5703125" style="1542" customWidth="1"/>
    <col min="11019" max="11261" width="9.28515625" style="1542"/>
    <col min="11262" max="11262" width="54.28515625" style="1542" customWidth="1"/>
    <col min="11263" max="11266" width="15" style="1542" customWidth="1"/>
    <col min="11267" max="11269" width="11.140625" style="1542" customWidth="1"/>
    <col min="11270" max="11271" width="9.28515625" style="1542"/>
    <col min="11272" max="11272" width="15" style="1542" customWidth="1"/>
    <col min="11273" max="11273" width="14.28515625" style="1542" customWidth="1"/>
    <col min="11274" max="11274" width="13.5703125" style="1542" customWidth="1"/>
    <col min="11275" max="11517" width="9.28515625" style="1542"/>
    <col min="11518" max="11518" width="54.28515625" style="1542" customWidth="1"/>
    <col min="11519" max="11522" width="15" style="1542" customWidth="1"/>
    <col min="11523" max="11525" width="11.140625" style="1542" customWidth="1"/>
    <col min="11526" max="11527" width="9.28515625" style="1542"/>
    <col min="11528" max="11528" width="15" style="1542" customWidth="1"/>
    <col min="11529" max="11529" width="14.28515625" style="1542" customWidth="1"/>
    <col min="11530" max="11530" width="13.5703125" style="1542" customWidth="1"/>
    <col min="11531" max="11773" width="9.28515625" style="1542"/>
    <col min="11774" max="11774" width="54.28515625" style="1542" customWidth="1"/>
    <col min="11775" max="11778" width="15" style="1542" customWidth="1"/>
    <col min="11779" max="11781" width="11.140625" style="1542" customWidth="1"/>
    <col min="11782" max="11783" width="9.28515625" style="1542"/>
    <col min="11784" max="11784" width="15" style="1542" customWidth="1"/>
    <col min="11785" max="11785" width="14.28515625" style="1542" customWidth="1"/>
    <col min="11786" max="11786" width="13.5703125" style="1542" customWidth="1"/>
    <col min="11787" max="12029" width="9.28515625" style="1542"/>
    <col min="12030" max="12030" width="54.28515625" style="1542" customWidth="1"/>
    <col min="12031" max="12034" width="15" style="1542" customWidth="1"/>
    <col min="12035" max="12037" width="11.140625" style="1542" customWidth="1"/>
    <col min="12038" max="12039" width="9.28515625" style="1542"/>
    <col min="12040" max="12040" width="15" style="1542" customWidth="1"/>
    <col min="12041" max="12041" width="14.28515625" style="1542" customWidth="1"/>
    <col min="12042" max="12042" width="13.5703125" style="1542" customWidth="1"/>
    <col min="12043" max="12285" width="9.28515625" style="1542"/>
    <col min="12286" max="12286" width="54.28515625" style="1542" customWidth="1"/>
    <col min="12287" max="12290" width="15" style="1542" customWidth="1"/>
    <col min="12291" max="12293" width="11.140625" style="1542" customWidth="1"/>
    <col min="12294" max="12295" width="9.28515625" style="1542"/>
    <col min="12296" max="12296" width="15" style="1542" customWidth="1"/>
    <col min="12297" max="12297" width="14.28515625" style="1542" customWidth="1"/>
    <col min="12298" max="12298" width="13.5703125" style="1542" customWidth="1"/>
    <col min="12299" max="12541" width="9.28515625" style="1542"/>
    <col min="12542" max="12542" width="54.28515625" style="1542" customWidth="1"/>
    <col min="12543" max="12546" width="15" style="1542" customWidth="1"/>
    <col min="12547" max="12549" width="11.140625" style="1542" customWidth="1"/>
    <col min="12550" max="12551" width="9.28515625" style="1542"/>
    <col min="12552" max="12552" width="15" style="1542" customWidth="1"/>
    <col min="12553" max="12553" width="14.28515625" style="1542" customWidth="1"/>
    <col min="12554" max="12554" width="13.5703125" style="1542" customWidth="1"/>
    <col min="12555" max="12797" width="9.28515625" style="1542"/>
    <col min="12798" max="12798" width="54.28515625" style="1542" customWidth="1"/>
    <col min="12799" max="12802" width="15" style="1542" customWidth="1"/>
    <col min="12803" max="12805" width="11.140625" style="1542" customWidth="1"/>
    <col min="12806" max="12807" width="9.28515625" style="1542"/>
    <col min="12808" max="12808" width="15" style="1542" customWidth="1"/>
    <col min="12809" max="12809" width="14.28515625" style="1542" customWidth="1"/>
    <col min="12810" max="12810" width="13.5703125" style="1542" customWidth="1"/>
    <col min="12811" max="13053" width="9.28515625" style="1542"/>
    <col min="13054" max="13054" width="54.28515625" style="1542" customWidth="1"/>
    <col min="13055" max="13058" width="15" style="1542" customWidth="1"/>
    <col min="13059" max="13061" width="11.140625" style="1542" customWidth="1"/>
    <col min="13062" max="13063" width="9.28515625" style="1542"/>
    <col min="13064" max="13064" width="15" style="1542" customWidth="1"/>
    <col min="13065" max="13065" width="14.28515625" style="1542" customWidth="1"/>
    <col min="13066" max="13066" width="13.5703125" style="1542" customWidth="1"/>
    <col min="13067" max="13309" width="9.28515625" style="1542"/>
    <col min="13310" max="13310" width="54.28515625" style="1542" customWidth="1"/>
    <col min="13311" max="13314" width="15" style="1542" customWidth="1"/>
    <col min="13315" max="13317" width="11.140625" style="1542" customWidth="1"/>
    <col min="13318" max="13319" width="9.28515625" style="1542"/>
    <col min="13320" max="13320" width="15" style="1542" customWidth="1"/>
    <col min="13321" max="13321" width="14.28515625" style="1542" customWidth="1"/>
    <col min="13322" max="13322" width="13.5703125" style="1542" customWidth="1"/>
    <col min="13323" max="13565" width="9.28515625" style="1542"/>
    <col min="13566" max="13566" width="54.28515625" style="1542" customWidth="1"/>
    <col min="13567" max="13570" width="15" style="1542" customWidth="1"/>
    <col min="13571" max="13573" width="11.140625" style="1542" customWidth="1"/>
    <col min="13574" max="13575" width="9.28515625" style="1542"/>
    <col min="13576" max="13576" width="15" style="1542" customWidth="1"/>
    <col min="13577" max="13577" width="14.28515625" style="1542" customWidth="1"/>
    <col min="13578" max="13578" width="13.5703125" style="1542" customWidth="1"/>
    <col min="13579" max="13821" width="9.28515625" style="1542"/>
    <col min="13822" max="13822" width="54.28515625" style="1542" customWidth="1"/>
    <col min="13823" max="13826" width="15" style="1542" customWidth="1"/>
    <col min="13827" max="13829" width="11.140625" style="1542" customWidth="1"/>
    <col min="13830" max="13831" width="9.28515625" style="1542"/>
    <col min="13832" max="13832" width="15" style="1542" customWidth="1"/>
    <col min="13833" max="13833" width="14.28515625" style="1542" customWidth="1"/>
    <col min="13834" max="13834" width="13.5703125" style="1542" customWidth="1"/>
    <col min="13835" max="14077" width="9.28515625" style="1542"/>
    <col min="14078" max="14078" width="54.28515625" style="1542" customWidth="1"/>
    <col min="14079" max="14082" width="15" style="1542" customWidth="1"/>
    <col min="14083" max="14085" width="11.140625" style="1542" customWidth="1"/>
    <col min="14086" max="14087" width="9.28515625" style="1542"/>
    <col min="14088" max="14088" width="15" style="1542" customWidth="1"/>
    <col min="14089" max="14089" width="14.28515625" style="1542" customWidth="1"/>
    <col min="14090" max="14090" width="13.5703125" style="1542" customWidth="1"/>
    <col min="14091" max="14333" width="9.28515625" style="1542"/>
    <col min="14334" max="14334" width="54.28515625" style="1542" customWidth="1"/>
    <col min="14335" max="14338" width="15" style="1542" customWidth="1"/>
    <col min="14339" max="14341" width="11.140625" style="1542" customWidth="1"/>
    <col min="14342" max="14343" width="9.28515625" style="1542"/>
    <col min="14344" max="14344" width="15" style="1542" customWidth="1"/>
    <col min="14345" max="14345" width="14.28515625" style="1542" customWidth="1"/>
    <col min="14346" max="14346" width="13.5703125" style="1542" customWidth="1"/>
    <col min="14347" max="14589" width="9.28515625" style="1542"/>
    <col min="14590" max="14590" width="54.28515625" style="1542" customWidth="1"/>
    <col min="14591" max="14594" width="15" style="1542" customWidth="1"/>
    <col min="14595" max="14597" width="11.140625" style="1542" customWidth="1"/>
    <col min="14598" max="14599" width="9.28515625" style="1542"/>
    <col min="14600" max="14600" width="15" style="1542" customWidth="1"/>
    <col min="14601" max="14601" width="14.28515625" style="1542" customWidth="1"/>
    <col min="14602" max="14602" width="13.5703125" style="1542" customWidth="1"/>
    <col min="14603" max="14845" width="9.28515625" style="1542"/>
    <col min="14846" max="14846" width="54.28515625" style="1542" customWidth="1"/>
    <col min="14847" max="14850" width="15" style="1542" customWidth="1"/>
    <col min="14851" max="14853" width="11.140625" style="1542" customWidth="1"/>
    <col min="14854" max="14855" width="9.28515625" style="1542"/>
    <col min="14856" max="14856" width="15" style="1542" customWidth="1"/>
    <col min="14857" max="14857" width="14.28515625" style="1542" customWidth="1"/>
    <col min="14858" max="14858" width="13.5703125" style="1542" customWidth="1"/>
    <col min="14859" max="15101" width="9.28515625" style="1542"/>
    <col min="15102" max="15102" width="54.28515625" style="1542" customWidth="1"/>
    <col min="15103" max="15106" width="15" style="1542" customWidth="1"/>
    <col min="15107" max="15109" width="11.140625" style="1542" customWidth="1"/>
    <col min="15110" max="15111" width="9.28515625" style="1542"/>
    <col min="15112" max="15112" width="15" style="1542" customWidth="1"/>
    <col min="15113" max="15113" width="14.28515625" style="1542" customWidth="1"/>
    <col min="15114" max="15114" width="13.5703125" style="1542" customWidth="1"/>
    <col min="15115" max="15357" width="9.28515625" style="1542"/>
    <col min="15358" max="15358" width="54.28515625" style="1542" customWidth="1"/>
    <col min="15359" max="15362" width="15" style="1542" customWidth="1"/>
    <col min="15363" max="15365" width="11.140625" style="1542" customWidth="1"/>
    <col min="15366" max="15367" width="9.28515625" style="1542"/>
    <col min="15368" max="15368" width="15" style="1542" customWidth="1"/>
    <col min="15369" max="15369" width="14.28515625" style="1542" customWidth="1"/>
    <col min="15370" max="15370" width="13.5703125" style="1542" customWidth="1"/>
    <col min="15371" max="15613" width="9.28515625" style="1542"/>
    <col min="15614" max="15614" width="54.28515625" style="1542" customWidth="1"/>
    <col min="15615" max="15618" width="15" style="1542" customWidth="1"/>
    <col min="15619" max="15621" width="11.140625" style="1542" customWidth="1"/>
    <col min="15622" max="15623" width="9.28515625" style="1542"/>
    <col min="15624" max="15624" width="15" style="1542" customWidth="1"/>
    <col min="15625" max="15625" width="14.28515625" style="1542" customWidth="1"/>
    <col min="15626" max="15626" width="13.5703125" style="1542" customWidth="1"/>
    <col min="15627" max="15869" width="9.28515625" style="1542"/>
    <col min="15870" max="15870" width="54.28515625" style="1542" customWidth="1"/>
    <col min="15871" max="15874" width="15" style="1542" customWidth="1"/>
    <col min="15875" max="15877" width="11.140625" style="1542" customWidth="1"/>
    <col min="15878" max="15879" width="9.28515625" style="1542"/>
    <col min="15880" max="15880" width="15" style="1542" customWidth="1"/>
    <col min="15881" max="15881" width="14.28515625" style="1542" customWidth="1"/>
    <col min="15882" max="15882" width="13.5703125" style="1542" customWidth="1"/>
    <col min="15883" max="16125" width="9.28515625" style="1542"/>
    <col min="16126" max="16126" width="54.28515625" style="1542" customWidth="1"/>
    <col min="16127" max="16130" width="15" style="1542" customWidth="1"/>
    <col min="16131" max="16133" width="11.140625" style="1542" customWidth="1"/>
    <col min="16134" max="16135" width="9.28515625" style="1542"/>
    <col min="16136" max="16136" width="15" style="1542" customWidth="1"/>
    <col min="16137" max="16137" width="14.28515625" style="1542" customWidth="1"/>
    <col min="16138" max="16138" width="13.5703125" style="1542" customWidth="1"/>
    <col min="16139" max="16384" width="9.28515625" style="1542"/>
  </cols>
  <sheetData>
    <row r="1" spans="1:13" ht="17.25" customHeight="1">
      <c r="A1" s="1540" t="s">
        <v>517</v>
      </c>
      <c r="B1" s="1540"/>
      <c r="C1" s="1541"/>
      <c r="D1" s="1541"/>
      <c r="E1" s="1541"/>
      <c r="F1" s="1541"/>
      <c r="G1" s="1541"/>
      <c r="H1" s="1541"/>
      <c r="K1" s="1542"/>
      <c r="L1" s="1542"/>
      <c r="M1" s="1542"/>
    </row>
    <row r="2" spans="1:13" ht="17.25" customHeight="1">
      <c r="A2" s="1543"/>
      <c r="B2" s="1543"/>
      <c r="C2" s="1541"/>
      <c r="D2" s="1541"/>
      <c r="E2" s="1541"/>
      <c r="F2" s="1541"/>
      <c r="G2" s="1541"/>
      <c r="H2" s="1541"/>
      <c r="K2" s="1542"/>
      <c r="L2" s="1542"/>
      <c r="M2" s="1542"/>
    </row>
    <row r="3" spans="1:13" ht="17.25" customHeight="1">
      <c r="A3" s="1544" t="s">
        <v>904</v>
      </c>
      <c r="B3" s="1545"/>
      <c r="C3" s="1546"/>
      <c r="D3" s="1546"/>
      <c r="E3" s="1546"/>
      <c r="F3" s="1546"/>
      <c r="G3" s="1546"/>
      <c r="H3" s="1546"/>
      <c r="K3" s="1542"/>
      <c r="L3" s="1542"/>
      <c r="M3" s="1542"/>
    </row>
    <row r="4" spans="1:13" ht="17.25" customHeight="1">
      <c r="A4" s="1544"/>
      <c r="B4" s="1545"/>
      <c r="C4" s="1546"/>
      <c r="D4" s="1546"/>
      <c r="E4" s="1546"/>
      <c r="F4" s="1546"/>
      <c r="G4" s="1546"/>
      <c r="H4" s="1546"/>
      <c r="K4" s="1542"/>
      <c r="L4" s="1542"/>
      <c r="M4" s="1542"/>
    </row>
    <row r="5" spans="1:13" ht="15" customHeight="1">
      <c r="A5" s="1547"/>
      <c r="B5" s="1547"/>
      <c r="C5" s="1548"/>
      <c r="D5" s="1549"/>
      <c r="E5" s="1549"/>
      <c r="F5" s="1549"/>
      <c r="G5" s="1550"/>
      <c r="H5" s="1551" t="s">
        <v>2</v>
      </c>
      <c r="K5" s="1542"/>
      <c r="L5" s="1542"/>
      <c r="M5" s="1542"/>
    </row>
    <row r="8" spans="1:13" ht="16.350000000000001" customHeight="1">
      <c r="A8" s="1552"/>
      <c r="B8" s="1553" t="s">
        <v>905</v>
      </c>
      <c r="C8" s="1554" t="s">
        <v>235</v>
      </c>
      <c r="D8" s="1555"/>
      <c r="E8" s="1555"/>
      <c r="F8" s="1556" t="s">
        <v>449</v>
      </c>
      <c r="G8" s="1557"/>
      <c r="H8" s="1558"/>
      <c r="K8" s="1542"/>
      <c r="L8" s="1542"/>
      <c r="M8" s="1542"/>
    </row>
    <row r="9" spans="1:13" ht="16.350000000000001" customHeight="1">
      <c r="A9" s="1559" t="s">
        <v>3</v>
      </c>
      <c r="B9" s="1560" t="s">
        <v>234</v>
      </c>
      <c r="C9" s="1561"/>
      <c r="D9" s="1561"/>
      <c r="E9" s="1561"/>
      <c r="F9" s="1561" t="s">
        <v>4</v>
      </c>
      <c r="G9" s="1561" t="s">
        <v>4</v>
      </c>
      <c r="H9" s="1562"/>
      <c r="K9" s="1542"/>
      <c r="L9" s="1542"/>
      <c r="M9" s="1542"/>
    </row>
    <row r="10" spans="1:13" ht="16.350000000000001" customHeight="1">
      <c r="A10" s="1563"/>
      <c r="B10" s="1564" t="s">
        <v>906</v>
      </c>
      <c r="C10" s="1561" t="s">
        <v>450</v>
      </c>
      <c r="D10" s="1561" t="s">
        <v>451</v>
      </c>
      <c r="E10" s="1561" t="s">
        <v>452</v>
      </c>
      <c r="F10" s="1565" t="s">
        <v>238</v>
      </c>
      <c r="G10" s="1565" t="s">
        <v>453</v>
      </c>
      <c r="H10" s="1566" t="s">
        <v>454</v>
      </c>
      <c r="K10" s="1542"/>
      <c r="L10" s="1542"/>
      <c r="M10" s="1542"/>
    </row>
    <row r="11" spans="1:13" s="1571" customFormat="1" ht="9.75" customHeight="1">
      <c r="A11" s="1567" t="s">
        <v>455</v>
      </c>
      <c r="B11" s="1568">
        <v>2</v>
      </c>
      <c r="C11" s="1569">
        <v>3</v>
      </c>
      <c r="D11" s="1569">
        <v>4</v>
      </c>
      <c r="E11" s="1569">
        <v>5</v>
      </c>
      <c r="F11" s="1569">
        <v>6</v>
      </c>
      <c r="G11" s="1569">
        <v>7</v>
      </c>
      <c r="H11" s="1570">
        <v>8</v>
      </c>
    </row>
    <row r="12" spans="1:13" ht="24" customHeight="1">
      <c r="A12" s="1572" t="s">
        <v>456</v>
      </c>
      <c r="B12" s="1573">
        <v>69716396</v>
      </c>
      <c r="C12" s="377">
        <v>2898285</v>
      </c>
      <c r="D12" s="377">
        <v>7430106</v>
      </c>
      <c r="E12" s="377">
        <v>12653852</v>
      </c>
      <c r="F12" s="1574">
        <v>4.1572501825825878E-2</v>
      </c>
      <c r="G12" s="1574">
        <v>0.10657616323138677</v>
      </c>
      <c r="H12" s="1574">
        <v>0.18150467789528305</v>
      </c>
      <c r="K12" s="1542"/>
      <c r="L12" s="1542"/>
      <c r="M12" s="1542"/>
    </row>
    <row r="13" spans="1:13" ht="24" customHeight="1">
      <c r="A13" s="1575" t="s">
        <v>457</v>
      </c>
      <c r="B13" s="378">
        <v>85281687</v>
      </c>
      <c r="C13" s="377">
        <v>2764952</v>
      </c>
      <c r="D13" s="377">
        <v>7576223</v>
      </c>
      <c r="E13" s="377">
        <v>12612073</v>
      </c>
      <c r="F13" s="1576">
        <v>3.2421403671341539E-2</v>
      </c>
      <c r="G13" s="1577">
        <v>8.8837630522013475E-2</v>
      </c>
      <c r="H13" s="1578">
        <v>0.14788723633011622</v>
      </c>
      <c r="K13" s="1542"/>
      <c r="L13" s="1542"/>
      <c r="M13" s="1542"/>
    </row>
    <row r="14" spans="1:13" ht="24" customHeight="1">
      <c r="A14" s="1579" t="s">
        <v>907</v>
      </c>
      <c r="B14" s="982">
        <v>-15565291</v>
      </c>
      <c r="C14" s="1580">
        <v>133332</v>
      </c>
      <c r="D14" s="1580">
        <v>-146117</v>
      </c>
      <c r="E14" s="1580">
        <v>41779</v>
      </c>
      <c r="F14" s="1581"/>
      <c r="G14" s="1582">
        <v>9.3873606346325297E-3</v>
      </c>
      <c r="H14" s="1581"/>
      <c r="K14" s="1542"/>
      <c r="L14" s="1542"/>
      <c r="M14" s="1542"/>
    </row>
    <row r="18" spans="1:13" ht="15.75">
      <c r="A18" s="1544"/>
      <c r="B18" s="1545"/>
      <c r="C18" s="1546"/>
      <c r="D18" s="1546"/>
      <c r="E18" s="1546"/>
      <c r="F18" s="1546"/>
      <c r="G18" s="1546"/>
      <c r="H18" s="1546"/>
    </row>
    <row r="19" spans="1:13" ht="15.75">
      <c r="A19" s="1547"/>
      <c r="B19" s="1547"/>
      <c r="C19" s="1548"/>
      <c r="D19" s="1549"/>
      <c r="E19" s="1549"/>
      <c r="F19" s="1549"/>
      <c r="G19" s="1550"/>
      <c r="H19" s="1551" t="s">
        <v>2</v>
      </c>
    </row>
    <row r="20" spans="1:13">
      <c r="K20" s="1584"/>
      <c r="L20" s="1584"/>
      <c r="M20" s="1584"/>
    </row>
    <row r="21" spans="1:13">
      <c r="K21" s="1584"/>
      <c r="L21" s="1584"/>
      <c r="M21" s="1584"/>
    </row>
    <row r="22" spans="1:13" ht="16.350000000000001" customHeight="1">
      <c r="A22" s="1552"/>
      <c r="B22" s="1553" t="s">
        <v>905</v>
      </c>
      <c r="C22" s="1554" t="s">
        <v>235</v>
      </c>
      <c r="D22" s="1555"/>
      <c r="E22" s="1555"/>
      <c r="F22" s="1556" t="s">
        <v>449</v>
      </c>
      <c r="G22" s="1557"/>
      <c r="H22" s="1558"/>
      <c r="K22" s="1542"/>
      <c r="L22" s="1542"/>
      <c r="M22" s="1542"/>
    </row>
    <row r="23" spans="1:13" ht="16.350000000000001" customHeight="1">
      <c r="A23" s="1559" t="s">
        <v>3</v>
      </c>
      <c r="B23" s="1560" t="s">
        <v>234</v>
      </c>
      <c r="C23" s="1561"/>
      <c r="D23" s="1561"/>
      <c r="E23" s="1561"/>
      <c r="F23" s="1561" t="s">
        <v>4</v>
      </c>
      <c r="G23" s="1561" t="s">
        <v>4</v>
      </c>
      <c r="H23" s="1562"/>
      <c r="K23" s="1542"/>
      <c r="L23" s="1542"/>
      <c r="M23" s="1542"/>
    </row>
    <row r="24" spans="1:13" ht="16.350000000000001" customHeight="1">
      <c r="A24" s="1563"/>
      <c r="B24" s="1564" t="s">
        <v>906</v>
      </c>
      <c r="C24" s="1561" t="s">
        <v>908</v>
      </c>
      <c r="D24" s="1561" t="s">
        <v>909</v>
      </c>
      <c r="E24" s="1561" t="s">
        <v>910</v>
      </c>
      <c r="F24" s="1565" t="s">
        <v>238</v>
      </c>
      <c r="G24" s="1565" t="s">
        <v>453</v>
      </c>
      <c r="H24" s="1566" t="s">
        <v>454</v>
      </c>
      <c r="K24" s="1542"/>
      <c r="L24" s="1542"/>
      <c r="M24" s="1542"/>
    </row>
    <row r="25" spans="1:13" s="1571" customFormat="1" ht="9.75" customHeight="1">
      <c r="A25" s="1567" t="s">
        <v>455</v>
      </c>
      <c r="B25" s="1568">
        <v>2</v>
      </c>
      <c r="C25" s="1569">
        <v>3</v>
      </c>
      <c r="D25" s="1569">
        <v>4</v>
      </c>
      <c r="E25" s="1569">
        <v>5</v>
      </c>
      <c r="F25" s="1569">
        <v>6</v>
      </c>
      <c r="G25" s="1569">
        <v>7</v>
      </c>
      <c r="H25" s="1570">
        <v>8</v>
      </c>
    </row>
    <row r="26" spans="1:13" ht="24" customHeight="1">
      <c r="A26" s="1572" t="s">
        <v>456</v>
      </c>
      <c r="B26" s="1573">
        <v>69716396</v>
      </c>
      <c r="C26" s="377">
        <v>17693797</v>
      </c>
      <c r="D26" s="377">
        <v>21798245</v>
      </c>
      <c r="E26" s="377">
        <v>27190442</v>
      </c>
      <c r="F26" s="1574">
        <v>0.2537967826105067</v>
      </c>
      <c r="G26" s="1574">
        <v>0.31267027916933632</v>
      </c>
      <c r="H26" s="1574">
        <v>0.39001502602056481</v>
      </c>
      <c r="K26" s="1542"/>
      <c r="L26" s="1542"/>
      <c r="M26" s="1542"/>
    </row>
    <row r="27" spans="1:13" ht="24" customHeight="1">
      <c r="A27" s="1575" t="s">
        <v>457</v>
      </c>
      <c r="B27" s="378">
        <v>85281687</v>
      </c>
      <c r="C27" s="377">
        <v>17290921</v>
      </c>
      <c r="D27" s="377">
        <v>20900298</v>
      </c>
      <c r="E27" s="377">
        <v>27192090</v>
      </c>
      <c r="F27" s="1576">
        <v>0.20275069136472407</v>
      </c>
      <c r="G27" s="1576">
        <v>0.24507369325374626</v>
      </c>
      <c r="H27" s="1577">
        <v>0.31885028259349513</v>
      </c>
      <c r="K27" s="1542"/>
      <c r="L27" s="1542"/>
      <c r="M27" s="1542"/>
    </row>
    <row r="28" spans="1:13" ht="24" customHeight="1">
      <c r="A28" s="1579" t="s">
        <v>907</v>
      </c>
      <c r="B28" s="982">
        <v>-15565291</v>
      </c>
      <c r="C28" s="1580">
        <v>402876</v>
      </c>
      <c r="D28" s="1580">
        <v>897947</v>
      </c>
      <c r="E28" s="1580">
        <v>-1648</v>
      </c>
      <c r="F28" s="1581"/>
      <c r="G28" s="1582"/>
      <c r="H28" s="1585">
        <v>1.0587659427632931E-4</v>
      </c>
      <c r="K28" s="1542"/>
      <c r="L28" s="1542"/>
      <c r="M28" s="1542"/>
    </row>
    <row r="33" spans="1:13" ht="15">
      <c r="H33" s="1551" t="s">
        <v>2</v>
      </c>
    </row>
    <row r="34" spans="1:13" ht="15">
      <c r="H34" s="1551"/>
    </row>
    <row r="36" spans="1:13" ht="16.350000000000001" customHeight="1">
      <c r="A36" s="1552"/>
      <c r="B36" s="1553" t="s">
        <v>905</v>
      </c>
      <c r="C36" s="1554" t="s">
        <v>235</v>
      </c>
      <c r="D36" s="1555"/>
      <c r="E36" s="1555"/>
      <c r="F36" s="1556" t="s">
        <v>449</v>
      </c>
      <c r="G36" s="1557"/>
      <c r="H36" s="1558"/>
      <c r="K36" s="1542"/>
      <c r="L36" s="1542"/>
      <c r="M36" s="1542"/>
    </row>
    <row r="37" spans="1:13" ht="16.350000000000001" customHeight="1">
      <c r="A37" s="1559" t="s">
        <v>3</v>
      </c>
      <c r="B37" s="1560" t="s">
        <v>234</v>
      </c>
      <c r="C37" s="1561"/>
      <c r="D37" s="1561"/>
      <c r="E37" s="1561"/>
      <c r="F37" s="1561" t="s">
        <v>4</v>
      </c>
      <c r="G37" s="1561" t="s">
        <v>4</v>
      </c>
      <c r="H37" s="1562"/>
      <c r="K37" s="1542"/>
      <c r="L37" s="1542"/>
      <c r="M37" s="1542"/>
    </row>
    <row r="38" spans="1:13" ht="16.350000000000001" customHeight="1">
      <c r="A38" s="1563"/>
      <c r="B38" s="1564" t="s">
        <v>906</v>
      </c>
      <c r="C38" s="1561" t="s">
        <v>911</v>
      </c>
      <c r="D38" s="1561" t="s">
        <v>912</v>
      </c>
      <c r="E38" s="1561" t="s">
        <v>913</v>
      </c>
      <c r="F38" s="1565" t="s">
        <v>238</v>
      </c>
      <c r="G38" s="1565" t="s">
        <v>453</v>
      </c>
      <c r="H38" s="1566" t="s">
        <v>454</v>
      </c>
      <c r="K38" s="1542"/>
      <c r="L38" s="1542"/>
      <c r="M38" s="1542"/>
    </row>
    <row r="39" spans="1:13" s="1571" customFormat="1" ht="9.75" customHeight="1">
      <c r="A39" s="1567" t="s">
        <v>455</v>
      </c>
      <c r="B39" s="1568">
        <v>2</v>
      </c>
      <c r="C39" s="1569">
        <v>3</v>
      </c>
      <c r="D39" s="1569">
        <v>4</v>
      </c>
      <c r="E39" s="1569">
        <v>5</v>
      </c>
      <c r="F39" s="1569">
        <v>6</v>
      </c>
      <c r="G39" s="1569">
        <v>7</v>
      </c>
      <c r="H39" s="1570">
        <v>8</v>
      </c>
    </row>
    <row r="40" spans="1:13" ht="24" customHeight="1">
      <c r="A40" s="1572" t="s">
        <v>456</v>
      </c>
      <c r="B40" s="1573">
        <v>69716396</v>
      </c>
      <c r="C40" s="377">
        <v>31617700</v>
      </c>
      <c r="D40" s="377">
        <v>35002945</v>
      </c>
      <c r="E40" s="377">
        <v>39888425</v>
      </c>
      <c r="F40" s="1574">
        <v>0.45351885372846867</v>
      </c>
      <c r="G40" s="1574">
        <v>0.50207622608604152</v>
      </c>
      <c r="H40" s="1574">
        <v>0.57215271139374446</v>
      </c>
      <c r="K40" s="1542"/>
      <c r="L40" s="1542"/>
      <c r="M40" s="1542"/>
    </row>
    <row r="41" spans="1:13" ht="24" customHeight="1">
      <c r="A41" s="1575" t="s">
        <v>457</v>
      </c>
      <c r="B41" s="378">
        <v>85281687</v>
      </c>
      <c r="C41" s="377">
        <v>30833139</v>
      </c>
      <c r="D41" s="377">
        <v>33515110</v>
      </c>
      <c r="E41" s="377">
        <v>39054710</v>
      </c>
      <c r="F41" s="1576">
        <v>0.36154466550362685</v>
      </c>
      <c r="G41" s="1576">
        <v>0.39299304667835661</v>
      </c>
      <c r="H41" s="1577">
        <v>0.4579495478319982</v>
      </c>
      <c r="K41" s="1542"/>
      <c r="L41" s="1542"/>
      <c r="M41" s="1542"/>
    </row>
    <row r="42" spans="1:13" ht="24" customHeight="1">
      <c r="A42" s="1579" t="s">
        <v>907</v>
      </c>
      <c r="B42" s="982">
        <v>-15565291</v>
      </c>
      <c r="C42" s="1580">
        <v>784561</v>
      </c>
      <c r="D42" s="1580">
        <v>1487835</v>
      </c>
      <c r="E42" s="1580">
        <v>833715</v>
      </c>
      <c r="F42" s="1581"/>
      <c r="G42" s="1582"/>
      <c r="H42" s="1585"/>
      <c r="K42" s="1542"/>
      <c r="L42" s="1542"/>
      <c r="M42" s="1542"/>
    </row>
    <row r="47" spans="1:13" ht="15">
      <c r="H47" s="1551" t="s">
        <v>2</v>
      </c>
    </row>
    <row r="50" spans="1:8" ht="15">
      <c r="A50" s="1552"/>
      <c r="B50" s="1553" t="s">
        <v>905</v>
      </c>
      <c r="C50" s="1554" t="s">
        <v>235</v>
      </c>
      <c r="D50" s="1555"/>
      <c r="E50" s="1555"/>
      <c r="F50" s="1556" t="s">
        <v>449</v>
      </c>
      <c r="G50" s="1557"/>
      <c r="H50" s="1558"/>
    </row>
    <row r="51" spans="1:8" ht="15">
      <c r="A51" s="1559" t="s">
        <v>3</v>
      </c>
      <c r="B51" s="1560" t="s">
        <v>234</v>
      </c>
      <c r="C51" s="1561"/>
      <c r="D51" s="1561"/>
      <c r="E51" s="1561"/>
      <c r="F51" s="1561" t="s">
        <v>4</v>
      </c>
      <c r="G51" s="1561" t="s">
        <v>4</v>
      </c>
      <c r="H51" s="1562"/>
    </row>
    <row r="52" spans="1:8" ht="17.25">
      <c r="A52" s="1563"/>
      <c r="B52" s="1564" t="s">
        <v>906</v>
      </c>
      <c r="C52" s="1561" t="s">
        <v>914</v>
      </c>
      <c r="D52" s="1561" t="s">
        <v>915</v>
      </c>
      <c r="E52" s="1561" t="s">
        <v>881</v>
      </c>
      <c r="F52" s="1565" t="s">
        <v>238</v>
      </c>
      <c r="G52" s="1565" t="s">
        <v>453</v>
      </c>
      <c r="H52" s="1566" t="s">
        <v>454</v>
      </c>
    </row>
    <row r="53" spans="1:8">
      <c r="A53" s="1567" t="s">
        <v>455</v>
      </c>
      <c r="B53" s="1568">
        <v>2</v>
      </c>
      <c r="C53" s="1569">
        <v>3</v>
      </c>
      <c r="D53" s="1569">
        <v>4</v>
      </c>
      <c r="E53" s="1569">
        <v>5</v>
      </c>
      <c r="F53" s="1569">
        <v>6</v>
      </c>
      <c r="G53" s="1569">
        <v>7</v>
      </c>
      <c r="H53" s="1570">
        <v>8</v>
      </c>
    </row>
    <row r="54" spans="1:8" ht="24" customHeight="1">
      <c r="A54" s="1572" t="s">
        <v>456</v>
      </c>
      <c r="B54" s="1573">
        <v>69716396</v>
      </c>
      <c r="C54" s="377">
        <v>49222871</v>
      </c>
      <c r="D54" s="377">
        <v>59006471</v>
      </c>
      <c r="E54" s="377">
        <v>73549101</v>
      </c>
      <c r="F54" s="1574">
        <v>0.70604440022975368</v>
      </c>
      <c r="G54" s="1574">
        <v>0.84637867683234802</v>
      </c>
      <c r="H54" s="1574">
        <v>1.054975661679356</v>
      </c>
    </row>
    <row r="55" spans="1:8" ht="24" customHeight="1">
      <c r="A55" s="1575" t="s">
        <v>457</v>
      </c>
      <c r="B55" s="378">
        <v>85281687</v>
      </c>
      <c r="C55" s="377">
        <v>47066483</v>
      </c>
      <c r="D55" s="377">
        <v>59493886</v>
      </c>
      <c r="E55" s="377">
        <v>70906596</v>
      </c>
      <c r="F55" s="1576">
        <v>0.55189437094507754</v>
      </c>
      <c r="G55" s="1576">
        <v>0.69761619513929174</v>
      </c>
      <c r="H55" s="1577">
        <v>0.83143988462610974</v>
      </c>
    </row>
    <row r="56" spans="1:8" ht="24" customHeight="1">
      <c r="A56" s="1579" t="s">
        <v>907</v>
      </c>
      <c r="B56" s="982">
        <v>-15565291</v>
      </c>
      <c r="C56" s="1580">
        <v>2156388</v>
      </c>
      <c r="D56" s="1580">
        <v>-487414</v>
      </c>
      <c r="E56" s="1580">
        <v>2642506</v>
      </c>
      <c r="F56" s="1581"/>
      <c r="G56" s="1582">
        <v>3.1314159176336634E-2</v>
      </c>
      <c r="H56" s="1585"/>
    </row>
  </sheetData>
  <printOptions horizontalCentered="1"/>
  <pageMargins left="0.74803149606299213" right="0.55118110236220474" top="0.98425196850393704" bottom="0.98425196850393704" header="0.59055118110236227" footer="0.51181102362204722"/>
  <pageSetup paperSize="9" scale="70" firstPageNumber="66" orientation="landscape" useFirstPageNumber="1" r:id="rId1"/>
  <headerFooter alignWithMargins="0">
    <oddHeader>&amp;C&amp;"Arial CE,Pogrubiony"&amp;12- &amp;P &amp;10-</oddHeader>
  </headerFooter>
  <rowBreaks count="1" manualBreakCount="1">
    <brk id="32" max="7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showGridLines="0" topLeftCell="A25" zoomScale="76" zoomScaleNormal="76" zoomScaleSheetLayoutView="75" workbookViewId="0">
      <selection activeCell="R11" sqref="R11"/>
    </sheetView>
  </sheetViews>
  <sheetFormatPr defaultColWidth="9.28515625" defaultRowHeight="15"/>
  <cols>
    <col min="1" max="1" width="103.140625" style="1477" customWidth="1"/>
    <col min="2" max="2" width="20.5703125" style="1477" customWidth="1"/>
    <col min="3" max="3" width="19.42578125" style="1538" customWidth="1"/>
    <col min="4" max="4" width="16.7109375" style="1477" customWidth="1"/>
    <col min="5" max="5" width="9.28515625" style="1477"/>
    <col min="6" max="6" width="8.42578125" style="1477" customWidth="1"/>
    <col min="7" max="7" width="16.7109375" style="1477" customWidth="1"/>
    <col min="8" max="8" width="21.7109375" style="1477" customWidth="1"/>
    <col min="9" max="9" width="21.28515625" style="1477" customWidth="1"/>
    <col min="10" max="245" width="9.28515625" style="1477"/>
    <col min="246" max="246" width="103.140625" style="1477" customWidth="1"/>
    <col min="247" max="247" width="20.5703125" style="1477" customWidth="1"/>
    <col min="248" max="248" width="19.42578125" style="1477" customWidth="1"/>
    <col min="249" max="249" width="16.7109375" style="1477" customWidth="1"/>
    <col min="250" max="250" width="12.85546875" style="1477" customWidth="1"/>
    <col min="251" max="251" width="11" style="1477" bestFit="1" customWidth="1"/>
    <col min="252" max="256" width="9.28515625" style="1477"/>
    <col min="257" max="257" width="103.140625" style="1477" customWidth="1"/>
    <col min="258" max="258" width="20.5703125" style="1477" customWidth="1"/>
    <col min="259" max="259" width="19.42578125" style="1477" customWidth="1"/>
    <col min="260" max="260" width="16.7109375" style="1477" customWidth="1"/>
    <col min="261" max="261" width="9.28515625" style="1477"/>
    <col min="262" max="262" width="8.42578125" style="1477" customWidth="1"/>
    <col min="263" max="263" width="16.7109375" style="1477" customWidth="1"/>
    <col min="264" max="264" width="21.7109375" style="1477" customWidth="1"/>
    <col min="265" max="265" width="21.28515625" style="1477" customWidth="1"/>
    <col min="266" max="501" width="9.28515625" style="1477"/>
    <col min="502" max="502" width="103.140625" style="1477" customWidth="1"/>
    <col min="503" max="503" width="20.5703125" style="1477" customWidth="1"/>
    <col min="504" max="504" width="19.42578125" style="1477" customWidth="1"/>
    <col min="505" max="505" width="16.7109375" style="1477" customWidth="1"/>
    <col min="506" max="506" width="12.85546875" style="1477" customWidth="1"/>
    <col min="507" max="507" width="11" style="1477" bestFit="1" customWidth="1"/>
    <col min="508" max="512" width="9.28515625" style="1477"/>
    <col min="513" max="513" width="103.140625" style="1477" customWidth="1"/>
    <col min="514" max="514" width="20.5703125" style="1477" customWidth="1"/>
    <col min="515" max="515" width="19.42578125" style="1477" customWidth="1"/>
    <col min="516" max="516" width="16.7109375" style="1477" customWidth="1"/>
    <col min="517" max="517" width="9.28515625" style="1477"/>
    <col min="518" max="518" width="8.42578125" style="1477" customWidth="1"/>
    <col min="519" max="519" width="16.7109375" style="1477" customWidth="1"/>
    <col min="520" max="520" width="21.7109375" style="1477" customWidth="1"/>
    <col min="521" max="521" width="21.28515625" style="1477" customWidth="1"/>
    <col min="522" max="757" width="9.28515625" style="1477"/>
    <col min="758" max="758" width="103.140625" style="1477" customWidth="1"/>
    <col min="759" max="759" width="20.5703125" style="1477" customWidth="1"/>
    <col min="760" max="760" width="19.42578125" style="1477" customWidth="1"/>
    <col min="761" max="761" width="16.7109375" style="1477" customWidth="1"/>
    <col min="762" max="762" width="12.85546875" style="1477" customWidth="1"/>
    <col min="763" max="763" width="11" style="1477" bestFit="1" customWidth="1"/>
    <col min="764" max="768" width="9.28515625" style="1477"/>
    <col min="769" max="769" width="103.140625" style="1477" customWidth="1"/>
    <col min="770" max="770" width="20.5703125" style="1477" customWidth="1"/>
    <col min="771" max="771" width="19.42578125" style="1477" customWidth="1"/>
    <col min="772" max="772" width="16.7109375" style="1477" customWidth="1"/>
    <col min="773" max="773" width="9.28515625" style="1477"/>
    <col min="774" max="774" width="8.42578125" style="1477" customWidth="1"/>
    <col min="775" max="775" width="16.7109375" style="1477" customWidth="1"/>
    <col min="776" max="776" width="21.7109375" style="1477" customWidth="1"/>
    <col min="777" max="777" width="21.28515625" style="1477" customWidth="1"/>
    <col min="778" max="1013" width="9.28515625" style="1477"/>
    <col min="1014" max="1014" width="103.140625" style="1477" customWidth="1"/>
    <col min="1015" max="1015" width="20.5703125" style="1477" customWidth="1"/>
    <col min="1016" max="1016" width="19.42578125" style="1477" customWidth="1"/>
    <col min="1017" max="1017" width="16.7109375" style="1477" customWidth="1"/>
    <col min="1018" max="1018" width="12.85546875" style="1477" customWidth="1"/>
    <col min="1019" max="1019" width="11" style="1477" bestFit="1" customWidth="1"/>
    <col min="1020" max="1024" width="9.28515625" style="1477"/>
    <col min="1025" max="1025" width="103.140625" style="1477" customWidth="1"/>
    <col min="1026" max="1026" width="20.5703125" style="1477" customWidth="1"/>
    <col min="1027" max="1027" width="19.42578125" style="1477" customWidth="1"/>
    <col min="1028" max="1028" width="16.7109375" style="1477" customWidth="1"/>
    <col min="1029" max="1029" width="9.28515625" style="1477"/>
    <col min="1030" max="1030" width="8.42578125" style="1477" customWidth="1"/>
    <col min="1031" max="1031" width="16.7109375" style="1477" customWidth="1"/>
    <col min="1032" max="1032" width="21.7109375" style="1477" customWidth="1"/>
    <col min="1033" max="1033" width="21.28515625" style="1477" customWidth="1"/>
    <col min="1034" max="1269" width="9.28515625" style="1477"/>
    <col min="1270" max="1270" width="103.140625" style="1477" customWidth="1"/>
    <col min="1271" max="1271" width="20.5703125" style="1477" customWidth="1"/>
    <col min="1272" max="1272" width="19.42578125" style="1477" customWidth="1"/>
    <col min="1273" max="1273" width="16.7109375" style="1477" customWidth="1"/>
    <col min="1274" max="1274" width="12.85546875" style="1477" customWidth="1"/>
    <col min="1275" max="1275" width="11" style="1477" bestFit="1" customWidth="1"/>
    <col min="1276" max="1280" width="9.28515625" style="1477"/>
    <col min="1281" max="1281" width="103.140625" style="1477" customWidth="1"/>
    <col min="1282" max="1282" width="20.5703125" style="1477" customWidth="1"/>
    <col min="1283" max="1283" width="19.42578125" style="1477" customWidth="1"/>
    <col min="1284" max="1284" width="16.7109375" style="1477" customWidth="1"/>
    <col min="1285" max="1285" width="9.28515625" style="1477"/>
    <col min="1286" max="1286" width="8.42578125" style="1477" customWidth="1"/>
    <col min="1287" max="1287" width="16.7109375" style="1477" customWidth="1"/>
    <col min="1288" max="1288" width="21.7109375" style="1477" customWidth="1"/>
    <col min="1289" max="1289" width="21.28515625" style="1477" customWidth="1"/>
    <col min="1290" max="1525" width="9.28515625" style="1477"/>
    <col min="1526" max="1526" width="103.140625" style="1477" customWidth="1"/>
    <col min="1527" max="1527" width="20.5703125" style="1477" customWidth="1"/>
    <col min="1528" max="1528" width="19.42578125" style="1477" customWidth="1"/>
    <col min="1529" max="1529" width="16.7109375" style="1477" customWidth="1"/>
    <col min="1530" max="1530" width="12.85546875" style="1477" customWidth="1"/>
    <col min="1531" max="1531" width="11" style="1477" bestFit="1" customWidth="1"/>
    <col min="1532" max="1536" width="9.28515625" style="1477"/>
    <col min="1537" max="1537" width="103.140625" style="1477" customWidth="1"/>
    <col min="1538" max="1538" width="20.5703125" style="1477" customWidth="1"/>
    <col min="1539" max="1539" width="19.42578125" style="1477" customWidth="1"/>
    <col min="1540" max="1540" width="16.7109375" style="1477" customWidth="1"/>
    <col min="1541" max="1541" width="9.28515625" style="1477"/>
    <col min="1542" max="1542" width="8.42578125" style="1477" customWidth="1"/>
    <col min="1543" max="1543" width="16.7109375" style="1477" customWidth="1"/>
    <col min="1544" max="1544" width="21.7109375" style="1477" customWidth="1"/>
    <col min="1545" max="1545" width="21.28515625" style="1477" customWidth="1"/>
    <col min="1546" max="1781" width="9.28515625" style="1477"/>
    <col min="1782" max="1782" width="103.140625" style="1477" customWidth="1"/>
    <col min="1783" max="1783" width="20.5703125" style="1477" customWidth="1"/>
    <col min="1784" max="1784" width="19.42578125" style="1477" customWidth="1"/>
    <col min="1785" max="1785" width="16.7109375" style="1477" customWidth="1"/>
    <col min="1786" max="1786" width="12.85546875" style="1477" customWidth="1"/>
    <col min="1787" max="1787" width="11" style="1477" bestFit="1" customWidth="1"/>
    <col min="1788" max="1792" width="9.28515625" style="1477"/>
    <col min="1793" max="1793" width="103.140625" style="1477" customWidth="1"/>
    <col min="1794" max="1794" width="20.5703125" style="1477" customWidth="1"/>
    <col min="1795" max="1795" width="19.42578125" style="1477" customWidth="1"/>
    <col min="1796" max="1796" width="16.7109375" style="1477" customWidth="1"/>
    <col min="1797" max="1797" width="9.28515625" style="1477"/>
    <col min="1798" max="1798" width="8.42578125" style="1477" customWidth="1"/>
    <col min="1799" max="1799" width="16.7109375" style="1477" customWidth="1"/>
    <col min="1800" max="1800" width="21.7109375" style="1477" customWidth="1"/>
    <col min="1801" max="1801" width="21.28515625" style="1477" customWidth="1"/>
    <col min="1802" max="2037" width="9.28515625" style="1477"/>
    <col min="2038" max="2038" width="103.140625" style="1477" customWidth="1"/>
    <col min="2039" max="2039" width="20.5703125" style="1477" customWidth="1"/>
    <col min="2040" max="2040" width="19.42578125" style="1477" customWidth="1"/>
    <col min="2041" max="2041" width="16.7109375" style="1477" customWidth="1"/>
    <col min="2042" max="2042" width="12.85546875" style="1477" customWidth="1"/>
    <col min="2043" max="2043" width="11" style="1477" bestFit="1" customWidth="1"/>
    <col min="2044" max="2048" width="9.28515625" style="1477"/>
    <col min="2049" max="2049" width="103.140625" style="1477" customWidth="1"/>
    <col min="2050" max="2050" width="20.5703125" style="1477" customWidth="1"/>
    <col min="2051" max="2051" width="19.42578125" style="1477" customWidth="1"/>
    <col min="2052" max="2052" width="16.7109375" style="1477" customWidth="1"/>
    <col min="2053" max="2053" width="9.28515625" style="1477"/>
    <col min="2054" max="2054" width="8.42578125" style="1477" customWidth="1"/>
    <col min="2055" max="2055" width="16.7109375" style="1477" customWidth="1"/>
    <col min="2056" max="2056" width="21.7109375" style="1477" customWidth="1"/>
    <col min="2057" max="2057" width="21.28515625" style="1477" customWidth="1"/>
    <col min="2058" max="2293" width="9.28515625" style="1477"/>
    <col min="2294" max="2294" width="103.140625" style="1477" customWidth="1"/>
    <col min="2295" max="2295" width="20.5703125" style="1477" customWidth="1"/>
    <col min="2296" max="2296" width="19.42578125" style="1477" customWidth="1"/>
    <col min="2297" max="2297" width="16.7109375" style="1477" customWidth="1"/>
    <col min="2298" max="2298" width="12.85546875" style="1477" customWidth="1"/>
    <col min="2299" max="2299" width="11" style="1477" bestFit="1" customWidth="1"/>
    <col min="2300" max="2304" width="9.28515625" style="1477"/>
    <col min="2305" max="2305" width="103.140625" style="1477" customWidth="1"/>
    <col min="2306" max="2306" width="20.5703125" style="1477" customWidth="1"/>
    <col min="2307" max="2307" width="19.42578125" style="1477" customWidth="1"/>
    <col min="2308" max="2308" width="16.7109375" style="1477" customWidth="1"/>
    <col min="2309" max="2309" width="9.28515625" style="1477"/>
    <col min="2310" max="2310" width="8.42578125" style="1477" customWidth="1"/>
    <col min="2311" max="2311" width="16.7109375" style="1477" customWidth="1"/>
    <col min="2312" max="2312" width="21.7109375" style="1477" customWidth="1"/>
    <col min="2313" max="2313" width="21.28515625" style="1477" customWidth="1"/>
    <col min="2314" max="2549" width="9.28515625" style="1477"/>
    <col min="2550" max="2550" width="103.140625" style="1477" customWidth="1"/>
    <col min="2551" max="2551" width="20.5703125" style="1477" customWidth="1"/>
    <col min="2552" max="2552" width="19.42578125" style="1477" customWidth="1"/>
    <col min="2553" max="2553" width="16.7109375" style="1477" customWidth="1"/>
    <col min="2554" max="2554" width="12.85546875" style="1477" customWidth="1"/>
    <col min="2555" max="2555" width="11" style="1477" bestFit="1" customWidth="1"/>
    <col min="2556" max="2560" width="9.28515625" style="1477"/>
    <col min="2561" max="2561" width="103.140625" style="1477" customWidth="1"/>
    <col min="2562" max="2562" width="20.5703125" style="1477" customWidth="1"/>
    <col min="2563" max="2563" width="19.42578125" style="1477" customWidth="1"/>
    <col min="2564" max="2564" width="16.7109375" style="1477" customWidth="1"/>
    <col min="2565" max="2565" width="9.28515625" style="1477"/>
    <col min="2566" max="2566" width="8.42578125" style="1477" customWidth="1"/>
    <col min="2567" max="2567" width="16.7109375" style="1477" customWidth="1"/>
    <col min="2568" max="2568" width="21.7109375" style="1477" customWidth="1"/>
    <col min="2569" max="2569" width="21.28515625" style="1477" customWidth="1"/>
    <col min="2570" max="2805" width="9.28515625" style="1477"/>
    <col min="2806" max="2806" width="103.140625" style="1477" customWidth="1"/>
    <col min="2807" max="2807" width="20.5703125" style="1477" customWidth="1"/>
    <col min="2808" max="2808" width="19.42578125" style="1477" customWidth="1"/>
    <col min="2809" max="2809" width="16.7109375" style="1477" customWidth="1"/>
    <col min="2810" max="2810" width="12.85546875" style="1477" customWidth="1"/>
    <col min="2811" max="2811" width="11" style="1477" bestFit="1" customWidth="1"/>
    <col min="2812" max="2816" width="9.28515625" style="1477"/>
    <col min="2817" max="2817" width="103.140625" style="1477" customWidth="1"/>
    <col min="2818" max="2818" width="20.5703125" style="1477" customWidth="1"/>
    <col min="2819" max="2819" width="19.42578125" style="1477" customWidth="1"/>
    <col min="2820" max="2820" width="16.7109375" style="1477" customWidth="1"/>
    <col min="2821" max="2821" width="9.28515625" style="1477"/>
    <col min="2822" max="2822" width="8.42578125" style="1477" customWidth="1"/>
    <col min="2823" max="2823" width="16.7109375" style="1477" customWidth="1"/>
    <col min="2824" max="2824" width="21.7109375" style="1477" customWidth="1"/>
    <col min="2825" max="2825" width="21.28515625" style="1477" customWidth="1"/>
    <col min="2826" max="3061" width="9.28515625" style="1477"/>
    <col min="3062" max="3062" width="103.140625" style="1477" customWidth="1"/>
    <col min="3063" max="3063" width="20.5703125" style="1477" customWidth="1"/>
    <col min="3064" max="3064" width="19.42578125" style="1477" customWidth="1"/>
    <col min="3065" max="3065" width="16.7109375" style="1477" customWidth="1"/>
    <col min="3066" max="3066" width="12.85546875" style="1477" customWidth="1"/>
    <col min="3067" max="3067" width="11" style="1477" bestFit="1" customWidth="1"/>
    <col min="3068" max="3072" width="9.28515625" style="1477"/>
    <col min="3073" max="3073" width="103.140625" style="1477" customWidth="1"/>
    <col min="3074" max="3074" width="20.5703125" style="1477" customWidth="1"/>
    <col min="3075" max="3075" width="19.42578125" style="1477" customWidth="1"/>
    <col min="3076" max="3076" width="16.7109375" style="1477" customWidth="1"/>
    <col min="3077" max="3077" width="9.28515625" style="1477"/>
    <col min="3078" max="3078" width="8.42578125" style="1477" customWidth="1"/>
    <col min="3079" max="3079" width="16.7109375" style="1477" customWidth="1"/>
    <col min="3080" max="3080" width="21.7109375" style="1477" customWidth="1"/>
    <col min="3081" max="3081" width="21.28515625" style="1477" customWidth="1"/>
    <col min="3082" max="3317" width="9.28515625" style="1477"/>
    <col min="3318" max="3318" width="103.140625" style="1477" customWidth="1"/>
    <col min="3319" max="3319" width="20.5703125" style="1477" customWidth="1"/>
    <col min="3320" max="3320" width="19.42578125" style="1477" customWidth="1"/>
    <col min="3321" max="3321" width="16.7109375" style="1477" customWidth="1"/>
    <col min="3322" max="3322" width="12.85546875" style="1477" customWidth="1"/>
    <col min="3323" max="3323" width="11" style="1477" bestFit="1" customWidth="1"/>
    <col min="3324" max="3328" width="9.28515625" style="1477"/>
    <col min="3329" max="3329" width="103.140625" style="1477" customWidth="1"/>
    <col min="3330" max="3330" width="20.5703125" style="1477" customWidth="1"/>
    <col min="3331" max="3331" width="19.42578125" style="1477" customWidth="1"/>
    <col min="3332" max="3332" width="16.7109375" style="1477" customWidth="1"/>
    <col min="3333" max="3333" width="9.28515625" style="1477"/>
    <col min="3334" max="3334" width="8.42578125" style="1477" customWidth="1"/>
    <col min="3335" max="3335" width="16.7109375" style="1477" customWidth="1"/>
    <col min="3336" max="3336" width="21.7109375" style="1477" customWidth="1"/>
    <col min="3337" max="3337" width="21.28515625" style="1477" customWidth="1"/>
    <col min="3338" max="3573" width="9.28515625" style="1477"/>
    <col min="3574" max="3574" width="103.140625" style="1477" customWidth="1"/>
    <col min="3575" max="3575" width="20.5703125" style="1477" customWidth="1"/>
    <col min="3576" max="3576" width="19.42578125" style="1477" customWidth="1"/>
    <col min="3577" max="3577" width="16.7109375" style="1477" customWidth="1"/>
    <col min="3578" max="3578" width="12.85546875" style="1477" customWidth="1"/>
    <col min="3579" max="3579" width="11" style="1477" bestFit="1" customWidth="1"/>
    <col min="3580" max="3584" width="9.28515625" style="1477"/>
    <col min="3585" max="3585" width="103.140625" style="1477" customWidth="1"/>
    <col min="3586" max="3586" width="20.5703125" style="1477" customWidth="1"/>
    <col min="3587" max="3587" width="19.42578125" style="1477" customWidth="1"/>
    <col min="3588" max="3588" width="16.7109375" style="1477" customWidth="1"/>
    <col min="3589" max="3589" width="9.28515625" style="1477"/>
    <col min="3590" max="3590" width="8.42578125" style="1477" customWidth="1"/>
    <col min="3591" max="3591" width="16.7109375" style="1477" customWidth="1"/>
    <col min="3592" max="3592" width="21.7109375" style="1477" customWidth="1"/>
    <col min="3593" max="3593" width="21.28515625" style="1477" customWidth="1"/>
    <col min="3594" max="3829" width="9.28515625" style="1477"/>
    <col min="3830" max="3830" width="103.140625" style="1477" customWidth="1"/>
    <col min="3831" max="3831" width="20.5703125" style="1477" customWidth="1"/>
    <col min="3832" max="3832" width="19.42578125" style="1477" customWidth="1"/>
    <col min="3833" max="3833" width="16.7109375" style="1477" customWidth="1"/>
    <col min="3834" max="3834" width="12.85546875" style="1477" customWidth="1"/>
    <col min="3835" max="3835" width="11" style="1477" bestFit="1" customWidth="1"/>
    <col min="3836" max="3840" width="9.28515625" style="1477"/>
    <col min="3841" max="3841" width="103.140625" style="1477" customWidth="1"/>
    <col min="3842" max="3842" width="20.5703125" style="1477" customWidth="1"/>
    <col min="3843" max="3843" width="19.42578125" style="1477" customWidth="1"/>
    <col min="3844" max="3844" width="16.7109375" style="1477" customWidth="1"/>
    <col min="3845" max="3845" width="9.28515625" style="1477"/>
    <col min="3846" max="3846" width="8.42578125" style="1477" customWidth="1"/>
    <col min="3847" max="3847" width="16.7109375" style="1477" customWidth="1"/>
    <col min="3848" max="3848" width="21.7109375" style="1477" customWidth="1"/>
    <col min="3849" max="3849" width="21.28515625" style="1477" customWidth="1"/>
    <col min="3850" max="4085" width="9.28515625" style="1477"/>
    <col min="4086" max="4086" width="103.140625" style="1477" customWidth="1"/>
    <col min="4087" max="4087" width="20.5703125" style="1477" customWidth="1"/>
    <col min="4088" max="4088" width="19.42578125" style="1477" customWidth="1"/>
    <col min="4089" max="4089" width="16.7109375" style="1477" customWidth="1"/>
    <col min="4090" max="4090" width="12.85546875" style="1477" customWidth="1"/>
    <col min="4091" max="4091" width="11" style="1477" bestFit="1" customWidth="1"/>
    <col min="4092" max="4096" width="9.28515625" style="1477"/>
    <col min="4097" max="4097" width="103.140625" style="1477" customWidth="1"/>
    <col min="4098" max="4098" width="20.5703125" style="1477" customWidth="1"/>
    <col min="4099" max="4099" width="19.42578125" style="1477" customWidth="1"/>
    <col min="4100" max="4100" width="16.7109375" style="1477" customWidth="1"/>
    <col min="4101" max="4101" width="9.28515625" style="1477"/>
    <col min="4102" max="4102" width="8.42578125" style="1477" customWidth="1"/>
    <col min="4103" max="4103" width="16.7109375" style="1477" customWidth="1"/>
    <col min="4104" max="4104" width="21.7109375" style="1477" customWidth="1"/>
    <col min="4105" max="4105" width="21.28515625" style="1477" customWidth="1"/>
    <col min="4106" max="4341" width="9.28515625" style="1477"/>
    <col min="4342" max="4342" width="103.140625" style="1477" customWidth="1"/>
    <col min="4343" max="4343" width="20.5703125" style="1477" customWidth="1"/>
    <col min="4344" max="4344" width="19.42578125" style="1477" customWidth="1"/>
    <col min="4345" max="4345" width="16.7109375" style="1477" customWidth="1"/>
    <col min="4346" max="4346" width="12.85546875" style="1477" customWidth="1"/>
    <col min="4347" max="4347" width="11" style="1477" bestFit="1" customWidth="1"/>
    <col min="4348" max="4352" width="9.28515625" style="1477"/>
    <col min="4353" max="4353" width="103.140625" style="1477" customWidth="1"/>
    <col min="4354" max="4354" width="20.5703125" style="1477" customWidth="1"/>
    <col min="4355" max="4355" width="19.42578125" style="1477" customWidth="1"/>
    <col min="4356" max="4356" width="16.7109375" style="1477" customWidth="1"/>
    <col min="4357" max="4357" width="9.28515625" style="1477"/>
    <col min="4358" max="4358" width="8.42578125" style="1477" customWidth="1"/>
    <col min="4359" max="4359" width="16.7109375" style="1477" customWidth="1"/>
    <col min="4360" max="4360" width="21.7109375" style="1477" customWidth="1"/>
    <col min="4361" max="4361" width="21.28515625" style="1477" customWidth="1"/>
    <col min="4362" max="4597" width="9.28515625" style="1477"/>
    <col min="4598" max="4598" width="103.140625" style="1477" customWidth="1"/>
    <col min="4599" max="4599" width="20.5703125" style="1477" customWidth="1"/>
    <col min="4600" max="4600" width="19.42578125" style="1477" customWidth="1"/>
    <col min="4601" max="4601" width="16.7109375" style="1477" customWidth="1"/>
    <col min="4602" max="4602" width="12.85546875" style="1477" customWidth="1"/>
    <col min="4603" max="4603" width="11" style="1477" bestFit="1" customWidth="1"/>
    <col min="4604" max="4608" width="9.28515625" style="1477"/>
    <col min="4609" max="4609" width="103.140625" style="1477" customWidth="1"/>
    <col min="4610" max="4610" width="20.5703125" style="1477" customWidth="1"/>
    <col min="4611" max="4611" width="19.42578125" style="1477" customWidth="1"/>
    <col min="4612" max="4612" width="16.7109375" style="1477" customWidth="1"/>
    <col min="4613" max="4613" width="9.28515625" style="1477"/>
    <col min="4614" max="4614" width="8.42578125" style="1477" customWidth="1"/>
    <col min="4615" max="4615" width="16.7109375" style="1477" customWidth="1"/>
    <col min="4616" max="4616" width="21.7109375" style="1477" customWidth="1"/>
    <col min="4617" max="4617" width="21.28515625" style="1477" customWidth="1"/>
    <col min="4618" max="4853" width="9.28515625" style="1477"/>
    <col min="4854" max="4854" width="103.140625" style="1477" customWidth="1"/>
    <col min="4855" max="4855" width="20.5703125" style="1477" customWidth="1"/>
    <col min="4856" max="4856" width="19.42578125" style="1477" customWidth="1"/>
    <col min="4857" max="4857" width="16.7109375" style="1477" customWidth="1"/>
    <col min="4858" max="4858" width="12.85546875" style="1477" customWidth="1"/>
    <col min="4859" max="4859" width="11" style="1477" bestFit="1" customWidth="1"/>
    <col min="4860" max="4864" width="9.28515625" style="1477"/>
    <col min="4865" max="4865" width="103.140625" style="1477" customWidth="1"/>
    <col min="4866" max="4866" width="20.5703125" style="1477" customWidth="1"/>
    <col min="4867" max="4867" width="19.42578125" style="1477" customWidth="1"/>
    <col min="4868" max="4868" width="16.7109375" style="1477" customWidth="1"/>
    <col min="4869" max="4869" width="9.28515625" style="1477"/>
    <col min="4870" max="4870" width="8.42578125" style="1477" customWidth="1"/>
    <col min="4871" max="4871" width="16.7109375" style="1477" customWidth="1"/>
    <col min="4872" max="4872" width="21.7109375" style="1477" customWidth="1"/>
    <col min="4873" max="4873" width="21.28515625" style="1477" customWidth="1"/>
    <col min="4874" max="5109" width="9.28515625" style="1477"/>
    <col min="5110" max="5110" width="103.140625" style="1477" customWidth="1"/>
    <col min="5111" max="5111" width="20.5703125" style="1477" customWidth="1"/>
    <col min="5112" max="5112" width="19.42578125" style="1477" customWidth="1"/>
    <col min="5113" max="5113" width="16.7109375" style="1477" customWidth="1"/>
    <col min="5114" max="5114" width="12.85546875" style="1477" customWidth="1"/>
    <col min="5115" max="5115" width="11" style="1477" bestFit="1" customWidth="1"/>
    <col min="5116" max="5120" width="9.28515625" style="1477"/>
    <col min="5121" max="5121" width="103.140625" style="1477" customWidth="1"/>
    <col min="5122" max="5122" width="20.5703125" style="1477" customWidth="1"/>
    <col min="5123" max="5123" width="19.42578125" style="1477" customWidth="1"/>
    <col min="5124" max="5124" width="16.7109375" style="1477" customWidth="1"/>
    <col min="5125" max="5125" width="9.28515625" style="1477"/>
    <col min="5126" max="5126" width="8.42578125" style="1477" customWidth="1"/>
    <col min="5127" max="5127" width="16.7109375" style="1477" customWidth="1"/>
    <col min="5128" max="5128" width="21.7109375" style="1477" customWidth="1"/>
    <col min="5129" max="5129" width="21.28515625" style="1477" customWidth="1"/>
    <col min="5130" max="5365" width="9.28515625" style="1477"/>
    <col min="5366" max="5366" width="103.140625" style="1477" customWidth="1"/>
    <col min="5367" max="5367" width="20.5703125" style="1477" customWidth="1"/>
    <col min="5368" max="5368" width="19.42578125" style="1477" customWidth="1"/>
    <col min="5369" max="5369" width="16.7109375" style="1477" customWidth="1"/>
    <col min="5370" max="5370" width="12.85546875" style="1477" customWidth="1"/>
    <col min="5371" max="5371" width="11" style="1477" bestFit="1" customWidth="1"/>
    <col min="5372" max="5376" width="9.28515625" style="1477"/>
    <col min="5377" max="5377" width="103.140625" style="1477" customWidth="1"/>
    <col min="5378" max="5378" width="20.5703125" style="1477" customWidth="1"/>
    <col min="5379" max="5379" width="19.42578125" style="1477" customWidth="1"/>
    <col min="5380" max="5380" width="16.7109375" style="1477" customWidth="1"/>
    <col min="5381" max="5381" width="9.28515625" style="1477"/>
    <col min="5382" max="5382" width="8.42578125" style="1477" customWidth="1"/>
    <col min="5383" max="5383" width="16.7109375" style="1477" customWidth="1"/>
    <col min="5384" max="5384" width="21.7109375" style="1477" customWidth="1"/>
    <col min="5385" max="5385" width="21.28515625" style="1477" customWidth="1"/>
    <col min="5386" max="5621" width="9.28515625" style="1477"/>
    <col min="5622" max="5622" width="103.140625" style="1477" customWidth="1"/>
    <col min="5623" max="5623" width="20.5703125" style="1477" customWidth="1"/>
    <col min="5624" max="5624" width="19.42578125" style="1477" customWidth="1"/>
    <col min="5625" max="5625" width="16.7109375" style="1477" customWidth="1"/>
    <col min="5626" max="5626" width="12.85546875" style="1477" customWidth="1"/>
    <col min="5627" max="5627" width="11" style="1477" bestFit="1" customWidth="1"/>
    <col min="5628" max="5632" width="9.28515625" style="1477"/>
    <col min="5633" max="5633" width="103.140625" style="1477" customWidth="1"/>
    <col min="5634" max="5634" width="20.5703125" style="1477" customWidth="1"/>
    <col min="5635" max="5635" width="19.42578125" style="1477" customWidth="1"/>
    <col min="5636" max="5636" width="16.7109375" style="1477" customWidth="1"/>
    <col min="5637" max="5637" width="9.28515625" style="1477"/>
    <col min="5638" max="5638" width="8.42578125" style="1477" customWidth="1"/>
    <col min="5639" max="5639" width="16.7109375" style="1477" customWidth="1"/>
    <col min="5640" max="5640" width="21.7109375" style="1477" customWidth="1"/>
    <col min="5641" max="5641" width="21.28515625" style="1477" customWidth="1"/>
    <col min="5642" max="5877" width="9.28515625" style="1477"/>
    <col min="5878" max="5878" width="103.140625" style="1477" customWidth="1"/>
    <col min="5879" max="5879" width="20.5703125" style="1477" customWidth="1"/>
    <col min="5880" max="5880" width="19.42578125" style="1477" customWidth="1"/>
    <col min="5881" max="5881" width="16.7109375" style="1477" customWidth="1"/>
    <col min="5882" max="5882" width="12.85546875" style="1477" customWidth="1"/>
    <col min="5883" max="5883" width="11" style="1477" bestFit="1" customWidth="1"/>
    <col min="5884" max="5888" width="9.28515625" style="1477"/>
    <col min="5889" max="5889" width="103.140625" style="1477" customWidth="1"/>
    <col min="5890" max="5890" width="20.5703125" style="1477" customWidth="1"/>
    <col min="5891" max="5891" width="19.42578125" style="1477" customWidth="1"/>
    <col min="5892" max="5892" width="16.7109375" style="1477" customWidth="1"/>
    <col min="5893" max="5893" width="9.28515625" style="1477"/>
    <col min="5894" max="5894" width="8.42578125" style="1477" customWidth="1"/>
    <col min="5895" max="5895" width="16.7109375" style="1477" customWidth="1"/>
    <col min="5896" max="5896" width="21.7109375" style="1477" customWidth="1"/>
    <col min="5897" max="5897" width="21.28515625" style="1477" customWidth="1"/>
    <col min="5898" max="6133" width="9.28515625" style="1477"/>
    <col min="6134" max="6134" width="103.140625" style="1477" customWidth="1"/>
    <col min="6135" max="6135" width="20.5703125" style="1477" customWidth="1"/>
    <col min="6136" max="6136" width="19.42578125" style="1477" customWidth="1"/>
    <col min="6137" max="6137" width="16.7109375" style="1477" customWidth="1"/>
    <col min="6138" max="6138" width="12.85546875" style="1477" customWidth="1"/>
    <col min="6139" max="6139" width="11" style="1477" bestFit="1" customWidth="1"/>
    <col min="6140" max="6144" width="9.28515625" style="1477"/>
    <col min="6145" max="6145" width="103.140625" style="1477" customWidth="1"/>
    <col min="6146" max="6146" width="20.5703125" style="1477" customWidth="1"/>
    <col min="6147" max="6147" width="19.42578125" style="1477" customWidth="1"/>
    <col min="6148" max="6148" width="16.7109375" style="1477" customWidth="1"/>
    <col min="6149" max="6149" width="9.28515625" style="1477"/>
    <col min="6150" max="6150" width="8.42578125" style="1477" customWidth="1"/>
    <col min="6151" max="6151" width="16.7109375" style="1477" customWidth="1"/>
    <col min="6152" max="6152" width="21.7109375" style="1477" customWidth="1"/>
    <col min="6153" max="6153" width="21.28515625" style="1477" customWidth="1"/>
    <col min="6154" max="6389" width="9.28515625" style="1477"/>
    <col min="6390" max="6390" width="103.140625" style="1477" customWidth="1"/>
    <col min="6391" max="6391" width="20.5703125" style="1477" customWidth="1"/>
    <col min="6392" max="6392" width="19.42578125" style="1477" customWidth="1"/>
    <col min="6393" max="6393" width="16.7109375" style="1477" customWidth="1"/>
    <col min="6394" max="6394" width="12.85546875" style="1477" customWidth="1"/>
    <col min="6395" max="6395" width="11" style="1477" bestFit="1" customWidth="1"/>
    <col min="6396" max="6400" width="9.28515625" style="1477"/>
    <col min="6401" max="6401" width="103.140625" style="1477" customWidth="1"/>
    <col min="6402" max="6402" width="20.5703125" style="1477" customWidth="1"/>
    <col min="6403" max="6403" width="19.42578125" style="1477" customWidth="1"/>
    <col min="6404" max="6404" width="16.7109375" style="1477" customWidth="1"/>
    <col min="6405" max="6405" width="9.28515625" style="1477"/>
    <col min="6406" max="6406" width="8.42578125" style="1477" customWidth="1"/>
    <col min="6407" max="6407" width="16.7109375" style="1477" customWidth="1"/>
    <col min="6408" max="6408" width="21.7109375" style="1477" customWidth="1"/>
    <col min="6409" max="6409" width="21.28515625" style="1477" customWidth="1"/>
    <col min="6410" max="6645" width="9.28515625" style="1477"/>
    <col min="6646" max="6646" width="103.140625" style="1477" customWidth="1"/>
    <col min="6647" max="6647" width="20.5703125" style="1477" customWidth="1"/>
    <col min="6648" max="6648" width="19.42578125" style="1477" customWidth="1"/>
    <col min="6649" max="6649" width="16.7109375" style="1477" customWidth="1"/>
    <col min="6650" max="6650" width="12.85546875" style="1477" customWidth="1"/>
    <col min="6651" max="6651" width="11" style="1477" bestFit="1" customWidth="1"/>
    <col min="6652" max="6656" width="9.28515625" style="1477"/>
    <col min="6657" max="6657" width="103.140625" style="1477" customWidth="1"/>
    <col min="6658" max="6658" width="20.5703125" style="1477" customWidth="1"/>
    <col min="6659" max="6659" width="19.42578125" style="1477" customWidth="1"/>
    <col min="6660" max="6660" width="16.7109375" style="1477" customWidth="1"/>
    <col min="6661" max="6661" width="9.28515625" style="1477"/>
    <col min="6662" max="6662" width="8.42578125" style="1477" customWidth="1"/>
    <col min="6663" max="6663" width="16.7109375" style="1477" customWidth="1"/>
    <col min="6664" max="6664" width="21.7109375" style="1477" customWidth="1"/>
    <col min="6665" max="6665" width="21.28515625" style="1477" customWidth="1"/>
    <col min="6666" max="6901" width="9.28515625" style="1477"/>
    <col min="6902" max="6902" width="103.140625" style="1477" customWidth="1"/>
    <col min="6903" max="6903" width="20.5703125" style="1477" customWidth="1"/>
    <col min="6904" max="6904" width="19.42578125" style="1477" customWidth="1"/>
    <col min="6905" max="6905" width="16.7109375" style="1477" customWidth="1"/>
    <col min="6906" max="6906" width="12.85546875" style="1477" customWidth="1"/>
    <col min="6907" max="6907" width="11" style="1477" bestFit="1" customWidth="1"/>
    <col min="6908" max="6912" width="9.28515625" style="1477"/>
    <col min="6913" max="6913" width="103.140625" style="1477" customWidth="1"/>
    <col min="6914" max="6914" width="20.5703125" style="1477" customWidth="1"/>
    <col min="6915" max="6915" width="19.42578125" style="1477" customWidth="1"/>
    <col min="6916" max="6916" width="16.7109375" style="1477" customWidth="1"/>
    <col min="6917" max="6917" width="9.28515625" style="1477"/>
    <col min="6918" max="6918" width="8.42578125" style="1477" customWidth="1"/>
    <col min="6919" max="6919" width="16.7109375" style="1477" customWidth="1"/>
    <col min="6920" max="6920" width="21.7109375" style="1477" customWidth="1"/>
    <col min="6921" max="6921" width="21.28515625" style="1477" customWidth="1"/>
    <col min="6922" max="7157" width="9.28515625" style="1477"/>
    <col min="7158" max="7158" width="103.140625" style="1477" customWidth="1"/>
    <col min="7159" max="7159" width="20.5703125" style="1477" customWidth="1"/>
    <col min="7160" max="7160" width="19.42578125" style="1477" customWidth="1"/>
    <col min="7161" max="7161" width="16.7109375" style="1477" customWidth="1"/>
    <col min="7162" max="7162" width="12.85546875" style="1477" customWidth="1"/>
    <col min="7163" max="7163" width="11" style="1477" bestFit="1" customWidth="1"/>
    <col min="7164" max="7168" width="9.28515625" style="1477"/>
    <col min="7169" max="7169" width="103.140625" style="1477" customWidth="1"/>
    <col min="7170" max="7170" width="20.5703125" style="1477" customWidth="1"/>
    <col min="7171" max="7171" width="19.42578125" style="1477" customWidth="1"/>
    <col min="7172" max="7172" width="16.7109375" style="1477" customWidth="1"/>
    <col min="7173" max="7173" width="9.28515625" style="1477"/>
    <col min="7174" max="7174" width="8.42578125" style="1477" customWidth="1"/>
    <col min="7175" max="7175" width="16.7109375" style="1477" customWidth="1"/>
    <col min="7176" max="7176" width="21.7109375" style="1477" customWidth="1"/>
    <col min="7177" max="7177" width="21.28515625" style="1477" customWidth="1"/>
    <col min="7178" max="7413" width="9.28515625" style="1477"/>
    <col min="7414" max="7414" width="103.140625" style="1477" customWidth="1"/>
    <col min="7415" max="7415" width="20.5703125" style="1477" customWidth="1"/>
    <col min="7416" max="7416" width="19.42578125" style="1477" customWidth="1"/>
    <col min="7417" max="7417" width="16.7109375" style="1477" customWidth="1"/>
    <col min="7418" max="7418" width="12.85546875" style="1477" customWidth="1"/>
    <col min="7419" max="7419" width="11" style="1477" bestFit="1" customWidth="1"/>
    <col min="7420" max="7424" width="9.28515625" style="1477"/>
    <col min="7425" max="7425" width="103.140625" style="1477" customWidth="1"/>
    <col min="7426" max="7426" width="20.5703125" style="1477" customWidth="1"/>
    <col min="7427" max="7427" width="19.42578125" style="1477" customWidth="1"/>
    <col min="7428" max="7428" width="16.7109375" style="1477" customWidth="1"/>
    <col min="7429" max="7429" width="9.28515625" style="1477"/>
    <col min="7430" max="7430" width="8.42578125" style="1477" customWidth="1"/>
    <col min="7431" max="7431" width="16.7109375" style="1477" customWidth="1"/>
    <col min="7432" max="7432" width="21.7109375" style="1477" customWidth="1"/>
    <col min="7433" max="7433" width="21.28515625" style="1477" customWidth="1"/>
    <col min="7434" max="7669" width="9.28515625" style="1477"/>
    <col min="7670" max="7670" width="103.140625" style="1477" customWidth="1"/>
    <col min="7671" max="7671" width="20.5703125" style="1477" customWidth="1"/>
    <col min="7672" max="7672" width="19.42578125" style="1477" customWidth="1"/>
    <col min="7673" max="7673" width="16.7109375" style="1477" customWidth="1"/>
    <col min="7674" max="7674" width="12.85546875" style="1477" customWidth="1"/>
    <col min="7675" max="7675" width="11" style="1477" bestFit="1" customWidth="1"/>
    <col min="7676" max="7680" width="9.28515625" style="1477"/>
    <col min="7681" max="7681" width="103.140625" style="1477" customWidth="1"/>
    <col min="7682" max="7682" width="20.5703125" style="1477" customWidth="1"/>
    <col min="7683" max="7683" width="19.42578125" style="1477" customWidth="1"/>
    <col min="7684" max="7684" width="16.7109375" style="1477" customWidth="1"/>
    <col min="7685" max="7685" width="9.28515625" style="1477"/>
    <col min="7686" max="7686" width="8.42578125" style="1477" customWidth="1"/>
    <col min="7687" max="7687" width="16.7109375" style="1477" customWidth="1"/>
    <col min="7688" max="7688" width="21.7109375" style="1477" customWidth="1"/>
    <col min="7689" max="7689" width="21.28515625" style="1477" customWidth="1"/>
    <col min="7690" max="7925" width="9.28515625" style="1477"/>
    <col min="7926" max="7926" width="103.140625" style="1477" customWidth="1"/>
    <col min="7927" max="7927" width="20.5703125" style="1477" customWidth="1"/>
    <col min="7928" max="7928" width="19.42578125" style="1477" customWidth="1"/>
    <col min="7929" max="7929" width="16.7109375" style="1477" customWidth="1"/>
    <col min="7930" max="7930" width="12.85546875" style="1477" customWidth="1"/>
    <col min="7931" max="7931" width="11" style="1477" bestFit="1" customWidth="1"/>
    <col min="7932" max="7936" width="9.28515625" style="1477"/>
    <col min="7937" max="7937" width="103.140625" style="1477" customWidth="1"/>
    <col min="7938" max="7938" width="20.5703125" style="1477" customWidth="1"/>
    <col min="7939" max="7939" width="19.42578125" style="1477" customWidth="1"/>
    <col min="7940" max="7940" width="16.7109375" style="1477" customWidth="1"/>
    <col min="7941" max="7941" width="9.28515625" style="1477"/>
    <col min="7942" max="7942" width="8.42578125" style="1477" customWidth="1"/>
    <col min="7943" max="7943" width="16.7109375" style="1477" customWidth="1"/>
    <col min="7944" max="7944" width="21.7109375" style="1477" customWidth="1"/>
    <col min="7945" max="7945" width="21.28515625" style="1477" customWidth="1"/>
    <col min="7946" max="8181" width="9.28515625" style="1477"/>
    <col min="8182" max="8182" width="103.140625" style="1477" customWidth="1"/>
    <col min="8183" max="8183" width="20.5703125" style="1477" customWidth="1"/>
    <col min="8184" max="8184" width="19.42578125" style="1477" customWidth="1"/>
    <col min="8185" max="8185" width="16.7109375" style="1477" customWidth="1"/>
    <col min="8186" max="8186" width="12.85546875" style="1477" customWidth="1"/>
    <col min="8187" max="8187" width="11" style="1477" bestFit="1" customWidth="1"/>
    <col min="8188" max="8192" width="9.28515625" style="1477"/>
    <col min="8193" max="8193" width="103.140625" style="1477" customWidth="1"/>
    <col min="8194" max="8194" width="20.5703125" style="1477" customWidth="1"/>
    <col min="8195" max="8195" width="19.42578125" style="1477" customWidth="1"/>
    <col min="8196" max="8196" width="16.7109375" style="1477" customWidth="1"/>
    <col min="8197" max="8197" width="9.28515625" style="1477"/>
    <col min="8198" max="8198" width="8.42578125" style="1477" customWidth="1"/>
    <col min="8199" max="8199" width="16.7109375" style="1477" customWidth="1"/>
    <col min="8200" max="8200" width="21.7109375" style="1477" customWidth="1"/>
    <col min="8201" max="8201" width="21.28515625" style="1477" customWidth="1"/>
    <col min="8202" max="8437" width="9.28515625" style="1477"/>
    <col min="8438" max="8438" width="103.140625" style="1477" customWidth="1"/>
    <col min="8439" max="8439" width="20.5703125" style="1477" customWidth="1"/>
    <col min="8440" max="8440" width="19.42578125" style="1477" customWidth="1"/>
    <col min="8441" max="8441" width="16.7109375" style="1477" customWidth="1"/>
    <col min="8442" max="8442" width="12.85546875" style="1477" customWidth="1"/>
    <col min="8443" max="8443" width="11" style="1477" bestFit="1" customWidth="1"/>
    <col min="8444" max="8448" width="9.28515625" style="1477"/>
    <col min="8449" max="8449" width="103.140625" style="1477" customWidth="1"/>
    <col min="8450" max="8450" width="20.5703125" style="1477" customWidth="1"/>
    <col min="8451" max="8451" width="19.42578125" style="1477" customWidth="1"/>
    <col min="8452" max="8452" width="16.7109375" style="1477" customWidth="1"/>
    <col min="8453" max="8453" width="9.28515625" style="1477"/>
    <col min="8454" max="8454" width="8.42578125" style="1477" customWidth="1"/>
    <col min="8455" max="8455" width="16.7109375" style="1477" customWidth="1"/>
    <col min="8456" max="8456" width="21.7109375" style="1477" customWidth="1"/>
    <col min="8457" max="8457" width="21.28515625" style="1477" customWidth="1"/>
    <col min="8458" max="8693" width="9.28515625" style="1477"/>
    <col min="8694" max="8694" width="103.140625" style="1477" customWidth="1"/>
    <col min="8695" max="8695" width="20.5703125" style="1477" customWidth="1"/>
    <col min="8696" max="8696" width="19.42578125" style="1477" customWidth="1"/>
    <col min="8697" max="8697" width="16.7109375" style="1477" customWidth="1"/>
    <col min="8698" max="8698" width="12.85546875" style="1477" customWidth="1"/>
    <col min="8699" max="8699" width="11" style="1477" bestFit="1" customWidth="1"/>
    <col min="8700" max="8704" width="9.28515625" style="1477"/>
    <col min="8705" max="8705" width="103.140625" style="1477" customWidth="1"/>
    <col min="8706" max="8706" width="20.5703125" style="1477" customWidth="1"/>
    <col min="8707" max="8707" width="19.42578125" style="1477" customWidth="1"/>
    <col min="8708" max="8708" width="16.7109375" style="1477" customWidth="1"/>
    <col min="8709" max="8709" width="9.28515625" style="1477"/>
    <col min="8710" max="8710" width="8.42578125" style="1477" customWidth="1"/>
    <col min="8711" max="8711" width="16.7109375" style="1477" customWidth="1"/>
    <col min="8712" max="8712" width="21.7109375" style="1477" customWidth="1"/>
    <col min="8713" max="8713" width="21.28515625" style="1477" customWidth="1"/>
    <col min="8714" max="8949" width="9.28515625" style="1477"/>
    <col min="8950" max="8950" width="103.140625" style="1477" customWidth="1"/>
    <col min="8951" max="8951" width="20.5703125" style="1477" customWidth="1"/>
    <col min="8952" max="8952" width="19.42578125" style="1477" customWidth="1"/>
    <col min="8953" max="8953" width="16.7109375" style="1477" customWidth="1"/>
    <col min="8954" max="8954" width="12.85546875" style="1477" customWidth="1"/>
    <col min="8955" max="8955" width="11" style="1477" bestFit="1" customWidth="1"/>
    <col min="8956" max="8960" width="9.28515625" style="1477"/>
    <col min="8961" max="8961" width="103.140625" style="1477" customWidth="1"/>
    <col min="8962" max="8962" width="20.5703125" style="1477" customWidth="1"/>
    <col min="8963" max="8963" width="19.42578125" style="1477" customWidth="1"/>
    <col min="8964" max="8964" width="16.7109375" style="1477" customWidth="1"/>
    <col min="8965" max="8965" width="9.28515625" style="1477"/>
    <col min="8966" max="8966" width="8.42578125" style="1477" customWidth="1"/>
    <col min="8967" max="8967" width="16.7109375" style="1477" customWidth="1"/>
    <col min="8968" max="8968" width="21.7109375" style="1477" customWidth="1"/>
    <col min="8969" max="8969" width="21.28515625" style="1477" customWidth="1"/>
    <col min="8970" max="9205" width="9.28515625" style="1477"/>
    <col min="9206" max="9206" width="103.140625" style="1477" customWidth="1"/>
    <col min="9207" max="9207" width="20.5703125" style="1477" customWidth="1"/>
    <col min="9208" max="9208" width="19.42578125" style="1477" customWidth="1"/>
    <col min="9209" max="9209" width="16.7109375" style="1477" customWidth="1"/>
    <col min="9210" max="9210" width="12.85546875" style="1477" customWidth="1"/>
    <col min="9211" max="9211" width="11" style="1477" bestFit="1" customWidth="1"/>
    <col min="9212" max="9216" width="9.28515625" style="1477"/>
    <col min="9217" max="9217" width="103.140625" style="1477" customWidth="1"/>
    <col min="9218" max="9218" width="20.5703125" style="1477" customWidth="1"/>
    <col min="9219" max="9219" width="19.42578125" style="1477" customWidth="1"/>
    <col min="9220" max="9220" width="16.7109375" style="1477" customWidth="1"/>
    <col min="9221" max="9221" width="9.28515625" style="1477"/>
    <col min="9222" max="9222" width="8.42578125" style="1477" customWidth="1"/>
    <col min="9223" max="9223" width="16.7109375" style="1477" customWidth="1"/>
    <col min="9224" max="9224" width="21.7109375" style="1477" customWidth="1"/>
    <col min="9225" max="9225" width="21.28515625" style="1477" customWidth="1"/>
    <col min="9226" max="9461" width="9.28515625" style="1477"/>
    <col min="9462" max="9462" width="103.140625" style="1477" customWidth="1"/>
    <col min="9463" max="9463" width="20.5703125" style="1477" customWidth="1"/>
    <col min="9464" max="9464" width="19.42578125" style="1477" customWidth="1"/>
    <col min="9465" max="9465" width="16.7109375" style="1477" customWidth="1"/>
    <col min="9466" max="9466" width="12.85546875" style="1477" customWidth="1"/>
    <col min="9467" max="9467" width="11" style="1477" bestFit="1" customWidth="1"/>
    <col min="9468" max="9472" width="9.28515625" style="1477"/>
    <col min="9473" max="9473" width="103.140625" style="1477" customWidth="1"/>
    <col min="9474" max="9474" width="20.5703125" style="1477" customWidth="1"/>
    <col min="9475" max="9475" width="19.42578125" style="1477" customWidth="1"/>
    <col min="9476" max="9476" width="16.7109375" style="1477" customWidth="1"/>
    <col min="9477" max="9477" width="9.28515625" style="1477"/>
    <col min="9478" max="9478" width="8.42578125" style="1477" customWidth="1"/>
    <col min="9479" max="9479" width="16.7109375" style="1477" customWidth="1"/>
    <col min="9480" max="9480" width="21.7109375" style="1477" customWidth="1"/>
    <col min="9481" max="9481" width="21.28515625" style="1477" customWidth="1"/>
    <col min="9482" max="9717" width="9.28515625" style="1477"/>
    <col min="9718" max="9718" width="103.140625" style="1477" customWidth="1"/>
    <col min="9719" max="9719" width="20.5703125" style="1477" customWidth="1"/>
    <col min="9720" max="9720" width="19.42578125" style="1477" customWidth="1"/>
    <col min="9721" max="9721" width="16.7109375" style="1477" customWidth="1"/>
    <col min="9722" max="9722" width="12.85546875" style="1477" customWidth="1"/>
    <col min="9723" max="9723" width="11" style="1477" bestFit="1" customWidth="1"/>
    <col min="9724" max="9728" width="9.28515625" style="1477"/>
    <col min="9729" max="9729" width="103.140625" style="1477" customWidth="1"/>
    <col min="9730" max="9730" width="20.5703125" style="1477" customWidth="1"/>
    <col min="9731" max="9731" width="19.42578125" style="1477" customWidth="1"/>
    <col min="9732" max="9732" width="16.7109375" style="1477" customWidth="1"/>
    <col min="9733" max="9733" width="9.28515625" style="1477"/>
    <col min="9734" max="9734" width="8.42578125" style="1477" customWidth="1"/>
    <col min="9735" max="9735" width="16.7109375" style="1477" customWidth="1"/>
    <col min="9736" max="9736" width="21.7109375" style="1477" customWidth="1"/>
    <col min="9737" max="9737" width="21.28515625" style="1477" customWidth="1"/>
    <col min="9738" max="9973" width="9.28515625" style="1477"/>
    <col min="9974" max="9974" width="103.140625" style="1477" customWidth="1"/>
    <col min="9975" max="9975" width="20.5703125" style="1477" customWidth="1"/>
    <col min="9976" max="9976" width="19.42578125" style="1477" customWidth="1"/>
    <col min="9977" max="9977" width="16.7109375" style="1477" customWidth="1"/>
    <col min="9978" max="9978" width="12.85546875" style="1477" customWidth="1"/>
    <col min="9979" max="9979" width="11" style="1477" bestFit="1" customWidth="1"/>
    <col min="9980" max="9984" width="9.28515625" style="1477"/>
    <col min="9985" max="9985" width="103.140625" style="1477" customWidth="1"/>
    <col min="9986" max="9986" width="20.5703125" style="1477" customWidth="1"/>
    <col min="9987" max="9987" width="19.42578125" style="1477" customWidth="1"/>
    <col min="9988" max="9988" width="16.7109375" style="1477" customWidth="1"/>
    <col min="9989" max="9989" width="9.28515625" style="1477"/>
    <col min="9990" max="9990" width="8.42578125" style="1477" customWidth="1"/>
    <col min="9991" max="9991" width="16.7109375" style="1477" customWidth="1"/>
    <col min="9992" max="9992" width="21.7109375" style="1477" customWidth="1"/>
    <col min="9993" max="9993" width="21.28515625" style="1477" customWidth="1"/>
    <col min="9994" max="10229" width="9.28515625" style="1477"/>
    <col min="10230" max="10230" width="103.140625" style="1477" customWidth="1"/>
    <col min="10231" max="10231" width="20.5703125" style="1477" customWidth="1"/>
    <col min="10232" max="10232" width="19.42578125" style="1477" customWidth="1"/>
    <col min="10233" max="10233" width="16.7109375" style="1477" customWidth="1"/>
    <col min="10234" max="10234" width="12.85546875" style="1477" customWidth="1"/>
    <col min="10235" max="10235" width="11" style="1477" bestFit="1" customWidth="1"/>
    <col min="10236" max="10240" width="9.28515625" style="1477"/>
    <col min="10241" max="10241" width="103.140625" style="1477" customWidth="1"/>
    <col min="10242" max="10242" width="20.5703125" style="1477" customWidth="1"/>
    <col min="10243" max="10243" width="19.42578125" style="1477" customWidth="1"/>
    <col min="10244" max="10244" width="16.7109375" style="1477" customWidth="1"/>
    <col min="10245" max="10245" width="9.28515625" style="1477"/>
    <col min="10246" max="10246" width="8.42578125" style="1477" customWidth="1"/>
    <col min="10247" max="10247" width="16.7109375" style="1477" customWidth="1"/>
    <col min="10248" max="10248" width="21.7109375" style="1477" customWidth="1"/>
    <col min="10249" max="10249" width="21.28515625" style="1477" customWidth="1"/>
    <col min="10250" max="10485" width="9.28515625" style="1477"/>
    <col min="10486" max="10486" width="103.140625" style="1477" customWidth="1"/>
    <col min="10487" max="10487" width="20.5703125" style="1477" customWidth="1"/>
    <col min="10488" max="10488" width="19.42578125" style="1477" customWidth="1"/>
    <col min="10489" max="10489" width="16.7109375" style="1477" customWidth="1"/>
    <col min="10490" max="10490" width="12.85546875" style="1477" customWidth="1"/>
    <col min="10491" max="10491" width="11" style="1477" bestFit="1" customWidth="1"/>
    <col min="10492" max="10496" width="9.28515625" style="1477"/>
    <col min="10497" max="10497" width="103.140625" style="1477" customWidth="1"/>
    <col min="10498" max="10498" width="20.5703125" style="1477" customWidth="1"/>
    <col min="10499" max="10499" width="19.42578125" style="1477" customWidth="1"/>
    <col min="10500" max="10500" width="16.7109375" style="1477" customWidth="1"/>
    <col min="10501" max="10501" width="9.28515625" style="1477"/>
    <col min="10502" max="10502" width="8.42578125" style="1477" customWidth="1"/>
    <col min="10503" max="10503" width="16.7109375" style="1477" customWidth="1"/>
    <col min="10504" max="10504" width="21.7109375" style="1477" customWidth="1"/>
    <col min="10505" max="10505" width="21.28515625" style="1477" customWidth="1"/>
    <col min="10506" max="10741" width="9.28515625" style="1477"/>
    <col min="10742" max="10742" width="103.140625" style="1477" customWidth="1"/>
    <col min="10743" max="10743" width="20.5703125" style="1477" customWidth="1"/>
    <col min="10744" max="10744" width="19.42578125" style="1477" customWidth="1"/>
    <col min="10745" max="10745" width="16.7109375" style="1477" customWidth="1"/>
    <col min="10746" max="10746" width="12.85546875" style="1477" customWidth="1"/>
    <col min="10747" max="10747" width="11" style="1477" bestFit="1" customWidth="1"/>
    <col min="10748" max="10752" width="9.28515625" style="1477"/>
    <col min="10753" max="10753" width="103.140625" style="1477" customWidth="1"/>
    <col min="10754" max="10754" width="20.5703125" style="1477" customWidth="1"/>
    <col min="10755" max="10755" width="19.42578125" style="1477" customWidth="1"/>
    <col min="10756" max="10756" width="16.7109375" style="1477" customWidth="1"/>
    <col min="10757" max="10757" width="9.28515625" style="1477"/>
    <col min="10758" max="10758" width="8.42578125" style="1477" customWidth="1"/>
    <col min="10759" max="10759" width="16.7109375" style="1477" customWidth="1"/>
    <col min="10760" max="10760" width="21.7109375" style="1477" customWidth="1"/>
    <col min="10761" max="10761" width="21.28515625" style="1477" customWidth="1"/>
    <col min="10762" max="10997" width="9.28515625" style="1477"/>
    <col min="10998" max="10998" width="103.140625" style="1477" customWidth="1"/>
    <col min="10999" max="10999" width="20.5703125" style="1477" customWidth="1"/>
    <col min="11000" max="11000" width="19.42578125" style="1477" customWidth="1"/>
    <col min="11001" max="11001" width="16.7109375" style="1477" customWidth="1"/>
    <col min="11002" max="11002" width="12.85546875" style="1477" customWidth="1"/>
    <col min="11003" max="11003" width="11" style="1477" bestFit="1" customWidth="1"/>
    <col min="11004" max="11008" width="9.28515625" style="1477"/>
    <col min="11009" max="11009" width="103.140625" style="1477" customWidth="1"/>
    <col min="11010" max="11010" width="20.5703125" style="1477" customWidth="1"/>
    <col min="11011" max="11011" width="19.42578125" style="1477" customWidth="1"/>
    <col min="11012" max="11012" width="16.7109375" style="1477" customWidth="1"/>
    <col min="11013" max="11013" width="9.28515625" style="1477"/>
    <col min="11014" max="11014" width="8.42578125" style="1477" customWidth="1"/>
    <col min="11015" max="11015" width="16.7109375" style="1477" customWidth="1"/>
    <col min="11016" max="11016" width="21.7109375" style="1477" customWidth="1"/>
    <col min="11017" max="11017" width="21.28515625" style="1477" customWidth="1"/>
    <col min="11018" max="11253" width="9.28515625" style="1477"/>
    <col min="11254" max="11254" width="103.140625" style="1477" customWidth="1"/>
    <col min="11255" max="11255" width="20.5703125" style="1477" customWidth="1"/>
    <col min="11256" max="11256" width="19.42578125" style="1477" customWidth="1"/>
    <col min="11257" max="11257" width="16.7109375" style="1477" customWidth="1"/>
    <col min="11258" max="11258" width="12.85546875" style="1477" customWidth="1"/>
    <col min="11259" max="11259" width="11" style="1477" bestFit="1" customWidth="1"/>
    <col min="11260" max="11264" width="9.28515625" style="1477"/>
    <col min="11265" max="11265" width="103.140625" style="1477" customWidth="1"/>
    <col min="11266" max="11266" width="20.5703125" style="1477" customWidth="1"/>
    <col min="11267" max="11267" width="19.42578125" style="1477" customWidth="1"/>
    <col min="11268" max="11268" width="16.7109375" style="1477" customWidth="1"/>
    <col min="11269" max="11269" width="9.28515625" style="1477"/>
    <col min="11270" max="11270" width="8.42578125" style="1477" customWidth="1"/>
    <col min="11271" max="11271" width="16.7109375" style="1477" customWidth="1"/>
    <col min="11272" max="11272" width="21.7109375" style="1477" customWidth="1"/>
    <col min="11273" max="11273" width="21.28515625" style="1477" customWidth="1"/>
    <col min="11274" max="11509" width="9.28515625" style="1477"/>
    <col min="11510" max="11510" width="103.140625" style="1477" customWidth="1"/>
    <col min="11511" max="11511" width="20.5703125" style="1477" customWidth="1"/>
    <col min="11512" max="11512" width="19.42578125" style="1477" customWidth="1"/>
    <col min="11513" max="11513" width="16.7109375" style="1477" customWidth="1"/>
    <col min="11514" max="11514" width="12.85546875" style="1477" customWidth="1"/>
    <col min="11515" max="11515" width="11" style="1477" bestFit="1" customWidth="1"/>
    <col min="11516" max="11520" width="9.28515625" style="1477"/>
    <col min="11521" max="11521" width="103.140625" style="1477" customWidth="1"/>
    <col min="11522" max="11522" width="20.5703125" style="1477" customWidth="1"/>
    <col min="11523" max="11523" width="19.42578125" style="1477" customWidth="1"/>
    <col min="11524" max="11524" width="16.7109375" style="1477" customWidth="1"/>
    <col min="11525" max="11525" width="9.28515625" style="1477"/>
    <col min="11526" max="11526" width="8.42578125" style="1477" customWidth="1"/>
    <col min="11527" max="11527" width="16.7109375" style="1477" customWidth="1"/>
    <col min="11528" max="11528" width="21.7109375" style="1477" customWidth="1"/>
    <col min="11529" max="11529" width="21.28515625" style="1477" customWidth="1"/>
    <col min="11530" max="11765" width="9.28515625" style="1477"/>
    <col min="11766" max="11766" width="103.140625" style="1477" customWidth="1"/>
    <col min="11767" max="11767" width="20.5703125" style="1477" customWidth="1"/>
    <col min="11768" max="11768" width="19.42578125" style="1477" customWidth="1"/>
    <col min="11769" max="11769" width="16.7109375" style="1477" customWidth="1"/>
    <col min="11770" max="11770" width="12.85546875" style="1477" customWidth="1"/>
    <col min="11771" max="11771" width="11" style="1477" bestFit="1" customWidth="1"/>
    <col min="11772" max="11776" width="9.28515625" style="1477"/>
    <col min="11777" max="11777" width="103.140625" style="1477" customWidth="1"/>
    <col min="11778" max="11778" width="20.5703125" style="1477" customWidth="1"/>
    <col min="11779" max="11779" width="19.42578125" style="1477" customWidth="1"/>
    <col min="11780" max="11780" width="16.7109375" style="1477" customWidth="1"/>
    <col min="11781" max="11781" width="9.28515625" style="1477"/>
    <col min="11782" max="11782" width="8.42578125" style="1477" customWidth="1"/>
    <col min="11783" max="11783" width="16.7109375" style="1477" customWidth="1"/>
    <col min="11784" max="11784" width="21.7109375" style="1477" customWidth="1"/>
    <col min="11785" max="11785" width="21.28515625" style="1477" customWidth="1"/>
    <col min="11786" max="12021" width="9.28515625" style="1477"/>
    <col min="12022" max="12022" width="103.140625" style="1477" customWidth="1"/>
    <col min="12023" max="12023" width="20.5703125" style="1477" customWidth="1"/>
    <col min="12024" max="12024" width="19.42578125" style="1477" customWidth="1"/>
    <col min="12025" max="12025" width="16.7109375" style="1477" customWidth="1"/>
    <col min="12026" max="12026" width="12.85546875" style="1477" customWidth="1"/>
    <col min="12027" max="12027" width="11" style="1477" bestFit="1" customWidth="1"/>
    <col min="12028" max="12032" width="9.28515625" style="1477"/>
    <col min="12033" max="12033" width="103.140625" style="1477" customWidth="1"/>
    <col min="12034" max="12034" width="20.5703125" style="1477" customWidth="1"/>
    <col min="12035" max="12035" width="19.42578125" style="1477" customWidth="1"/>
    <col min="12036" max="12036" width="16.7109375" style="1477" customWidth="1"/>
    <col min="12037" max="12037" width="9.28515625" style="1477"/>
    <col min="12038" max="12038" width="8.42578125" style="1477" customWidth="1"/>
    <col min="12039" max="12039" width="16.7109375" style="1477" customWidth="1"/>
    <col min="12040" max="12040" width="21.7109375" style="1477" customWidth="1"/>
    <col min="12041" max="12041" width="21.28515625" style="1477" customWidth="1"/>
    <col min="12042" max="12277" width="9.28515625" style="1477"/>
    <col min="12278" max="12278" width="103.140625" style="1477" customWidth="1"/>
    <col min="12279" max="12279" width="20.5703125" style="1477" customWidth="1"/>
    <col min="12280" max="12280" width="19.42578125" style="1477" customWidth="1"/>
    <col min="12281" max="12281" width="16.7109375" style="1477" customWidth="1"/>
    <col min="12282" max="12282" width="12.85546875" style="1477" customWidth="1"/>
    <col min="12283" max="12283" width="11" style="1477" bestFit="1" customWidth="1"/>
    <col min="12284" max="12288" width="9.28515625" style="1477"/>
    <col min="12289" max="12289" width="103.140625" style="1477" customWidth="1"/>
    <col min="12290" max="12290" width="20.5703125" style="1477" customWidth="1"/>
    <col min="12291" max="12291" width="19.42578125" style="1477" customWidth="1"/>
    <col min="12292" max="12292" width="16.7109375" style="1477" customWidth="1"/>
    <col min="12293" max="12293" width="9.28515625" style="1477"/>
    <col min="12294" max="12294" width="8.42578125" style="1477" customWidth="1"/>
    <col min="12295" max="12295" width="16.7109375" style="1477" customWidth="1"/>
    <col min="12296" max="12296" width="21.7109375" style="1477" customWidth="1"/>
    <col min="12297" max="12297" width="21.28515625" style="1477" customWidth="1"/>
    <col min="12298" max="12533" width="9.28515625" style="1477"/>
    <col min="12534" max="12534" width="103.140625" style="1477" customWidth="1"/>
    <col min="12535" max="12535" width="20.5703125" style="1477" customWidth="1"/>
    <col min="12536" max="12536" width="19.42578125" style="1477" customWidth="1"/>
    <col min="12537" max="12537" width="16.7109375" style="1477" customWidth="1"/>
    <col min="12538" max="12538" width="12.85546875" style="1477" customWidth="1"/>
    <col min="12539" max="12539" width="11" style="1477" bestFit="1" customWidth="1"/>
    <col min="12540" max="12544" width="9.28515625" style="1477"/>
    <col min="12545" max="12545" width="103.140625" style="1477" customWidth="1"/>
    <col min="12546" max="12546" width="20.5703125" style="1477" customWidth="1"/>
    <col min="12547" max="12547" width="19.42578125" style="1477" customWidth="1"/>
    <col min="12548" max="12548" width="16.7109375" style="1477" customWidth="1"/>
    <col min="12549" max="12549" width="9.28515625" style="1477"/>
    <col min="12550" max="12550" width="8.42578125" style="1477" customWidth="1"/>
    <col min="12551" max="12551" width="16.7109375" style="1477" customWidth="1"/>
    <col min="12552" max="12552" width="21.7109375" style="1477" customWidth="1"/>
    <col min="12553" max="12553" width="21.28515625" style="1477" customWidth="1"/>
    <col min="12554" max="12789" width="9.28515625" style="1477"/>
    <col min="12790" max="12790" width="103.140625" style="1477" customWidth="1"/>
    <col min="12791" max="12791" width="20.5703125" style="1477" customWidth="1"/>
    <col min="12792" max="12792" width="19.42578125" style="1477" customWidth="1"/>
    <col min="12793" max="12793" width="16.7109375" style="1477" customWidth="1"/>
    <col min="12794" max="12794" width="12.85546875" style="1477" customWidth="1"/>
    <col min="12795" max="12795" width="11" style="1477" bestFit="1" customWidth="1"/>
    <col min="12796" max="12800" width="9.28515625" style="1477"/>
    <col min="12801" max="12801" width="103.140625" style="1477" customWidth="1"/>
    <col min="12802" max="12802" width="20.5703125" style="1477" customWidth="1"/>
    <col min="12803" max="12803" width="19.42578125" style="1477" customWidth="1"/>
    <col min="12804" max="12804" width="16.7109375" style="1477" customWidth="1"/>
    <col min="12805" max="12805" width="9.28515625" style="1477"/>
    <col min="12806" max="12806" width="8.42578125" style="1477" customWidth="1"/>
    <col min="12807" max="12807" width="16.7109375" style="1477" customWidth="1"/>
    <col min="12808" max="12808" width="21.7109375" style="1477" customWidth="1"/>
    <col min="12809" max="12809" width="21.28515625" style="1477" customWidth="1"/>
    <col min="12810" max="13045" width="9.28515625" style="1477"/>
    <col min="13046" max="13046" width="103.140625" style="1477" customWidth="1"/>
    <col min="13047" max="13047" width="20.5703125" style="1477" customWidth="1"/>
    <col min="13048" max="13048" width="19.42578125" style="1477" customWidth="1"/>
    <col min="13049" max="13049" width="16.7109375" style="1477" customWidth="1"/>
    <col min="13050" max="13050" width="12.85546875" style="1477" customWidth="1"/>
    <col min="13051" max="13051" width="11" style="1477" bestFit="1" customWidth="1"/>
    <col min="13052" max="13056" width="9.28515625" style="1477"/>
    <col min="13057" max="13057" width="103.140625" style="1477" customWidth="1"/>
    <col min="13058" max="13058" width="20.5703125" style="1477" customWidth="1"/>
    <col min="13059" max="13059" width="19.42578125" style="1477" customWidth="1"/>
    <col min="13060" max="13060" width="16.7109375" style="1477" customWidth="1"/>
    <col min="13061" max="13061" width="9.28515625" style="1477"/>
    <col min="13062" max="13062" width="8.42578125" style="1477" customWidth="1"/>
    <col min="13063" max="13063" width="16.7109375" style="1477" customWidth="1"/>
    <col min="13064" max="13064" width="21.7109375" style="1477" customWidth="1"/>
    <col min="13065" max="13065" width="21.28515625" style="1477" customWidth="1"/>
    <col min="13066" max="13301" width="9.28515625" style="1477"/>
    <col min="13302" max="13302" width="103.140625" style="1477" customWidth="1"/>
    <col min="13303" max="13303" width="20.5703125" style="1477" customWidth="1"/>
    <col min="13304" max="13304" width="19.42578125" style="1477" customWidth="1"/>
    <col min="13305" max="13305" width="16.7109375" style="1477" customWidth="1"/>
    <col min="13306" max="13306" width="12.85546875" style="1477" customWidth="1"/>
    <col min="13307" max="13307" width="11" style="1477" bestFit="1" customWidth="1"/>
    <col min="13308" max="13312" width="9.28515625" style="1477"/>
    <col min="13313" max="13313" width="103.140625" style="1477" customWidth="1"/>
    <col min="13314" max="13314" width="20.5703125" style="1477" customWidth="1"/>
    <col min="13315" max="13315" width="19.42578125" style="1477" customWidth="1"/>
    <col min="13316" max="13316" width="16.7109375" style="1477" customWidth="1"/>
    <col min="13317" max="13317" width="9.28515625" style="1477"/>
    <col min="13318" max="13318" width="8.42578125" style="1477" customWidth="1"/>
    <col min="13319" max="13319" width="16.7109375" style="1477" customWidth="1"/>
    <col min="13320" max="13320" width="21.7109375" style="1477" customWidth="1"/>
    <col min="13321" max="13321" width="21.28515625" style="1477" customWidth="1"/>
    <col min="13322" max="13557" width="9.28515625" style="1477"/>
    <col min="13558" max="13558" width="103.140625" style="1477" customWidth="1"/>
    <col min="13559" max="13559" width="20.5703125" style="1477" customWidth="1"/>
    <col min="13560" max="13560" width="19.42578125" style="1477" customWidth="1"/>
    <col min="13561" max="13561" width="16.7109375" style="1477" customWidth="1"/>
    <col min="13562" max="13562" width="12.85546875" style="1477" customWidth="1"/>
    <col min="13563" max="13563" width="11" style="1477" bestFit="1" customWidth="1"/>
    <col min="13564" max="13568" width="9.28515625" style="1477"/>
    <col min="13569" max="13569" width="103.140625" style="1477" customWidth="1"/>
    <col min="13570" max="13570" width="20.5703125" style="1477" customWidth="1"/>
    <col min="13571" max="13571" width="19.42578125" style="1477" customWidth="1"/>
    <col min="13572" max="13572" width="16.7109375" style="1477" customWidth="1"/>
    <col min="13573" max="13573" width="9.28515625" style="1477"/>
    <col min="13574" max="13574" width="8.42578125" style="1477" customWidth="1"/>
    <col min="13575" max="13575" width="16.7109375" style="1477" customWidth="1"/>
    <col min="13576" max="13576" width="21.7109375" style="1477" customWidth="1"/>
    <col min="13577" max="13577" width="21.28515625" style="1477" customWidth="1"/>
    <col min="13578" max="13813" width="9.28515625" style="1477"/>
    <col min="13814" max="13814" width="103.140625" style="1477" customWidth="1"/>
    <col min="13815" max="13815" width="20.5703125" style="1477" customWidth="1"/>
    <col min="13816" max="13816" width="19.42578125" style="1477" customWidth="1"/>
    <col min="13817" max="13817" width="16.7109375" style="1477" customWidth="1"/>
    <col min="13818" max="13818" width="12.85546875" style="1477" customWidth="1"/>
    <col min="13819" max="13819" width="11" style="1477" bestFit="1" customWidth="1"/>
    <col min="13820" max="13824" width="9.28515625" style="1477"/>
    <col min="13825" max="13825" width="103.140625" style="1477" customWidth="1"/>
    <col min="13826" max="13826" width="20.5703125" style="1477" customWidth="1"/>
    <col min="13827" max="13827" width="19.42578125" style="1477" customWidth="1"/>
    <col min="13828" max="13828" width="16.7109375" style="1477" customWidth="1"/>
    <col min="13829" max="13829" width="9.28515625" style="1477"/>
    <col min="13830" max="13830" width="8.42578125" style="1477" customWidth="1"/>
    <col min="13831" max="13831" width="16.7109375" style="1477" customWidth="1"/>
    <col min="13832" max="13832" width="21.7109375" style="1477" customWidth="1"/>
    <col min="13833" max="13833" width="21.28515625" style="1477" customWidth="1"/>
    <col min="13834" max="14069" width="9.28515625" style="1477"/>
    <col min="14070" max="14070" width="103.140625" style="1477" customWidth="1"/>
    <col min="14071" max="14071" width="20.5703125" style="1477" customWidth="1"/>
    <col min="14072" max="14072" width="19.42578125" style="1477" customWidth="1"/>
    <col min="14073" max="14073" width="16.7109375" style="1477" customWidth="1"/>
    <col min="14074" max="14074" width="12.85546875" style="1477" customWidth="1"/>
    <col min="14075" max="14075" width="11" style="1477" bestFit="1" customWidth="1"/>
    <col min="14076" max="14080" width="9.28515625" style="1477"/>
    <col min="14081" max="14081" width="103.140625" style="1477" customWidth="1"/>
    <col min="14082" max="14082" width="20.5703125" style="1477" customWidth="1"/>
    <col min="14083" max="14083" width="19.42578125" style="1477" customWidth="1"/>
    <col min="14084" max="14084" width="16.7109375" style="1477" customWidth="1"/>
    <col min="14085" max="14085" width="9.28515625" style="1477"/>
    <col min="14086" max="14086" width="8.42578125" style="1477" customWidth="1"/>
    <col min="14087" max="14087" width="16.7109375" style="1477" customWidth="1"/>
    <col min="14088" max="14088" width="21.7109375" style="1477" customWidth="1"/>
    <col min="14089" max="14089" width="21.28515625" style="1477" customWidth="1"/>
    <col min="14090" max="14325" width="9.28515625" style="1477"/>
    <col min="14326" max="14326" width="103.140625" style="1477" customWidth="1"/>
    <col min="14327" max="14327" width="20.5703125" style="1477" customWidth="1"/>
    <col min="14328" max="14328" width="19.42578125" style="1477" customWidth="1"/>
    <col min="14329" max="14329" width="16.7109375" style="1477" customWidth="1"/>
    <col min="14330" max="14330" width="12.85546875" style="1477" customWidth="1"/>
    <col min="14331" max="14331" width="11" style="1477" bestFit="1" customWidth="1"/>
    <col min="14332" max="14336" width="9.28515625" style="1477"/>
    <col min="14337" max="14337" width="103.140625" style="1477" customWidth="1"/>
    <col min="14338" max="14338" width="20.5703125" style="1477" customWidth="1"/>
    <col min="14339" max="14339" width="19.42578125" style="1477" customWidth="1"/>
    <col min="14340" max="14340" width="16.7109375" style="1477" customWidth="1"/>
    <col min="14341" max="14341" width="9.28515625" style="1477"/>
    <col min="14342" max="14342" width="8.42578125" style="1477" customWidth="1"/>
    <col min="14343" max="14343" width="16.7109375" style="1477" customWidth="1"/>
    <col min="14344" max="14344" width="21.7109375" style="1477" customWidth="1"/>
    <col min="14345" max="14345" width="21.28515625" style="1477" customWidth="1"/>
    <col min="14346" max="14581" width="9.28515625" style="1477"/>
    <col min="14582" max="14582" width="103.140625" style="1477" customWidth="1"/>
    <col min="14583" max="14583" width="20.5703125" style="1477" customWidth="1"/>
    <col min="14584" max="14584" width="19.42578125" style="1477" customWidth="1"/>
    <col min="14585" max="14585" width="16.7109375" style="1477" customWidth="1"/>
    <col min="14586" max="14586" width="12.85546875" style="1477" customWidth="1"/>
    <col min="14587" max="14587" width="11" style="1477" bestFit="1" customWidth="1"/>
    <col min="14588" max="14592" width="9.28515625" style="1477"/>
    <col min="14593" max="14593" width="103.140625" style="1477" customWidth="1"/>
    <col min="14594" max="14594" width="20.5703125" style="1477" customWidth="1"/>
    <col min="14595" max="14595" width="19.42578125" style="1477" customWidth="1"/>
    <col min="14596" max="14596" width="16.7109375" style="1477" customWidth="1"/>
    <col min="14597" max="14597" width="9.28515625" style="1477"/>
    <col min="14598" max="14598" width="8.42578125" style="1477" customWidth="1"/>
    <col min="14599" max="14599" width="16.7109375" style="1477" customWidth="1"/>
    <col min="14600" max="14600" width="21.7109375" style="1477" customWidth="1"/>
    <col min="14601" max="14601" width="21.28515625" style="1477" customWidth="1"/>
    <col min="14602" max="14837" width="9.28515625" style="1477"/>
    <col min="14838" max="14838" width="103.140625" style="1477" customWidth="1"/>
    <col min="14839" max="14839" width="20.5703125" style="1477" customWidth="1"/>
    <col min="14840" max="14840" width="19.42578125" style="1477" customWidth="1"/>
    <col min="14841" max="14841" width="16.7109375" style="1477" customWidth="1"/>
    <col min="14842" max="14842" width="12.85546875" style="1477" customWidth="1"/>
    <col min="14843" max="14843" width="11" style="1477" bestFit="1" customWidth="1"/>
    <col min="14844" max="14848" width="9.28515625" style="1477"/>
    <col min="14849" max="14849" width="103.140625" style="1477" customWidth="1"/>
    <col min="14850" max="14850" width="20.5703125" style="1477" customWidth="1"/>
    <col min="14851" max="14851" width="19.42578125" style="1477" customWidth="1"/>
    <col min="14852" max="14852" width="16.7109375" style="1477" customWidth="1"/>
    <col min="14853" max="14853" width="9.28515625" style="1477"/>
    <col min="14854" max="14854" width="8.42578125" style="1477" customWidth="1"/>
    <col min="14855" max="14855" width="16.7109375" style="1477" customWidth="1"/>
    <col min="14856" max="14856" width="21.7109375" style="1477" customWidth="1"/>
    <col min="14857" max="14857" width="21.28515625" style="1477" customWidth="1"/>
    <col min="14858" max="15093" width="9.28515625" style="1477"/>
    <col min="15094" max="15094" width="103.140625" style="1477" customWidth="1"/>
    <col min="15095" max="15095" width="20.5703125" style="1477" customWidth="1"/>
    <col min="15096" max="15096" width="19.42578125" style="1477" customWidth="1"/>
    <col min="15097" max="15097" width="16.7109375" style="1477" customWidth="1"/>
    <col min="15098" max="15098" width="12.85546875" style="1477" customWidth="1"/>
    <col min="15099" max="15099" width="11" style="1477" bestFit="1" customWidth="1"/>
    <col min="15100" max="15104" width="9.28515625" style="1477"/>
    <col min="15105" max="15105" width="103.140625" style="1477" customWidth="1"/>
    <col min="15106" max="15106" width="20.5703125" style="1477" customWidth="1"/>
    <col min="15107" max="15107" width="19.42578125" style="1477" customWidth="1"/>
    <col min="15108" max="15108" width="16.7109375" style="1477" customWidth="1"/>
    <col min="15109" max="15109" width="9.28515625" style="1477"/>
    <col min="15110" max="15110" width="8.42578125" style="1477" customWidth="1"/>
    <col min="15111" max="15111" width="16.7109375" style="1477" customWidth="1"/>
    <col min="15112" max="15112" width="21.7109375" style="1477" customWidth="1"/>
    <col min="15113" max="15113" width="21.28515625" style="1477" customWidth="1"/>
    <col min="15114" max="15349" width="9.28515625" style="1477"/>
    <col min="15350" max="15350" width="103.140625" style="1477" customWidth="1"/>
    <col min="15351" max="15351" width="20.5703125" style="1477" customWidth="1"/>
    <col min="15352" max="15352" width="19.42578125" style="1477" customWidth="1"/>
    <col min="15353" max="15353" width="16.7109375" style="1477" customWidth="1"/>
    <col min="15354" max="15354" width="12.85546875" style="1477" customWidth="1"/>
    <col min="15355" max="15355" width="11" style="1477" bestFit="1" customWidth="1"/>
    <col min="15356" max="15360" width="9.28515625" style="1477"/>
    <col min="15361" max="15361" width="103.140625" style="1477" customWidth="1"/>
    <col min="15362" max="15362" width="20.5703125" style="1477" customWidth="1"/>
    <col min="15363" max="15363" width="19.42578125" style="1477" customWidth="1"/>
    <col min="15364" max="15364" width="16.7109375" style="1477" customWidth="1"/>
    <col min="15365" max="15365" width="9.28515625" style="1477"/>
    <col min="15366" max="15366" width="8.42578125" style="1477" customWidth="1"/>
    <col min="15367" max="15367" width="16.7109375" style="1477" customWidth="1"/>
    <col min="15368" max="15368" width="21.7109375" style="1477" customWidth="1"/>
    <col min="15369" max="15369" width="21.28515625" style="1477" customWidth="1"/>
    <col min="15370" max="15605" width="9.28515625" style="1477"/>
    <col min="15606" max="15606" width="103.140625" style="1477" customWidth="1"/>
    <col min="15607" max="15607" width="20.5703125" style="1477" customWidth="1"/>
    <col min="15608" max="15608" width="19.42578125" style="1477" customWidth="1"/>
    <col min="15609" max="15609" width="16.7109375" style="1477" customWidth="1"/>
    <col min="15610" max="15610" width="12.85546875" style="1477" customWidth="1"/>
    <col min="15611" max="15611" width="11" style="1477" bestFit="1" customWidth="1"/>
    <col min="15612" max="15616" width="9.28515625" style="1477"/>
    <col min="15617" max="15617" width="103.140625" style="1477" customWidth="1"/>
    <col min="15618" max="15618" width="20.5703125" style="1477" customWidth="1"/>
    <col min="15619" max="15619" width="19.42578125" style="1477" customWidth="1"/>
    <col min="15620" max="15620" width="16.7109375" style="1477" customWidth="1"/>
    <col min="15621" max="15621" width="9.28515625" style="1477"/>
    <col min="15622" max="15622" width="8.42578125" style="1477" customWidth="1"/>
    <col min="15623" max="15623" width="16.7109375" style="1477" customWidth="1"/>
    <col min="15624" max="15624" width="21.7109375" style="1477" customWidth="1"/>
    <col min="15625" max="15625" width="21.28515625" style="1477" customWidth="1"/>
    <col min="15626" max="15861" width="9.28515625" style="1477"/>
    <col min="15862" max="15862" width="103.140625" style="1477" customWidth="1"/>
    <col min="15863" max="15863" width="20.5703125" style="1477" customWidth="1"/>
    <col min="15864" max="15864" width="19.42578125" style="1477" customWidth="1"/>
    <col min="15865" max="15865" width="16.7109375" style="1477" customWidth="1"/>
    <col min="15866" max="15866" width="12.85546875" style="1477" customWidth="1"/>
    <col min="15867" max="15867" width="11" style="1477" bestFit="1" customWidth="1"/>
    <col min="15868" max="15872" width="9.28515625" style="1477"/>
    <col min="15873" max="15873" width="103.140625" style="1477" customWidth="1"/>
    <col min="15874" max="15874" width="20.5703125" style="1477" customWidth="1"/>
    <col min="15875" max="15875" width="19.42578125" style="1477" customWidth="1"/>
    <col min="15876" max="15876" width="16.7109375" style="1477" customWidth="1"/>
    <col min="15877" max="15877" width="9.28515625" style="1477"/>
    <col min="15878" max="15878" width="8.42578125" style="1477" customWidth="1"/>
    <col min="15879" max="15879" width="16.7109375" style="1477" customWidth="1"/>
    <col min="15880" max="15880" width="21.7109375" style="1477" customWidth="1"/>
    <col min="15881" max="15881" width="21.28515625" style="1477" customWidth="1"/>
    <col min="15882" max="16117" width="9.28515625" style="1477"/>
    <col min="16118" max="16118" width="103.140625" style="1477" customWidth="1"/>
    <col min="16119" max="16119" width="20.5703125" style="1477" customWidth="1"/>
    <col min="16120" max="16120" width="19.42578125" style="1477" customWidth="1"/>
    <col min="16121" max="16121" width="16.7109375" style="1477" customWidth="1"/>
    <col min="16122" max="16122" width="12.85546875" style="1477" customWidth="1"/>
    <col min="16123" max="16123" width="11" style="1477" bestFit="1" customWidth="1"/>
    <col min="16124" max="16128" width="9.28515625" style="1477"/>
    <col min="16129" max="16129" width="103.140625" style="1477" customWidth="1"/>
    <col min="16130" max="16130" width="20.5703125" style="1477" customWidth="1"/>
    <col min="16131" max="16131" width="19.42578125" style="1477" customWidth="1"/>
    <col min="16132" max="16132" width="16.7109375" style="1477" customWidth="1"/>
    <col min="16133" max="16133" width="9.28515625" style="1477"/>
    <col min="16134" max="16134" width="8.42578125" style="1477" customWidth="1"/>
    <col min="16135" max="16135" width="16.7109375" style="1477" customWidth="1"/>
    <col min="16136" max="16136" width="21.7109375" style="1477" customWidth="1"/>
    <col min="16137" max="16137" width="21.28515625" style="1477" customWidth="1"/>
    <col min="16138" max="16373" width="9.28515625" style="1477"/>
    <col min="16374" max="16374" width="103.140625" style="1477" customWidth="1"/>
    <col min="16375" max="16375" width="20.5703125" style="1477" customWidth="1"/>
    <col min="16376" max="16376" width="19.42578125" style="1477" customWidth="1"/>
    <col min="16377" max="16377" width="16.7109375" style="1477" customWidth="1"/>
    <col min="16378" max="16378" width="12.85546875" style="1477" customWidth="1"/>
    <col min="16379" max="16379" width="11" style="1477" bestFit="1" customWidth="1"/>
    <col min="16380" max="16384" width="9.28515625" style="1477"/>
  </cols>
  <sheetData>
    <row r="1" spans="1:5" ht="16.5" customHeight="1">
      <c r="A1" s="1475" t="s">
        <v>877</v>
      </c>
      <c r="B1" s="1476"/>
      <c r="C1" s="1759"/>
      <c r="D1" s="1759"/>
    </row>
    <row r="2" spans="1:5" ht="22.5" customHeight="1">
      <c r="A2" s="1760" t="s">
        <v>878</v>
      </c>
      <c r="B2" s="1760"/>
      <c r="C2" s="1760"/>
      <c r="D2" s="1760"/>
    </row>
    <row r="3" spans="1:5" s="1480" customFormat="1" ht="18" customHeight="1">
      <c r="A3" s="1478"/>
      <c r="B3" s="1479"/>
      <c r="C3" s="1761" t="s">
        <v>2</v>
      </c>
      <c r="D3" s="1761"/>
    </row>
    <row r="4" spans="1:5" s="1483" customFormat="1" ht="79.5" customHeight="1">
      <c r="A4" s="1762" t="s">
        <v>879</v>
      </c>
      <c r="B4" s="1764" t="s">
        <v>880</v>
      </c>
      <c r="C4" s="1481" t="s">
        <v>235</v>
      </c>
      <c r="D4" s="1482" t="s">
        <v>236</v>
      </c>
    </row>
    <row r="5" spans="1:5" s="1483" customFormat="1" ht="24" customHeight="1">
      <c r="A5" s="1763"/>
      <c r="B5" s="1765"/>
      <c r="C5" s="1484" t="s">
        <v>881</v>
      </c>
      <c r="D5" s="1485" t="s">
        <v>238</v>
      </c>
    </row>
    <row r="6" spans="1:5" s="1483" customFormat="1" ht="21.6" customHeight="1">
      <c r="A6" s="1486">
        <v>1</v>
      </c>
      <c r="B6" s="1487">
        <v>2</v>
      </c>
      <c r="C6" s="1488">
        <v>3</v>
      </c>
      <c r="D6" s="1485" t="s">
        <v>34</v>
      </c>
    </row>
    <row r="7" spans="1:5" s="1494" customFormat="1" ht="39" customHeight="1">
      <c r="A7" s="1489" t="s">
        <v>828</v>
      </c>
      <c r="B7" s="1490">
        <v>16044965000</v>
      </c>
      <c r="C7" s="1491">
        <v>16076854792.17</v>
      </c>
      <c r="D7" s="1492">
        <f>C7/B7</f>
        <v>1.001987526440226</v>
      </c>
      <c r="E7" s="1493"/>
    </row>
    <row r="8" spans="1:5" s="1494" customFormat="1" ht="39" customHeight="1">
      <c r="A8" s="1489" t="s">
        <v>829</v>
      </c>
      <c r="B8" s="1490">
        <v>4449023000</v>
      </c>
      <c r="C8" s="1491">
        <v>4245895713.6300001</v>
      </c>
      <c r="D8" s="1492">
        <f t="shared" ref="D8:D27" si="0">C8/B8</f>
        <v>0.95434339485995012</v>
      </c>
      <c r="E8" s="1493"/>
    </row>
    <row r="9" spans="1:5" s="1494" customFormat="1" ht="39" customHeight="1">
      <c r="A9" s="1489" t="s">
        <v>851</v>
      </c>
      <c r="B9" s="1490">
        <v>1406848000</v>
      </c>
      <c r="C9" s="1491">
        <v>1313773843.23</v>
      </c>
      <c r="D9" s="1492">
        <f t="shared" si="0"/>
        <v>0.93384206625733557</v>
      </c>
      <c r="E9" s="1493"/>
    </row>
    <row r="10" spans="1:5" s="1494" customFormat="1" ht="39" customHeight="1">
      <c r="A10" s="1489" t="s">
        <v>816</v>
      </c>
      <c r="B10" s="1490">
        <v>2508352000</v>
      </c>
      <c r="C10" s="1491">
        <v>1965787127.95</v>
      </c>
      <c r="D10" s="1492">
        <f t="shared" si="0"/>
        <v>0.78369667732040804</v>
      </c>
      <c r="E10" s="1493"/>
    </row>
    <row r="11" spans="1:5" s="1494" customFormat="1" ht="39" customHeight="1">
      <c r="A11" s="1489" t="s">
        <v>814</v>
      </c>
      <c r="B11" s="1490">
        <v>1364104000</v>
      </c>
      <c r="C11" s="1491">
        <v>1247502187.79</v>
      </c>
      <c r="D11" s="1492">
        <f t="shared" si="0"/>
        <v>0.91452131786872548</v>
      </c>
      <c r="E11" s="1493"/>
    </row>
    <row r="12" spans="1:5" s="1494" customFormat="1" ht="39" customHeight="1">
      <c r="A12" s="1489" t="s">
        <v>836</v>
      </c>
      <c r="B12" s="1495">
        <v>1578862000</v>
      </c>
      <c r="C12" s="1491">
        <v>1589460873.8199999</v>
      </c>
      <c r="D12" s="1492">
        <f t="shared" si="0"/>
        <v>1.006712983034616</v>
      </c>
      <c r="E12" s="1493"/>
    </row>
    <row r="13" spans="1:5" s="1494" customFormat="1" ht="39" customHeight="1">
      <c r="A13" s="1489" t="s">
        <v>837</v>
      </c>
      <c r="B13" s="1490">
        <v>1146906000</v>
      </c>
      <c r="C13" s="1491">
        <v>1120587794.49</v>
      </c>
      <c r="D13" s="1492">
        <f t="shared" si="0"/>
        <v>0.97705286613724229</v>
      </c>
      <c r="E13" s="1493"/>
    </row>
    <row r="14" spans="1:5" s="1494" customFormat="1" ht="39" customHeight="1">
      <c r="A14" s="1489" t="s">
        <v>838</v>
      </c>
      <c r="B14" s="1490">
        <v>1418572000</v>
      </c>
      <c r="C14" s="1491">
        <v>1767165263.6900001</v>
      </c>
      <c r="D14" s="1492">
        <f t="shared" si="0"/>
        <v>1.2457353336242363</v>
      </c>
      <c r="E14" s="1493"/>
    </row>
    <row r="15" spans="1:5" s="1494" customFormat="1" ht="39" customHeight="1">
      <c r="A15" s="1489" t="s">
        <v>882</v>
      </c>
      <c r="B15" s="1490">
        <v>580011000</v>
      </c>
      <c r="C15" s="1491">
        <v>555402705.22000003</v>
      </c>
      <c r="D15" s="1492">
        <f t="shared" si="0"/>
        <v>0.95757271020722023</v>
      </c>
      <c r="E15" s="1493"/>
    </row>
    <row r="16" spans="1:5" s="1494" customFormat="1" ht="39" customHeight="1">
      <c r="A16" s="1489" t="s">
        <v>840</v>
      </c>
      <c r="B16" s="1490">
        <v>1348271000</v>
      </c>
      <c r="C16" s="1491">
        <v>1397244011.45</v>
      </c>
      <c r="D16" s="1492">
        <f t="shared" si="0"/>
        <v>1.0363228248994454</v>
      </c>
      <c r="E16" s="1493"/>
    </row>
    <row r="17" spans="1:5" s="1494" customFormat="1" ht="39" customHeight="1">
      <c r="A17" s="1489" t="s">
        <v>841</v>
      </c>
      <c r="B17" s="1495">
        <v>2003509000</v>
      </c>
      <c r="C17" s="1491">
        <v>1768538133.5899999</v>
      </c>
      <c r="D17" s="1492">
        <f t="shared" si="0"/>
        <v>0.88272033396905125</v>
      </c>
      <c r="E17" s="1493"/>
    </row>
    <row r="18" spans="1:5" s="1494" customFormat="1" ht="39" customHeight="1">
      <c r="A18" s="1489" t="s">
        <v>842</v>
      </c>
      <c r="B18" s="1490">
        <v>1852731000</v>
      </c>
      <c r="C18" s="1491">
        <v>1426498493.79</v>
      </c>
      <c r="D18" s="1492">
        <f t="shared" si="0"/>
        <v>0.76994366359174649</v>
      </c>
      <c r="E18" s="1493"/>
    </row>
    <row r="19" spans="1:5" s="1494" customFormat="1" ht="39" customHeight="1">
      <c r="A19" s="1489" t="s">
        <v>843</v>
      </c>
      <c r="B19" s="1495">
        <v>602210000</v>
      </c>
      <c r="C19" s="1491">
        <v>667558959.99000001</v>
      </c>
      <c r="D19" s="1492">
        <f t="shared" si="0"/>
        <v>1.1085152355324555</v>
      </c>
      <c r="E19" s="1493"/>
    </row>
    <row r="20" spans="1:5" s="1494" customFormat="1" ht="39" customHeight="1">
      <c r="A20" s="1489" t="s">
        <v>844</v>
      </c>
      <c r="B20" s="1495">
        <v>1515609000</v>
      </c>
      <c r="C20" s="1491">
        <v>1550050020.5999999</v>
      </c>
      <c r="D20" s="1492">
        <f t="shared" si="0"/>
        <v>1.0227242122473539</v>
      </c>
      <c r="E20" s="1493"/>
    </row>
    <row r="21" spans="1:5" s="1494" customFormat="1" ht="39" customHeight="1">
      <c r="A21" s="1489" t="s">
        <v>845</v>
      </c>
      <c r="B21" s="1490">
        <v>674848000</v>
      </c>
      <c r="C21" s="1491">
        <v>1002402999.8</v>
      </c>
      <c r="D21" s="1492">
        <f t="shared" si="0"/>
        <v>1.4853759658471239</v>
      </c>
      <c r="E21" s="1493"/>
    </row>
    <row r="22" spans="1:5" s="1494" customFormat="1" ht="39" customHeight="1">
      <c r="A22" s="1489" t="s">
        <v>846</v>
      </c>
      <c r="B22" s="1490">
        <v>1101105000</v>
      </c>
      <c r="C22" s="1491">
        <v>1281923464.5999999</v>
      </c>
      <c r="D22" s="1492">
        <f t="shared" si="0"/>
        <v>1.1642154604692558</v>
      </c>
      <c r="E22" s="1493"/>
    </row>
    <row r="23" spans="1:5" s="1494" customFormat="1" ht="39" customHeight="1">
      <c r="A23" s="1489" t="s">
        <v>847</v>
      </c>
      <c r="B23" s="1490">
        <v>2072617000</v>
      </c>
      <c r="C23" s="1491">
        <v>1995895094.9000001</v>
      </c>
      <c r="D23" s="1492">
        <f t="shared" si="0"/>
        <v>0.96298307641981129</v>
      </c>
      <c r="E23" s="1493"/>
    </row>
    <row r="24" spans="1:5" s="1494" customFormat="1" ht="39" customHeight="1">
      <c r="A24" s="1489" t="s">
        <v>834</v>
      </c>
      <c r="B24" s="1490">
        <v>641728000</v>
      </c>
      <c r="C24" s="1491">
        <v>897999172.92999995</v>
      </c>
      <c r="D24" s="1492">
        <f t="shared" si="0"/>
        <v>1.3993454749208387</v>
      </c>
      <c r="E24" s="1493"/>
    </row>
    <row r="25" spans="1:5" s="1494" customFormat="1" ht="39" customHeight="1">
      <c r="A25" s="1489" t="s">
        <v>883</v>
      </c>
      <c r="B25" s="1495">
        <v>1060789000</v>
      </c>
      <c r="C25" s="1491">
        <v>1240590989.1900001</v>
      </c>
      <c r="D25" s="1492">
        <f t="shared" si="0"/>
        <v>1.1694983537630952</v>
      </c>
      <c r="E25" s="1493"/>
    </row>
    <row r="26" spans="1:5" s="1494" customFormat="1" ht="39" customHeight="1">
      <c r="A26" s="1489" t="s">
        <v>849</v>
      </c>
      <c r="B26" s="1495">
        <v>1527996000</v>
      </c>
      <c r="C26" s="1491">
        <v>1859689965.54</v>
      </c>
      <c r="D26" s="1492">
        <f t="shared" si="0"/>
        <v>1.2170777708449498</v>
      </c>
      <c r="E26" s="1493"/>
    </row>
    <row r="27" spans="1:5" s="1494" customFormat="1" ht="39" customHeight="1" thickBot="1">
      <c r="A27" s="1489" t="s">
        <v>831</v>
      </c>
      <c r="B27" s="1490">
        <v>829571000</v>
      </c>
      <c r="C27" s="1491">
        <v>884978395.52999997</v>
      </c>
      <c r="D27" s="1492">
        <f t="shared" si="0"/>
        <v>1.0667904200243259</v>
      </c>
      <c r="E27" s="1493"/>
    </row>
    <row r="28" spans="1:5" s="1494" customFormat="1" ht="39" customHeight="1" thickTop="1" thickBot="1">
      <c r="A28" s="1496" t="s">
        <v>884</v>
      </c>
      <c r="B28" s="1497">
        <f>SUM(B12:B27)</f>
        <v>19955335000</v>
      </c>
      <c r="C28" s="1498">
        <f>SUM(C12:C27)</f>
        <v>21005986339.129997</v>
      </c>
      <c r="D28" s="1499">
        <f>C28/B28</f>
        <v>1.052650147899296</v>
      </c>
      <c r="E28" s="1493"/>
    </row>
    <row r="29" spans="1:5" s="1494" customFormat="1" ht="39" customHeight="1" thickTop="1">
      <c r="A29" s="1500" t="s">
        <v>830</v>
      </c>
      <c r="B29" s="1501">
        <v>263117000</v>
      </c>
      <c r="C29" s="1502">
        <v>234379962.19</v>
      </c>
      <c r="D29" s="1492">
        <f>C29/B29</f>
        <v>0.89078228388891634</v>
      </c>
      <c r="E29" s="1493"/>
    </row>
    <row r="30" spans="1:5" s="1494" customFormat="1" ht="39" customHeight="1">
      <c r="A30" s="1503" t="s">
        <v>857</v>
      </c>
      <c r="B30" s="1504">
        <v>248321000</v>
      </c>
      <c r="C30" s="1502">
        <v>226214124.08000001</v>
      </c>
      <c r="D30" s="1492">
        <f>C30/B30</f>
        <v>0.91097460174532163</v>
      </c>
      <c r="E30" s="1493"/>
    </row>
    <row r="31" spans="1:5" s="1494" customFormat="1" ht="39" customHeight="1" thickBot="1">
      <c r="A31" s="1505" t="s">
        <v>855</v>
      </c>
      <c r="B31" s="1506">
        <v>3028950000</v>
      </c>
      <c r="C31" s="1507">
        <v>1595362042.98</v>
      </c>
      <c r="D31" s="1508">
        <f>C31/B31</f>
        <v>0.52670464780864656</v>
      </c>
      <c r="E31" s="1493"/>
    </row>
    <row r="32" spans="1:5" s="1494" customFormat="1" ht="39" customHeight="1" thickTop="1" thickBot="1">
      <c r="A32" s="1496" t="s">
        <v>885</v>
      </c>
      <c r="B32" s="1497">
        <f>B7+B8+B9+B10+B11+B28+B30+B31+B29</f>
        <v>49269015000</v>
      </c>
      <c r="C32" s="1498">
        <f>C28+C30+C7+C8+C9+C10+C11+C31+C29</f>
        <v>47911756133.150002</v>
      </c>
      <c r="D32" s="1509">
        <f>C32/B32</f>
        <v>0.97245208034197561</v>
      </c>
      <c r="E32" s="1493"/>
    </row>
    <row r="33" spans="1:5" s="1494" customFormat="1" ht="39" customHeight="1" thickTop="1">
      <c r="A33" s="1510" t="s">
        <v>856</v>
      </c>
      <c r="B33" s="1511" t="s">
        <v>47</v>
      </c>
      <c r="C33" s="1502">
        <v>145829497.88999999</v>
      </c>
      <c r="D33" s="1511" t="s">
        <v>47</v>
      </c>
      <c r="E33" s="1493"/>
    </row>
    <row r="34" spans="1:5" s="1494" customFormat="1" ht="39" customHeight="1">
      <c r="A34" s="1512" t="s">
        <v>886</v>
      </c>
      <c r="B34" s="1492" t="s">
        <v>47</v>
      </c>
      <c r="C34" s="1491">
        <v>768152682.89999998</v>
      </c>
      <c r="D34" s="1492" t="s">
        <v>47</v>
      </c>
      <c r="E34" s="1493"/>
    </row>
    <row r="35" spans="1:5" s="1494" customFormat="1" ht="39" customHeight="1">
      <c r="A35" s="1513" t="s">
        <v>852</v>
      </c>
      <c r="B35" s="1492" t="s">
        <v>47</v>
      </c>
      <c r="C35" s="1491">
        <v>7376.42</v>
      </c>
      <c r="D35" s="1492" t="s">
        <v>47</v>
      </c>
      <c r="E35" s="1493"/>
    </row>
    <row r="36" spans="1:5" s="1494" customFormat="1" ht="39" customHeight="1">
      <c r="A36" s="1513" t="s">
        <v>887</v>
      </c>
      <c r="B36" s="1492" t="s">
        <v>47</v>
      </c>
      <c r="C36" s="1491">
        <v>489463062.25999999</v>
      </c>
      <c r="D36" s="1492" t="s">
        <v>47</v>
      </c>
      <c r="E36" s="1493"/>
    </row>
    <row r="37" spans="1:5" s="1494" customFormat="1" ht="39" customHeight="1">
      <c r="A37" s="1514" t="s">
        <v>853</v>
      </c>
      <c r="B37" s="1492" t="s">
        <v>47</v>
      </c>
      <c r="C37" s="1515">
        <v>226800551.90000001</v>
      </c>
      <c r="D37" s="1492" t="s">
        <v>47</v>
      </c>
      <c r="E37" s="1493"/>
    </row>
    <row r="38" spans="1:5" s="1494" customFormat="1" ht="39" customHeight="1">
      <c r="A38" s="1516" t="s">
        <v>888</v>
      </c>
      <c r="B38" s="1492" t="s">
        <v>47</v>
      </c>
      <c r="C38" s="1515">
        <v>183448146.84</v>
      </c>
      <c r="D38" s="1492" t="s">
        <v>47</v>
      </c>
      <c r="E38" s="1493"/>
    </row>
    <row r="39" spans="1:5" s="1494" customFormat="1" ht="39" customHeight="1">
      <c r="A39" s="1517" t="s">
        <v>889</v>
      </c>
      <c r="B39" s="1492" t="s">
        <v>47</v>
      </c>
      <c r="C39" s="1515">
        <v>362479716.38</v>
      </c>
      <c r="D39" s="1492" t="s">
        <v>47</v>
      </c>
      <c r="E39" s="1493"/>
    </row>
    <row r="40" spans="1:5" s="1494" customFormat="1" ht="39" customHeight="1">
      <c r="A40" s="1518" t="s">
        <v>890</v>
      </c>
      <c r="B40" s="1492" t="s">
        <v>47</v>
      </c>
      <c r="C40" s="1515">
        <v>593734141.08000004</v>
      </c>
      <c r="D40" s="1492" t="s">
        <v>47</v>
      </c>
      <c r="E40" s="1493"/>
    </row>
    <row r="41" spans="1:5" s="1494" customFormat="1" ht="39" customHeight="1">
      <c r="A41" s="1517" t="s">
        <v>891</v>
      </c>
      <c r="B41" s="1492" t="s">
        <v>47</v>
      </c>
      <c r="C41" s="1515">
        <v>563323308.00999999</v>
      </c>
      <c r="D41" s="1492" t="s">
        <v>47</v>
      </c>
      <c r="E41" s="1493"/>
    </row>
    <row r="42" spans="1:5" s="1494" customFormat="1" ht="39" customHeight="1">
      <c r="A42" s="1517" t="s">
        <v>892</v>
      </c>
      <c r="B42" s="1492" t="s">
        <v>47</v>
      </c>
      <c r="C42" s="1515">
        <v>391461405.19999999</v>
      </c>
      <c r="D42" s="1492" t="s">
        <v>47</v>
      </c>
      <c r="E42" s="1493"/>
    </row>
    <row r="43" spans="1:5" s="1494" customFormat="1" ht="39" customHeight="1">
      <c r="A43" s="1519" t="s">
        <v>893</v>
      </c>
      <c r="B43" s="1492" t="s">
        <v>47</v>
      </c>
      <c r="C43" s="1515">
        <v>347211666.32999998</v>
      </c>
      <c r="D43" s="1492" t="s">
        <v>47</v>
      </c>
      <c r="E43" s="1493"/>
    </row>
    <row r="44" spans="1:5" s="1494" customFormat="1" ht="39" customHeight="1">
      <c r="A44" s="1514" t="s">
        <v>894</v>
      </c>
      <c r="B44" s="1492" t="s">
        <v>47</v>
      </c>
      <c r="C44" s="1515">
        <v>369520243.88999999</v>
      </c>
      <c r="D44" s="1492" t="s">
        <v>47</v>
      </c>
      <c r="E44" s="1493"/>
    </row>
    <row r="45" spans="1:5" s="1494" customFormat="1" ht="39" customHeight="1">
      <c r="A45" s="1519" t="s">
        <v>895</v>
      </c>
      <c r="B45" s="1492" t="s">
        <v>47</v>
      </c>
      <c r="C45" s="1515">
        <v>159541749.36000001</v>
      </c>
      <c r="D45" s="1492" t="s">
        <v>47</v>
      </c>
      <c r="E45" s="1493"/>
    </row>
    <row r="46" spans="1:5" s="1494" customFormat="1" ht="39" customHeight="1">
      <c r="A46" s="1519" t="s">
        <v>896</v>
      </c>
      <c r="B46" s="1492" t="s">
        <v>47</v>
      </c>
      <c r="C46" s="1515">
        <v>408272062.04000002</v>
      </c>
      <c r="D46" s="1492" t="s">
        <v>47</v>
      </c>
      <c r="E46" s="1493"/>
    </row>
    <row r="47" spans="1:5" s="1494" customFormat="1" ht="39" customHeight="1">
      <c r="A47" s="1519" t="s">
        <v>897</v>
      </c>
      <c r="B47" s="1492" t="s">
        <v>47</v>
      </c>
      <c r="C47" s="1515">
        <v>349328412.63999999</v>
      </c>
      <c r="D47" s="1492" t="s">
        <v>47</v>
      </c>
      <c r="E47" s="1493"/>
    </row>
    <row r="48" spans="1:5" s="1494" customFormat="1" ht="39" customHeight="1">
      <c r="A48" s="1519" t="s">
        <v>898</v>
      </c>
      <c r="B48" s="1492" t="s">
        <v>47</v>
      </c>
      <c r="C48" s="1515">
        <v>277204384.24000001</v>
      </c>
      <c r="D48" s="1492" t="s">
        <v>47</v>
      </c>
      <c r="E48" s="1493"/>
    </row>
    <row r="49" spans="1:5" s="1494" customFormat="1" ht="39" customHeight="1">
      <c r="A49" s="1520" t="s">
        <v>899</v>
      </c>
      <c r="B49" s="1492" t="s">
        <v>47</v>
      </c>
      <c r="C49" s="1515">
        <v>213738507.53</v>
      </c>
      <c r="D49" s="1492" t="s">
        <v>47</v>
      </c>
      <c r="E49" s="1493"/>
    </row>
    <row r="50" spans="1:5" s="1494" customFormat="1" ht="39" customHeight="1">
      <c r="A50" s="1519" t="s">
        <v>900</v>
      </c>
      <c r="B50" s="1492" t="s">
        <v>47</v>
      </c>
      <c r="C50" s="1515">
        <v>501821717.29000002</v>
      </c>
      <c r="D50" s="1492" t="s">
        <v>47</v>
      </c>
      <c r="E50" s="1493"/>
    </row>
    <row r="51" spans="1:5" s="1494" customFormat="1" ht="39" customHeight="1" thickBot="1">
      <c r="A51" s="1521" t="s">
        <v>901</v>
      </c>
      <c r="B51" s="1522" t="s">
        <v>47</v>
      </c>
      <c r="C51" s="1507">
        <v>323703104.73000002</v>
      </c>
      <c r="D51" s="1522" t="s">
        <v>47</v>
      </c>
      <c r="E51" s="1493"/>
    </row>
    <row r="52" spans="1:5" s="1494" customFormat="1" ht="39" customHeight="1" thickTop="1" thickBot="1">
      <c r="A52" s="1523" t="s">
        <v>902</v>
      </c>
      <c r="B52" s="1524" t="s">
        <v>47</v>
      </c>
      <c r="C52" s="1525">
        <f>SUM(C33:C51)</f>
        <v>6675041736.9299984</v>
      </c>
      <c r="D52" s="1524" t="s">
        <v>47</v>
      </c>
      <c r="E52" s="1493"/>
    </row>
    <row r="53" spans="1:5" s="1494" customFormat="1" ht="39" customHeight="1" thickTop="1">
      <c r="A53" s="1500" t="s">
        <v>832</v>
      </c>
      <c r="B53" s="1526">
        <v>6635000</v>
      </c>
      <c r="C53" s="1502">
        <v>12195168.859999999</v>
      </c>
      <c r="D53" s="1511">
        <f>C53/B53</f>
        <v>1.8380058568198945</v>
      </c>
      <c r="E53" s="1493"/>
    </row>
    <row r="54" spans="1:5" s="1494" customFormat="1" ht="39" customHeight="1">
      <c r="A54" s="1503" t="s">
        <v>833</v>
      </c>
      <c r="B54" s="1495">
        <v>11226000</v>
      </c>
      <c r="C54" s="1491">
        <v>824905.96</v>
      </c>
      <c r="D54" s="1492">
        <f>C54/B54</f>
        <v>7.3481735257438091E-2</v>
      </c>
      <c r="E54" s="1493"/>
    </row>
    <row r="55" spans="1:5" s="1494" customFormat="1" ht="39" customHeight="1" thickBot="1">
      <c r="A55" s="1527" t="s">
        <v>850</v>
      </c>
      <c r="B55" s="1528">
        <v>20429520000</v>
      </c>
      <c r="C55" s="1529">
        <v>18949283459.490002</v>
      </c>
      <c r="D55" s="1522">
        <f>C55/B55</f>
        <v>0.92754423302603295</v>
      </c>
      <c r="E55" s="1493"/>
    </row>
    <row r="56" spans="1:5" s="1534" customFormat="1" ht="39" customHeight="1" thickTop="1" thickBot="1">
      <c r="A56" s="1530" t="s">
        <v>903</v>
      </c>
      <c r="B56" s="1531">
        <f>B32+B53+B54+B55</f>
        <v>69716396000</v>
      </c>
      <c r="C56" s="1525">
        <f>C32+C55+C52+C54+C53</f>
        <v>73549101404.389999</v>
      </c>
      <c r="D56" s="1532">
        <f>C56/B56</f>
        <v>1.0549756674798565</v>
      </c>
      <c r="E56" s="1533"/>
    </row>
    <row r="57" spans="1:5" ht="15.75" thickTop="1">
      <c r="C57" s="1535"/>
      <c r="E57" s="1536"/>
    </row>
    <row r="58" spans="1:5" ht="15" customHeight="1">
      <c r="A58" s="1537"/>
      <c r="E58" s="1536"/>
    </row>
    <row r="59" spans="1:5" ht="24.75" customHeight="1">
      <c r="A59" s="1536"/>
      <c r="B59" s="1536"/>
    </row>
    <row r="60" spans="1:5">
      <c r="A60" s="1536"/>
      <c r="B60" s="1536"/>
    </row>
    <row r="61" spans="1:5">
      <c r="A61" s="1539"/>
      <c r="B61" s="1536"/>
    </row>
    <row r="62" spans="1:5">
      <c r="A62" s="1536"/>
      <c r="B62" s="1536"/>
    </row>
    <row r="63" spans="1:5">
      <c r="A63" s="1536"/>
      <c r="B63" s="1536"/>
    </row>
    <row r="64" spans="1:5">
      <c r="A64" s="1536"/>
      <c r="B64" s="1536"/>
    </row>
  </sheetData>
  <mergeCells count="5">
    <mergeCell ref="C1:D1"/>
    <mergeCell ref="A2:D2"/>
    <mergeCell ref="C3:D3"/>
    <mergeCell ref="A4:A5"/>
    <mergeCell ref="B4:B5"/>
  </mergeCells>
  <printOptions horizontalCentered="1"/>
  <pageMargins left="0.74803149606299213" right="0.74803149606299213" top="0.82677165354330717" bottom="0.59055118110236227" header="0.51181102362204722" footer="0.27559055118110237"/>
  <pageSetup paperSize="9" scale="45" firstPageNumber="68" fitToHeight="2" orientation="landscape" useFirstPageNumber="1" r:id="rId1"/>
  <headerFooter alignWithMargins="0">
    <oddHeader>&amp;C&amp;"Arial CE,Pogrubiony"&amp;18- &amp;P -</oddHeader>
  </headerFooter>
  <rowBreaks count="1" manualBreakCount="1">
    <brk id="28" max="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1"/>
  <sheetViews>
    <sheetView topLeftCell="A243" zoomScale="60" zoomScaleNormal="60" zoomScaleSheetLayoutView="55" zoomScalePageLayoutView="40" workbookViewId="0">
      <selection activeCell="V11" sqref="V11"/>
    </sheetView>
  </sheetViews>
  <sheetFormatPr defaultColWidth="9.28515625" defaultRowHeight="37.5" customHeight="1"/>
  <cols>
    <col min="1" max="1" width="11.28515625" style="1470" customWidth="1"/>
    <col min="2" max="2" width="9.5703125" style="1470" customWidth="1"/>
    <col min="3" max="3" width="48.28515625" style="1471" customWidth="1"/>
    <col min="4" max="4" width="81.7109375" style="1472" customWidth="1"/>
    <col min="5" max="5" width="22.7109375" style="1473" customWidth="1"/>
    <col min="6" max="6" width="23.5703125" style="1474" customWidth="1"/>
    <col min="7" max="7" width="21.7109375" style="1465" customWidth="1"/>
    <col min="8" max="8" width="23.28515625" style="1461" customWidth="1"/>
    <col min="9" max="9" width="21.7109375" style="1461" customWidth="1"/>
    <col min="10" max="10" width="23.28515625" style="1465" customWidth="1"/>
    <col min="11" max="12" width="15.7109375" style="1256" customWidth="1"/>
    <col min="13" max="13" width="9.28515625" style="1256" customWidth="1"/>
    <col min="14" max="256" width="9.28515625" style="1256"/>
    <col min="257" max="257" width="11.28515625" style="1256" customWidth="1"/>
    <col min="258" max="258" width="9.5703125" style="1256" customWidth="1"/>
    <col min="259" max="259" width="48.28515625" style="1256" customWidth="1"/>
    <col min="260" max="260" width="81.7109375" style="1256" customWidth="1"/>
    <col min="261" max="261" width="22.7109375" style="1256" customWidth="1"/>
    <col min="262" max="262" width="23.5703125" style="1256" customWidth="1"/>
    <col min="263" max="263" width="21.7109375" style="1256" customWidth="1"/>
    <col min="264" max="264" width="23.28515625" style="1256" customWidth="1"/>
    <col min="265" max="265" width="21.7109375" style="1256" customWidth="1"/>
    <col min="266" max="266" width="23.28515625" style="1256" customWidth="1"/>
    <col min="267" max="268" width="15.7109375" style="1256" customWidth="1"/>
    <col min="269" max="269" width="9.28515625" style="1256" customWidth="1"/>
    <col min="270" max="512" width="9.28515625" style="1256"/>
    <col min="513" max="513" width="11.28515625" style="1256" customWidth="1"/>
    <col min="514" max="514" width="9.5703125" style="1256" customWidth="1"/>
    <col min="515" max="515" width="48.28515625" style="1256" customWidth="1"/>
    <col min="516" max="516" width="81.7109375" style="1256" customWidth="1"/>
    <col min="517" max="517" width="22.7109375" style="1256" customWidth="1"/>
    <col min="518" max="518" width="23.5703125" style="1256" customWidth="1"/>
    <col min="519" max="519" width="21.7109375" style="1256" customWidth="1"/>
    <col min="520" max="520" width="23.28515625" style="1256" customWidth="1"/>
    <col min="521" max="521" width="21.7109375" style="1256" customWidth="1"/>
    <col min="522" max="522" width="23.28515625" style="1256" customWidth="1"/>
    <col min="523" max="524" width="15.7109375" style="1256" customWidth="1"/>
    <col min="525" max="525" width="9.28515625" style="1256" customWidth="1"/>
    <col min="526" max="768" width="9.28515625" style="1256"/>
    <col min="769" max="769" width="11.28515625" style="1256" customWidth="1"/>
    <col min="770" max="770" width="9.5703125" style="1256" customWidth="1"/>
    <col min="771" max="771" width="48.28515625" style="1256" customWidth="1"/>
    <col min="772" max="772" width="81.7109375" style="1256" customWidth="1"/>
    <col min="773" max="773" width="22.7109375" style="1256" customWidth="1"/>
    <col min="774" max="774" width="23.5703125" style="1256" customWidth="1"/>
    <col min="775" max="775" width="21.7109375" style="1256" customWidth="1"/>
    <col min="776" max="776" width="23.28515625" style="1256" customWidth="1"/>
    <col min="777" max="777" width="21.7109375" style="1256" customWidth="1"/>
    <col min="778" max="778" width="23.28515625" style="1256" customWidth="1"/>
    <col min="779" max="780" width="15.7109375" style="1256" customWidth="1"/>
    <col min="781" max="781" width="9.28515625" style="1256" customWidth="1"/>
    <col min="782" max="1024" width="9.28515625" style="1256"/>
    <col min="1025" max="1025" width="11.28515625" style="1256" customWidth="1"/>
    <col min="1026" max="1026" width="9.5703125" style="1256" customWidth="1"/>
    <col min="1027" max="1027" width="48.28515625" style="1256" customWidth="1"/>
    <col min="1028" max="1028" width="81.7109375" style="1256" customWidth="1"/>
    <col min="1029" max="1029" width="22.7109375" style="1256" customWidth="1"/>
    <col min="1030" max="1030" width="23.5703125" style="1256" customWidth="1"/>
    <col min="1031" max="1031" width="21.7109375" style="1256" customWidth="1"/>
    <col min="1032" max="1032" width="23.28515625" style="1256" customWidth="1"/>
    <col min="1033" max="1033" width="21.7109375" style="1256" customWidth="1"/>
    <col min="1034" max="1034" width="23.28515625" style="1256" customWidth="1"/>
    <col min="1035" max="1036" width="15.7109375" style="1256" customWidth="1"/>
    <col min="1037" max="1037" width="9.28515625" style="1256" customWidth="1"/>
    <col min="1038" max="1280" width="9.28515625" style="1256"/>
    <col min="1281" max="1281" width="11.28515625" style="1256" customWidth="1"/>
    <col min="1282" max="1282" width="9.5703125" style="1256" customWidth="1"/>
    <col min="1283" max="1283" width="48.28515625" style="1256" customWidth="1"/>
    <col min="1284" max="1284" width="81.7109375" style="1256" customWidth="1"/>
    <col min="1285" max="1285" width="22.7109375" style="1256" customWidth="1"/>
    <col min="1286" max="1286" width="23.5703125" style="1256" customWidth="1"/>
    <col min="1287" max="1287" width="21.7109375" style="1256" customWidth="1"/>
    <col min="1288" max="1288" width="23.28515625" style="1256" customWidth="1"/>
    <col min="1289" max="1289" width="21.7109375" style="1256" customWidth="1"/>
    <col min="1290" max="1290" width="23.28515625" style="1256" customWidth="1"/>
    <col min="1291" max="1292" width="15.7109375" style="1256" customWidth="1"/>
    <col min="1293" max="1293" width="9.28515625" style="1256" customWidth="1"/>
    <col min="1294" max="1536" width="9.28515625" style="1256"/>
    <col min="1537" max="1537" width="11.28515625" style="1256" customWidth="1"/>
    <col min="1538" max="1538" width="9.5703125" style="1256" customWidth="1"/>
    <col min="1539" max="1539" width="48.28515625" style="1256" customWidth="1"/>
    <col min="1540" max="1540" width="81.7109375" style="1256" customWidth="1"/>
    <col min="1541" max="1541" width="22.7109375" style="1256" customWidth="1"/>
    <col min="1542" max="1542" width="23.5703125" style="1256" customWidth="1"/>
    <col min="1543" max="1543" width="21.7109375" style="1256" customWidth="1"/>
    <col min="1544" max="1544" width="23.28515625" style="1256" customWidth="1"/>
    <col min="1545" max="1545" width="21.7109375" style="1256" customWidth="1"/>
    <col min="1546" max="1546" width="23.28515625" style="1256" customWidth="1"/>
    <col min="1547" max="1548" width="15.7109375" style="1256" customWidth="1"/>
    <col min="1549" max="1549" width="9.28515625" style="1256" customWidth="1"/>
    <col min="1550" max="1792" width="9.28515625" style="1256"/>
    <col min="1793" max="1793" width="11.28515625" style="1256" customWidth="1"/>
    <col min="1794" max="1794" width="9.5703125" style="1256" customWidth="1"/>
    <col min="1795" max="1795" width="48.28515625" style="1256" customWidth="1"/>
    <col min="1796" max="1796" width="81.7109375" style="1256" customWidth="1"/>
    <col min="1797" max="1797" width="22.7109375" style="1256" customWidth="1"/>
    <col min="1798" max="1798" width="23.5703125" style="1256" customWidth="1"/>
    <col min="1799" max="1799" width="21.7109375" style="1256" customWidth="1"/>
    <col min="1800" max="1800" width="23.28515625" style="1256" customWidth="1"/>
    <col min="1801" max="1801" width="21.7109375" style="1256" customWidth="1"/>
    <col min="1802" max="1802" width="23.28515625" style="1256" customWidth="1"/>
    <col min="1803" max="1804" width="15.7109375" style="1256" customWidth="1"/>
    <col min="1805" max="1805" width="9.28515625" style="1256" customWidth="1"/>
    <col min="1806" max="2048" width="9.28515625" style="1256"/>
    <col min="2049" max="2049" width="11.28515625" style="1256" customWidth="1"/>
    <col min="2050" max="2050" width="9.5703125" style="1256" customWidth="1"/>
    <col min="2051" max="2051" width="48.28515625" style="1256" customWidth="1"/>
    <col min="2052" max="2052" width="81.7109375" style="1256" customWidth="1"/>
    <col min="2053" max="2053" width="22.7109375" style="1256" customWidth="1"/>
    <col min="2054" max="2054" width="23.5703125" style="1256" customWidth="1"/>
    <col min="2055" max="2055" width="21.7109375" style="1256" customWidth="1"/>
    <col min="2056" max="2056" width="23.28515625" style="1256" customWidth="1"/>
    <col min="2057" max="2057" width="21.7109375" style="1256" customWidth="1"/>
    <col min="2058" max="2058" width="23.28515625" style="1256" customWidth="1"/>
    <col min="2059" max="2060" width="15.7109375" style="1256" customWidth="1"/>
    <col min="2061" max="2061" width="9.28515625" style="1256" customWidth="1"/>
    <col min="2062" max="2304" width="9.28515625" style="1256"/>
    <col min="2305" max="2305" width="11.28515625" style="1256" customWidth="1"/>
    <col min="2306" max="2306" width="9.5703125" style="1256" customWidth="1"/>
    <col min="2307" max="2307" width="48.28515625" style="1256" customWidth="1"/>
    <col min="2308" max="2308" width="81.7109375" style="1256" customWidth="1"/>
    <col min="2309" max="2309" width="22.7109375" style="1256" customWidth="1"/>
    <col min="2310" max="2310" width="23.5703125" style="1256" customWidth="1"/>
    <col min="2311" max="2311" width="21.7109375" style="1256" customWidth="1"/>
    <col min="2312" max="2312" width="23.28515625" style="1256" customWidth="1"/>
    <col min="2313" max="2313" width="21.7109375" style="1256" customWidth="1"/>
    <col min="2314" max="2314" width="23.28515625" style="1256" customWidth="1"/>
    <col min="2315" max="2316" width="15.7109375" style="1256" customWidth="1"/>
    <col min="2317" max="2317" width="9.28515625" style="1256" customWidth="1"/>
    <col min="2318" max="2560" width="9.28515625" style="1256"/>
    <col min="2561" max="2561" width="11.28515625" style="1256" customWidth="1"/>
    <col min="2562" max="2562" width="9.5703125" style="1256" customWidth="1"/>
    <col min="2563" max="2563" width="48.28515625" style="1256" customWidth="1"/>
    <col min="2564" max="2564" width="81.7109375" style="1256" customWidth="1"/>
    <col min="2565" max="2565" width="22.7109375" style="1256" customWidth="1"/>
    <col min="2566" max="2566" width="23.5703125" style="1256" customWidth="1"/>
    <col min="2567" max="2567" width="21.7109375" style="1256" customWidth="1"/>
    <col min="2568" max="2568" width="23.28515625" style="1256" customWidth="1"/>
    <col min="2569" max="2569" width="21.7109375" style="1256" customWidth="1"/>
    <col min="2570" max="2570" width="23.28515625" style="1256" customWidth="1"/>
    <col min="2571" max="2572" width="15.7109375" style="1256" customWidth="1"/>
    <col min="2573" max="2573" width="9.28515625" style="1256" customWidth="1"/>
    <col min="2574" max="2816" width="9.28515625" style="1256"/>
    <col min="2817" max="2817" width="11.28515625" style="1256" customWidth="1"/>
    <col min="2818" max="2818" width="9.5703125" style="1256" customWidth="1"/>
    <col min="2819" max="2819" width="48.28515625" style="1256" customWidth="1"/>
    <col min="2820" max="2820" width="81.7109375" style="1256" customWidth="1"/>
    <col min="2821" max="2821" width="22.7109375" style="1256" customWidth="1"/>
    <col min="2822" max="2822" width="23.5703125" style="1256" customWidth="1"/>
    <col min="2823" max="2823" width="21.7109375" style="1256" customWidth="1"/>
    <col min="2824" max="2824" width="23.28515625" style="1256" customWidth="1"/>
    <col min="2825" max="2825" width="21.7109375" style="1256" customWidth="1"/>
    <col min="2826" max="2826" width="23.28515625" style="1256" customWidth="1"/>
    <col min="2827" max="2828" width="15.7109375" style="1256" customWidth="1"/>
    <col min="2829" max="2829" width="9.28515625" style="1256" customWidth="1"/>
    <col min="2830" max="3072" width="9.28515625" style="1256"/>
    <col min="3073" max="3073" width="11.28515625" style="1256" customWidth="1"/>
    <col min="3074" max="3074" width="9.5703125" style="1256" customWidth="1"/>
    <col min="3075" max="3075" width="48.28515625" style="1256" customWidth="1"/>
    <col min="3076" max="3076" width="81.7109375" style="1256" customWidth="1"/>
    <col min="3077" max="3077" width="22.7109375" style="1256" customWidth="1"/>
    <col min="3078" max="3078" width="23.5703125" style="1256" customWidth="1"/>
    <col min="3079" max="3079" width="21.7109375" style="1256" customWidth="1"/>
    <col min="3080" max="3080" width="23.28515625" style="1256" customWidth="1"/>
    <col min="3081" max="3081" width="21.7109375" style="1256" customWidth="1"/>
    <col min="3082" max="3082" width="23.28515625" style="1256" customWidth="1"/>
    <col min="3083" max="3084" width="15.7109375" style="1256" customWidth="1"/>
    <col min="3085" max="3085" width="9.28515625" style="1256" customWidth="1"/>
    <col min="3086" max="3328" width="9.28515625" style="1256"/>
    <col min="3329" max="3329" width="11.28515625" style="1256" customWidth="1"/>
    <col min="3330" max="3330" width="9.5703125" style="1256" customWidth="1"/>
    <col min="3331" max="3331" width="48.28515625" style="1256" customWidth="1"/>
    <col min="3332" max="3332" width="81.7109375" style="1256" customWidth="1"/>
    <col min="3333" max="3333" width="22.7109375" style="1256" customWidth="1"/>
    <col min="3334" max="3334" width="23.5703125" style="1256" customWidth="1"/>
    <col min="3335" max="3335" width="21.7109375" style="1256" customWidth="1"/>
    <col min="3336" max="3336" width="23.28515625" style="1256" customWidth="1"/>
    <col min="3337" max="3337" width="21.7109375" style="1256" customWidth="1"/>
    <col min="3338" max="3338" width="23.28515625" style="1256" customWidth="1"/>
    <col min="3339" max="3340" width="15.7109375" style="1256" customWidth="1"/>
    <col min="3341" max="3341" width="9.28515625" style="1256" customWidth="1"/>
    <col min="3342" max="3584" width="9.28515625" style="1256"/>
    <col min="3585" max="3585" width="11.28515625" style="1256" customWidth="1"/>
    <col min="3586" max="3586" width="9.5703125" style="1256" customWidth="1"/>
    <col min="3587" max="3587" width="48.28515625" style="1256" customWidth="1"/>
    <col min="3588" max="3588" width="81.7109375" style="1256" customWidth="1"/>
    <col min="3589" max="3589" width="22.7109375" style="1256" customWidth="1"/>
    <col min="3590" max="3590" width="23.5703125" style="1256" customWidth="1"/>
    <col min="3591" max="3591" width="21.7109375" style="1256" customWidth="1"/>
    <col min="3592" max="3592" width="23.28515625" style="1256" customWidth="1"/>
    <col min="3593" max="3593" width="21.7109375" style="1256" customWidth="1"/>
    <col min="3594" max="3594" width="23.28515625" style="1256" customWidth="1"/>
    <col min="3595" max="3596" width="15.7109375" style="1256" customWidth="1"/>
    <col min="3597" max="3597" width="9.28515625" style="1256" customWidth="1"/>
    <col min="3598" max="3840" width="9.28515625" style="1256"/>
    <col min="3841" max="3841" width="11.28515625" style="1256" customWidth="1"/>
    <col min="3842" max="3842" width="9.5703125" style="1256" customWidth="1"/>
    <col min="3843" max="3843" width="48.28515625" style="1256" customWidth="1"/>
    <col min="3844" max="3844" width="81.7109375" style="1256" customWidth="1"/>
    <col min="3845" max="3845" width="22.7109375" style="1256" customWidth="1"/>
    <col min="3846" max="3846" width="23.5703125" style="1256" customWidth="1"/>
    <col min="3847" max="3847" width="21.7109375" style="1256" customWidth="1"/>
    <col min="3848" max="3848" width="23.28515625" style="1256" customWidth="1"/>
    <col min="3849" max="3849" width="21.7109375" style="1256" customWidth="1"/>
    <col min="3850" max="3850" width="23.28515625" style="1256" customWidth="1"/>
    <col min="3851" max="3852" width="15.7109375" style="1256" customWidth="1"/>
    <col min="3853" max="3853" width="9.28515625" style="1256" customWidth="1"/>
    <col min="3854" max="4096" width="9.28515625" style="1256"/>
    <col min="4097" max="4097" width="11.28515625" style="1256" customWidth="1"/>
    <col min="4098" max="4098" width="9.5703125" style="1256" customWidth="1"/>
    <col min="4099" max="4099" width="48.28515625" style="1256" customWidth="1"/>
    <col min="4100" max="4100" width="81.7109375" style="1256" customWidth="1"/>
    <col min="4101" max="4101" width="22.7109375" style="1256" customWidth="1"/>
    <col min="4102" max="4102" width="23.5703125" style="1256" customWidth="1"/>
    <col min="4103" max="4103" width="21.7109375" style="1256" customWidth="1"/>
    <col min="4104" max="4104" width="23.28515625" style="1256" customWidth="1"/>
    <col min="4105" max="4105" width="21.7109375" style="1256" customWidth="1"/>
    <col min="4106" max="4106" width="23.28515625" style="1256" customWidth="1"/>
    <col min="4107" max="4108" width="15.7109375" style="1256" customWidth="1"/>
    <col min="4109" max="4109" width="9.28515625" style="1256" customWidth="1"/>
    <col min="4110" max="4352" width="9.28515625" style="1256"/>
    <col min="4353" max="4353" width="11.28515625" style="1256" customWidth="1"/>
    <col min="4354" max="4354" width="9.5703125" style="1256" customWidth="1"/>
    <col min="4355" max="4355" width="48.28515625" style="1256" customWidth="1"/>
    <col min="4356" max="4356" width="81.7109375" style="1256" customWidth="1"/>
    <col min="4357" max="4357" width="22.7109375" style="1256" customWidth="1"/>
    <col min="4358" max="4358" width="23.5703125" style="1256" customWidth="1"/>
    <col min="4359" max="4359" width="21.7109375" style="1256" customWidth="1"/>
    <col min="4360" max="4360" width="23.28515625" style="1256" customWidth="1"/>
    <col min="4361" max="4361" width="21.7109375" style="1256" customWidth="1"/>
    <col min="4362" max="4362" width="23.28515625" style="1256" customWidth="1"/>
    <col min="4363" max="4364" width="15.7109375" style="1256" customWidth="1"/>
    <col min="4365" max="4365" width="9.28515625" style="1256" customWidth="1"/>
    <col min="4366" max="4608" width="9.28515625" style="1256"/>
    <col min="4609" max="4609" width="11.28515625" style="1256" customWidth="1"/>
    <col min="4610" max="4610" width="9.5703125" style="1256" customWidth="1"/>
    <col min="4611" max="4611" width="48.28515625" style="1256" customWidth="1"/>
    <col min="4612" max="4612" width="81.7109375" style="1256" customWidth="1"/>
    <col min="4613" max="4613" width="22.7109375" style="1256" customWidth="1"/>
    <col min="4614" max="4614" width="23.5703125" style="1256" customWidth="1"/>
    <col min="4615" max="4615" width="21.7109375" style="1256" customWidth="1"/>
    <col min="4616" max="4616" width="23.28515625" style="1256" customWidth="1"/>
    <col min="4617" max="4617" width="21.7109375" style="1256" customWidth="1"/>
    <col min="4618" max="4618" width="23.28515625" style="1256" customWidth="1"/>
    <col min="4619" max="4620" width="15.7109375" style="1256" customWidth="1"/>
    <col min="4621" max="4621" width="9.28515625" style="1256" customWidth="1"/>
    <col min="4622" max="4864" width="9.28515625" style="1256"/>
    <col min="4865" max="4865" width="11.28515625" style="1256" customWidth="1"/>
    <col min="4866" max="4866" width="9.5703125" style="1256" customWidth="1"/>
    <col min="4867" max="4867" width="48.28515625" style="1256" customWidth="1"/>
    <col min="4868" max="4868" width="81.7109375" style="1256" customWidth="1"/>
    <col min="4869" max="4869" width="22.7109375" style="1256" customWidth="1"/>
    <col min="4870" max="4870" width="23.5703125" style="1256" customWidth="1"/>
    <col min="4871" max="4871" width="21.7109375" style="1256" customWidth="1"/>
    <col min="4872" max="4872" width="23.28515625" style="1256" customWidth="1"/>
    <col min="4873" max="4873" width="21.7109375" style="1256" customWidth="1"/>
    <col min="4874" max="4874" width="23.28515625" style="1256" customWidth="1"/>
    <col min="4875" max="4876" width="15.7109375" style="1256" customWidth="1"/>
    <col min="4877" max="4877" width="9.28515625" style="1256" customWidth="1"/>
    <col min="4878" max="5120" width="9.28515625" style="1256"/>
    <col min="5121" max="5121" width="11.28515625" style="1256" customWidth="1"/>
    <col min="5122" max="5122" width="9.5703125" style="1256" customWidth="1"/>
    <col min="5123" max="5123" width="48.28515625" style="1256" customWidth="1"/>
    <col min="5124" max="5124" width="81.7109375" style="1256" customWidth="1"/>
    <col min="5125" max="5125" width="22.7109375" style="1256" customWidth="1"/>
    <col min="5126" max="5126" width="23.5703125" style="1256" customWidth="1"/>
    <col min="5127" max="5127" width="21.7109375" style="1256" customWidth="1"/>
    <col min="5128" max="5128" width="23.28515625" style="1256" customWidth="1"/>
    <col min="5129" max="5129" width="21.7109375" style="1256" customWidth="1"/>
    <col min="5130" max="5130" width="23.28515625" style="1256" customWidth="1"/>
    <col min="5131" max="5132" width="15.7109375" style="1256" customWidth="1"/>
    <col min="5133" max="5133" width="9.28515625" style="1256" customWidth="1"/>
    <col min="5134" max="5376" width="9.28515625" style="1256"/>
    <col min="5377" max="5377" width="11.28515625" style="1256" customWidth="1"/>
    <col min="5378" max="5378" width="9.5703125" style="1256" customWidth="1"/>
    <col min="5379" max="5379" width="48.28515625" style="1256" customWidth="1"/>
    <col min="5380" max="5380" width="81.7109375" style="1256" customWidth="1"/>
    <col min="5381" max="5381" width="22.7109375" style="1256" customWidth="1"/>
    <col min="5382" max="5382" width="23.5703125" style="1256" customWidth="1"/>
    <col min="5383" max="5383" width="21.7109375" style="1256" customWidth="1"/>
    <col min="5384" max="5384" width="23.28515625" style="1256" customWidth="1"/>
    <col min="5385" max="5385" width="21.7109375" style="1256" customWidth="1"/>
    <col min="5386" max="5386" width="23.28515625" style="1256" customWidth="1"/>
    <col min="5387" max="5388" width="15.7109375" style="1256" customWidth="1"/>
    <col min="5389" max="5389" width="9.28515625" style="1256" customWidth="1"/>
    <col min="5390" max="5632" width="9.28515625" style="1256"/>
    <col min="5633" max="5633" width="11.28515625" style="1256" customWidth="1"/>
    <col min="5634" max="5634" width="9.5703125" style="1256" customWidth="1"/>
    <col min="5635" max="5635" width="48.28515625" style="1256" customWidth="1"/>
    <col min="5636" max="5636" width="81.7109375" style="1256" customWidth="1"/>
    <col min="5637" max="5637" width="22.7109375" style="1256" customWidth="1"/>
    <col min="5638" max="5638" width="23.5703125" style="1256" customWidth="1"/>
    <col min="5639" max="5639" width="21.7109375" style="1256" customWidth="1"/>
    <col min="5640" max="5640" width="23.28515625" style="1256" customWidth="1"/>
    <col min="5641" max="5641" width="21.7109375" style="1256" customWidth="1"/>
    <col min="5642" max="5642" width="23.28515625" style="1256" customWidth="1"/>
    <col min="5643" max="5644" width="15.7109375" style="1256" customWidth="1"/>
    <col min="5645" max="5645" width="9.28515625" style="1256" customWidth="1"/>
    <col min="5646" max="5888" width="9.28515625" style="1256"/>
    <col min="5889" max="5889" width="11.28515625" style="1256" customWidth="1"/>
    <col min="5890" max="5890" width="9.5703125" style="1256" customWidth="1"/>
    <col min="5891" max="5891" width="48.28515625" style="1256" customWidth="1"/>
    <col min="5892" max="5892" width="81.7109375" style="1256" customWidth="1"/>
    <col min="5893" max="5893" width="22.7109375" style="1256" customWidth="1"/>
    <col min="5894" max="5894" width="23.5703125" style="1256" customWidth="1"/>
    <col min="5895" max="5895" width="21.7109375" style="1256" customWidth="1"/>
    <col min="5896" max="5896" width="23.28515625" style="1256" customWidth="1"/>
    <col min="5897" max="5897" width="21.7109375" style="1256" customWidth="1"/>
    <col min="5898" max="5898" width="23.28515625" style="1256" customWidth="1"/>
    <col min="5899" max="5900" width="15.7109375" style="1256" customWidth="1"/>
    <col min="5901" max="5901" width="9.28515625" style="1256" customWidth="1"/>
    <col min="5902" max="6144" width="9.28515625" style="1256"/>
    <col min="6145" max="6145" width="11.28515625" style="1256" customWidth="1"/>
    <col min="6146" max="6146" width="9.5703125" style="1256" customWidth="1"/>
    <col min="6147" max="6147" width="48.28515625" style="1256" customWidth="1"/>
    <col min="6148" max="6148" width="81.7109375" style="1256" customWidth="1"/>
    <col min="6149" max="6149" width="22.7109375" style="1256" customWidth="1"/>
    <col min="6150" max="6150" width="23.5703125" style="1256" customWidth="1"/>
    <col min="6151" max="6151" width="21.7109375" style="1256" customWidth="1"/>
    <col min="6152" max="6152" width="23.28515625" style="1256" customWidth="1"/>
    <col min="6153" max="6153" width="21.7109375" style="1256" customWidth="1"/>
    <col min="6154" max="6154" width="23.28515625" style="1256" customWidth="1"/>
    <col min="6155" max="6156" width="15.7109375" style="1256" customWidth="1"/>
    <col min="6157" max="6157" width="9.28515625" style="1256" customWidth="1"/>
    <col min="6158" max="6400" width="9.28515625" style="1256"/>
    <col min="6401" max="6401" width="11.28515625" style="1256" customWidth="1"/>
    <col min="6402" max="6402" width="9.5703125" style="1256" customWidth="1"/>
    <col min="6403" max="6403" width="48.28515625" style="1256" customWidth="1"/>
    <col min="6404" max="6404" width="81.7109375" style="1256" customWidth="1"/>
    <col min="6405" max="6405" width="22.7109375" style="1256" customWidth="1"/>
    <col min="6406" max="6406" width="23.5703125" style="1256" customWidth="1"/>
    <col min="6407" max="6407" width="21.7109375" style="1256" customWidth="1"/>
    <col min="6408" max="6408" width="23.28515625" style="1256" customWidth="1"/>
    <col min="6409" max="6409" width="21.7109375" style="1256" customWidth="1"/>
    <col min="6410" max="6410" width="23.28515625" style="1256" customWidth="1"/>
    <col min="6411" max="6412" width="15.7109375" style="1256" customWidth="1"/>
    <col min="6413" max="6413" width="9.28515625" style="1256" customWidth="1"/>
    <col min="6414" max="6656" width="9.28515625" style="1256"/>
    <col min="6657" max="6657" width="11.28515625" style="1256" customWidth="1"/>
    <col min="6658" max="6658" width="9.5703125" style="1256" customWidth="1"/>
    <col min="6659" max="6659" width="48.28515625" style="1256" customWidth="1"/>
    <col min="6660" max="6660" width="81.7109375" style="1256" customWidth="1"/>
    <col min="6661" max="6661" width="22.7109375" style="1256" customWidth="1"/>
    <col min="6662" max="6662" width="23.5703125" style="1256" customWidth="1"/>
    <col min="6663" max="6663" width="21.7109375" style="1256" customWidth="1"/>
    <col min="6664" max="6664" width="23.28515625" style="1256" customWidth="1"/>
    <col min="6665" max="6665" width="21.7109375" style="1256" customWidth="1"/>
    <col min="6666" max="6666" width="23.28515625" style="1256" customWidth="1"/>
    <col min="6667" max="6668" width="15.7109375" style="1256" customWidth="1"/>
    <col min="6669" max="6669" width="9.28515625" style="1256" customWidth="1"/>
    <col min="6670" max="6912" width="9.28515625" style="1256"/>
    <col min="6913" max="6913" width="11.28515625" style="1256" customWidth="1"/>
    <col min="6914" max="6914" width="9.5703125" style="1256" customWidth="1"/>
    <col min="6915" max="6915" width="48.28515625" style="1256" customWidth="1"/>
    <col min="6916" max="6916" width="81.7109375" style="1256" customWidth="1"/>
    <col min="6917" max="6917" width="22.7109375" style="1256" customWidth="1"/>
    <col min="6918" max="6918" width="23.5703125" style="1256" customWidth="1"/>
    <col min="6919" max="6919" width="21.7109375" style="1256" customWidth="1"/>
    <col min="6920" max="6920" width="23.28515625" style="1256" customWidth="1"/>
    <col min="6921" max="6921" width="21.7109375" style="1256" customWidth="1"/>
    <col min="6922" max="6922" width="23.28515625" style="1256" customWidth="1"/>
    <col min="6923" max="6924" width="15.7109375" style="1256" customWidth="1"/>
    <col min="6925" max="6925" width="9.28515625" style="1256" customWidth="1"/>
    <col min="6926" max="7168" width="9.28515625" style="1256"/>
    <col min="7169" max="7169" width="11.28515625" style="1256" customWidth="1"/>
    <col min="7170" max="7170" width="9.5703125" style="1256" customWidth="1"/>
    <col min="7171" max="7171" width="48.28515625" style="1256" customWidth="1"/>
    <col min="7172" max="7172" width="81.7109375" style="1256" customWidth="1"/>
    <col min="7173" max="7173" width="22.7109375" style="1256" customWidth="1"/>
    <col min="7174" max="7174" width="23.5703125" style="1256" customWidth="1"/>
    <col min="7175" max="7175" width="21.7109375" style="1256" customWidth="1"/>
    <col min="7176" max="7176" width="23.28515625" style="1256" customWidth="1"/>
    <col min="7177" max="7177" width="21.7109375" style="1256" customWidth="1"/>
    <col min="7178" max="7178" width="23.28515625" style="1256" customWidth="1"/>
    <col min="7179" max="7180" width="15.7109375" style="1256" customWidth="1"/>
    <col min="7181" max="7181" width="9.28515625" style="1256" customWidth="1"/>
    <col min="7182" max="7424" width="9.28515625" style="1256"/>
    <col min="7425" max="7425" width="11.28515625" style="1256" customWidth="1"/>
    <col min="7426" max="7426" width="9.5703125" style="1256" customWidth="1"/>
    <col min="7427" max="7427" width="48.28515625" style="1256" customWidth="1"/>
    <col min="7428" max="7428" width="81.7109375" style="1256" customWidth="1"/>
    <col min="7429" max="7429" width="22.7109375" style="1256" customWidth="1"/>
    <col min="7430" max="7430" width="23.5703125" style="1256" customWidth="1"/>
    <col min="7431" max="7431" width="21.7109375" style="1256" customWidth="1"/>
    <col min="7432" max="7432" width="23.28515625" style="1256" customWidth="1"/>
    <col min="7433" max="7433" width="21.7109375" style="1256" customWidth="1"/>
    <col min="7434" max="7434" width="23.28515625" style="1256" customWidth="1"/>
    <col min="7435" max="7436" width="15.7109375" style="1256" customWidth="1"/>
    <col min="7437" max="7437" width="9.28515625" style="1256" customWidth="1"/>
    <col min="7438" max="7680" width="9.28515625" style="1256"/>
    <col min="7681" max="7681" width="11.28515625" style="1256" customWidth="1"/>
    <col min="7682" max="7682" width="9.5703125" style="1256" customWidth="1"/>
    <col min="7683" max="7683" width="48.28515625" style="1256" customWidth="1"/>
    <col min="7684" max="7684" width="81.7109375" style="1256" customWidth="1"/>
    <col min="7685" max="7685" width="22.7109375" style="1256" customWidth="1"/>
    <col min="7686" max="7686" width="23.5703125" style="1256" customWidth="1"/>
    <col min="7687" max="7687" width="21.7109375" style="1256" customWidth="1"/>
    <col min="7688" max="7688" width="23.28515625" style="1256" customWidth="1"/>
    <col min="7689" max="7689" width="21.7109375" style="1256" customWidth="1"/>
    <col min="7690" max="7690" width="23.28515625" style="1256" customWidth="1"/>
    <col min="7691" max="7692" width="15.7109375" style="1256" customWidth="1"/>
    <col min="7693" max="7693" width="9.28515625" style="1256" customWidth="1"/>
    <col min="7694" max="7936" width="9.28515625" style="1256"/>
    <col min="7937" max="7937" width="11.28515625" style="1256" customWidth="1"/>
    <col min="7938" max="7938" width="9.5703125" style="1256" customWidth="1"/>
    <col min="7939" max="7939" width="48.28515625" style="1256" customWidth="1"/>
    <col min="7940" max="7940" width="81.7109375" style="1256" customWidth="1"/>
    <col min="7941" max="7941" width="22.7109375" style="1256" customWidth="1"/>
    <col min="7942" max="7942" width="23.5703125" style="1256" customWidth="1"/>
    <col min="7943" max="7943" width="21.7109375" style="1256" customWidth="1"/>
    <col min="7944" max="7944" width="23.28515625" style="1256" customWidth="1"/>
    <col min="7945" max="7945" width="21.7109375" style="1256" customWidth="1"/>
    <col min="7946" max="7946" width="23.28515625" style="1256" customWidth="1"/>
    <col min="7947" max="7948" width="15.7109375" style="1256" customWidth="1"/>
    <col min="7949" max="7949" width="9.28515625" style="1256" customWidth="1"/>
    <col min="7950" max="8192" width="9.28515625" style="1256"/>
    <col min="8193" max="8193" width="11.28515625" style="1256" customWidth="1"/>
    <col min="8194" max="8194" width="9.5703125" style="1256" customWidth="1"/>
    <col min="8195" max="8195" width="48.28515625" style="1256" customWidth="1"/>
    <col min="8196" max="8196" width="81.7109375" style="1256" customWidth="1"/>
    <col min="8197" max="8197" width="22.7109375" style="1256" customWidth="1"/>
    <col min="8198" max="8198" width="23.5703125" style="1256" customWidth="1"/>
    <col min="8199" max="8199" width="21.7109375" style="1256" customWidth="1"/>
    <col min="8200" max="8200" width="23.28515625" style="1256" customWidth="1"/>
    <col min="8201" max="8201" width="21.7109375" style="1256" customWidth="1"/>
    <col min="8202" max="8202" width="23.28515625" style="1256" customWidth="1"/>
    <col min="8203" max="8204" width="15.7109375" style="1256" customWidth="1"/>
    <col min="8205" max="8205" width="9.28515625" style="1256" customWidth="1"/>
    <col min="8206" max="8448" width="9.28515625" style="1256"/>
    <col min="8449" max="8449" width="11.28515625" style="1256" customWidth="1"/>
    <col min="8450" max="8450" width="9.5703125" style="1256" customWidth="1"/>
    <col min="8451" max="8451" width="48.28515625" style="1256" customWidth="1"/>
    <col min="8452" max="8452" width="81.7109375" style="1256" customWidth="1"/>
    <col min="8453" max="8453" width="22.7109375" style="1256" customWidth="1"/>
    <col min="8454" max="8454" width="23.5703125" style="1256" customWidth="1"/>
    <col min="8455" max="8455" width="21.7109375" style="1256" customWidth="1"/>
    <col min="8456" max="8456" width="23.28515625" style="1256" customWidth="1"/>
    <col min="8457" max="8457" width="21.7109375" style="1256" customWidth="1"/>
    <col min="8458" max="8458" width="23.28515625" style="1256" customWidth="1"/>
    <col min="8459" max="8460" width="15.7109375" style="1256" customWidth="1"/>
    <col min="8461" max="8461" width="9.28515625" style="1256" customWidth="1"/>
    <col min="8462" max="8704" width="9.28515625" style="1256"/>
    <col min="8705" max="8705" width="11.28515625" style="1256" customWidth="1"/>
    <col min="8706" max="8706" width="9.5703125" style="1256" customWidth="1"/>
    <col min="8707" max="8707" width="48.28515625" style="1256" customWidth="1"/>
    <col min="8708" max="8708" width="81.7109375" style="1256" customWidth="1"/>
    <col min="8709" max="8709" width="22.7109375" style="1256" customWidth="1"/>
    <col min="8710" max="8710" width="23.5703125" style="1256" customWidth="1"/>
    <col min="8711" max="8711" width="21.7109375" style="1256" customWidth="1"/>
    <col min="8712" max="8712" width="23.28515625" style="1256" customWidth="1"/>
    <col min="8713" max="8713" width="21.7109375" style="1256" customWidth="1"/>
    <col min="8714" max="8714" width="23.28515625" style="1256" customWidth="1"/>
    <col min="8715" max="8716" width="15.7109375" style="1256" customWidth="1"/>
    <col min="8717" max="8717" width="9.28515625" style="1256" customWidth="1"/>
    <col min="8718" max="8960" width="9.28515625" style="1256"/>
    <col min="8961" max="8961" width="11.28515625" style="1256" customWidth="1"/>
    <col min="8962" max="8962" width="9.5703125" style="1256" customWidth="1"/>
    <col min="8963" max="8963" width="48.28515625" style="1256" customWidth="1"/>
    <col min="8964" max="8964" width="81.7109375" style="1256" customWidth="1"/>
    <col min="8965" max="8965" width="22.7109375" style="1256" customWidth="1"/>
    <col min="8966" max="8966" width="23.5703125" style="1256" customWidth="1"/>
    <col min="8967" max="8967" width="21.7109375" style="1256" customWidth="1"/>
    <col min="8968" max="8968" width="23.28515625" style="1256" customWidth="1"/>
    <col min="8969" max="8969" width="21.7109375" style="1256" customWidth="1"/>
    <col min="8970" max="8970" width="23.28515625" style="1256" customWidth="1"/>
    <col min="8971" max="8972" width="15.7109375" style="1256" customWidth="1"/>
    <col min="8973" max="8973" width="9.28515625" style="1256" customWidth="1"/>
    <col min="8974" max="9216" width="9.28515625" style="1256"/>
    <col min="9217" max="9217" width="11.28515625" style="1256" customWidth="1"/>
    <col min="9218" max="9218" width="9.5703125" style="1256" customWidth="1"/>
    <col min="9219" max="9219" width="48.28515625" style="1256" customWidth="1"/>
    <col min="9220" max="9220" width="81.7109375" style="1256" customWidth="1"/>
    <col min="9221" max="9221" width="22.7109375" style="1256" customWidth="1"/>
    <col min="9222" max="9222" width="23.5703125" style="1256" customWidth="1"/>
    <col min="9223" max="9223" width="21.7109375" style="1256" customWidth="1"/>
    <col min="9224" max="9224" width="23.28515625" style="1256" customWidth="1"/>
    <col min="9225" max="9225" width="21.7109375" style="1256" customWidth="1"/>
    <col min="9226" max="9226" width="23.28515625" style="1256" customWidth="1"/>
    <col min="9227" max="9228" width="15.7109375" style="1256" customWidth="1"/>
    <col min="9229" max="9229" width="9.28515625" style="1256" customWidth="1"/>
    <col min="9230" max="9472" width="9.28515625" style="1256"/>
    <col min="9473" max="9473" width="11.28515625" style="1256" customWidth="1"/>
    <col min="9474" max="9474" width="9.5703125" style="1256" customWidth="1"/>
    <col min="9475" max="9475" width="48.28515625" style="1256" customWidth="1"/>
    <col min="9476" max="9476" width="81.7109375" style="1256" customWidth="1"/>
    <col min="9477" max="9477" width="22.7109375" style="1256" customWidth="1"/>
    <col min="9478" max="9478" width="23.5703125" style="1256" customWidth="1"/>
    <col min="9479" max="9479" width="21.7109375" style="1256" customWidth="1"/>
    <col min="9480" max="9480" width="23.28515625" style="1256" customWidth="1"/>
    <col min="9481" max="9481" width="21.7109375" style="1256" customWidth="1"/>
    <col min="9482" max="9482" width="23.28515625" style="1256" customWidth="1"/>
    <col min="9483" max="9484" width="15.7109375" style="1256" customWidth="1"/>
    <col min="9485" max="9485" width="9.28515625" style="1256" customWidth="1"/>
    <col min="9486" max="9728" width="9.28515625" style="1256"/>
    <col min="9729" max="9729" width="11.28515625" style="1256" customWidth="1"/>
    <col min="9730" max="9730" width="9.5703125" style="1256" customWidth="1"/>
    <col min="9731" max="9731" width="48.28515625" style="1256" customWidth="1"/>
    <col min="9732" max="9732" width="81.7109375" style="1256" customWidth="1"/>
    <col min="9733" max="9733" width="22.7109375" style="1256" customWidth="1"/>
    <col min="9734" max="9734" width="23.5703125" style="1256" customWidth="1"/>
    <col min="9735" max="9735" width="21.7109375" style="1256" customWidth="1"/>
    <col min="9736" max="9736" width="23.28515625" style="1256" customWidth="1"/>
    <col min="9737" max="9737" width="21.7109375" style="1256" customWidth="1"/>
    <col min="9738" max="9738" width="23.28515625" style="1256" customWidth="1"/>
    <col min="9739" max="9740" width="15.7109375" style="1256" customWidth="1"/>
    <col min="9741" max="9741" width="9.28515625" style="1256" customWidth="1"/>
    <col min="9742" max="9984" width="9.28515625" style="1256"/>
    <col min="9985" max="9985" width="11.28515625" style="1256" customWidth="1"/>
    <col min="9986" max="9986" width="9.5703125" style="1256" customWidth="1"/>
    <col min="9987" max="9987" width="48.28515625" style="1256" customWidth="1"/>
    <col min="9988" max="9988" width="81.7109375" style="1256" customWidth="1"/>
    <col min="9989" max="9989" width="22.7109375" style="1256" customWidth="1"/>
    <col min="9990" max="9990" width="23.5703125" style="1256" customWidth="1"/>
    <col min="9991" max="9991" width="21.7109375" style="1256" customWidth="1"/>
    <col min="9992" max="9992" width="23.28515625" style="1256" customWidth="1"/>
    <col min="9993" max="9993" width="21.7109375" style="1256" customWidth="1"/>
    <col min="9994" max="9994" width="23.28515625" style="1256" customWidth="1"/>
    <col min="9995" max="9996" width="15.7109375" style="1256" customWidth="1"/>
    <col min="9997" max="9997" width="9.28515625" style="1256" customWidth="1"/>
    <col min="9998" max="10240" width="9.28515625" style="1256"/>
    <col min="10241" max="10241" width="11.28515625" style="1256" customWidth="1"/>
    <col min="10242" max="10242" width="9.5703125" style="1256" customWidth="1"/>
    <col min="10243" max="10243" width="48.28515625" style="1256" customWidth="1"/>
    <col min="10244" max="10244" width="81.7109375" style="1256" customWidth="1"/>
    <col min="10245" max="10245" width="22.7109375" style="1256" customWidth="1"/>
    <col min="10246" max="10246" width="23.5703125" style="1256" customWidth="1"/>
    <col min="10247" max="10247" width="21.7109375" style="1256" customWidth="1"/>
    <col min="10248" max="10248" width="23.28515625" style="1256" customWidth="1"/>
    <col min="10249" max="10249" width="21.7109375" style="1256" customWidth="1"/>
    <col min="10250" max="10250" width="23.28515625" style="1256" customWidth="1"/>
    <col min="10251" max="10252" width="15.7109375" style="1256" customWidth="1"/>
    <col min="10253" max="10253" width="9.28515625" style="1256" customWidth="1"/>
    <col min="10254" max="10496" width="9.28515625" style="1256"/>
    <col min="10497" max="10497" width="11.28515625" style="1256" customWidth="1"/>
    <col min="10498" max="10498" width="9.5703125" style="1256" customWidth="1"/>
    <col min="10499" max="10499" width="48.28515625" style="1256" customWidth="1"/>
    <col min="10500" max="10500" width="81.7109375" style="1256" customWidth="1"/>
    <col min="10501" max="10501" width="22.7109375" style="1256" customWidth="1"/>
    <col min="10502" max="10502" width="23.5703125" style="1256" customWidth="1"/>
    <col min="10503" max="10503" width="21.7109375" style="1256" customWidth="1"/>
    <col min="10504" max="10504" width="23.28515625" style="1256" customWidth="1"/>
    <col min="10505" max="10505" width="21.7109375" style="1256" customWidth="1"/>
    <col min="10506" max="10506" width="23.28515625" style="1256" customWidth="1"/>
    <col min="10507" max="10508" width="15.7109375" style="1256" customWidth="1"/>
    <col min="10509" max="10509" width="9.28515625" style="1256" customWidth="1"/>
    <col min="10510" max="10752" width="9.28515625" style="1256"/>
    <col min="10753" max="10753" width="11.28515625" style="1256" customWidth="1"/>
    <col min="10754" max="10754" width="9.5703125" style="1256" customWidth="1"/>
    <col min="10755" max="10755" width="48.28515625" style="1256" customWidth="1"/>
    <col min="10756" max="10756" width="81.7109375" style="1256" customWidth="1"/>
    <col min="10757" max="10757" width="22.7109375" style="1256" customWidth="1"/>
    <col min="10758" max="10758" width="23.5703125" style="1256" customWidth="1"/>
    <col min="10759" max="10759" width="21.7109375" style="1256" customWidth="1"/>
    <col min="10760" max="10760" width="23.28515625" style="1256" customWidth="1"/>
    <col min="10761" max="10761" width="21.7109375" style="1256" customWidth="1"/>
    <col min="10762" max="10762" width="23.28515625" style="1256" customWidth="1"/>
    <col min="10763" max="10764" width="15.7109375" style="1256" customWidth="1"/>
    <col min="10765" max="10765" width="9.28515625" style="1256" customWidth="1"/>
    <col min="10766" max="11008" width="9.28515625" style="1256"/>
    <col min="11009" max="11009" width="11.28515625" style="1256" customWidth="1"/>
    <col min="11010" max="11010" width="9.5703125" style="1256" customWidth="1"/>
    <col min="11011" max="11011" width="48.28515625" style="1256" customWidth="1"/>
    <col min="11012" max="11012" width="81.7109375" style="1256" customWidth="1"/>
    <col min="11013" max="11013" width="22.7109375" style="1256" customWidth="1"/>
    <col min="11014" max="11014" width="23.5703125" style="1256" customWidth="1"/>
    <col min="11015" max="11015" width="21.7109375" style="1256" customWidth="1"/>
    <col min="11016" max="11016" width="23.28515625" style="1256" customWidth="1"/>
    <col min="11017" max="11017" width="21.7109375" style="1256" customWidth="1"/>
    <col min="11018" max="11018" width="23.28515625" style="1256" customWidth="1"/>
    <col min="11019" max="11020" width="15.7109375" style="1256" customWidth="1"/>
    <col min="11021" max="11021" width="9.28515625" style="1256" customWidth="1"/>
    <col min="11022" max="11264" width="9.28515625" style="1256"/>
    <col min="11265" max="11265" width="11.28515625" style="1256" customWidth="1"/>
    <col min="11266" max="11266" width="9.5703125" style="1256" customWidth="1"/>
    <col min="11267" max="11267" width="48.28515625" style="1256" customWidth="1"/>
    <col min="11268" max="11268" width="81.7109375" style="1256" customWidth="1"/>
    <col min="11269" max="11269" width="22.7109375" style="1256" customWidth="1"/>
    <col min="11270" max="11270" width="23.5703125" style="1256" customWidth="1"/>
    <col min="11271" max="11271" width="21.7109375" style="1256" customWidth="1"/>
    <col min="11272" max="11272" width="23.28515625" style="1256" customWidth="1"/>
    <col min="11273" max="11273" width="21.7109375" style="1256" customWidth="1"/>
    <col min="11274" max="11274" width="23.28515625" style="1256" customWidth="1"/>
    <col min="11275" max="11276" width="15.7109375" style="1256" customWidth="1"/>
    <col min="11277" max="11277" width="9.28515625" style="1256" customWidth="1"/>
    <col min="11278" max="11520" width="9.28515625" style="1256"/>
    <col min="11521" max="11521" width="11.28515625" style="1256" customWidth="1"/>
    <col min="11522" max="11522" width="9.5703125" style="1256" customWidth="1"/>
    <col min="11523" max="11523" width="48.28515625" style="1256" customWidth="1"/>
    <col min="11524" max="11524" width="81.7109375" style="1256" customWidth="1"/>
    <col min="11525" max="11525" width="22.7109375" style="1256" customWidth="1"/>
    <col min="11526" max="11526" width="23.5703125" style="1256" customWidth="1"/>
    <col min="11527" max="11527" width="21.7109375" style="1256" customWidth="1"/>
    <col min="11528" max="11528" width="23.28515625" style="1256" customWidth="1"/>
    <col min="11529" max="11529" width="21.7109375" style="1256" customWidth="1"/>
    <col min="11530" max="11530" width="23.28515625" style="1256" customWidth="1"/>
    <col min="11531" max="11532" width="15.7109375" style="1256" customWidth="1"/>
    <col min="11533" max="11533" width="9.28515625" style="1256" customWidth="1"/>
    <col min="11534" max="11776" width="9.28515625" style="1256"/>
    <col min="11777" max="11777" width="11.28515625" style="1256" customWidth="1"/>
    <col min="11778" max="11778" width="9.5703125" style="1256" customWidth="1"/>
    <col min="11779" max="11779" width="48.28515625" style="1256" customWidth="1"/>
    <col min="11780" max="11780" width="81.7109375" style="1256" customWidth="1"/>
    <col min="11781" max="11781" width="22.7109375" style="1256" customWidth="1"/>
    <col min="11782" max="11782" width="23.5703125" style="1256" customWidth="1"/>
    <col min="11783" max="11783" width="21.7109375" style="1256" customWidth="1"/>
    <col min="11784" max="11784" width="23.28515625" style="1256" customWidth="1"/>
    <col min="11785" max="11785" width="21.7109375" style="1256" customWidth="1"/>
    <col min="11786" max="11786" width="23.28515625" style="1256" customWidth="1"/>
    <col min="11787" max="11788" width="15.7109375" style="1256" customWidth="1"/>
    <col min="11789" max="11789" width="9.28515625" style="1256" customWidth="1"/>
    <col min="11790" max="12032" width="9.28515625" style="1256"/>
    <col min="12033" max="12033" width="11.28515625" style="1256" customWidth="1"/>
    <col min="12034" max="12034" width="9.5703125" style="1256" customWidth="1"/>
    <col min="12035" max="12035" width="48.28515625" style="1256" customWidth="1"/>
    <col min="12036" max="12036" width="81.7109375" style="1256" customWidth="1"/>
    <col min="12037" max="12037" width="22.7109375" style="1256" customWidth="1"/>
    <col min="12038" max="12038" width="23.5703125" style="1256" customWidth="1"/>
    <col min="12039" max="12039" width="21.7109375" style="1256" customWidth="1"/>
    <col min="12040" max="12040" width="23.28515625" style="1256" customWidth="1"/>
    <col min="12041" max="12041" width="21.7109375" style="1256" customWidth="1"/>
    <col min="12042" max="12042" width="23.28515625" style="1256" customWidth="1"/>
    <col min="12043" max="12044" width="15.7109375" style="1256" customWidth="1"/>
    <col min="12045" max="12045" width="9.28515625" style="1256" customWidth="1"/>
    <col min="12046" max="12288" width="9.28515625" style="1256"/>
    <col min="12289" max="12289" width="11.28515625" style="1256" customWidth="1"/>
    <col min="12290" max="12290" width="9.5703125" style="1256" customWidth="1"/>
    <col min="12291" max="12291" width="48.28515625" style="1256" customWidth="1"/>
    <col min="12292" max="12292" width="81.7109375" style="1256" customWidth="1"/>
    <col min="12293" max="12293" width="22.7109375" style="1256" customWidth="1"/>
    <col min="12294" max="12294" width="23.5703125" style="1256" customWidth="1"/>
    <col min="12295" max="12295" width="21.7109375" style="1256" customWidth="1"/>
    <col min="12296" max="12296" width="23.28515625" style="1256" customWidth="1"/>
    <col min="12297" max="12297" width="21.7109375" style="1256" customWidth="1"/>
    <col min="12298" max="12298" width="23.28515625" style="1256" customWidth="1"/>
    <col min="12299" max="12300" width="15.7109375" style="1256" customWidth="1"/>
    <col min="12301" max="12301" width="9.28515625" style="1256" customWidth="1"/>
    <col min="12302" max="12544" width="9.28515625" style="1256"/>
    <col min="12545" max="12545" width="11.28515625" style="1256" customWidth="1"/>
    <col min="12546" max="12546" width="9.5703125" style="1256" customWidth="1"/>
    <col min="12547" max="12547" width="48.28515625" style="1256" customWidth="1"/>
    <col min="12548" max="12548" width="81.7109375" style="1256" customWidth="1"/>
    <col min="12549" max="12549" width="22.7109375" style="1256" customWidth="1"/>
    <col min="12550" max="12550" width="23.5703125" style="1256" customWidth="1"/>
    <col min="12551" max="12551" width="21.7109375" style="1256" customWidth="1"/>
    <col min="12552" max="12552" width="23.28515625" style="1256" customWidth="1"/>
    <col min="12553" max="12553" width="21.7109375" style="1256" customWidth="1"/>
    <col min="12554" max="12554" width="23.28515625" style="1256" customWidth="1"/>
    <col min="12555" max="12556" width="15.7109375" style="1256" customWidth="1"/>
    <col min="12557" max="12557" width="9.28515625" style="1256" customWidth="1"/>
    <col min="12558" max="12800" width="9.28515625" style="1256"/>
    <col min="12801" max="12801" width="11.28515625" style="1256" customWidth="1"/>
    <col min="12802" max="12802" width="9.5703125" style="1256" customWidth="1"/>
    <col min="12803" max="12803" width="48.28515625" style="1256" customWidth="1"/>
    <col min="12804" max="12804" width="81.7109375" style="1256" customWidth="1"/>
    <col min="12805" max="12805" width="22.7109375" style="1256" customWidth="1"/>
    <col min="12806" max="12806" width="23.5703125" style="1256" customWidth="1"/>
    <col min="12807" max="12807" width="21.7109375" style="1256" customWidth="1"/>
    <col min="12808" max="12808" width="23.28515625" style="1256" customWidth="1"/>
    <col min="12809" max="12809" width="21.7109375" style="1256" customWidth="1"/>
    <col min="12810" max="12810" width="23.28515625" style="1256" customWidth="1"/>
    <col min="12811" max="12812" width="15.7109375" style="1256" customWidth="1"/>
    <col min="12813" max="12813" width="9.28515625" style="1256" customWidth="1"/>
    <col min="12814" max="13056" width="9.28515625" style="1256"/>
    <col min="13057" max="13057" width="11.28515625" style="1256" customWidth="1"/>
    <col min="13058" max="13058" width="9.5703125" style="1256" customWidth="1"/>
    <col min="13059" max="13059" width="48.28515625" style="1256" customWidth="1"/>
    <col min="13060" max="13060" width="81.7109375" style="1256" customWidth="1"/>
    <col min="13061" max="13061" width="22.7109375" style="1256" customWidth="1"/>
    <col min="13062" max="13062" width="23.5703125" style="1256" customWidth="1"/>
    <col min="13063" max="13063" width="21.7109375" style="1256" customWidth="1"/>
    <col min="13064" max="13064" width="23.28515625" style="1256" customWidth="1"/>
    <col min="13065" max="13065" width="21.7109375" style="1256" customWidth="1"/>
    <col min="13066" max="13066" width="23.28515625" style="1256" customWidth="1"/>
    <col min="13067" max="13068" width="15.7109375" style="1256" customWidth="1"/>
    <col min="13069" max="13069" width="9.28515625" style="1256" customWidth="1"/>
    <col min="13070" max="13312" width="9.28515625" style="1256"/>
    <col min="13313" max="13313" width="11.28515625" style="1256" customWidth="1"/>
    <col min="13314" max="13314" width="9.5703125" style="1256" customWidth="1"/>
    <col min="13315" max="13315" width="48.28515625" style="1256" customWidth="1"/>
    <col min="13316" max="13316" width="81.7109375" style="1256" customWidth="1"/>
    <col min="13317" max="13317" width="22.7109375" style="1256" customWidth="1"/>
    <col min="13318" max="13318" width="23.5703125" style="1256" customWidth="1"/>
    <col min="13319" max="13319" width="21.7109375" style="1256" customWidth="1"/>
    <col min="13320" max="13320" width="23.28515625" style="1256" customWidth="1"/>
    <col min="13321" max="13321" width="21.7109375" style="1256" customWidth="1"/>
    <col min="13322" max="13322" width="23.28515625" style="1256" customWidth="1"/>
    <col min="13323" max="13324" width="15.7109375" style="1256" customWidth="1"/>
    <col min="13325" max="13325" width="9.28515625" style="1256" customWidth="1"/>
    <col min="13326" max="13568" width="9.28515625" style="1256"/>
    <col min="13569" max="13569" width="11.28515625" style="1256" customWidth="1"/>
    <col min="13570" max="13570" width="9.5703125" style="1256" customWidth="1"/>
    <col min="13571" max="13571" width="48.28515625" style="1256" customWidth="1"/>
    <col min="13572" max="13572" width="81.7109375" style="1256" customWidth="1"/>
    <col min="13573" max="13573" width="22.7109375" style="1256" customWidth="1"/>
    <col min="13574" max="13574" width="23.5703125" style="1256" customWidth="1"/>
    <col min="13575" max="13575" width="21.7109375" style="1256" customWidth="1"/>
    <col min="13576" max="13576" width="23.28515625" style="1256" customWidth="1"/>
    <col min="13577" max="13577" width="21.7109375" style="1256" customWidth="1"/>
    <col min="13578" max="13578" width="23.28515625" style="1256" customWidth="1"/>
    <col min="13579" max="13580" width="15.7109375" style="1256" customWidth="1"/>
    <col min="13581" max="13581" width="9.28515625" style="1256" customWidth="1"/>
    <col min="13582" max="13824" width="9.28515625" style="1256"/>
    <col min="13825" max="13825" width="11.28515625" style="1256" customWidth="1"/>
    <col min="13826" max="13826" width="9.5703125" style="1256" customWidth="1"/>
    <col min="13827" max="13827" width="48.28515625" style="1256" customWidth="1"/>
    <col min="13828" max="13828" width="81.7109375" style="1256" customWidth="1"/>
    <col min="13829" max="13829" width="22.7109375" style="1256" customWidth="1"/>
    <col min="13830" max="13830" width="23.5703125" style="1256" customWidth="1"/>
    <col min="13831" max="13831" width="21.7109375" style="1256" customWidth="1"/>
    <col min="13832" max="13832" width="23.28515625" style="1256" customWidth="1"/>
    <col min="13833" max="13833" width="21.7109375" style="1256" customWidth="1"/>
    <col min="13834" max="13834" width="23.28515625" style="1256" customWidth="1"/>
    <col min="13835" max="13836" width="15.7109375" style="1256" customWidth="1"/>
    <col min="13837" max="13837" width="9.28515625" style="1256" customWidth="1"/>
    <col min="13838" max="14080" width="9.28515625" style="1256"/>
    <col min="14081" max="14081" width="11.28515625" style="1256" customWidth="1"/>
    <col min="14082" max="14082" width="9.5703125" style="1256" customWidth="1"/>
    <col min="14083" max="14083" width="48.28515625" style="1256" customWidth="1"/>
    <col min="14084" max="14084" width="81.7109375" style="1256" customWidth="1"/>
    <col min="14085" max="14085" width="22.7109375" style="1256" customWidth="1"/>
    <col min="14086" max="14086" width="23.5703125" style="1256" customWidth="1"/>
    <col min="14087" max="14087" width="21.7109375" style="1256" customWidth="1"/>
    <col min="14088" max="14088" width="23.28515625" style="1256" customWidth="1"/>
    <col min="14089" max="14089" width="21.7109375" style="1256" customWidth="1"/>
    <col min="14090" max="14090" width="23.28515625" style="1256" customWidth="1"/>
    <col min="14091" max="14092" width="15.7109375" style="1256" customWidth="1"/>
    <col min="14093" max="14093" width="9.28515625" style="1256" customWidth="1"/>
    <col min="14094" max="14336" width="9.28515625" style="1256"/>
    <col min="14337" max="14337" width="11.28515625" style="1256" customWidth="1"/>
    <col min="14338" max="14338" width="9.5703125" style="1256" customWidth="1"/>
    <col min="14339" max="14339" width="48.28515625" style="1256" customWidth="1"/>
    <col min="14340" max="14340" width="81.7109375" style="1256" customWidth="1"/>
    <col min="14341" max="14341" width="22.7109375" style="1256" customWidth="1"/>
    <col min="14342" max="14342" width="23.5703125" style="1256" customWidth="1"/>
    <col min="14343" max="14343" width="21.7109375" style="1256" customWidth="1"/>
    <col min="14344" max="14344" width="23.28515625" style="1256" customWidth="1"/>
    <col min="14345" max="14345" width="21.7109375" style="1256" customWidth="1"/>
    <col min="14346" max="14346" width="23.28515625" style="1256" customWidth="1"/>
    <col min="14347" max="14348" width="15.7109375" style="1256" customWidth="1"/>
    <col min="14349" max="14349" width="9.28515625" style="1256" customWidth="1"/>
    <col min="14350" max="14592" width="9.28515625" style="1256"/>
    <col min="14593" max="14593" width="11.28515625" style="1256" customWidth="1"/>
    <col min="14594" max="14594" width="9.5703125" style="1256" customWidth="1"/>
    <col min="14595" max="14595" width="48.28515625" style="1256" customWidth="1"/>
    <col min="14596" max="14596" width="81.7109375" style="1256" customWidth="1"/>
    <col min="14597" max="14597" width="22.7109375" style="1256" customWidth="1"/>
    <col min="14598" max="14598" width="23.5703125" style="1256" customWidth="1"/>
    <col min="14599" max="14599" width="21.7109375" style="1256" customWidth="1"/>
    <col min="14600" max="14600" width="23.28515625" style="1256" customWidth="1"/>
    <col min="14601" max="14601" width="21.7109375" style="1256" customWidth="1"/>
    <col min="14602" max="14602" width="23.28515625" style="1256" customWidth="1"/>
    <col min="14603" max="14604" width="15.7109375" style="1256" customWidth="1"/>
    <col min="14605" max="14605" width="9.28515625" style="1256" customWidth="1"/>
    <col min="14606" max="14848" width="9.28515625" style="1256"/>
    <col min="14849" max="14849" width="11.28515625" style="1256" customWidth="1"/>
    <col min="14850" max="14850" width="9.5703125" style="1256" customWidth="1"/>
    <col min="14851" max="14851" width="48.28515625" style="1256" customWidth="1"/>
    <col min="14852" max="14852" width="81.7109375" style="1256" customWidth="1"/>
    <col min="14853" max="14853" width="22.7109375" style="1256" customWidth="1"/>
    <col min="14854" max="14854" width="23.5703125" style="1256" customWidth="1"/>
    <col min="14855" max="14855" width="21.7109375" style="1256" customWidth="1"/>
    <col min="14856" max="14856" width="23.28515625" style="1256" customWidth="1"/>
    <col min="14857" max="14857" width="21.7109375" style="1256" customWidth="1"/>
    <col min="14858" max="14858" width="23.28515625" style="1256" customWidth="1"/>
    <col min="14859" max="14860" width="15.7109375" style="1256" customWidth="1"/>
    <col min="14861" max="14861" width="9.28515625" style="1256" customWidth="1"/>
    <col min="14862" max="15104" width="9.28515625" style="1256"/>
    <col min="15105" max="15105" width="11.28515625" style="1256" customWidth="1"/>
    <col min="15106" max="15106" width="9.5703125" style="1256" customWidth="1"/>
    <col min="15107" max="15107" width="48.28515625" style="1256" customWidth="1"/>
    <col min="15108" max="15108" width="81.7109375" style="1256" customWidth="1"/>
    <col min="15109" max="15109" width="22.7109375" style="1256" customWidth="1"/>
    <col min="15110" max="15110" width="23.5703125" style="1256" customWidth="1"/>
    <col min="15111" max="15111" width="21.7109375" style="1256" customWidth="1"/>
    <col min="15112" max="15112" width="23.28515625" style="1256" customWidth="1"/>
    <col min="15113" max="15113" width="21.7109375" style="1256" customWidth="1"/>
    <col min="15114" max="15114" width="23.28515625" style="1256" customWidth="1"/>
    <col min="15115" max="15116" width="15.7109375" style="1256" customWidth="1"/>
    <col min="15117" max="15117" width="9.28515625" style="1256" customWidth="1"/>
    <col min="15118" max="15360" width="9.28515625" style="1256"/>
    <col min="15361" max="15361" width="11.28515625" style="1256" customWidth="1"/>
    <col min="15362" max="15362" width="9.5703125" style="1256" customWidth="1"/>
    <col min="15363" max="15363" width="48.28515625" style="1256" customWidth="1"/>
    <col min="15364" max="15364" width="81.7109375" style="1256" customWidth="1"/>
    <col min="15365" max="15365" width="22.7109375" style="1256" customWidth="1"/>
    <col min="15366" max="15366" width="23.5703125" style="1256" customWidth="1"/>
    <col min="15367" max="15367" width="21.7109375" style="1256" customWidth="1"/>
    <col min="15368" max="15368" width="23.28515625" style="1256" customWidth="1"/>
    <col min="15369" max="15369" width="21.7109375" style="1256" customWidth="1"/>
    <col min="15370" max="15370" width="23.28515625" style="1256" customWidth="1"/>
    <col min="15371" max="15372" width="15.7109375" style="1256" customWidth="1"/>
    <col min="15373" max="15373" width="9.28515625" style="1256" customWidth="1"/>
    <col min="15374" max="15616" width="9.28515625" style="1256"/>
    <col min="15617" max="15617" width="11.28515625" style="1256" customWidth="1"/>
    <col min="15618" max="15618" width="9.5703125" style="1256" customWidth="1"/>
    <col min="15619" max="15619" width="48.28515625" style="1256" customWidth="1"/>
    <col min="15620" max="15620" width="81.7109375" style="1256" customWidth="1"/>
    <col min="15621" max="15621" width="22.7109375" style="1256" customWidth="1"/>
    <col min="15622" max="15622" width="23.5703125" style="1256" customWidth="1"/>
    <col min="15623" max="15623" width="21.7109375" style="1256" customWidth="1"/>
    <col min="15624" max="15624" width="23.28515625" style="1256" customWidth="1"/>
    <col min="15625" max="15625" width="21.7109375" style="1256" customWidth="1"/>
    <col min="15626" max="15626" width="23.28515625" style="1256" customWidth="1"/>
    <col min="15627" max="15628" width="15.7109375" style="1256" customWidth="1"/>
    <col min="15629" max="15629" width="9.28515625" style="1256" customWidth="1"/>
    <col min="15630" max="15872" width="9.28515625" style="1256"/>
    <col min="15873" max="15873" width="11.28515625" style="1256" customWidth="1"/>
    <col min="15874" max="15874" width="9.5703125" style="1256" customWidth="1"/>
    <col min="15875" max="15875" width="48.28515625" style="1256" customWidth="1"/>
    <col min="15876" max="15876" width="81.7109375" style="1256" customWidth="1"/>
    <col min="15877" max="15877" width="22.7109375" style="1256" customWidth="1"/>
    <col min="15878" max="15878" width="23.5703125" style="1256" customWidth="1"/>
    <col min="15879" max="15879" width="21.7109375" style="1256" customWidth="1"/>
    <col min="15880" max="15880" width="23.28515625" style="1256" customWidth="1"/>
    <col min="15881" max="15881" width="21.7109375" style="1256" customWidth="1"/>
    <col min="15882" max="15882" width="23.28515625" style="1256" customWidth="1"/>
    <col min="15883" max="15884" width="15.7109375" style="1256" customWidth="1"/>
    <col min="15885" max="15885" width="9.28515625" style="1256" customWidth="1"/>
    <col min="15886" max="16128" width="9.28515625" style="1256"/>
    <col min="16129" max="16129" width="11.28515625" style="1256" customWidth="1"/>
    <col min="16130" max="16130" width="9.5703125" style="1256" customWidth="1"/>
    <col min="16131" max="16131" width="48.28515625" style="1256" customWidth="1"/>
    <col min="16132" max="16132" width="81.7109375" style="1256" customWidth="1"/>
    <col min="16133" max="16133" width="22.7109375" style="1256" customWidth="1"/>
    <col min="16134" max="16134" width="23.5703125" style="1256" customWidth="1"/>
    <col min="16135" max="16135" width="21.7109375" style="1256" customWidth="1"/>
    <col min="16136" max="16136" width="23.28515625" style="1256" customWidth="1"/>
    <col min="16137" max="16137" width="21.7109375" style="1256" customWidth="1"/>
    <col min="16138" max="16138" width="23.28515625" style="1256" customWidth="1"/>
    <col min="16139" max="16140" width="15.7109375" style="1256" customWidth="1"/>
    <col min="16141" max="16141" width="9.28515625" style="1256" customWidth="1"/>
    <col min="16142" max="16384" width="9.28515625" style="1256"/>
  </cols>
  <sheetData>
    <row r="1" spans="1:12" ht="22.5" customHeight="1">
      <c r="A1" s="1247" t="s">
        <v>803</v>
      </c>
      <c r="B1" s="1248"/>
      <c r="C1" s="1249"/>
      <c r="D1" s="1250"/>
      <c r="E1" s="1251"/>
      <c r="F1" s="1251"/>
      <c r="G1" s="1252"/>
      <c r="H1" s="1253"/>
      <c r="I1" s="1253"/>
      <c r="J1" s="1252"/>
      <c r="K1" s="1254"/>
      <c r="L1" s="1255"/>
    </row>
    <row r="2" spans="1:12" ht="22.5" customHeight="1">
      <c r="A2" s="1766" t="s">
        <v>804</v>
      </c>
      <c r="B2" s="1767"/>
      <c r="C2" s="1767"/>
      <c r="D2" s="1767"/>
      <c r="E2" s="1767"/>
      <c r="F2" s="1767"/>
      <c r="G2" s="1768"/>
      <c r="H2" s="1769"/>
      <c r="I2" s="1768"/>
      <c r="J2" s="1769"/>
      <c r="K2" s="1769"/>
      <c r="L2" s="1769"/>
    </row>
    <row r="3" spans="1:12" ht="28.5" customHeight="1" thickBot="1">
      <c r="A3" s="1257"/>
      <c r="B3" s="1258"/>
      <c r="C3" s="1249"/>
      <c r="D3" s="1259"/>
      <c r="E3" s="1251"/>
      <c r="F3" s="1260"/>
      <c r="G3" s="1252"/>
      <c r="H3" s="1253"/>
      <c r="I3" s="1253"/>
      <c r="J3" s="1252"/>
      <c r="K3" s="1770" t="s">
        <v>2</v>
      </c>
      <c r="L3" s="1770"/>
    </row>
    <row r="4" spans="1:12" ht="18" customHeight="1">
      <c r="A4" s="1771" t="s">
        <v>805</v>
      </c>
      <c r="B4" s="1773" t="s">
        <v>806</v>
      </c>
      <c r="C4" s="1773"/>
      <c r="D4" s="1773" t="s">
        <v>807</v>
      </c>
      <c r="E4" s="1773" t="s">
        <v>808</v>
      </c>
      <c r="F4" s="1775"/>
      <c r="G4" s="1776" t="s">
        <v>809</v>
      </c>
      <c r="H4" s="1777"/>
      <c r="I4" s="1778" t="s">
        <v>235</v>
      </c>
      <c r="J4" s="1779"/>
      <c r="K4" s="1780" t="s">
        <v>449</v>
      </c>
      <c r="L4" s="1781"/>
    </row>
    <row r="5" spans="1:12" ht="62.45" customHeight="1">
      <c r="A5" s="1772"/>
      <c r="B5" s="1774"/>
      <c r="C5" s="1774"/>
      <c r="D5" s="1774"/>
      <c r="E5" s="1261" t="s">
        <v>810</v>
      </c>
      <c r="F5" s="1262" t="s">
        <v>811</v>
      </c>
      <c r="G5" s="1263" t="s">
        <v>810</v>
      </c>
      <c r="H5" s="1262" t="s">
        <v>811</v>
      </c>
      <c r="I5" s="1264" t="s">
        <v>810</v>
      </c>
      <c r="J5" s="1262" t="s">
        <v>811</v>
      </c>
      <c r="K5" s="1265" t="s">
        <v>812</v>
      </c>
      <c r="L5" s="1266" t="s">
        <v>813</v>
      </c>
    </row>
    <row r="6" spans="1:12" s="1267" customFormat="1" ht="13.15" customHeight="1" thickBot="1">
      <c r="A6" s="1648">
        <v>1</v>
      </c>
      <c r="B6" s="1649">
        <v>2</v>
      </c>
      <c r="C6" s="1650">
        <v>3</v>
      </c>
      <c r="D6" s="1649">
        <v>4</v>
      </c>
      <c r="E6" s="1649">
        <v>5</v>
      </c>
      <c r="F6" s="1651">
        <v>6</v>
      </c>
      <c r="G6" s="1651">
        <v>7</v>
      </c>
      <c r="H6" s="1651">
        <v>8</v>
      </c>
      <c r="I6" s="1651">
        <v>9</v>
      </c>
      <c r="J6" s="1651">
        <v>10</v>
      </c>
      <c r="K6" s="1649">
        <v>11</v>
      </c>
      <c r="L6" s="1652">
        <v>12</v>
      </c>
    </row>
    <row r="7" spans="1:12" s="1267" customFormat="1" ht="60.75" customHeight="1" thickBot="1">
      <c r="A7" s="1646">
        <v>12</v>
      </c>
      <c r="B7" s="1277">
        <v>751</v>
      </c>
      <c r="C7" s="1278" t="s">
        <v>944</v>
      </c>
      <c r="D7" s="1279" t="s">
        <v>814</v>
      </c>
      <c r="E7" s="1280"/>
      <c r="F7" s="1647"/>
      <c r="G7" s="1282">
        <v>86300</v>
      </c>
      <c r="H7" s="1282">
        <f t="shared" ref="H7:H18" si="0">G7</f>
        <v>86300</v>
      </c>
      <c r="I7" s="1282">
        <v>86248.13</v>
      </c>
      <c r="J7" s="1282">
        <f>I7</f>
        <v>86248.13</v>
      </c>
      <c r="K7" s="1283">
        <v>0</v>
      </c>
      <c r="L7" s="1408">
        <f>I7/G7</f>
        <v>0.99939895712630367</v>
      </c>
    </row>
    <row r="8" spans="1:12" s="1267" customFormat="1" ht="45.75" customHeight="1" thickBot="1">
      <c r="A8" s="1276" t="s">
        <v>815</v>
      </c>
      <c r="B8" s="1277">
        <v>755</v>
      </c>
      <c r="C8" s="1278" t="s">
        <v>402</v>
      </c>
      <c r="D8" s="1279" t="s">
        <v>816</v>
      </c>
      <c r="E8" s="1280"/>
      <c r="F8" s="1281"/>
      <c r="G8" s="1282">
        <v>121486</v>
      </c>
      <c r="H8" s="1282">
        <f t="shared" si="0"/>
        <v>121486</v>
      </c>
      <c r="I8" s="1273">
        <v>6062.6</v>
      </c>
      <c r="J8" s="1273">
        <f>I8</f>
        <v>6062.6</v>
      </c>
      <c r="K8" s="1283">
        <v>0</v>
      </c>
      <c r="L8" s="1275">
        <f t="shared" ref="L8:L34" si="1">I8/G8</f>
        <v>4.9903692606555493E-2</v>
      </c>
    </row>
    <row r="9" spans="1:12" s="1267" customFormat="1" ht="45.75" customHeight="1" thickBot="1">
      <c r="A9" s="1284" t="s">
        <v>817</v>
      </c>
      <c r="B9" s="1269">
        <v>755</v>
      </c>
      <c r="C9" s="1270" t="s">
        <v>402</v>
      </c>
      <c r="D9" s="1271" t="s">
        <v>816</v>
      </c>
      <c r="E9" s="1272"/>
      <c r="F9" s="1285"/>
      <c r="G9" s="1273">
        <v>121486</v>
      </c>
      <c r="H9" s="1273">
        <f t="shared" si="0"/>
        <v>121486</v>
      </c>
      <c r="I9" s="1273">
        <v>6062.6</v>
      </c>
      <c r="J9" s="1273">
        <f>I9</f>
        <v>6062.6</v>
      </c>
      <c r="K9" s="1274">
        <v>0</v>
      </c>
      <c r="L9" s="1275">
        <f t="shared" si="1"/>
        <v>4.9903692606555493E-2</v>
      </c>
    </row>
    <row r="10" spans="1:12" s="1267" customFormat="1" ht="45.75" customHeight="1" thickBot="1">
      <c r="A10" s="1286" t="s">
        <v>818</v>
      </c>
      <c r="B10" s="1287">
        <v>755</v>
      </c>
      <c r="C10" s="1288" t="s">
        <v>402</v>
      </c>
      <c r="D10" s="1289" t="s">
        <v>816</v>
      </c>
      <c r="E10" s="1290"/>
      <c r="F10" s="1291"/>
      <c r="G10" s="1292">
        <v>218287</v>
      </c>
      <c r="H10" s="1292">
        <f t="shared" si="0"/>
        <v>218287</v>
      </c>
      <c r="I10" s="1292">
        <v>92910.73</v>
      </c>
      <c r="J10" s="1273">
        <f>I10</f>
        <v>92910.73</v>
      </c>
      <c r="K10" s="1293">
        <v>0</v>
      </c>
      <c r="L10" s="1275">
        <f t="shared" si="1"/>
        <v>0.42563565397847786</v>
      </c>
    </row>
    <row r="11" spans="1:12" s="1267" customFormat="1" ht="45.75" customHeight="1" thickBot="1">
      <c r="A11" s="1284" t="s">
        <v>819</v>
      </c>
      <c r="B11" s="1269">
        <v>755</v>
      </c>
      <c r="C11" s="1270" t="s">
        <v>402</v>
      </c>
      <c r="D11" s="1271" t="s">
        <v>816</v>
      </c>
      <c r="E11" s="1272"/>
      <c r="F11" s="1285"/>
      <c r="G11" s="1273">
        <v>121486</v>
      </c>
      <c r="H11" s="1273">
        <f t="shared" si="0"/>
        <v>121486</v>
      </c>
      <c r="I11" s="1273">
        <v>6062.6</v>
      </c>
      <c r="J11" s="1273">
        <f t="shared" ref="J11:J18" si="2">I11</f>
        <v>6062.6</v>
      </c>
      <c r="K11" s="1274">
        <v>0</v>
      </c>
      <c r="L11" s="1275">
        <f t="shared" si="1"/>
        <v>4.9903692606555493E-2</v>
      </c>
    </row>
    <row r="12" spans="1:12" s="1267" customFormat="1" ht="45.75" customHeight="1" thickBot="1">
      <c r="A12" s="1286" t="s">
        <v>820</v>
      </c>
      <c r="B12" s="1287">
        <v>755</v>
      </c>
      <c r="C12" s="1288" t="s">
        <v>402</v>
      </c>
      <c r="D12" s="1289" t="s">
        <v>816</v>
      </c>
      <c r="E12" s="1290"/>
      <c r="F12" s="1291"/>
      <c r="G12" s="1292">
        <v>121486</v>
      </c>
      <c r="H12" s="1292">
        <f t="shared" si="0"/>
        <v>121486</v>
      </c>
      <c r="I12" s="1273">
        <v>6062.6</v>
      </c>
      <c r="J12" s="1273">
        <f t="shared" si="2"/>
        <v>6062.6</v>
      </c>
      <c r="K12" s="1293">
        <v>0</v>
      </c>
      <c r="L12" s="1275">
        <f t="shared" si="1"/>
        <v>4.9903692606555493E-2</v>
      </c>
    </row>
    <row r="13" spans="1:12" s="1267" customFormat="1" ht="45.75" customHeight="1" thickBot="1">
      <c r="A13" s="1284" t="s">
        <v>821</v>
      </c>
      <c r="B13" s="1269">
        <v>755</v>
      </c>
      <c r="C13" s="1270" t="s">
        <v>402</v>
      </c>
      <c r="D13" s="1271" t="s">
        <v>816</v>
      </c>
      <c r="E13" s="1272"/>
      <c r="F13" s="1285"/>
      <c r="G13" s="1273">
        <v>121487</v>
      </c>
      <c r="H13" s="1273">
        <f t="shared" si="0"/>
        <v>121487</v>
      </c>
      <c r="I13" s="1273">
        <v>6062.86</v>
      </c>
      <c r="J13" s="1273">
        <f t="shared" si="2"/>
        <v>6062.86</v>
      </c>
      <c r="K13" s="1274">
        <v>0</v>
      </c>
      <c r="L13" s="1275">
        <f t="shared" si="1"/>
        <v>4.9905421979306426E-2</v>
      </c>
    </row>
    <row r="14" spans="1:12" s="1267" customFormat="1" ht="45.75" customHeight="1" thickBot="1">
      <c r="A14" s="1286" t="s">
        <v>822</v>
      </c>
      <c r="B14" s="1287">
        <v>755</v>
      </c>
      <c r="C14" s="1288" t="s">
        <v>402</v>
      </c>
      <c r="D14" s="1289" t="s">
        <v>816</v>
      </c>
      <c r="E14" s="1290"/>
      <c r="F14" s="1291"/>
      <c r="G14" s="1292">
        <v>121486</v>
      </c>
      <c r="H14" s="1292">
        <f t="shared" si="0"/>
        <v>121486</v>
      </c>
      <c r="I14" s="1273">
        <v>6062.6</v>
      </c>
      <c r="J14" s="1273">
        <f t="shared" si="2"/>
        <v>6062.6</v>
      </c>
      <c r="K14" s="1293">
        <v>0</v>
      </c>
      <c r="L14" s="1275">
        <f t="shared" si="1"/>
        <v>4.9903692606555493E-2</v>
      </c>
    </row>
    <row r="15" spans="1:12" s="1267" customFormat="1" ht="45.75" customHeight="1" thickBot="1">
      <c r="A15" s="1284" t="s">
        <v>823</v>
      </c>
      <c r="B15" s="1269">
        <v>755</v>
      </c>
      <c r="C15" s="1270" t="s">
        <v>402</v>
      </c>
      <c r="D15" s="1271" t="s">
        <v>816</v>
      </c>
      <c r="E15" s="1272"/>
      <c r="F15" s="1285"/>
      <c r="G15" s="1273">
        <v>121486</v>
      </c>
      <c r="H15" s="1273">
        <f t="shared" si="0"/>
        <v>121486</v>
      </c>
      <c r="I15" s="1273">
        <v>6062.6</v>
      </c>
      <c r="J15" s="1273">
        <f t="shared" si="2"/>
        <v>6062.6</v>
      </c>
      <c r="K15" s="1274">
        <v>0</v>
      </c>
      <c r="L15" s="1275">
        <f t="shared" si="1"/>
        <v>4.9903692606555493E-2</v>
      </c>
    </row>
    <row r="16" spans="1:12" s="1267" customFormat="1" ht="45.75" customHeight="1" thickBot="1">
      <c r="A16" s="1286" t="s">
        <v>824</v>
      </c>
      <c r="B16" s="1287">
        <v>755</v>
      </c>
      <c r="C16" s="1288" t="s">
        <v>402</v>
      </c>
      <c r="D16" s="1289" t="s">
        <v>816</v>
      </c>
      <c r="E16" s="1290"/>
      <c r="F16" s="1291"/>
      <c r="G16" s="1292">
        <v>121486</v>
      </c>
      <c r="H16" s="1292">
        <f t="shared" si="0"/>
        <v>121486</v>
      </c>
      <c r="I16" s="1273">
        <v>6062.6</v>
      </c>
      <c r="J16" s="1273">
        <f t="shared" si="2"/>
        <v>6062.6</v>
      </c>
      <c r="K16" s="1293">
        <v>0</v>
      </c>
      <c r="L16" s="1275">
        <f t="shared" si="1"/>
        <v>4.9903692606555493E-2</v>
      </c>
    </row>
    <row r="17" spans="1:12" s="1267" customFormat="1" ht="45.75" customHeight="1" thickBot="1">
      <c r="A17" s="1284" t="s">
        <v>825</v>
      </c>
      <c r="B17" s="1269">
        <v>755</v>
      </c>
      <c r="C17" s="1270" t="s">
        <v>402</v>
      </c>
      <c r="D17" s="1271" t="s">
        <v>816</v>
      </c>
      <c r="E17" s="1272"/>
      <c r="F17" s="1285"/>
      <c r="G17" s="1273">
        <v>121486</v>
      </c>
      <c r="H17" s="1273">
        <f t="shared" si="0"/>
        <v>121486</v>
      </c>
      <c r="I17" s="1273">
        <v>6062.6</v>
      </c>
      <c r="J17" s="1273">
        <f t="shared" si="2"/>
        <v>6062.6</v>
      </c>
      <c r="K17" s="1274">
        <v>0</v>
      </c>
      <c r="L17" s="1275">
        <f t="shared" si="1"/>
        <v>4.9903692606555493E-2</v>
      </c>
    </row>
    <row r="18" spans="1:12" s="1267" customFormat="1" ht="46.5" customHeight="1" thickBot="1">
      <c r="A18" s="1286" t="s">
        <v>826</v>
      </c>
      <c r="B18" s="1287">
        <v>755</v>
      </c>
      <c r="C18" s="1288" t="s">
        <v>402</v>
      </c>
      <c r="D18" s="1289" t="s">
        <v>816</v>
      </c>
      <c r="E18" s="1290"/>
      <c r="F18" s="1291"/>
      <c r="G18" s="1292">
        <v>121486</v>
      </c>
      <c r="H18" s="1292">
        <f t="shared" si="0"/>
        <v>121486</v>
      </c>
      <c r="I18" s="1273">
        <v>6062.6</v>
      </c>
      <c r="J18" s="1273">
        <f t="shared" si="2"/>
        <v>6062.6</v>
      </c>
      <c r="K18" s="1293">
        <v>0</v>
      </c>
      <c r="L18" s="1275">
        <f t="shared" si="1"/>
        <v>4.9903692606555493E-2</v>
      </c>
    </row>
    <row r="19" spans="1:12" ht="45" customHeight="1" thickBot="1">
      <c r="A19" s="1268">
        <v>16</v>
      </c>
      <c r="B19" s="1269">
        <v>750</v>
      </c>
      <c r="C19" s="1294" t="s">
        <v>83</v>
      </c>
      <c r="D19" s="1271" t="s">
        <v>816</v>
      </c>
      <c r="E19" s="1295">
        <v>17228000</v>
      </c>
      <c r="F19" s="1295">
        <f>E19</f>
        <v>17228000</v>
      </c>
      <c r="G19" s="1273">
        <v>20132971</v>
      </c>
      <c r="H19" s="1273">
        <f>G19</f>
        <v>20132971</v>
      </c>
      <c r="I19" s="1296">
        <v>15014081.99</v>
      </c>
      <c r="J19" s="1273">
        <f>I19</f>
        <v>15014081.99</v>
      </c>
      <c r="K19" s="1297">
        <f t="shared" ref="K19:K34" si="3">I19/E19</f>
        <v>0.87149303401439515</v>
      </c>
      <c r="L19" s="1275">
        <f t="shared" si="1"/>
        <v>0.74574597013029031</v>
      </c>
    </row>
    <row r="20" spans="1:12" ht="45" customHeight="1" thickBot="1">
      <c r="A20" s="1298">
        <v>17</v>
      </c>
      <c r="B20" s="1299">
        <v>750</v>
      </c>
      <c r="C20" s="1300" t="s">
        <v>83</v>
      </c>
      <c r="D20" s="1301" t="s">
        <v>816</v>
      </c>
      <c r="E20" s="1302">
        <v>35903000</v>
      </c>
      <c r="F20" s="1302">
        <f>E20</f>
        <v>35903000</v>
      </c>
      <c r="G20" s="1303">
        <v>35943780</v>
      </c>
      <c r="H20" s="1303">
        <f>G20</f>
        <v>35943780</v>
      </c>
      <c r="I20" s="1304">
        <v>30949323.550000008</v>
      </c>
      <c r="J20" s="1305">
        <f>I20</f>
        <v>30949323.550000008</v>
      </c>
      <c r="K20" s="1306">
        <f t="shared" si="3"/>
        <v>0.86202611341670632</v>
      </c>
      <c r="L20" s="1307">
        <f t="shared" si="1"/>
        <v>0.86104810206383431</v>
      </c>
    </row>
    <row r="21" spans="1:12" ht="45" customHeight="1">
      <c r="A21" s="1782">
        <v>18</v>
      </c>
      <c r="B21" s="1308">
        <v>710</v>
      </c>
      <c r="C21" s="1309" t="s">
        <v>827</v>
      </c>
      <c r="D21" s="1310" t="s">
        <v>816</v>
      </c>
      <c r="E21" s="1311">
        <v>609000</v>
      </c>
      <c r="F21" s="1784">
        <f>E21+E22</f>
        <v>3390000</v>
      </c>
      <c r="G21" s="1313">
        <v>609000</v>
      </c>
      <c r="H21" s="1786">
        <f>SUM(G21:G22)</f>
        <v>2405579</v>
      </c>
      <c r="I21" s="1315">
        <v>140987.24000000002</v>
      </c>
      <c r="J21" s="1788">
        <f>SUM(I21:I22)</f>
        <v>1073281.52</v>
      </c>
      <c r="K21" s="1316">
        <f t="shared" si="3"/>
        <v>0.23150614121510676</v>
      </c>
      <c r="L21" s="1317">
        <f t="shared" si="1"/>
        <v>0.23150614121510676</v>
      </c>
    </row>
    <row r="22" spans="1:12" ht="45" customHeight="1" thickBot="1">
      <c r="A22" s="1783"/>
      <c r="B22" s="1318">
        <v>750</v>
      </c>
      <c r="C22" s="1319" t="s">
        <v>83</v>
      </c>
      <c r="D22" s="1320" t="s">
        <v>816</v>
      </c>
      <c r="E22" s="1321">
        <v>2781000</v>
      </c>
      <c r="F22" s="1785"/>
      <c r="G22" s="1323">
        <v>1796579</v>
      </c>
      <c r="H22" s="1787"/>
      <c r="I22" s="1325">
        <v>932294.28</v>
      </c>
      <c r="J22" s="1789"/>
      <c r="K22" s="1326">
        <f t="shared" si="3"/>
        <v>0.33523706580366774</v>
      </c>
      <c r="L22" s="1327">
        <f t="shared" si="1"/>
        <v>0.51892751724249253</v>
      </c>
    </row>
    <row r="23" spans="1:12" ht="45" customHeight="1">
      <c r="A23" s="1782">
        <v>19</v>
      </c>
      <c r="B23" s="1791">
        <v>750</v>
      </c>
      <c r="C23" s="1794" t="s">
        <v>83</v>
      </c>
      <c r="D23" s="1310" t="s">
        <v>828</v>
      </c>
      <c r="E23" s="1312">
        <v>9999000</v>
      </c>
      <c r="F23" s="1784">
        <f>SUM(E23:E25)</f>
        <v>33058000</v>
      </c>
      <c r="G23" s="1314">
        <v>20806805</v>
      </c>
      <c r="H23" s="1786">
        <f>SUM(G23:G25)</f>
        <v>63171475</v>
      </c>
      <c r="I23" s="1424">
        <v>17461575.619999997</v>
      </c>
      <c r="J23" s="1788">
        <f>I23+I24+I25</f>
        <v>56710727.670000002</v>
      </c>
      <c r="K23" s="1316">
        <f t="shared" si="3"/>
        <v>1.7463321952195217</v>
      </c>
      <c r="L23" s="1317">
        <f t="shared" si="1"/>
        <v>0.83922426436927711</v>
      </c>
    </row>
    <row r="24" spans="1:12" ht="45" customHeight="1">
      <c r="A24" s="1790"/>
      <c r="B24" s="1792"/>
      <c r="C24" s="1795"/>
      <c r="D24" s="1334" t="s">
        <v>814</v>
      </c>
      <c r="E24" s="1336">
        <v>20641000</v>
      </c>
      <c r="F24" s="1797"/>
      <c r="G24" s="1338">
        <v>38048948</v>
      </c>
      <c r="H24" s="1798"/>
      <c r="I24" s="1418">
        <v>36194900.810000002</v>
      </c>
      <c r="J24" s="1799"/>
      <c r="K24" s="1340">
        <f t="shared" si="3"/>
        <v>1.753543956688145</v>
      </c>
      <c r="L24" s="1341">
        <f t="shared" si="1"/>
        <v>0.95127205120099512</v>
      </c>
    </row>
    <row r="25" spans="1:12" ht="45" customHeight="1" thickBot="1">
      <c r="A25" s="1783"/>
      <c r="B25" s="1793"/>
      <c r="C25" s="1796"/>
      <c r="D25" s="1320" t="s">
        <v>816</v>
      </c>
      <c r="E25" s="1322">
        <v>2418000</v>
      </c>
      <c r="F25" s="1785"/>
      <c r="G25" s="1324">
        <v>4315722</v>
      </c>
      <c r="H25" s="1787"/>
      <c r="I25" s="1420">
        <v>3054251.24</v>
      </c>
      <c r="J25" s="1789"/>
      <c r="K25" s="1326">
        <f t="shared" si="3"/>
        <v>1.2631311993382961</v>
      </c>
      <c r="L25" s="1655">
        <f t="shared" si="1"/>
        <v>0.707703424826715</v>
      </c>
    </row>
    <row r="26" spans="1:12" s="1347" customFormat="1" ht="45" customHeight="1">
      <c r="A26" s="1782">
        <v>20</v>
      </c>
      <c r="B26" s="1791">
        <v>150</v>
      </c>
      <c r="C26" s="1794" t="s">
        <v>370</v>
      </c>
      <c r="D26" s="1310" t="s">
        <v>829</v>
      </c>
      <c r="E26" s="1311">
        <v>237202000</v>
      </c>
      <c r="F26" s="1784">
        <f>SUM(E26:E31)</f>
        <v>274673000</v>
      </c>
      <c r="G26" s="1313">
        <v>416415000</v>
      </c>
      <c r="H26" s="1786">
        <f>SUM(G26:G31)</f>
        <v>479471275</v>
      </c>
      <c r="I26" s="1315">
        <v>411070513.90000004</v>
      </c>
      <c r="J26" s="1788">
        <f>SUM(I26:I31)</f>
        <v>470754027.23000002</v>
      </c>
      <c r="K26" s="1316">
        <f t="shared" si="3"/>
        <v>1.7329976724479559</v>
      </c>
      <c r="L26" s="1317">
        <f t="shared" si="1"/>
        <v>0.9871654813107118</v>
      </c>
    </row>
    <row r="27" spans="1:12" s="1347" customFormat="1" ht="45" customHeight="1">
      <c r="A27" s="1790"/>
      <c r="B27" s="1792"/>
      <c r="C27" s="1795"/>
      <c r="D27" s="1334" t="s">
        <v>814</v>
      </c>
      <c r="E27" s="1335"/>
      <c r="F27" s="1797"/>
      <c r="G27" s="1337">
        <v>3925044</v>
      </c>
      <c r="H27" s="1798"/>
      <c r="I27" s="1348">
        <v>2817205.5</v>
      </c>
      <c r="J27" s="1799"/>
      <c r="K27" s="1349">
        <v>0</v>
      </c>
      <c r="L27" s="1333">
        <f t="shared" si="1"/>
        <v>0.71775131692791216</v>
      </c>
    </row>
    <row r="28" spans="1:12" ht="45" customHeight="1">
      <c r="A28" s="1790"/>
      <c r="B28" s="1350">
        <v>500</v>
      </c>
      <c r="C28" s="1351" t="s">
        <v>375</v>
      </c>
      <c r="D28" s="1334" t="s">
        <v>829</v>
      </c>
      <c r="E28" s="1335">
        <v>6951000</v>
      </c>
      <c r="F28" s="1797"/>
      <c r="G28" s="1337">
        <v>29194473</v>
      </c>
      <c r="H28" s="1798"/>
      <c r="I28" s="1339">
        <v>29068625.200000003</v>
      </c>
      <c r="J28" s="1799"/>
      <c r="K28" s="1340">
        <f t="shared" si="3"/>
        <v>4.1819342828370019</v>
      </c>
      <c r="L28" s="1341">
        <f t="shared" si="1"/>
        <v>0.99568932790805997</v>
      </c>
    </row>
    <row r="29" spans="1:12" ht="45" customHeight="1">
      <c r="A29" s="1790"/>
      <c r="B29" s="1792">
        <v>750</v>
      </c>
      <c r="C29" s="1795" t="s">
        <v>83</v>
      </c>
      <c r="D29" s="1334" t="s">
        <v>828</v>
      </c>
      <c r="E29" s="1335">
        <v>2173000</v>
      </c>
      <c r="F29" s="1797"/>
      <c r="G29" s="1337">
        <v>3677948</v>
      </c>
      <c r="H29" s="1798"/>
      <c r="I29" s="1339">
        <v>3555672.07</v>
      </c>
      <c r="J29" s="1799"/>
      <c r="K29" s="1340">
        <f t="shared" si="3"/>
        <v>1.6362963966866082</v>
      </c>
      <c r="L29" s="1341">
        <f t="shared" si="1"/>
        <v>0.96675430702119769</v>
      </c>
    </row>
    <row r="30" spans="1:12" ht="45" customHeight="1">
      <c r="A30" s="1790"/>
      <c r="B30" s="1792"/>
      <c r="C30" s="1795"/>
      <c r="D30" s="1334" t="s">
        <v>829</v>
      </c>
      <c r="E30" s="1335">
        <v>5326000</v>
      </c>
      <c r="F30" s="1797"/>
      <c r="G30" s="1337">
        <v>7639134</v>
      </c>
      <c r="H30" s="1798"/>
      <c r="I30" s="1339">
        <v>5882177.9700000007</v>
      </c>
      <c r="J30" s="1799"/>
      <c r="K30" s="1340">
        <f t="shared" si="3"/>
        <v>1.1044269564401052</v>
      </c>
      <c r="L30" s="1341">
        <f t="shared" si="1"/>
        <v>0.77000586323004683</v>
      </c>
    </row>
    <row r="31" spans="1:12" ht="45" customHeight="1" thickBot="1">
      <c r="A31" s="1783"/>
      <c r="B31" s="1793"/>
      <c r="C31" s="1796"/>
      <c r="D31" s="1320" t="s">
        <v>814</v>
      </c>
      <c r="E31" s="1321">
        <v>23021000</v>
      </c>
      <c r="F31" s="1785"/>
      <c r="G31" s="1323">
        <v>18619676</v>
      </c>
      <c r="H31" s="1787"/>
      <c r="I31" s="1325">
        <v>18359832.589999996</v>
      </c>
      <c r="J31" s="1789"/>
      <c r="K31" s="1326">
        <f t="shared" si="3"/>
        <v>0.79752541549020439</v>
      </c>
      <c r="L31" s="1327">
        <f t="shared" si="1"/>
        <v>0.98604468681409907</v>
      </c>
    </row>
    <row r="32" spans="1:12" ht="45" customHeight="1">
      <c r="A32" s="1800">
        <v>21</v>
      </c>
      <c r="B32" s="1804">
        <v>600</v>
      </c>
      <c r="C32" s="1805" t="s">
        <v>379</v>
      </c>
      <c r="D32" s="1328" t="s">
        <v>828</v>
      </c>
      <c r="E32" s="1329">
        <v>220206000</v>
      </c>
      <c r="F32" s="1806">
        <f>SUM(E32:E41)</f>
        <v>262808000</v>
      </c>
      <c r="G32" s="1331">
        <v>433430182</v>
      </c>
      <c r="H32" s="1808">
        <f>SUM(G32:G41)</f>
        <v>464704558</v>
      </c>
      <c r="I32" s="1348">
        <v>431302483.25</v>
      </c>
      <c r="J32" s="1810">
        <f>SUM(I32:I41)</f>
        <v>451942926.72000003</v>
      </c>
      <c r="K32" s="1332">
        <f t="shared" si="3"/>
        <v>1.9586318413213082</v>
      </c>
      <c r="L32" s="1333">
        <f t="shared" si="1"/>
        <v>0.99509102310277042</v>
      </c>
    </row>
    <row r="33" spans="1:12" ht="45" customHeight="1">
      <c r="A33" s="1801"/>
      <c r="B33" s="1792"/>
      <c r="C33" s="1795"/>
      <c r="D33" s="1334" t="s">
        <v>814</v>
      </c>
      <c r="E33" s="1335">
        <v>615000</v>
      </c>
      <c r="F33" s="1806"/>
      <c r="G33" s="1337">
        <v>1460661</v>
      </c>
      <c r="H33" s="1798"/>
      <c r="I33" s="1339">
        <v>1423465.29</v>
      </c>
      <c r="J33" s="1799"/>
      <c r="K33" s="1340">
        <f t="shared" si="3"/>
        <v>2.3145777073170732</v>
      </c>
      <c r="L33" s="1341">
        <f t="shared" si="1"/>
        <v>0.97453501531156106</v>
      </c>
    </row>
    <row r="34" spans="1:12" ht="45" customHeight="1">
      <c r="A34" s="1801"/>
      <c r="B34" s="1792"/>
      <c r="C34" s="1795"/>
      <c r="D34" s="1334" t="s">
        <v>830</v>
      </c>
      <c r="E34" s="1335">
        <v>7320000</v>
      </c>
      <c r="F34" s="1806"/>
      <c r="G34" s="1337">
        <v>7320000</v>
      </c>
      <c r="H34" s="1798"/>
      <c r="I34" s="1339">
        <v>166050</v>
      </c>
      <c r="J34" s="1799"/>
      <c r="K34" s="1340">
        <f t="shared" si="3"/>
        <v>2.2684426229508198E-2</v>
      </c>
      <c r="L34" s="1341">
        <f t="shared" si="1"/>
        <v>2.2684426229508198E-2</v>
      </c>
    </row>
    <row r="35" spans="1:12" ht="45" customHeight="1">
      <c r="A35" s="1801"/>
      <c r="B35" s="1792"/>
      <c r="C35" s="1795"/>
      <c r="D35" s="1334" t="s">
        <v>816</v>
      </c>
      <c r="E35" s="1335">
        <v>1054000</v>
      </c>
      <c r="F35" s="1806"/>
      <c r="G35" s="1337">
        <v>2357757</v>
      </c>
      <c r="H35" s="1798"/>
      <c r="I35" s="1339">
        <v>2157052.85</v>
      </c>
      <c r="J35" s="1799"/>
      <c r="K35" s="1340">
        <f>I35/E35</f>
        <v>2.0465397058823531</v>
      </c>
      <c r="L35" s="1341">
        <f>I35/G35</f>
        <v>0.91487496378973754</v>
      </c>
    </row>
    <row r="36" spans="1:12" ht="45" customHeight="1">
      <c r="A36" s="1801"/>
      <c r="B36" s="1792"/>
      <c r="C36" s="1795"/>
      <c r="D36" s="1334" t="s">
        <v>831</v>
      </c>
      <c r="E36" s="1335">
        <v>31763000</v>
      </c>
      <c r="F36" s="1806"/>
      <c r="G36" s="1337">
        <v>18296389</v>
      </c>
      <c r="H36" s="1798"/>
      <c r="I36" s="1352">
        <v>15341650.689999999</v>
      </c>
      <c r="J36" s="1799"/>
      <c r="K36" s="1340">
        <f>I36/E36</f>
        <v>0.48300383118723039</v>
      </c>
      <c r="L36" s="1341">
        <f>I36/G36</f>
        <v>0.83850702398161736</v>
      </c>
    </row>
    <row r="37" spans="1:12" ht="45" customHeight="1">
      <c r="A37" s="1801"/>
      <c r="B37" s="1812">
        <v>750</v>
      </c>
      <c r="C37" s="1814" t="s">
        <v>83</v>
      </c>
      <c r="D37" s="1334" t="s">
        <v>828</v>
      </c>
      <c r="E37" s="1335">
        <v>1635000</v>
      </c>
      <c r="F37" s="1806"/>
      <c r="G37" s="1337">
        <v>175275</v>
      </c>
      <c r="H37" s="1798"/>
      <c r="I37" s="1352">
        <v>170009.74000000002</v>
      </c>
      <c r="J37" s="1799"/>
      <c r="K37" s="1340">
        <f>I37/E37</f>
        <v>0.10398149235474008</v>
      </c>
      <c r="L37" s="1341">
        <f>I37/G37</f>
        <v>0.96996000570532037</v>
      </c>
    </row>
    <row r="38" spans="1:12" ht="45" customHeight="1">
      <c r="A38" s="1801"/>
      <c r="B38" s="1813"/>
      <c r="C38" s="1815"/>
      <c r="D38" s="1334" t="s">
        <v>814</v>
      </c>
      <c r="E38" s="1335">
        <v>103000</v>
      </c>
      <c r="F38" s="1806"/>
      <c r="G38" s="1337">
        <v>1347686</v>
      </c>
      <c r="H38" s="1798"/>
      <c r="I38" s="1352">
        <v>1256550.83</v>
      </c>
      <c r="J38" s="1799"/>
      <c r="K38" s="1340">
        <f>I38/E38</f>
        <v>12.199522621359224</v>
      </c>
      <c r="L38" s="1341">
        <f>I38/G38</f>
        <v>0.93237655507291761</v>
      </c>
    </row>
    <row r="39" spans="1:12" ht="45" customHeight="1">
      <c r="A39" s="1801"/>
      <c r="B39" s="1813"/>
      <c r="C39" s="1815"/>
      <c r="D39" s="1334" t="s">
        <v>830</v>
      </c>
      <c r="E39" s="1335">
        <v>112000</v>
      </c>
      <c r="F39" s="1806"/>
      <c r="G39" s="1337">
        <v>112000</v>
      </c>
      <c r="H39" s="1798"/>
      <c r="I39" s="1353">
        <v>0</v>
      </c>
      <c r="J39" s="1799"/>
      <c r="K39" s="1349">
        <v>0</v>
      </c>
      <c r="L39" s="1354">
        <v>0</v>
      </c>
    </row>
    <row r="40" spans="1:12" s="1356" customFormat="1" ht="45" customHeight="1">
      <c r="A40" s="1802"/>
      <c r="B40" s="1804"/>
      <c r="C40" s="1805"/>
      <c r="D40" s="1334" t="s">
        <v>816</v>
      </c>
      <c r="E40" s="1343"/>
      <c r="F40" s="1806"/>
      <c r="G40" s="1344">
        <v>170550</v>
      </c>
      <c r="H40" s="1809"/>
      <c r="I40" s="1352">
        <v>91620.77</v>
      </c>
      <c r="J40" s="1811"/>
      <c r="K40" s="1355">
        <v>0</v>
      </c>
      <c r="L40" s="1341">
        <f>I40/G40</f>
        <v>0.53720768103195549</v>
      </c>
    </row>
    <row r="41" spans="1:12" ht="45" customHeight="1" thickBot="1">
      <c r="A41" s="1803"/>
      <c r="B41" s="1318">
        <v>801</v>
      </c>
      <c r="C41" s="1357" t="s">
        <v>115</v>
      </c>
      <c r="D41" s="1279" t="s">
        <v>816</v>
      </c>
      <c r="E41" s="1321"/>
      <c r="F41" s="1807"/>
      <c r="G41" s="1323">
        <v>34058</v>
      </c>
      <c r="H41" s="1787"/>
      <c r="I41" s="1352">
        <v>34043.300000000003</v>
      </c>
      <c r="J41" s="1789"/>
      <c r="K41" s="1349">
        <v>0</v>
      </c>
      <c r="L41" s="1341">
        <f>I41/G41</f>
        <v>0.9995683833460568</v>
      </c>
    </row>
    <row r="42" spans="1:12" ht="45" customHeight="1">
      <c r="A42" s="1782">
        <v>24</v>
      </c>
      <c r="B42" s="1791">
        <v>730</v>
      </c>
      <c r="C42" s="1794" t="s">
        <v>739</v>
      </c>
      <c r="D42" s="1310" t="s">
        <v>832</v>
      </c>
      <c r="E42" s="1311">
        <v>543000</v>
      </c>
      <c r="F42" s="1784">
        <f>SUM(E42:E52)</f>
        <v>423467000</v>
      </c>
      <c r="G42" s="1313">
        <v>453000</v>
      </c>
      <c r="H42" s="1786">
        <f>SUM(G42:G52)</f>
        <v>779621801</v>
      </c>
      <c r="I42" s="1358">
        <v>0</v>
      </c>
      <c r="J42" s="1788">
        <f>SUM(I42:I52)</f>
        <v>704214314.95999992</v>
      </c>
      <c r="K42" s="1359">
        <v>0</v>
      </c>
      <c r="L42" s="1360">
        <v>0</v>
      </c>
    </row>
    <row r="43" spans="1:12" ht="45" customHeight="1">
      <c r="A43" s="1790"/>
      <c r="B43" s="1792"/>
      <c r="C43" s="1795"/>
      <c r="D43" s="1334" t="s">
        <v>828</v>
      </c>
      <c r="E43" s="1335">
        <v>20200000</v>
      </c>
      <c r="F43" s="1797"/>
      <c r="G43" s="1337">
        <v>28614311</v>
      </c>
      <c r="H43" s="1798"/>
      <c r="I43" s="1352">
        <v>25083846.470000003</v>
      </c>
      <c r="J43" s="1799"/>
      <c r="K43" s="1340">
        <f>I43/E43</f>
        <v>1.2417745777227724</v>
      </c>
      <c r="L43" s="1341">
        <f>I43/G43</f>
        <v>0.87661892225886562</v>
      </c>
    </row>
    <row r="44" spans="1:12" ht="45" customHeight="1">
      <c r="A44" s="1790"/>
      <c r="B44" s="1812">
        <v>750</v>
      </c>
      <c r="C44" s="1814" t="s">
        <v>83</v>
      </c>
      <c r="D44" s="1334" t="s">
        <v>832</v>
      </c>
      <c r="E44" s="1335"/>
      <c r="F44" s="1797"/>
      <c r="G44" s="1337">
        <v>29490</v>
      </c>
      <c r="H44" s="1798"/>
      <c r="I44" s="1352">
        <v>14975.7</v>
      </c>
      <c r="J44" s="1799"/>
      <c r="K44" s="1349">
        <v>0</v>
      </c>
      <c r="L44" s="1341">
        <f>I44/G44</f>
        <v>0.50782299084435401</v>
      </c>
    </row>
    <row r="45" spans="1:12" ht="45" customHeight="1">
      <c r="A45" s="1790"/>
      <c r="B45" s="1804"/>
      <c r="C45" s="1805"/>
      <c r="D45" s="1334" t="s">
        <v>833</v>
      </c>
      <c r="E45" s="1335"/>
      <c r="F45" s="1797"/>
      <c r="G45" s="1337">
        <v>30510</v>
      </c>
      <c r="H45" s="1798"/>
      <c r="I45" s="1352">
        <v>15493.68</v>
      </c>
      <c r="J45" s="1799"/>
      <c r="K45" s="1349">
        <v>0</v>
      </c>
      <c r="L45" s="1341">
        <f>I45/G45</f>
        <v>0.50782300884955756</v>
      </c>
    </row>
    <row r="46" spans="1:12" ht="45" customHeight="1">
      <c r="A46" s="1790"/>
      <c r="B46" s="1792">
        <v>801</v>
      </c>
      <c r="C46" s="1795" t="s">
        <v>115</v>
      </c>
      <c r="D46" s="1334" t="s">
        <v>832</v>
      </c>
      <c r="E46" s="1335">
        <v>136000</v>
      </c>
      <c r="F46" s="1797"/>
      <c r="G46" s="1337">
        <v>135627</v>
      </c>
      <c r="H46" s="1798"/>
      <c r="I46" s="1353">
        <v>0</v>
      </c>
      <c r="J46" s="1799"/>
      <c r="K46" s="1349">
        <v>0</v>
      </c>
      <c r="L46" s="1354">
        <v>0</v>
      </c>
    </row>
    <row r="47" spans="1:12" ht="45" customHeight="1">
      <c r="A47" s="1790"/>
      <c r="B47" s="1792"/>
      <c r="C47" s="1795"/>
      <c r="D47" s="1334" t="s">
        <v>828</v>
      </c>
      <c r="E47" s="1335">
        <v>70965000</v>
      </c>
      <c r="F47" s="1797"/>
      <c r="G47" s="1337">
        <v>152349953</v>
      </c>
      <c r="H47" s="1798"/>
      <c r="I47" s="1339">
        <v>146525103.81</v>
      </c>
      <c r="J47" s="1799"/>
      <c r="K47" s="1340">
        <f>I47/E47</f>
        <v>2.0647516918199114</v>
      </c>
      <c r="L47" s="1341">
        <f>I47/G47</f>
        <v>0.96176664924865451</v>
      </c>
    </row>
    <row r="48" spans="1:12" ht="45" customHeight="1">
      <c r="A48" s="1790"/>
      <c r="B48" s="1792"/>
      <c r="C48" s="1795"/>
      <c r="D48" s="1334" t="s">
        <v>816</v>
      </c>
      <c r="E48" s="1335">
        <v>253000</v>
      </c>
      <c r="F48" s="1797"/>
      <c r="G48" s="1337">
        <v>1291986</v>
      </c>
      <c r="H48" s="1798"/>
      <c r="I48" s="1339">
        <v>1224412.96</v>
      </c>
      <c r="J48" s="1799"/>
      <c r="K48" s="1340">
        <f>I48/E48</f>
        <v>4.8395769169960472</v>
      </c>
      <c r="L48" s="1341">
        <f>I48/G48</f>
        <v>0.94769831871243182</v>
      </c>
    </row>
    <row r="49" spans="1:12" ht="45" customHeight="1">
      <c r="A49" s="1790"/>
      <c r="B49" s="1792"/>
      <c r="C49" s="1795"/>
      <c r="D49" s="1334" t="s">
        <v>834</v>
      </c>
      <c r="E49" s="1335">
        <v>217000</v>
      </c>
      <c r="F49" s="1797"/>
      <c r="G49" s="1337">
        <v>217373</v>
      </c>
      <c r="H49" s="1798"/>
      <c r="I49" s="1339">
        <v>205560.69</v>
      </c>
      <c r="J49" s="1799"/>
      <c r="K49" s="1340">
        <f>I49/E49</f>
        <v>0.94728428571428569</v>
      </c>
      <c r="L49" s="1341">
        <f>I49/G49</f>
        <v>0.94565879847083123</v>
      </c>
    </row>
    <row r="50" spans="1:12" ht="45" customHeight="1">
      <c r="A50" s="1790"/>
      <c r="B50" s="1792">
        <v>921</v>
      </c>
      <c r="C50" s="1795" t="s">
        <v>609</v>
      </c>
      <c r="D50" s="1334" t="s">
        <v>832</v>
      </c>
      <c r="E50" s="1335">
        <v>8290000</v>
      </c>
      <c r="F50" s="1797"/>
      <c r="G50" s="1337">
        <v>3170014</v>
      </c>
      <c r="H50" s="1798"/>
      <c r="I50" s="1353">
        <v>0</v>
      </c>
      <c r="J50" s="1799"/>
      <c r="K50" s="1349">
        <v>0</v>
      </c>
      <c r="L50" s="1354">
        <v>0</v>
      </c>
    </row>
    <row r="51" spans="1:12" ht="45" customHeight="1">
      <c r="A51" s="1790"/>
      <c r="B51" s="1792"/>
      <c r="C51" s="1795"/>
      <c r="D51" s="1334" t="s">
        <v>828</v>
      </c>
      <c r="E51" s="1335">
        <v>310589000</v>
      </c>
      <c r="F51" s="1797"/>
      <c r="G51" s="1337">
        <v>584464931</v>
      </c>
      <c r="H51" s="1798"/>
      <c r="I51" s="1339">
        <v>526568338.21999997</v>
      </c>
      <c r="J51" s="1799"/>
      <c r="K51" s="1340">
        <f>I51/E51</f>
        <v>1.6953863086587095</v>
      </c>
      <c r="L51" s="1341">
        <f>I51/G51</f>
        <v>0.90094086110360649</v>
      </c>
    </row>
    <row r="52" spans="1:12" ht="45" customHeight="1" thickBot="1">
      <c r="A52" s="1783"/>
      <c r="B52" s="1793"/>
      <c r="C52" s="1796"/>
      <c r="D52" s="1320" t="s">
        <v>814</v>
      </c>
      <c r="E52" s="1321">
        <v>12274000</v>
      </c>
      <c r="F52" s="1785"/>
      <c r="G52" s="1323">
        <v>8864606</v>
      </c>
      <c r="H52" s="1787"/>
      <c r="I52" s="1325">
        <v>4576583.43</v>
      </c>
      <c r="J52" s="1789"/>
      <c r="K52" s="1326">
        <f t="shared" ref="K52:K62" si="4">I52/E52</f>
        <v>0.3728681301939058</v>
      </c>
      <c r="L52" s="1327">
        <f>I52/G52</f>
        <v>0.51627601159036285</v>
      </c>
    </row>
    <row r="53" spans="1:12" ht="45" customHeight="1">
      <c r="A53" s="1817">
        <v>27</v>
      </c>
      <c r="B53" s="1308">
        <v>150</v>
      </c>
      <c r="C53" s="1309" t="s">
        <v>370</v>
      </c>
      <c r="D53" s="1310" t="s">
        <v>835</v>
      </c>
      <c r="E53" s="1311"/>
      <c r="F53" s="1816">
        <f>SUM(E53:E54)</f>
        <v>858028000</v>
      </c>
      <c r="G53" s="1313">
        <v>45860</v>
      </c>
      <c r="H53" s="1816">
        <f>SUM(G53:G54)</f>
        <v>1180867000</v>
      </c>
      <c r="I53" s="1345">
        <v>43586</v>
      </c>
      <c r="J53" s="1816">
        <f>SUM(I53:I54)</f>
        <v>1168764988.51</v>
      </c>
      <c r="K53" s="1349">
        <v>0</v>
      </c>
      <c r="L53" s="1341">
        <f>I53/G53</f>
        <v>0.95041430440470998</v>
      </c>
    </row>
    <row r="54" spans="1:12" ht="45" customHeight="1" thickBot="1">
      <c r="A54" s="1818"/>
      <c r="B54" s="1287">
        <v>750</v>
      </c>
      <c r="C54" s="1361" t="s">
        <v>83</v>
      </c>
      <c r="D54" s="1289" t="s">
        <v>814</v>
      </c>
      <c r="E54" s="1362">
        <v>858028000</v>
      </c>
      <c r="F54" s="1807"/>
      <c r="G54" s="1292">
        <v>1180821140</v>
      </c>
      <c r="H54" s="1807"/>
      <c r="I54" s="1325">
        <v>1168721402.51</v>
      </c>
      <c r="J54" s="1807"/>
      <c r="K54" s="1363">
        <f t="shared" si="4"/>
        <v>1.3621017059000406</v>
      </c>
      <c r="L54" s="1364">
        <f>I54/G54</f>
        <v>0.98975311579364167</v>
      </c>
    </row>
    <row r="55" spans="1:12" ht="45" customHeight="1">
      <c r="A55" s="1782">
        <v>28</v>
      </c>
      <c r="B55" s="1791">
        <v>730</v>
      </c>
      <c r="C55" s="1794" t="s">
        <v>739</v>
      </c>
      <c r="D55" s="1310" t="s">
        <v>835</v>
      </c>
      <c r="E55" s="1311"/>
      <c r="F55" s="1816">
        <f>SUM(E56:E61)</f>
        <v>2364254000</v>
      </c>
      <c r="G55" s="1313">
        <v>1102841</v>
      </c>
      <c r="H55" s="1786">
        <f>SUM(G55:G61)</f>
        <v>3496990322</v>
      </c>
      <c r="I55" s="1315">
        <v>1102840.26</v>
      </c>
      <c r="J55" s="1788">
        <f>SUM(I55:I61)</f>
        <v>3356756180.1400008</v>
      </c>
      <c r="K55" s="1359">
        <v>0</v>
      </c>
      <c r="L55" s="1365">
        <f>I55/G55</f>
        <v>0.99999932900572253</v>
      </c>
    </row>
    <row r="56" spans="1:12" ht="45" customHeight="1">
      <c r="A56" s="1790"/>
      <c r="B56" s="1792"/>
      <c r="C56" s="1795"/>
      <c r="D56" s="1334" t="s">
        <v>829</v>
      </c>
      <c r="E56" s="1335">
        <v>1780955000</v>
      </c>
      <c r="F56" s="1806"/>
      <c r="G56" s="1337">
        <v>2569347000</v>
      </c>
      <c r="H56" s="1798"/>
      <c r="I56" s="1339">
        <v>2525490888.1800003</v>
      </c>
      <c r="J56" s="1799"/>
      <c r="K56" s="1340">
        <f t="shared" si="4"/>
        <v>1.4180542956896722</v>
      </c>
      <c r="L56" s="1341">
        <f t="shared" ref="L56:L84" si="5">I56/G56</f>
        <v>0.98293102807055655</v>
      </c>
    </row>
    <row r="57" spans="1:12" ht="45" customHeight="1">
      <c r="A57" s="1790"/>
      <c r="B57" s="1792"/>
      <c r="C57" s="1795"/>
      <c r="D57" s="1334" t="s">
        <v>814</v>
      </c>
      <c r="E57" s="1335">
        <v>8057000</v>
      </c>
      <c r="F57" s="1806"/>
      <c r="G57" s="1337">
        <v>8057000</v>
      </c>
      <c r="H57" s="1798"/>
      <c r="I57" s="1339">
        <v>7205160.1800000006</v>
      </c>
      <c r="J57" s="1799"/>
      <c r="K57" s="1340">
        <f t="shared" si="4"/>
        <v>0.89427332505895507</v>
      </c>
      <c r="L57" s="1341">
        <f t="shared" si="5"/>
        <v>0.89427332505895507</v>
      </c>
    </row>
    <row r="58" spans="1:12" ht="45" customHeight="1">
      <c r="A58" s="1790"/>
      <c r="B58" s="1792"/>
      <c r="C58" s="1795"/>
      <c r="D58" s="1334" t="s">
        <v>816</v>
      </c>
      <c r="E58" s="1335">
        <v>571147000</v>
      </c>
      <c r="F58" s="1806"/>
      <c r="G58" s="1337">
        <v>914361000</v>
      </c>
      <c r="H58" s="1798"/>
      <c r="I58" s="1339">
        <v>819921197.87000012</v>
      </c>
      <c r="J58" s="1799"/>
      <c r="K58" s="1340">
        <f t="shared" si="4"/>
        <v>1.4355694731303852</v>
      </c>
      <c r="L58" s="1341">
        <f t="shared" si="5"/>
        <v>0.89671497129689492</v>
      </c>
    </row>
    <row r="59" spans="1:12" ht="45" customHeight="1">
      <c r="A59" s="1790"/>
      <c r="B59" s="1792">
        <v>750</v>
      </c>
      <c r="C59" s="1795" t="s">
        <v>83</v>
      </c>
      <c r="D59" s="1334" t="s">
        <v>829</v>
      </c>
      <c r="E59" s="1335">
        <v>1656000</v>
      </c>
      <c r="F59" s="1806"/>
      <c r="G59" s="1337">
        <v>1728458</v>
      </c>
      <c r="H59" s="1798"/>
      <c r="I59" s="1339">
        <v>1197980.8599999999</v>
      </c>
      <c r="J59" s="1799"/>
      <c r="K59" s="1340">
        <f t="shared" si="4"/>
        <v>0.72341839371980665</v>
      </c>
      <c r="L59" s="1341">
        <f t="shared" si="5"/>
        <v>0.69309225911187888</v>
      </c>
    </row>
    <row r="60" spans="1:12" ht="45" customHeight="1">
      <c r="A60" s="1790"/>
      <c r="B60" s="1792"/>
      <c r="C60" s="1795"/>
      <c r="D60" s="1334" t="s">
        <v>814</v>
      </c>
      <c r="E60" s="1335">
        <v>719000</v>
      </c>
      <c r="F60" s="1806"/>
      <c r="G60" s="1337">
        <v>528662</v>
      </c>
      <c r="H60" s="1798"/>
      <c r="I60" s="1339">
        <v>346408.84</v>
      </c>
      <c r="J60" s="1799"/>
      <c r="K60" s="1340">
        <f t="shared" si="4"/>
        <v>0.48179254520166903</v>
      </c>
      <c r="L60" s="1341">
        <f t="shared" si="5"/>
        <v>0.65525579670942879</v>
      </c>
    </row>
    <row r="61" spans="1:12" ht="45" customHeight="1" thickBot="1">
      <c r="A61" s="1783"/>
      <c r="B61" s="1793"/>
      <c r="C61" s="1796"/>
      <c r="D61" s="1320" t="s">
        <v>816</v>
      </c>
      <c r="E61" s="1321">
        <v>1720000</v>
      </c>
      <c r="F61" s="1807"/>
      <c r="G61" s="1323">
        <v>1865361</v>
      </c>
      <c r="H61" s="1787"/>
      <c r="I61" s="1325">
        <v>1491703.95</v>
      </c>
      <c r="J61" s="1789"/>
      <c r="K61" s="1326">
        <f t="shared" si="4"/>
        <v>0.86726973837209298</v>
      </c>
      <c r="L61" s="1327">
        <f t="shared" si="5"/>
        <v>0.79968646819570044</v>
      </c>
    </row>
    <row r="62" spans="1:12" ht="45" customHeight="1" thickBot="1">
      <c r="A62" s="1366">
        <v>30</v>
      </c>
      <c r="B62" s="1287">
        <v>801</v>
      </c>
      <c r="C62" s="1361" t="s">
        <v>115</v>
      </c>
      <c r="D62" s="1289" t="s">
        <v>816</v>
      </c>
      <c r="E62" s="1362">
        <v>136176000</v>
      </c>
      <c r="F62" s="1362">
        <f>E62</f>
        <v>136176000</v>
      </c>
      <c r="G62" s="1273">
        <v>143682393</v>
      </c>
      <c r="H62" s="1292">
        <f>G62</f>
        <v>143682393</v>
      </c>
      <c r="I62" s="1367">
        <v>141150657.13999999</v>
      </c>
      <c r="J62" s="1368">
        <f>I62</f>
        <v>141150657.13999999</v>
      </c>
      <c r="K62" s="1363">
        <f t="shared" si="4"/>
        <v>1.0365310858007284</v>
      </c>
      <c r="L62" s="1364">
        <f t="shared" si="5"/>
        <v>0.98237963742711321</v>
      </c>
    </row>
    <row r="63" spans="1:12" ht="45" customHeight="1">
      <c r="A63" s="1782">
        <v>31</v>
      </c>
      <c r="B63" s="1791">
        <v>750</v>
      </c>
      <c r="C63" s="1794" t="s">
        <v>83</v>
      </c>
      <c r="D63" s="1310" t="s">
        <v>833</v>
      </c>
      <c r="E63" s="1311">
        <v>833000</v>
      </c>
      <c r="F63" s="1784">
        <f>SUM(E63:E84)</f>
        <v>1400512000</v>
      </c>
      <c r="G63" s="1369">
        <v>0</v>
      </c>
      <c r="H63" s="1786">
        <f>SUM(G63:G84)</f>
        <v>1411064705</v>
      </c>
      <c r="I63" s="1353">
        <v>0</v>
      </c>
      <c r="J63" s="1788">
        <f>SUM(I63:I84)</f>
        <v>1349409571.0899997</v>
      </c>
      <c r="K63" s="1359">
        <v>0</v>
      </c>
      <c r="L63" s="1360">
        <v>0</v>
      </c>
    </row>
    <row r="64" spans="1:12" ht="45" customHeight="1">
      <c r="A64" s="1790"/>
      <c r="B64" s="1792"/>
      <c r="C64" s="1795"/>
      <c r="D64" s="1334" t="s">
        <v>814</v>
      </c>
      <c r="E64" s="1335"/>
      <c r="F64" s="1797"/>
      <c r="G64" s="1337">
        <v>385513</v>
      </c>
      <c r="H64" s="1798"/>
      <c r="I64" s="1339">
        <v>307751.36000000004</v>
      </c>
      <c r="J64" s="1799"/>
      <c r="K64" s="1349">
        <v>0</v>
      </c>
      <c r="L64" s="1341">
        <f t="shared" si="5"/>
        <v>0.79829048566455618</v>
      </c>
    </row>
    <row r="65" spans="1:12" ht="45" customHeight="1">
      <c r="A65" s="1790"/>
      <c r="B65" s="1792"/>
      <c r="C65" s="1795"/>
      <c r="D65" s="1334" t="s">
        <v>816</v>
      </c>
      <c r="E65" s="1335">
        <v>3600000</v>
      </c>
      <c r="F65" s="1797"/>
      <c r="G65" s="1337">
        <v>3600000</v>
      </c>
      <c r="H65" s="1798"/>
      <c r="I65" s="1370">
        <v>822818.35999999987</v>
      </c>
      <c r="J65" s="1799"/>
      <c r="K65" s="1340">
        <f t="shared" ref="K65:K84" si="6">I65/E65</f>
        <v>0.22856065555555552</v>
      </c>
      <c r="L65" s="1341">
        <f t="shared" si="5"/>
        <v>0.22856065555555552</v>
      </c>
    </row>
    <row r="66" spans="1:12" ht="45" customHeight="1">
      <c r="A66" s="1790"/>
      <c r="B66" s="1819" t="s">
        <v>954</v>
      </c>
      <c r="C66" s="1822" t="s">
        <v>953</v>
      </c>
      <c r="D66" s="1334" t="s">
        <v>828</v>
      </c>
      <c r="E66" s="1335">
        <v>9450000</v>
      </c>
      <c r="F66" s="1797"/>
      <c r="G66" s="1337">
        <v>9450000</v>
      </c>
      <c r="H66" s="1798"/>
      <c r="I66" s="1370">
        <v>3436235.18</v>
      </c>
      <c r="J66" s="1799"/>
      <c r="K66" s="1371">
        <f t="shared" si="6"/>
        <v>0.36362277037037039</v>
      </c>
      <c r="L66" s="1372">
        <f t="shared" si="5"/>
        <v>0.36362277037037039</v>
      </c>
    </row>
    <row r="67" spans="1:12" ht="45" customHeight="1">
      <c r="A67" s="1790"/>
      <c r="B67" s="1820"/>
      <c r="C67" s="1822"/>
      <c r="D67" s="1334" t="s">
        <v>814</v>
      </c>
      <c r="E67" s="1335"/>
      <c r="F67" s="1797"/>
      <c r="G67" s="1337">
        <v>1856158</v>
      </c>
      <c r="H67" s="1798"/>
      <c r="I67" s="1370">
        <v>1856158</v>
      </c>
      <c r="J67" s="1799"/>
      <c r="K67" s="1349">
        <v>0</v>
      </c>
      <c r="L67" s="1372">
        <f t="shared" si="5"/>
        <v>1</v>
      </c>
    </row>
    <row r="68" spans="1:12" ht="45" customHeight="1">
      <c r="A68" s="1790"/>
      <c r="B68" s="1820"/>
      <c r="C68" s="1822"/>
      <c r="D68" s="1334" t="s">
        <v>816</v>
      </c>
      <c r="E68" s="1335">
        <v>818030000</v>
      </c>
      <c r="F68" s="1797"/>
      <c r="G68" s="1337">
        <v>862664255</v>
      </c>
      <c r="H68" s="1798"/>
      <c r="I68" s="1370">
        <v>810381816.3099997</v>
      </c>
      <c r="J68" s="1799"/>
      <c r="K68" s="1340">
        <f t="shared" si="6"/>
        <v>0.99065048508000897</v>
      </c>
      <c r="L68" s="1341">
        <f t="shared" si="5"/>
        <v>0.93939422157928598</v>
      </c>
    </row>
    <row r="69" spans="1:12" ht="45" customHeight="1">
      <c r="A69" s="1790"/>
      <c r="B69" s="1820"/>
      <c r="C69" s="1822"/>
      <c r="D69" s="1334" t="s">
        <v>836</v>
      </c>
      <c r="E69" s="1335">
        <v>44675000</v>
      </c>
      <c r="F69" s="1797"/>
      <c r="G69" s="1337">
        <v>50983000</v>
      </c>
      <c r="H69" s="1798"/>
      <c r="I69" s="1370">
        <v>50982553.590000004</v>
      </c>
      <c r="J69" s="1799"/>
      <c r="K69" s="1340">
        <f t="shared" si="6"/>
        <v>1.141187545383324</v>
      </c>
      <c r="L69" s="1341">
        <f t="shared" si="5"/>
        <v>0.9999912439440598</v>
      </c>
    </row>
    <row r="70" spans="1:12" ht="45" customHeight="1">
      <c r="A70" s="1790"/>
      <c r="B70" s="1820"/>
      <c r="C70" s="1822"/>
      <c r="D70" s="1334" t="s">
        <v>837</v>
      </c>
      <c r="E70" s="1335">
        <v>41094000</v>
      </c>
      <c r="F70" s="1797"/>
      <c r="G70" s="1337">
        <v>39092000</v>
      </c>
      <c r="H70" s="1798"/>
      <c r="I70" s="1370">
        <v>39091977.289999999</v>
      </c>
      <c r="J70" s="1799"/>
      <c r="K70" s="1340">
        <f t="shared" si="6"/>
        <v>0.95128187302282574</v>
      </c>
      <c r="L70" s="1341">
        <f t="shared" si="5"/>
        <v>0.99999941906272383</v>
      </c>
    </row>
    <row r="71" spans="1:12" ht="45" customHeight="1">
      <c r="A71" s="1790"/>
      <c r="B71" s="1820"/>
      <c r="C71" s="1822"/>
      <c r="D71" s="1334" t="s">
        <v>838</v>
      </c>
      <c r="E71" s="1335">
        <v>39598000</v>
      </c>
      <c r="F71" s="1797"/>
      <c r="G71" s="1337">
        <v>29462294</v>
      </c>
      <c r="H71" s="1798"/>
      <c r="I71" s="1370">
        <v>28972563.809999999</v>
      </c>
      <c r="J71" s="1799"/>
      <c r="K71" s="1340">
        <f t="shared" si="6"/>
        <v>0.73166735213899692</v>
      </c>
      <c r="L71" s="1341">
        <f t="shared" si="5"/>
        <v>0.98337773053245614</v>
      </c>
    </row>
    <row r="72" spans="1:12" ht="45" customHeight="1">
      <c r="A72" s="1790"/>
      <c r="B72" s="1820"/>
      <c r="C72" s="1822"/>
      <c r="D72" s="1334" t="s">
        <v>839</v>
      </c>
      <c r="E72" s="1335">
        <v>15373000</v>
      </c>
      <c r="F72" s="1797"/>
      <c r="G72" s="1337">
        <v>15236000</v>
      </c>
      <c r="H72" s="1798"/>
      <c r="I72" s="1370">
        <v>15235029.109999999</v>
      </c>
      <c r="J72" s="1799"/>
      <c r="K72" s="1340">
        <f t="shared" si="6"/>
        <v>0.99102511611266497</v>
      </c>
      <c r="L72" s="1341">
        <f t="shared" si="5"/>
        <v>0.99993627658177997</v>
      </c>
    </row>
    <row r="73" spans="1:12" ht="45" customHeight="1">
      <c r="A73" s="1790"/>
      <c r="B73" s="1820"/>
      <c r="C73" s="1822"/>
      <c r="D73" s="1334" t="s">
        <v>840</v>
      </c>
      <c r="E73" s="1335">
        <v>38998000</v>
      </c>
      <c r="F73" s="1797"/>
      <c r="G73" s="1337">
        <v>34122000</v>
      </c>
      <c r="H73" s="1798"/>
      <c r="I73" s="1370">
        <v>34120998.259999998</v>
      </c>
      <c r="J73" s="1799"/>
      <c r="K73" s="1340">
        <f t="shared" si="6"/>
        <v>0.87494226011590337</v>
      </c>
      <c r="L73" s="1341">
        <f t="shared" si="5"/>
        <v>0.99997064240079703</v>
      </c>
    </row>
    <row r="74" spans="1:12" ht="45" customHeight="1">
      <c r="A74" s="1790"/>
      <c r="B74" s="1820"/>
      <c r="C74" s="1822"/>
      <c r="D74" s="1334" t="s">
        <v>841</v>
      </c>
      <c r="E74" s="1335">
        <v>38376000</v>
      </c>
      <c r="F74" s="1797"/>
      <c r="G74" s="1337">
        <v>30560000</v>
      </c>
      <c r="H74" s="1798"/>
      <c r="I74" s="1370">
        <v>30559182.379999999</v>
      </c>
      <c r="J74" s="1799"/>
      <c r="K74" s="1340">
        <f t="shared" si="6"/>
        <v>0.79630973473003963</v>
      </c>
      <c r="L74" s="1341">
        <f t="shared" si="5"/>
        <v>0.99997324541884813</v>
      </c>
    </row>
    <row r="75" spans="1:12" ht="45" customHeight="1">
      <c r="A75" s="1790"/>
      <c r="B75" s="1820"/>
      <c r="C75" s="1822"/>
      <c r="D75" s="1334" t="s">
        <v>842</v>
      </c>
      <c r="E75" s="1335">
        <v>54849000</v>
      </c>
      <c r="F75" s="1797"/>
      <c r="G75" s="1337">
        <v>46958000</v>
      </c>
      <c r="H75" s="1798"/>
      <c r="I75" s="1370">
        <v>46957052.969999999</v>
      </c>
      <c r="J75" s="1799"/>
      <c r="K75" s="1340">
        <f t="shared" si="6"/>
        <v>0.85611502433955033</v>
      </c>
      <c r="L75" s="1341">
        <f t="shared" si="5"/>
        <v>0.99997983240342436</v>
      </c>
    </row>
    <row r="76" spans="1:12" ht="45" customHeight="1">
      <c r="A76" s="1790"/>
      <c r="B76" s="1820"/>
      <c r="C76" s="1822"/>
      <c r="D76" s="1334" t="s">
        <v>843</v>
      </c>
      <c r="E76" s="1335">
        <v>21516000</v>
      </c>
      <c r="F76" s="1797"/>
      <c r="G76" s="1337">
        <v>17323000</v>
      </c>
      <c r="H76" s="1798"/>
      <c r="I76" s="1370">
        <v>17322941.780000001</v>
      </c>
      <c r="J76" s="1799"/>
      <c r="K76" s="1340">
        <f t="shared" si="6"/>
        <v>0.80511906395240762</v>
      </c>
      <c r="L76" s="1341">
        <f t="shared" si="5"/>
        <v>0.99999663915026271</v>
      </c>
    </row>
    <row r="77" spans="1:12" ht="45" customHeight="1">
      <c r="A77" s="1790"/>
      <c r="B77" s="1820"/>
      <c r="C77" s="1822"/>
      <c r="D77" s="1334" t="s">
        <v>844</v>
      </c>
      <c r="E77" s="1335">
        <v>29411000</v>
      </c>
      <c r="F77" s="1797"/>
      <c r="G77" s="1337">
        <v>16376000</v>
      </c>
      <c r="H77" s="1798"/>
      <c r="I77" s="1370">
        <v>16375932.630000001</v>
      </c>
      <c r="J77" s="1799"/>
      <c r="K77" s="1340">
        <f t="shared" si="6"/>
        <v>0.55679618612083914</v>
      </c>
      <c r="L77" s="1341">
        <f t="shared" si="5"/>
        <v>0.99999588605276024</v>
      </c>
    </row>
    <row r="78" spans="1:12" ht="45" customHeight="1">
      <c r="A78" s="1790"/>
      <c r="B78" s="1820"/>
      <c r="C78" s="1822"/>
      <c r="D78" s="1334" t="s">
        <v>845</v>
      </c>
      <c r="E78" s="1335">
        <v>14396000</v>
      </c>
      <c r="F78" s="1797"/>
      <c r="G78" s="1337">
        <v>15066000</v>
      </c>
      <c r="H78" s="1798"/>
      <c r="I78" s="1370">
        <v>15065355.789999999</v>
      </c>
      <c r="J78" s="1799"/>
      <c r="K78" s="1340">
        <f t="shared" si="6"/>
        <v>1.0464959565156988</v>
      </c>
      <c r="L78" s="1341">
        <f t="shared" si="5"/>
        <v>0.99995724080711534</v>
      </c>
    </row>
    <row r="79" spans="1:12" ht="45" customHeight="1">
      <c r="A79" s="1790"/>
      <c r="B79" s="1820"/>
      <c r="C79" s="1822"/>
      <c r="D79" s="1334" t="s">
        <v>846</v>
      </c>
      <c r="E79" s="1335">
        <v>31255000</v>
      </c>
      <c r="F79" s="1797"/>
      <c r="G79" s="1337">
        <v>55375131</v>
      </c>
      <c r="H79" s="1798"/>
      <c r="I79" s="1370">
        <v>55374364.719999999</v>
      </c>
      <c r="J79" s="1799"/>
      <c r="K79" s="1340">
        <f t="shared" si="6"/>
        <v>1.7716961996480562</v>
      </c>
      <c r="L79" s="1341">
        <f t="shared" si="5"/>
        <v>0.99998616201919233</v>
      </c>
    </row>
    <row r="80" spans="1:12" ht="45" customHeight="1">
      <c r="A80" s="1790"/>
      <c r="B80" s="1820"/>
      <c r="C80" s="1822"/>
      <c r="D80" s="1334" t="s">
        <v>847</v>
      </c>
      <c r="E80" s="1335">
        <v>61252000</v>
      </c>
      <c r="F80" s="1797"/>
      <c r="G80" s="1337">
        <v>43950354</v>
      </c>
      <c r="H80" s="1798"/>
      <c r="I80" s="1370">
        <v>43950057.340000004</v>
      </c>
      <c r="J80" s="1799"/>
      <c r="K80" s="1340">
        <f t="shared" si="6"/>
        <v>0.7175285270685039</v>
      </c>
      <c r="L80" s="1341">
        <f t="shared" si="5"/>
        <v>0.99999325011125062</v>
      </c>
    </row>
    <row r="81" spans="1:12" ht="45" customHeight="1">
      <c r="A81" s="1790"/>
      <c r="B81" s="1820"/>
      <c r="C81" s="1822"/>
      <c r="D81" s="1334" t="s">
        <v>834</v>
      </c>
      <c r="E81" s="1335">
        <v>24622000</v>
      </c>
      <c r="F81" s="1797"/>
      <c r="G81" s="1337">
        <v>31533000</v>
      </c>
      <c r="H81" s="1798"/>
      <c r="I81" s="1370">
        <v>31532260.809999999</v>
      </c>
      <c r="J81" s="1799"/>
      <c r="K81" s="1340">
        <f t="shared" si="6"/>
        <v>1.2806539196653399</v>
      </c>
      <c r="L81" s="1341">
        <f t="shared" si="5"/>
        <v>0.99997655820886056</v>
      </c>
    </row>
    <row r="82" spans="1:12" ht="45" customHeight="1">
      <c r="A82" s="1790"/>
      <c r="B82" s="1820"/>
      <c r="C82" s="1822"/>
      <c r="D82" s="1334" t="s">
        <v>848</v>
      </c>
      <c r="E82" s="1335">
        <v>45163000</v>
      </c>
      <c r="F82" s="1797"/>
      <c r="G82" s="1337">
        <v>48317000</v>
      </c>
      <c r="H82" s="1798"/>
      <c r="I82" s="1370">
        <v>48316290.960000001</v>
      </c>
      <c r="J82" s="1799"/>
      <c r="K82" s="1340">
        <f t="shared" si="6"/>
        <v>1.0698202280627949</v>
      </c>
      <c r="L82" s="1341">
        <f t="shared" si="5"/>
        <v>0.99998532524784234</v>
      </c>
    </row>
    <row r="83" spans="1:12" ht="45" customHeight="1">
      <c r="A83" s="1790"/>
      <c r="B83" s="1820"/>
      <c r="C83" s="1822"/>
      <c r="D83" s="1334" t="s">
        <v>849</v>
      </c>
      <c r="E83" s="1335">
        <v>35086000</v>
      </c>
      <c r="F83" s="1797"/>
      <c r="G83" s="1337">
        <v>25587000</v>
      </c>
      <c r="H83" s="1798"/>
      <c r="I83" s="1370">
        <v>25586670.190000001</v>
      </c>
      <c r="J83" s="1799"/>
      <c r="K83" s="1340">
        <f t="shared" si="6"/>
        <v>0.72925583395086369</v>
      </c>
      <c r="L83" s="1341">
        <f t="shared" si="5"/>
        <v>0.99998711025129949</v>
      </c>
    </row>
    <row r="84" spans="1:12" ht="45" customHeight="1" thickBot="1">
      <c r="A84" s="1783"/>
      <c r="B84" s="1821"/>
      <c r="C84" s="1823"/>
      <c r="D84" s="1320" t="s">
        <v>831</v>
      </c>
      <c r="E84" s="1321">
        <v>32935000</v>
      </c>
      <c r="F84" s="1785"/>
      <c r="G84" s="1323">
        <v>33168000</v>
      </c>
      <c r="H84" s="1787"/>
      <c r="I84" s="1370">
        <v>33161560.25</v>
      </c>
      <c r="J84" s="1789"/>
      <c r="K84" s="1340">
        <f t="shared" si="6"/>
        <v>1.0068790116896917</v>
      </c>
      <c r="L84" s="1341">
        <f t="shared" si="5"/>
        <v>0.99980584448866372</v>
      </c>
    </row>
    <row r="85" spans="1:12" ht="45" customHeight="1">
      <c r="A85" s="1782">
        <v>32</v>
      </c>
      <c r="B85" s="1308" t="s">
        <v>361</v>
      </c>
      <c r="C85" s="1373" t="s">
        <v>362</v>
      </c>
      <c r="D85" s="1310" t="s">
        <v>828</v>
      </c>
      <c r="E85" s="1311">
        <v>438000</v>
      </c>
      <c r="F85" s="1784">
        <f>SUM(E85:E99)</f>
        <v>51355000</v>
      </c>
      <c r="G85" s="1313">
        <v>438000</v>
      </c>
      <c r="H85" s="1786">
        <f>SUM(G85:G99)</f>
        <v>51355000</v>
      </c>
      <c r="I85" s="1358">
        <v>0</v>
      </c>
      <c r="J85" s="1788">
        <f>SUM(I85:I99)</f>
        <v>23093238.990000002</v>
      </c>
      <c r="K85" s="1359">
        <v>0</v>
      </c>
      <c r="L85" s="1360">
        <v>0</v>
      </c>
    </row>
    <row r="86" spans="1:12" ht="45" customHeight="1">
      <c r="A86" s="1790"/>
      <c r="B86" s="1792">
        <v>801</v>
      </c>
      <c r="C86" s="1795" t="s">
        <v>115</v>
      </c>
      <c r="D86" s="1334" t="s">
        <v>828</v>
      </c>
      <c r="E86" s="1335">
        <v>12466000</v>
      </c>
      <c r="F86" s="1797"/>
      <c r="G86" s="1337">
        <v>13057913</v>
      </c>
      <c r="H86" s="1798"/>
      <c r="I86" s="1339">
        <v>4548176.8099999996</v>
      </c>
      <c r="J86" s="1799"/>
      <c r="K86" s="1340">
        <f t="shared" ref="K86:K97" si="7">I86/E86</f>
        <v>0.36484652735440393</v>
      </c>
      <c r="L86" s="1341">
        <f t="shared" ref="L86:L97" si="8">I86/G86</f>
        <v>0.34830809563519066</v>
      </c>
    </row>
    <row r="87" spans="1:12" ht="45" customHeight="1">
      <c r="A87" s="1790"/>
      <c r="B87" s="1792"/>
      <c r="C87" s="1795"/>
      <c r="D87" s="1334" t="s">
        <v>816</v>
      </c>
      <c r="E87" s="1335">
        <v>6612000</v>
      </c>
      <c r="F87" s="1797"/>
      <c r="G87" s="1337">
        <v>6971135</v>
      </c>
      <c r="H87" s="1798"/>
      <c r="I87" s="1339">
        <v>4353669.9499999993</v>
      </c>
      <c r="J87" s="1799"/>
      <c r="K87" s="1340">
        <f t="shared" si="7"/>
        <v>0.65844978070175431</v>
      </c>
      <c r="L87" s="1341">
        <f t="shared" si="8"/>
        <v>0.62452813637951343</v>
      </c>
    </row>
    <row r="88" spans="1:12" ht="45" customHeight="1">
      <c r="A88" s="1790"/>
      <c r="B88" s="1792"/>
      <c r="C88" s="1795"/>
      <c r="D88" s="1334" t="s">
        <v>838</v>
      </c>
      <c r="E88" s="1335">
        <v>819000</v>
      </c>
      <c r="F88" s="1797"/>
      <c r="G88" s="1337">
        <v>979036</v>
      </c>
      <c r="H88" s="1798"/>
      <c r="I88" s="1339">
        <v>834558.8</v>
      </c>
      <c r="J88" s="1799"/>
      <c r="K88" s="1340">
        <f t="shared" si="7"/>
        <v>1.0189973137973138</v>
      </c>
      <c r="L88" s="1341">
        <f t="shared" si="8"/>
        <v>0.85242912415886651</v>
      </c>
    </row>
    <row r="89" spans="1:12" ht="45" customHeight="1">
      <c r="A89" s="1790"/>
      <c r="B89" s="1792"/>
      <c r="C89" s="1795"/>
      <c r="D89" s="1334" t="s">
        <v>839</v>
      </c>
      <c r="E89" s="1335">
        <v>868000</v>
      </c>
      <c r="F89" s="1797"/>
      <c r="G89" s="1337">
        <v>1710016</v>
      </c>
      <c r="H89" s="1798"/>
      <c r="I89" s="1352">
        <v>1317808.56</v>
      </c>
      <c r="J89" s="1799"/>
      <c r="K89" s="1340">
        <f t="shared" si="7"/>
        <v>1.5182126267281106</v>
      </c>
      <c r="L89" s="1341">
        <f t="shared" si="8"/>
        <v>0.77064107002507587</v>
      </c>
    </row>
    <row r="90" spans="1:12" ht="45" customHeight="1">
      <c r="A90" s="1790"/>
      <c r="B90" s="1792"/>
      <c r="C90" s="1795"/>
      <c r="D90" s="1334" t="s">
        <v>840</v>
      </c>
      <c r="E90" s="1335">
        <v>13177000</v>
      </c>
      <c r="F90" s="1797"/>
      <c r="G90" s="1337">
        <v>12226259</v>
      </c>
      <c r="H90" s="1798"/>
      <c r="I90" s="1352">
        <v>2041665.8499999996</v>
      </c>
      <c r="J90" s="1799"/>
      <c r="K90" s="1374">
        <f t="shared" si="7"/>
        <v>0.15494162935417771</v>
      </c>
      <c r="L90" s="1341">
        <f t="shared" si="8"/>
        <v>0.16699023388920517</v>
      </c>
    </row>
    <row r="91" spans="1:12" ht="45" customHeight="1">
      <c r="A91" s="1790"/>
      <c r="B91" s="1792"/>
      <c r="C91" s="1795"/>
      <c r="D91" s="1334" t="s">
        <v>841</v>
      </c>
      <c r="E91" s="1335">
        <v>367000</v>
      </c>
      <c r="F91" s="1797"/>
      <c r="G91" s="1337">
        <v>512962</v>
      </c>
      <c r="H91" s="1798"/>
      <c r="I91" s="1352">
        <v>320661.51</v>
      </c>
      <c r="J91" s="1799"/>
      <c r="K91" s="1340">
        <f t="shared" si="7"/>
        <v>0.87373708446866483</v>
      </c>
      <c r="L91" s="1341">
        <f t="shared" si="8"/>
        <v>0.62511747458876099</v>
      </c>
    </row>
    <row r="92" spans="1:12" ht="45" customHeight="1">
      <c r="A92" s="1790"/>
      <c r="B92" s="1792"/>
      <c r="C92" s="1795"/>
      <c r="D92" s="1334" t="s">
        <v>842</v>
      </c>
      <c r="E92" s="1335">
        <v>1261000</v>
      </c>
      <c r="F92" s="1797"/>
      <c r="G92" s="1337">
        <v>1371000</v>
      </c>
      <c r="H92" s="1798"/>
      <c r="I92" s="1339">
        <v>1191959.79</v>
      </c>
      <c r="J92" s="1799"/>
      <c r="K92" s="1340">
        <f t="shared" si="7"/>
        <v>0.94524963521015071</v>
      </c>
      <c r="L92" s="1341">
        <f t="shared" si="8"/>
        <v>0.86940903719912477</v>
      </c>
    </row>
    <row r="93" spans="1:12" ht="45" customHeight="1">
      <c r="A93" s="1790"/>
      <c r="B93" s="1792"/>
      <c r="C93" s="1795"/>
      <c r="D93" s="1334" t="s">
        <v>844</v>
      </c>
      <c r="E93" s="1335">
        <v>1065000</v>
      </c>
      <c r="F93" s="1797"/>
      <c r="G93" s="1337">
        <v>1076990</v>
      </c>
      <c r="H93" s="1798"/>
      <c r="I93" s="1352">
        <v>328748.13000000006</v>
      </c>
      <c r="J93" s="1799"/>
      <c r="K93" s="1374">
        <f t="shared" si="7"/>
        <v>0.30868369014084512</v>
      </c>
      <c r="L93" s="1341">
        <f t="shared" si="8"/>
        <v>0.30524715178413919</v>
      </c>
    </row>
    <row r="94" spans="1:12" ht="45" customHeight="1">
      <c r="A94" s="1790"/>
      <c r="B94" s="1792"/>
      <c r="C94" s="1795"/>
      <c r="D94" s="1334" t="s">
        <v>845</v>
      </c>
      <c r="E94" s="1335">
        <v>9425000</v>
      </c>
      <c r="F94" s="1797"/>
      <c r="G94" s="1337">
        <v>8993812</v>
      </c>
      <c r="H94" s="1798"/>
      <c r="I94" s="1352">
        <v>6392490.1200000001</v>
      </c>
      <c r="J94" s="1799"/>
      <c r="K94" s="1340">
        <f t="shared" si="7"/>
        <v>0.67824828859416442</v>
      </c>
      <c r="L94" s="1341">
        <f t="shared" si="8"/>
        <v>0.71076537067930712</v>
      </c>
    </row>
    <row r="95" spans="1:12" ht="45" customHeight="1">
      <c r="A95" s="1790"/>
      <c r="B95" s="1792"/>
      <c r="C95" s="1795"/>
      <c r="D95" s="1334" t="s">
        <v>847</v>
      </c>
      <c r="E95" s="1335">
        <v>1630000</v>
      </c>
      <c r="F95" s="1797"/>
      <c r="G95" s="1337">
        <v>1266969</v>
      </c>
      <c r="H95" s="1798"/>
      <c r="I95" s="1352">
        <v>1035857.5299999999</v>
      </c>
      <c r="J95" s="1799"/>
      <c r="K95" s="1340">
        <f t="shared" si="7"/>
        <v>0.63549541717791402</v>
      </c>
      <c r="L95" s="1341">
        <f t="shared" si="8"/>
        <v>0.81758711539114215</v>
      </c>
    </row>
    <row r="96" spans="1:12" ht="45" customHeight="1">
      <c r="A96" s="1790"/>
      <c r="B96" s="1792"/>
      <c r="C96" s="1795"/>
      <c r="D96" s="1334" t="s">
        <v>834</v>
      </c>
      <c r="E96" s="1335">
        <v>138000</v>
      </c>
      <c r="F96" s="1797"/>
      <c r="G96" s="1337">
        <v>230550</v>
      </c>
      <c r="H96" s="1798"/>
      <c r="I96" s="1352">
        <v>222688.28000000003</v>
      </c>
      <c r="J96" s="1799"/>
      <c r="K96" s="1340">
        <f>I96/E96</f>
        <v>1.6136831884057974</v>
      </c>
      <c r="L96" s="1341">
        <f>I96/G96</f>
        <v>0.96590015181088718</v>
      </c>
    </row>
    <row r="97" spans="1:13" ht="45" customHeight="1">
      <c r="A97" s="1790"/>
      <c r="B97" s="1792"/>
      <c r="C97" s="1795"/>
      <c r="D97" s="1334" t="s">
        <v>848</v>
      </c>
      <c r="E97" s="1335">
        <v>500000</v>
      </c>
      <c r="F97" s="1797"/>
      <c r="G97" s="1337">
        <v>1599081</v>
      </c>
      <c r="H97" s="1798"/>
      <c r="I97" s="1352">
        <v>366467</v>
      </c>
      <c r="J97" s="1799"/>
      <c r="K97" s="1340">
        <f t="shared" si="7"/>
        <v>0.73293399999999997</v>
      </c>
      <c r="L97" s="1341">
        <f t="shared" si="8"/>
        <v>0.22917350653281479</v>
      </c>
    </row>
    <row r="98" spans="1:13" ht="45" customHeight="1">
      <c r="A98" s="1790"/>
      <c r="B98" s="1792"/>
      <c r="C98" s="1795"/>
      <c r="D98" s="1334" t="s">
        <v>849</v>
      </c>
      <c r="E98" s="1335">
        <v>344000</v>
      </c>
      <c r="F98" s="1797"/>
      <c r="G98" s="1337">
        <v>344000</v>
      </c>
      <c r="H98" s="1798"/>
      <c r="I98" s="1352">
        <v>138486.66</v>
      </c>
      <c r="J98" s="1799"/>
      <c r="K98" s="1340">
        <f>I98/E98</f>
        <v>0.40257750000000003</v>
      </c>
      <c r="L98" s="1341">
        <f>I98/G98</f>
        <v>0.40257750000000003</v>
      </c>
    </row>
    <row r="99" spans="1:13" ht="45" customHeight="1" thickBot="1">
      <c r="A99" s="1783"/>
      <c r="B99" s="1793"/>
      <c r="C99" s="1796"/>
      <c r="D99" s="1320" t="s">
        <v>831</v>
      </c>
      <c r="E99" s="1321">
        <v>2245000</v>
      </c>
      <c r="F99" s="1785"/>
      <c r="G99" s="1323">
        <v>577277</v>
      </c>
      <c r="H99" s="1787"/>
      <c r="I99" s="1375">
        <v>0</v>
      </c>
      <c r="J99" s="1789"/>
      <c r="K99" s="1376">
        <v>0</v>
      </c>
      <c r="L99" s="1377">
        <v>0</v>
      </c>
    </row>
    <row r="100" spans="1:13" ht="45" customHeight="1" thickBot="1">
      <c r="A100" s="1378">
        <v>33</v>
      </c>
      <c r="B100" s="1299" t="s">
        <v>361</v>
      </c>
      <c r="C100" s="1300" t="s">
        <v>362</v>
      </c>
      <c r="D100" s="1301" t="s">
        <v>850</v>
      </c>
      <c r="E100" s="1302">
        <v>10023442000</v>
      </c>
      <c r="F100" s="1302">
        <f>E100</f>
        <v>10023442000</v>
      </c>
      <c r="G100" s="1303">
        <v>19734877000</v>
      </c>
      <c r="H100" s="1303">
        <f>G100</f>
        <v>19734877000</v>
      </c>
      <c r="I100" s="1303">
        <v>19734185468.419998</v>
      </c>
      <c r="J100" s="1379">
        <f>I100</f>
        <v>19734185468.419998</v>
      </c>
      <c r="K100" s="1306">
        <f t="shared" ref="K100:K167" si="9">I100/E100</f>
        <v>1.9688032781972498</v>
      </c>
      <c r="L100" s="1307">
        <f t="shared" ref="L100:L157" si="10">I100/G100</f>
        <v>0.99996495891106885</v>
      </c>
    </row>
    <row r="101" spans="1:13" ht="45" customHeight="1">
      <c r="A101" s="1782">
        <v>34</v>
      </c>
      <c r="B101" s="1791">
        <v>150</v>
      </c>
      <c r="C101" s="1794" t="s">
        <v>370</v>
      </c>
      <c r="D101" s="1310" t="s">
        <v>832</v>
      </c>
      <c r="E101" s="1311">
        <v>294000</v>
      </c>
      <c r="F101" s="1784">
        <f>SUM(E101:E135)</f>
        <v>18164313000</v>
      </c>
      <c r="G101" s="1313">
        <v>144000</v>
      </c>
      <c r="H101" s="1786">
        <f>SUM(G101:G135)</f>
        <v>26206308975</v>
      </c>
      <c r="I101" s="1315">
        <v>106425.84</v>
      </c>
      <c r="J101" s="1788">
        <f>SUM(I101:I135)</f>
        <v>24514098848.119999</v>
      </c>
      <c r="K101" s="1316">
        <f t="shared" si="9"/>
        <v>0.36199265306122447</v>
      </c>
      <c r="L101" s="1317">
        <f t="shared" si="10"/>
        <v>0.73906833333333333</v>
      </c>
    </row>
    <row r="102" spans="1:13" ht="45" customHeight="1">
      <c r="A102" s="1790"/>
      <c r="B102" s="1792"/>
      <c r="C102" s="1795"/>
      <c r="D102" s="1334" t="s">
        <v>833</v>
      </c>
      <c r="E102" s="1335">
        <v>6069000</v>
      </c>
      <c r="F102" s="1797"/>
      <c r="G102" s="1337">
        <v>134000</v>
      </c>
      <c r="H102" s="1798"/>
      <c r="I102" s="1339">
        <v>110106.89</v>
      </c>
      <c r="J102" s="1799"/>
      <c r="K102" s="1340">
        <f t="shared" si="9"/>
        <v>1.8142509474377986E-2</v>
      </c>
      <c r="L102" s="1341">
        <f t="shared" si="10"/>
        <v>0.82169320895522391</v>
      </c>
    </row>
    <row r="103" spans="1:13" ht="45" customHeight="1">
      <c r="A103" s="1790"/>
      <c r="B103" s="1792"/>
      <c r="C103" s="1795"/>
      <c r="D103" s="1334" t="s">
        <v>835</v>
      </c>
      <c r="E103" s="1335"/>
      <c r="F103" s="1797"/>
      <c r="G103" s="1337">
        <v>550829</v>
      </c>
      <c r="H103" s="1798"/>
      <c r="I103" s="1339">
        <v>550828.19999999995</v>
      </c>
      <c r="J103" s="1799"/>
      <c r="K103" s="1349">
        <v>0</v>
      </c>
      <c r="L103" s="1341">
        <f t="shared" si="10"/>
        <v>0.99999854764364249</v>
      </c>
    </row>
    <row r="104" spans="1:13" ht="45" customHeight="1">
      <c r="A104" s="1790"/>
      <c r="B104" s="1792"/>
      <c r="C104" s="1795"/>
      <c r="D104" s="1334" t="s">
        <v>829</v>
      </c>
      <c r="E104" s="1335">
        <v>1465945000</v>
      </c>
      <c r="F104" s="1797"/>
      <c r="G104" s="1337">
        <v>1287015621</v>
      </c>
      <c r="H104" s="1798"/>
      <c r="I104" s="1339">
        <v>1254445139.9000001</v>
      </c>
      <c r="J104" s="1799"/>
      <c r="K104" s="1340">
        <f t="shared" si="9"/>
        <v>0.85572455985729345</v>
      </c>
      <c r="L104" s="1341">
        <f t="shared" si="10"/>
        <v>0.97469301804224184</v>
      </c>
    </row>
    <row r="105" spans="1:13" ht="45" customHeight="1">
      <c r="A105" s="1790"/>
      <c r="B105" s="1792"/>
      <c r="C105" s="1795"/>
      <c r="D105" s="1334" t="s">
        <v>851</v>
      </c>
      <c r="E105" s="1335">
        <v>677337000</v>
      </c>
      <c r="F105" s="1797"/>
      <c r="G105" s="1337">
        <v>867851000</v>
      </c>
      <c r="H105" s="1798"/>
      <c r="I105" s="1339">
        <v>846785631.54999995</v>
      </c>
      <c r="J105" s="1799"/>
      <c r="K105" s="1340">
        <f t="shared" si="9"/>
        <v>1.2501688694844664</v>
      </c>
      <c r="L105" s="1341">
        <f t="shared" si="10"/>
        <v>0.97572697565595934</v>
      </c>
    </row>
    <row r="106" spans="1:13" ht="45" customHeight="1">
      <c r="A106" s="1790"/>
      <c r="B106" s="1792"/>
      <c r="C106" s="1795"/>
      <c r="D106" s="1334" t="s">
        <v>816</v>
      </c>
      <c r="E106" s="1335">
        <v>44958000</v>
      </c>
      <c r="F106" s="1797"/>
      <c r="G106" s="1337">
        <v>41408000</v>
      </c>
      <c r="H106" s="1798"/>
      <c r="I106" s="1339">
        <v>41211447.509999998</v>
      </c>
      <c r="J106" s="1799"/>
      <c r="K106" s="1340">
        <f t="shared" si="9"/>
        <v>0.9166654991325236</v>
      </c>
      <c r="L106" s="1341">
        <f t="shared" si="10"/>
        <v>0.9952532725560278</v>
      </c>
    </row>
    <row r="107" spans="1:13" ht="45" customHeight="1">
      <c r="A107" s="1790"/>
      <c r="B107" s="1350">
        <v>500</v>
      </c>
      <c r="C107" s="1351" t="s">
        <v>375</v>
      </c>
      <c r="D107" s="1334" t="s">
        <v>829</v>
      </c>
      <c r="E107" s="1335">
        <v>21648000</v>
      </c>
      <c r="F107" s="1797"/>
      <c r="G107" s="1337">
        <v>28923709</v>
      </c>
      <c r="H107" s="1798"/>
      <c r="I107" s="1339">
        <v>13296947.07</v>
      </c>
      <c r="J107" s="1799"/>
      <c r="K107" s="1340">
        <f>I107/E107</f>
        <v>0.61423443597560978</v>
      </c>
      <c r="L107" s="1341">
        <f t="shared" si="10"/>
        <v>0.45972482540188742</v>
      </c>
    </row>
    <row r="108" spans="1:13" ht="45" customHeight="1">
      <c r="A108" s="1790"/>
      <c r="B108" s="1380">
        <v>730</v>
      </c>
      <c r="C108" s="1381" t="s">
        <v>739</v>
      </c>
      <c r="D108" s="1334" t="s">
        <v>816</v>
      </c>
      <c r="E108" s="1335">
        <v>1908000</v>
      </c>
      <c r="F108" s="1797"/>
      <c r="G108" s="1337">
        <v>1849774</v>
      </c>
      <c r="H108" s="1798"/>
      <c r="I108" s="1352">
        <v>1606820.76</v>
      </c>
      <c r="J108" s="1799"/>
      <c r="K108" s="1340">
        <f>I108/E108</f>
        <v>0.84214924528301882</v>
      </c>
      <c r="L108" s="1341">
        <f t="shared" si="10"/>
        <v>0.8686578792868751</v>
      </c>
      <c r="M108" s="1382"/>
    </row>
    <row r="109" spans="1:13" ht="45" customHeight="1">
      <c r="A109" s="1790"/>
      <c r="B109" s="1792">
        <v>750</v>
      </c>
      <c r="C109" s="1795" t="s">
        <v>83</v>
      </c>
      <c r="D109" s="1334" t="s">
        <v>832</v>
      </c>
      <c r="E109" s="1335">
        <v>8223000</v>
      </c>
      <c r="F109" s="1797"/>
      <c r="G109" s="1337">
        <v>12115300</v>
      </c>
      <c r="H109" s="1798"/>
      <c r="I109" s="1352">
        <v>11973698.35</v>
      </c>
      <c r="J109" s="1799"/>
      <c r="K109" s="1374">
        <f>I109/E109</f>
        <v>1.4561228687826826</v>
      </c>
      <c r="L109" s="1341">
        <f t="shared" si="10"/>
        <v>0.98831216313256787</v>
      </c>
    </row>
    <row r="110" spans="1:13" ht="45" customHeight="1">
      <c r="A110" s="1790"/>
      <c r="B110" s="1792"/>
      <c r="C110" s="1795"/>
      <c r="D110" s="1334" t="s">
        <v>833</v>
      </c>
      <c r="E110" s="1335">
        <v>12075000</v>
      </c>
      <c r="F110" s="1797"/>
      <c r="G110" s="1337">
        <v>712800</v>
      </c>
      <c r="H110" s="1798"/>
      <c r="I110" s="1352">
        <v>595775.32999999996</v>
      </c>
      <c r="J110" s="1799"/>
      <c r="K110" s="1374">
        <f>I110/E110</f>
        <v>4.9339571842650101E-2</v>
      </c>
      <c r="L110" s="1341">
        <f t="shared" si="10"/>
        <v>0.83582397586980917</v>
      </c>
    </row>
    <row r="111" spans="1:13" ht="45" customHeight="1">
      <c r="A111" s="1790"/>
      <c r="B111" s="1792"/>
      <c r="C111" s="1795"/>
      <c r="D111" s="1334" t="s">
        <v>828</v>
      </c>
      <c r="E111" s="1335"/>
      <c r="F111" s="1797"/>
      <c r="G111" s="1337">
        <v>573227</v>
      </c>
      <c r="H111" s="1798"/>
      <c r="I111" s="1352">
        <v>518956.75</v>
      </c>
      <c r="J111" s="1799"/>
      <c r="K111" s="1349">
        <v>0</v>
      </c>
      <c r="L111" s="1341">
        <f t="shared" si="10"/>
        <v>0.9053250283046681</v>
      </c>
    </row>
    <row r="112" spans="1:13" ht="45" customHeight="1">
      <c r="A112" s="1790"/>
      <c r="B112" s="1792"/>
      <c r="C112" s="1795"/>
      <c r="D112" s="1334" t="s">
        <v>816</v>
      </c>
      <c r="E112" s="1335">
        <v>79046000</v>
      </c>
      <c r="F112" s="1797"/>
      <c r="G112" s="1337">
        <v>89805388</v>
      </c>
      <c r="H112" s="1798"/>
      <c r="I112" s="1339">
        <v>86592882.239999995</v>
      </c>
      <c r="J112" s="1799"/>
      <c r="K112" s="1340">
        <f t="shared" si="9"/>
        <v>1.0954745621536826</v>
      </c>
      <c r="L112" s="1341">
        <f t="shared" si="10"/>
        <v>0.96422814007551527</v>
      </c>
    </row>
    <row r="113" spans="1:12" ht="45" customHeight="1">
      <c r="A113" s="1790"/>
      <c r="B113" s="1792">
        <v>758</v>
      </c>
      <c r="C113" s="1795" t="s">
        <v>412</v>
      </c>
      <c r="D113" s="1334" t="s">
        <v>852</v>
      </c>
      <c r="E113" s="1335"/>
      <c r="F113" s="1797"/>
      <c r="G113" s="1337">
        <v>1178</v>
      </c>
      <c r="H113" s="1798"/>
      <c r="I113" s="1339">
        <v>1177.19</v>
      </c>
      <c r="J113" s="1799"/>
      <c r="K113" s="1349">
        <v>0</v>
      </c>
      <c r="L113" s="1341">
        <f t="shared" si="10"/>
        <v>0.99931239388794568</v>
      </c>
    </row>
    <row r="114" spans="1:12" ht="45" customHeight="1">
      <c r="A114" s="1790"/>
      <c r="B114" s="1792"/>
      <c r="C114" s="1795"/>
      <c r="D114" s="1334" t="s">
        <v>836</v>
      </c>
      <c r="E114" s="1335">
        <v>1221324000</v>
      </c>
      <c r="F114" s="1797"/>
      <c r="G114" s="1337">
        <v>1617527695</v>
      </c>
      <c r="H114" s="1798"/>
      <c r="I114" s="1339">
        <v>1564896560.3299999</v>
      </c>
      <c r="J114" s="1799"/>
      <c r="K114" s="1340">
        <f t="shared" si="9"/>
        <v>1.2813115605113794</v>
      </c>
      <c r="L114" s="1341">
        <f t="shared" si="10"/>
        <v>0.96746198854418997</v>
      </c>
    </row>
    <row r="115" spans="1:12" ht="45" customHeight="1">
      <c r="A115" s="1790"/>
      <c r="B115" s="1792"/>
      <c r="C115" s="1795"/>
      <c r="D115" s="1334" t="s">
        <v>853</v>
      </c>
      <c r="E115" s="1335"/>
      <c r="F115" s="1797"/>
      <c r="G115" s="1337">
        <v>84480</v>
      </c>
      <c r="H115" s="1798"/>
      <c r="I115" s="1339">
        <v>84479.2</v>
      </c>
      <c r="J115" s="1799"/>
      <c r="K115" s="1349">
        <v>0</v>
      </c>
      <c r="L115" s="1341">
        <f>I115/G115</f>
        <v>0.99999053030303031</v>
      </c>
    </row>
    <row r="116" spans="1:12" ht="45" customHeight="1">
      <c r="A116" s="1790"/>
      <c r="B116" s="1792"/>
      <c r="C116" s="1795"/>
      <c r="D116" s="1334" t="s">
        <v>837</v>
      </c>
      <c r="E116" s="1335">
        <v>882001000</v>
      </c>
      <c r="F116" s="1797"/>
      <c r="G116" s="1337">
        <v>1170582252</v>
      </c>
      <c r="H116" s="1798"/>
      <c r="I116" s="1339">
        <v>1076093835.6700001</v>
      </c>
      <c r="J116" s="1799"/>
      <c r="K116" s="1340">
        <f t="shared" si="9"/>
        <v>1.2200596548870126</v>
      </c>
      <c r="L116" s="1341">
        <f t="shared" si="10"/>
        <v>0.91928083979698005</v>
      </c>
    </row>
    <row r="117" spans="1:12" ht="45" customHeight="1">
      <c r="A117" s="1790"/>
      <c r="B117" s="1792"/>
      <c r="C117" s="1795"/>
      <c r="D117" s="1334" t="s">
        <v>838</v>
      </c>
      <c r="E117" s="1335">
        <v>1094051000</v>
      </c>
      <c r="F117" s="1797"/>
      <c r="G117" s="1337">
        <v>1916040340</v>
      </c>
      <c r="H117" s="1798"/>
      <c r="I117" s="1339">
        <v>1908335167.24</v>
      </c>
      <c r="J117" s="1799"/>
      <c r="K117" s="1340">
        <f t="shared" si="9"/>
        <v>1.7442835546423339</v>
      </c>
      <c r="L117" s="1341">
        <f t="shared" si="10"/>
        <v>0.995978595753365</v>
      </c>
    </row>
    <row r="118" spans="1:12" ht="45" customHeight="1">
      <c r="A118" s="1790"/>
      <c r="B118" s="1792"/>
      <c r="C118" s="1795"/>
      <c r="D118" s="1334" t="s">
        <v>839</v>
      </c>
      <c r="E118" s="1335">
        <v>448326000</v>
      </c>
      <c r="F118" s="1797"/>
      <c r="G118" s="1337">
        <v>623442300</v>
      </c>
      <c r="H118" s="1798"/>
      <c r="I118" s="1339">
        <v>609579565.63</v>
      </c>
      <c r="J118" s="1799"/>
      <c r="K118" s="1340">
        <f t="shared" si="9"/>
        <v>1.3596792638169546</v>
      </c>
      <c r="L118" s="1341">
        <f t="shared" si="10"/>
        <v>0.97776420629463223</v>
      </c>
    </row>
    <row r="119" spans="1:12" ht="45" customHeight="1">
      <c r="A119" s="1790"/>
      <c r="B119" s="1792"/>
      <c r="C119" s="1795"/>
      <c r="D119" s="1334" t="s">
        <v>840</v>
      </c>
      <c r="E119" s="1335">
        <v>1014462000</v>
      </c>
      <c r="F119" s="1797"/>
      <c r="G119" s="1337">
        <v>1621811300</v>
      </c>
      <c r="H119" s="1798"/>
      <c r="I119" s="1339">
        <v>1493773096.1400001</v>
      </c>
      <c r="J119" s="1799"/>
      <c r="K119" s="1340">
        <f t="shared" si="9"/>
        <v>1.4724781176032222</v>
      </c>
      <c r="L119" s="1341">
        <f t="shared" si="10"/>
        <v>0.92105234199564412</v>
      </c>
    </row>
    <row r="120" spans="1:12" ht="45" customHeight="1">
      <c r="A120" s="1790"/>
      <c r="B120" s="1792"/>
      <c r="C120" s="1795"/>
      <c r="D120" s="1334" t="s">
        <v>841</v>
      </c>
      <c r="E120" s="1335">
        <v>1556030000</v>
      </c>
      <c r="F120" s="1797"/>
      <c r="G120" s="1337">
        <v>1986020000</v>
      </c>
      <c r="H120" s="1798"/>
      <c r="I120" s="1339">
        <v>1851629151.73</v>
      </c>
      <c r="J120" s="1799"/>
      <c r="K120" s="1340">
        <f t="shared" si="9"/>
        <v>1.1899700852361459</v>
      </c>
      <c r="L120" s="1341">
        <f t="shared" si="10"/>
        <v>0.93233157356421381</v>
      </c>
    </row>
    <row r="121" spans="1:12" ht="45" customHeight="1">
      <c r="A121" s="1790"/>
      <c r="B121" s="1792"/>
      <c r="C121" s="1795"/>
      <c r="D121" s="1334" t="s">
        <v>842</v>
      </c>
      <c r="E121" s="1335">
        <v>1430946000</v>
      </c>
      <c r="F121" s="1797"/>
      <c r="G121" s="1337">
        <v>1592100539</v>
      </c>
      <c r="H121" s="1798"/>
      <c r="I121" s="1339">
        <v>1373348090.8200002</v>
      </c>
      <c r="J121" s="1799"/>
      <c r="K121" s="1340">
        <f t="shared" si="9"/>
        <v>0.95974836983366263</v>
      </c>
      <c r="L121" s="1341">
        <f t="shared" si="10"/>
        <v>0.86260136039059543</v>
      </c>
    </row>
    <row r="122" spans="1:12" ht="45" customHeight="1">
      <c r="A122" s="1790"/>
      <c r="B122" s="1792"/>
      <c r="C122" s="1795"/>
      <c r="D122" s="1334" t="s">
        <v>843</v>
      </c>
      <c r="E122" s="1335">
        <v>462562000</v>
      </c>
      <c r="F122" s="1797"/>
      <c r="G122" s="1337">
        <v>770936000</v>
      </c>
      <c r="H122" s="1798"/>
      <c r="I122" s="1339">
        <v>725240110.56000006</v>
      </c>
      <c r="J122" s="1799"/>
      <c r="K122" s="1340">
        <f t="shared" si="9"/>
        <v>1.5678765453279777</v>
      </c>
      <c r="L122" s="1341">
        <f t="shared" si="10"/>
        <v>0.94072674068924023</v>
      </c>
    </row>
    <row r="123" spans="1:12" ht="45" customHeight="1">
      <c r="A123" s="1790"/>
      <c r="B123" s="1792"/>
      <c r="C123" s="1795"/>
      <c r="D123" s="1334" t="s">
        <v>844</v>
      </c>
      <c r="E123" s="1335">
        <v>1179834000</v>
      </c>
      <c r="F123" s="1797"/>
      <c r="G123" s="1337">
        <v>1934073819</v>
      </c>
      <c r="H123" s="1798"/>
      <c r="I123" s="1339">
        <v>1616548263.1100001</v>
      </c>
      <c r="J123" s="1799"/>
      <c r="K123" s="1340">
        <f t="shared" si="9"/>
        <v>1.3701489049391695</v>
      </c>
      <c r="L123" s="1341">
        <f t="shared" si="10"/>
        <v>0.83582552394294118</v>
      </c>
    </row>
    <row r="124" spans="1:12" ht="45" customHeight="1">
      <c r="A124" s="1790"/>
      <c r="B124" s="1792"/>
      <c r="C124" s="1795"/>
      <c r="D124" s="1334" t="s">
        <v>845</v>
      </c>
      <c r="E124" s="1335">
        <v>517719000</v>
      </c>
      <c r="F124" s="1797"/>
      <c r="G124" s="1337">
        <v>1211061296</v>
      </c>
      <c r="H124" s="1798"/>
      <c r="I124" s="1339">
        <v>1133612969.1699998</v>
      </c>
      <c r="J124" s="1799"/>
      <c r="K124" s="1340">
        <f t="shared" si="9"/>
        <v>2.1896298362045816</v>
      </c>
      <c r="L124" s="1341">
        <f t="shared" si="10"/>
        <v>0.93604920982463624</v>
      </c>
    </row>
    <row r="125" spans="1:12" ht="45" customHeight="1">
      <c r="A125" s="1790"/>
      <c r="B125" s="1792"/>
      <c r="C125" s="1795"/>
      <c r="D125" s="1334" t="s">
        <v>846</v>
      </c>
      <c r="E125" s="1335">
        <v>849257000</v>
      </c>
      <c r="F125" s="1797"/>
      <c r="G125" s="1337">
        <v>1479057000</v>
      </c>
      <c r="H125" s="1798"/>
      <c r="I125" s="1339">
        <v>1384373528.1299999</v>
      </c>
      <c r="J125" s="1799"/>
      <c r="K125" s="1340">
        <f t="shared" si="9"/>
        <v>1.6300996378363675</v>
      </c>
      <c r="L125" s="1341">
        <f t="shared" si="10"/>
        <v>0.93598389252746839</v>
      </c>
    </row>
    <row r="126" spans="1:12" ht="45" customHeight="1">
      <c r="A126" s="1790"/>
      <c r="B126" s="1792"/>
      <c r="C126" s="1795"/>
      <c r="D126" s="1334" t="s">
        <v>847</v>
      </c>
      <c r="E126" s="1335">
        <v>1598590000</v>
      </c>
      <c r="F126" s="1797"/>
      <c r="G126" s="1337">
        <v>2249838044</v>
      </c>
      <c r="H126" s="1798"/>
      <c r="I126" s="1339">
        <v>2081010972.8500001</v>
      </c>
      <c r="J126" s="1799"/>
      <c r="K126" s="1340">
        <f t="shared" si="9"/>
        <v>1.3017790508197851</v>
      </c>
      <c r="L126" s="1341">
        <f t="shared" si="10"/>
        <v>0.92496034476782107</v>
      </c>
    </row>
    <row r="127" spans="1:12" ht="45" customHeight="1">
      <c r="A127" s="1790"/>
      <c r="B127" s="1792"/>
      <c r="C127" s="1795"/>
      <c r="D127" s="1334" t="s">
        <v>834</v>
      </c>
      <c r="E127" s="1335">
        <v>491001000</v>
      </c>
      <c r="F127" s="1797"/>
      <c r="G127" s="1337">
        <v>1008360000</v>
      </c>
      <c r="H127" s="1798"/>
      <c r="I127" s="1339">
        <v>938243896.67999995</v>
      </c>
      <c r="J127" s="1799"/>
      <c r="K127" s="1340">
        <f t="shared" si="9"/>
        <v>1.9108798081470302</v>
      </c>
      <c r="L127" s="1341">
        <f t="shared" si="10"/>
        <v>0.93046520754492434</v>
      </c>
    </row>
    <row r="128" spans="1:12" ht="45" customHeight="1">
      <c r="A128" s="1790"/>
      <c r="B128" s="1792"/>
      <c r="C128" s="1795"/>
      <c r="D128" s="1334" t="s">
        <v>848</v>
      </c>
      <c r="E128" s="1335">
        <v>811181000</v>
      </c>
      <c r="F128" s="1797"/>
      <c r="G128" s="1337">
        <v>1358572000</v>
      </c>
      <c r="H128" s="1798"/>
      <c r="I128" s="1339">
        <v>1293883054.24</v>
      </c>
      <c r="J128" s="1799"/>
      <c r="K128" s="1340">
        <f t="shared" si="9"/>
        <v>1.595060848614551</v>
      </c>
      <c r="L128" s="1341">
        <f t="shared" si="10"/>
        <v>0.95238460253854784</v>
      </c>
    </row>
    <row r="129" spans="1:12" ht="45" customHeight="1">
      <c r="A129" s="1790"/>
      <c r="B129" s="1792"/>
      <c r="C129" s="1795"/>
      <c r="D129" s="1334" t="s">
        <v>849</v>
      </c>
      <c r="E129" s="1335">
        <v>1186660000</v>
      </c>
      <c r="F129" s="1797"/>
      <c r="G129" s="1337">
        <v>1872782000</v>
      </c>
      <c r="H129" s="1798"/>
      <c r="I129" s="1339">
        <v>1831015895.5599999</v>
      </c>
      <c r="J129" s="1799"/>
      <c r="K129" s="1340">
        <f t="shared" si="9"/>
        <v>1.5429995917617514</v>
      </c>
      <c r="L129" s="1341">
        <f t="shared" si="10"/>
        <v>0.97769836294881085</v>
      </c>
    </row>
    <row r="130" spans="1:12" ht="45" customHeight="1">
      <c r="A130" s="1790"/>
      <c r="B130" s="1792"/>
      <c r="C130" s="1795"/>
      <c r="D130" s="1334" t="s">
        <v>854</v>
      </c>
      <c r="E130" s="1335"/>
      <c r="F130" s="1797"/>
      <c r="G130" s="1337">
        <v>242620</v>
      </c>
      <c r="H130" s="1798"/>
      <c r="I130" s="1339">
        <v>242619.93</v>
      </c>
      <c r="J130" s="1799"/>
      <c r="K130" s="1349">
        <v>0</v>
      </c>
      <c r="L130" s="1341">
        <f t="shared" si="10"/>
        <v>0.9999997114829775</v>
      </c>
    </row>
    <row r="131" spans="1:12" ht="45" customHeight="1">
      <c r="A131" s="1790"/>
      <c r="B131" s="1792"/>
      <c r="C131" s="1795"/>
      <c r="D131" s="1334" t="s">
        <v>831</v>
      </c>
      <c r="E131" s="1335">
        <v>611758000</v>
      </c>
      <c r="F131" s="1797"/>
      <c r="G131" s="1337">
        <v>938195655</v>
      </c>
      <c r="H131" s="1798"/>
      <c r="I131" s="1339">
        <v>890407236.0999999</v>
      </c>
      <c r="J131" s="1799"/>
      <c r="K131" s="1340">
        <f t="shared" si="9"/>
        <v>1.4554893211040965</v>
      </c>
      <c r="L131" s="1341">
        <f t="shared" si="10"/>
        <v>0.94906348303222521</v>
      </c>
    </row>
    <row r="132" spans="1:12" ht="45" customHeight="1">
      <c r="A132" s="1790"/>
      <c r="B132" s="1350">
        <v>801</v>
      </c>
      <c r="C132" s="1351" t="s">
        <v>115</v>
      </c>
      <c r="D132" s="1334" t="s">
        <v>816</v>
      </c>
      <c r="E132" s="1335">
        <v>220790000</v>
      </c>
      <c r="F132" s="1797"/>
      <c r="G132" s="1337">
        <v>239294281</v>
      </c>
      <c r="H132" s="1798"/>
      <c r="I132" s="1339">
        <v>230487248.93000001</v>
      </c>
      <c r="J132" s="1799"/>
      <c r="K132" s="1340">
        <f t="shared" si="9"/>
        <v>1.0439206890257711</v>
      </c>
      <c r="L132" s="1341">
        <f t="shared" si="10"/>
        <v>0.96319581047572134</v>
      </c>
    </row>
    <row r="133" spans="1:12" ht="45" customHeight="1">
      <c r="A133" s="1790"/>
      <c r="B133" s="1350">
        <v>851</v>
      </c>
      <c r="C133" s="1351" t="s">
        <v>416</v>
      </c>
      <c r="D133" s="1334" t="s">
        <v>816</v>
      </c>
      <c r="E133" s="1335">
        <v>69138000</v>
      </c>
      <c r="F133" s="1797"/>
      <c r="G133" s="1337">
        <v>66864528</v>
      </c>
      <c r="H133" s="1798"/>
      <c r="I133" s="1352">
        <v>55484630.989999995</v>
      </c>
      <c r="J133" s="1799"/>
      <c r="K133" s="1340">
        <f t="shared" si="9"/>
        <v>0.8025200467181578</v>
      </c>
      <c r="L133" s="1341">
        <f t="shared" si="10"/>
        <v>0.82980666505265688</v>
      </c>
    </row>
    <row r="134" spans="1:12" ht="45" customHeight="1">
      <c r="A134" s="1790"/>
      <c r="B134" s="1350">
        <v>852</v>
      </c>
      <c r="C134" s="1351" t="s">
        <v>418</v>
      </c>
      <c r="D134" s="1334" t="s">
        <v>816</v>
      </c>
      <c r="E134" s="1335">
        <v>16527000</v>
      </c>
      <c r="F134" s="1797"/>
      <c r="G134" s="1337">
        <v>9660519</v>
      </c>
      <c r="H134" s="1798"/>
      <c r="I134" s="1352">
        <v>8821956.9800000004</v>
      </c>
      <c r="J134" s="1799"/>
      <c r="K134" s="1340">
        <f>I134/E134</f>
        <v>0.53379058389302358</v>
      </c>
      <c r="L134" s="1341">
        <f t="shared" si="10"/>
        <v>0.91319700111350133</v>
      </c>
    </row>
    <row r="135" spans="1:12" ht="45" customHeight="1" thickBot="1">
      <c r="A135" s="1783"/>
      <c r="B135" s="1318">
        <v>853</v>
      </c>
      <c r="C135" s="1357" t="s">
        <v>606</v>
      </c>
      <c r="D135" s="1320" t="s">
        <v>816</v>
      </c>
      <c r="E135" s="1321">
        <v>184653000</v>
      </c>
      <c r="F135" s="1785"/>
      <c r="G135" s="1323">
        <v>208677481</v>
      </c>
      <c r="H135" s="1787"/>
      <c r="I135" s="1325">
        <v>189190680.55000001</v>
      </c>
      <c r="J135" s="1789"/>
      <c r="K135" s="1326">
        <f t="shared" si="9"/>
        <v>1.0245740960071053</v>
      </c>
      <c r="L135" s="1327">
        <f t="shared" si="10"/>
        <v>0.90661761702020938</v>
      </c>
    </row>
    <row r="136" spans="1:12" ht="45" customHeight="1">
      <c r="A136" s="1817">
        <v>37</v>
      </c>
      <c r="B136" s="1825">
        <v>750</v>
      </c>
      <c r="C136" s="1826" t="s">
        <v>83</v>
      </c>
      <c r="D136" s="1301" t="s">
        <v>833</v>
      </c>
      <c r="E136" s="1302">
        <v>434000</v>
      </c>
      <c r="F136" s="1816">
        <f>SUM(E136:E141)</f>
        <v>86044000</v>
      </c>
      <c r="G136" s="1383">
        <v>0</v>
      </c>
      <c r="H136" s="1827">
        <f>SUM(G136:G141)</f>
        <v>85239235</v>
      </c>
      <c r="I136" s="1383">
        <v>0</v>
      </c>
      <c r="J136" s="1829">
        <f>SUM(I136:I141)</f>
        <v>74280742.030000001</v>
      </c>
      <c r="K136" s="1384">
        <v>0</v>
      </c>
      <c r="L136" s="1385">
        <v>0</v>
      </c>
    </row>
    <row r="137" spans="1:12" ht="45" customHeight="1">
      <c r="A137" s="1790"/>
      <c r="B137" s="1792"/>
      <c r="C137" s="1795"/>
      <c r="D137" s="1334" t="s">
        <v>816</v>
      </c>
      <c r="E137" s="1335">
        <v>2525000</v>
      </c>
      <c r="F137" s="1797"/>
      <c r="G137" s="1337">
        <v>2959000</v>
      </c>
      <c r="H137" s="1798"/>
      <c r="I137" s="1352">
        <v>1757574.61</v>
      </c>
      <c r="J137" s="1799"/>
      <c r="K137" s="1340">
        <f>I137/E137</f>
        <v>0.69606915247524759</v>
      </c>
      <c r="L137" s="1341">
        <f t="shared" si="10"/>
        <v>0.59397587360594795</v>
      </c>
    </row>
    <row r="138" spans="1:12" ht="45" customHeight="1">
      <c r="A138" s="1824"/>
      <c r="B138" s="1813">
        <v>755</v>
      </c>
      <c r="C138" s="1815" t="s">
        <v>402</v>
      </c>
      <c r="D138" s="1289" t="s">
        <v>833</v>
      </c>
      <c r="E138" s="1362">
        <v>3288000</v>
      </c>
      <c r="F138" s="1806"/>
      <c r="G138" s="1292">
        <v>1779618</v>
      </c>
      <c r="H138" s="1828"/>
      <c r="I138" s="1386">
        <v>0</v>
      </c>
      <c r="J138" s="1830"/>
      <c r="K138" s="1293">
        <v>0</v>
      </c>
      <c r="L138" s="1387">
        <v>0</v>
      </c>
    </row>
    <row r="139" spans="1:12" ht="45" customHeight="1">
      <c r="A139" s="1790"/>
      <c r="B139" s="1792"/>
      <c r="C139" s="1795"/>
      <c r="D139" s="1334" t="s">
        <v>828</v>
      </c>
      <c r="E139" s="1335">
        <v>20405000</v>
      </c>
      <c r="F139" s="1797"/>
      <c r="G139" s="1337">
        <v>22444964</v>
      </c>
      <c r="H139" s="1798"/>
      <c r="I139" s="1352">
        <v>21098914.440000001</v>
      </c>
      <c r="J139" s="1799"/>
      <c r="K139" s="1340">
        <f>I139/E139</f>
        <v>1.034007078657192</v>
      </c>
      <c r="L139" s="1341">
        <f t="shared" si="10"/>
        <v>0.94002888309377552</v>
      </c>
    </row>
    <row r="140" spans="1:12" ht="45" customHeight="1">
      <c r="A140" s="1790"/>
      <c r="B140" s="1792"/>
      <c r="C140" s="1795"/>
      <c r="D140" s="1334" t="s">
        <v>814</v>
      </c>
      <c r="E140" s="1335">
        <v>693000</v>
      </c>
      <c r="F140" s="1797"/>
      <c r="G140" s="1337">
        <v>693000</v>
      </c>
      <c r="H140" s="1798"/>
      <c r="I140" s="1339">
        <v>606008.34</v>
      </c>
      <c r="J140" s="1799"/>
      <c r="K140" s="1340">
        <f t="shared" si="9"/>
        <v>0.87447090909090908</v>
      </c>
      <c r="L140" s="1341">
        <f t="shared" si="10"/>
        <v>0.87447090909090908</v>
      </c>
    </row>
    <row r="141" spans="1:12" ht="45" customHeight="1" thickBot="1">
      <c r="A141" s="1783"/>
      <c r="B141" s="1793"/>
      <c r="C141" s="1796"/>
      <c r="D141" s="1320" t="s">
        <v>816</v>
      </c>
      <c r="E141" s="1321">
        <v>58699000</v>
      </c>
      <c r="F141" s="1785"/>
      <c r="G141" s="1323">
        <v>57362653</v>
      </c>
      <c r="H141" s="1787"/>
      <c r="I141" s="1325">
        <v>50818244.640000008</v>
      </c>
      <c r="J141" s="1789"/>
      <c r="K141" s="1326">
        <f t="shared" si="9"/>
        <v>0.86574293667694524</v>
      </c>
      <c r="L141" s="1327">
        <f t="shared" si="10"/>
        <v>0.88591168612790638</v>
      </c>
    </row>
    <row r="142" spans="1:12" ht="45" customHeight="1">
      <c r="A142" s="1833">
        <v>39</v>
      </c>
      <c r="B142" s="1804">
        <v>600</v>
      </c>
      <c r="C142" s="1805" t="s">
        <v>379</v>
      </c>
      <c r="D142" s="1328" t="s">
        <v>855</v>
      </c>
      <c r="E142" s="1329">
        <v>2403804000</v>
      </c>
      <c r="F142" s="1834">
        <f>SUM(E142:E146)</f>
        <v>10822645000</v>
      </c>
      <c r="G142" s="1331">
        <v>2447986456</v>
      </c>
      <c r="H142" s="1808">
        <f>SUM(G142:G146)</f>
        <v>13004226531</v>
      </c>
      <c r="I142" s="1348">
        <v>2447319291.3899994</v>
      </c>
      <c r="J142" s="1810">
        <f>SUM(I142:I146)</f>
        <v>13000934061.199999</v>
      </c>
      <c r="K142" s="1332">
        <f t="shared" si="9"/>
        <v>1.0181026786668128</v>
      </c>
      <c r="L142" s="1333">
        <f t="shared" si="10"/>
        <v>0.9997274639292365</v>
      </c>
    </row>
    <row r="143" spans="1:12" ht="45" customHeight="1">
      <c r="A143" s="1790"/>
      <c r="B143" s="1792"/>
      <c r="C143" s="1795"/>
      <c r="D143" s="1334" t="s">
        <v>828</v>
      </c>
      <c r="E143" s="1335">
        <v>8155209000</v>
      </c>
      <c r="F143" s="1797"/>
      <c r="G143" s="1337">
        <v>9966339575</v>
      </c>
      <c r="H143" s="1798"/>
      <c r="I143" s="1339">
        <v>9963748524.0699997</v>
      </c>
      <c r="J143" s="1799"/>
      <c r="K143" s="1340">
        <f t="shared" si="9"/>
        <v>1.2217649509742792</v>
      </c>
      <c r="L143" s="1341">
        <f t="shared" si="10"/>
        <v>0.99974001980260641</v>
      </c>
    </row>
    <row r="144" spans="1:12" ht="45" customHeight="1">
      <c r="A144" s="1790"/>
      <c r="B144" s="1792"/>
      <c r="C144" s="1795"/>
      <c r="D144" s="1334" t="s">
        <v>856</v>
      </c>
      <c r="E144" s="1335"/>
      <c r="F144" s="1797"/>
      <c r="G144" s="1337">
        <v>119697324</v>
      </c>
      <c r="H144" s="1798"/>
      <c r="I144" s="1337">
        <v>119693308.44</v>
      </c>
      <c r="J144" s="1799"/>
      <c r="K144" s="1349">
        <v>0</v>
      </c>
      <c r="L144" s="1341">
        <f>I144/G144</f>
        <v>0.99996645238284521</v>
      </c>
    </row>
    <row r="145" spans="1:12" ht="45" customHeight="1">
      <c r="A145" s="1790"/>
      <c r="B145" s="1792"/>
      <c r="C145" s="1795"/>
      <c r="D145" s="1334" t="s">
        <v>814</v>
      </c>
      <c r="E145" s="1335">
        <v>6031000</v>
      </c>
      <c r="F145" s="1797"/>
      <c r="G145" s="1337">
        <v>3394127</v>
      </c>
      <c r="H145" s="1798"/>
      <c r="I145" s="1339">
        <v>3363906.3400000003</v>
      </c>
      <c r="J145" s="1799"/>
      <c r="K145" s="1340">
        <f t="shared" si="9"/>
        <v>0.55776924888078272</v>
      </c>
      <c r="L145" s="1341">
        <f t="shared" si="10"/>
        <v>0.9910961905668233</v>
      </c>
    </row>
    <row r="146" spans="1:12" ht="45" customHeight="1" thickBot="1">
      <c r="A146" s="1835"/>
      <c r="B146" s="1812"/>
      <c r="C146" s="1814"/>
      <c r="D146" s="1342" t="s">
        <v>851</v>
      </c>
      <c r="E146" s="1343">
        <v>257601000</v>
      </c>
      <c r="F146" s="1836"/>
      <c r="G146" s="1344">
        <v>466809049</v>
      </c>
      <c r="H146" s="1809"/>
      <c r="I146" s="1345">
        <v>466809030.95999998</v>
      </c>
      <c r="J146" s="1811"/>
      <c r="K146" s="1346">
        <f>I146/E146</f>
        <v>1.812139824612482</v>
      </c>
      <c r="L146" s="1372">
        <f t="shared" si="10"/>
        <v>0.99999996135464797</v>
      </c>
    </row>
    <row r="147" spans="1:12" ht="45" customHeight="1">
      <c r="A147" s="1782">
        <v>40</v>
      </c>
      <c r="B147" s="1308">
        <v>630</v>
      </c>
      <c r="C147" s="1373" t="s">
        <v>134</v>
      </c>
      <c r="D147" s="1310" t="s">
        <v>814</v>
      </c>
      <c r="E147" s="1311"/>
      <c r="F147" s="1837"/>
      <c r="G147" s="1313">
        <v>83276</v>
      </c>
      <c r="H147" s="1839">
        <f>G148+G147</f>
        <v>225888</v>
      </c>
      <c r="I147" s="1315">
        <v>83275.92</v>
      </c>
      <c r="J147" s="1831">
        <f>I148+I147</f>
        <v>224844.40000000002</v>
      </c>
      <c r="K147" s="1359">
        <v>0</v>
      </c>
      <c r="L147" s="1317">
        <f>I147/G147</f>
        <v>0.99999903933906531</v>
      </c>
    </row>
    <row r="148" spans="1:12" ht="45" customHeight="1" thickBot="1">
      <c r="A148" s="1783"/>
      <c r="B148" s="1318">
        <v>750</v>
      </c>
      <c r="C148" s="1319" t="s">
        <v>83</v>
      </c>
      <c r="D148" s="1320" t="s">
        <v>814</v>
      </c>
      <c r="E148" s="1321"/>
      <c r="F148" s="1838"/>
      <c r="G148" s="1323">
        <v>142612</v>
      </c>
      <c r="H148" s="1840"/>
      <c r="I148" s="1325">
        <v>141568.48000000001</v>
      </c>
      <c r="J148" s="1832"/>
      <c r="K148" s="1376">
        <v>0</v>
      </c>
      <c r="L148" s="1327">
        <f>I148/G148</f>
        <v>0.99268280369113404</v>
      </c>
    </row>
    <row r="149" spans="1:12" ht="45" customHeight="1">
      <c r="A149" s="1833">
        <v>41</v>
      </c>
      <c r="B149" s="1388" t="s">
        <v>363</v>
      </c>
      <c r="C149" s="1389" t="s">
        <v>364</v>
      </c>
      <c r="D149" s="1328" t="s">
        <v>828</v>
      </c>
      <c r="E149" s="1329">
        <v>60691000</v>
      </c>
      <c r="F149" s="1834">
        <f>SUM(E149:E166)</f>
        <v>2293745000</v>
      </c>
      <c r="G149" s="1331">
        <v>41235850</v>
      </c>
      <c r="H149" s="1808">
        <f>SUM(G149:G166)</f>
        <v>2875543303</v>
      </c>
      <c r="I149" s="1390">
        <v>41090806.280000001</v>
      </c>
      <c r="J149" s="1810">
        <f>SUM(I149:I166)</f>
        <v>2834586084.3699989</v>
      </c>
      <c r="K149" s="1363">
        <f t="shared" si="9"/>
        <v>0.67704941885946845</v>
      </c>
      <c r="L149" s="1333">
        <f t="shared" si="10"/>
        <v>0.99648258202510687</v>
      </c>
    </row>
    <row r="150" spans="1:12" ht="45" customHeight="1">
      <c r="A150" s="1790"/>
      <c r="B150" s="1792">
        <v>750</v>
      </c>
      <c r="C150" s="1795" t="s">
        <v>83</v>
      </c>
      <c r="D150" s="1334" t="s">
        <v>832</v>
      </c>
      <c r="E150" s="1335">
        <v>328000</v>
      </c>
      <c r="F150" s="1797"/>
      <c r="G150" s="1337">
        <v>152365</v>
      </c>
      <c r="H150" s="1798"/>
      <c r="I150" s="1339">
        <v>97475.01999999999</v>
      </c>
      <c r="J150" s="1799"/>
      <c r="K150" s="1340">
        <f t="shared" si="9"/>
        <v>0.29717993902439022</v>
      </c>
      <c r="L150" s="1341">
        <f t="shared" si="10"/>
        <v>0.63974679224231279</v>
      </c>
    </row>
    <row r="151" spans="1:12" ht="45" customHeight="1">
      <c r="A151" s="1790"/>
      <c r="B151" s="1792"/>
      <c r="C151" s="1795"/>
      <c r="D151" s="1334" t="s">
        <v>833</v>
      </c>
      <c r="E151" s="1335">
        <v>340000</v>
      </c>
      <c r="F151" s="1797"/>
      <c r="G151" s="1337">
        <v>157635</v>
      </c>
      <c r="H151" s="1798"/>
      <c r="I151" s="1348">
        <v>100846.39000000001</v>
      </c>
      <c r="J151" s="1799"/>
      <c r="K151" s="1332">
        <f t="shared" si="9"/>
        <v>0.29660702941176476</v>
      </c>
      <c r="L151" s="1333">
        <f t="shared" si="10"/>
        <v>0.63974618580898923</v>
      </c>
    </row>
    <row r="152" spans="1:12" ht="45" customHeight="1">
      <c r="A152" s="1790"/>
      <c r="B152" s="1792"/>
      <c r="C152" s="1795"/>
      <c r="D152" s="1334" t="s">
        <v>828</v>
      </c>
      <c r="E152" s="1335">
        <v>11044000</v>
      </c>
      <c r="F152" s="1797"/>
      <c r="G152" s="1337">
        <v>12197684</v>
      </c>
      <c r="H152" s="1798"/>
      <c r="I152" s="1339">
        <v>11205860.49</v>
      </c>
      <c r="J152" s="1799"/>
      <c r="K152" s="1340">
        <f>I152/E152</f>
        <v>1.0146559661354582</v>
      </c>
      <c r="L152" s="1341">
        <f t="shared" si="10"/>
        <v>0.91868755494895593</v>
      </c>
    </row>
    <row r="153" spans="1:12" ht="45" customHeight="1">
      <c r="A153" s="1790"/>
      <c r="B153" s="1792">
        <v>801</v>
      </c>
      <c r="C153" s="1795" t="s">
        <v>115</v>
      </c>
      <c r="D153" s="1334" t="s">
        <v>828</v>
      </c>
      <c r="E153" s="1335">
        <v>895000</v>
      </c>
      <c r="F153" s="1797"/>
      <c r="G153" s="1337">
        <v>703000</v>
      </c>
      <c r="H153" s="1798"/>
      <c r="I153" s="1352">
        <v>686878.18</v>
      </c>
      <c r="J153" s="1799"/>
      <c r="K153" s="1340">
        <f>I153/E153</f>
        <v>0.76746165363128493</v>
      </c>
      <c r="L153" s="1341">
        <f t="shared" si="10"/>
        <v>0.97706711237553345</v>
      </c>
    </row>
    <row r="154" spans="1:12" ht="45" customHeight="1">
      <c r="A154" s="1790"/>
      <c r="B154" s="1792"/>
      <c r="C154" s="1795"/>
      <c r="D154" s="1334" t="s">
        <v>816</v>
      </c>
      <c r="E154" s="1335">
        <v>925000</v>
      </c>
      <c r="F154" s="1797"/>
      <c r="G154" s="1337">
        <v>990201.99999999988</v>
      </c>
      <c r="H154" s="1798"/>
      <c r="I154" s="1339">
        <v>989930.05999999994</v>
      </c>
      <c r="J154" s="1799"/>
      <c r="K154" s="1340">
        <f>I154/E154</f>
        <v>1.0701946594594594</v>
      </c>
      <c r="L154" s="1341">
        <f t="shared" si="10"/>
        <v>0.99972536916709931</v>
      </c>
    </row>
    <row r="155" spans="1:12" ht="45" customHeight="1">
      <c r="A155" s="1790"/>
      <c r="B155" s="1792"/>
      <c r="C155" s="1795"/>
      <c r="D155" s="1334" t="s">
        <v>838</v>
      </c>
      <c r="E155" s="1335"/>
      <c r="F155" s="1797"/>
      <c r="G155" s="1337">
        <v>65222</v>
      </c>
      <c r="H155" s="1798"/>
      <c r="I155" s="1339">
        <v>36477.339999999997</v>
      </c>
      <c r="J155" s="1799"/>
      <c r="K155" s="1349">
        <v>0</v>
      </c>
      <c r="L155" s="1341">
        <f t="shared" si="10"/>
        <v>0.55927969090184293</v>
      </c>
    </row>
    <row r="156" spans="1:12" ht="45" customHeight="1">
      <c r="A156" s="1790"/>
      <c r="B156" s="1792"/>
      <c r="C156" s="1795"/>
      <c r="D156" s="1334" t="s">
        <v>839</v>
      </c>
      <c r="E156" s="1335">
        <v>705000</v>
      </c>
      <c r="F156" s="1797"/>
      <c r="G156" s="1337">
        <v>717000</v>
      </c>
      <c r="H156" s="1798"/>
      <c r="I156" s="1339">
        <v>657038.76</v>
      </c>
      <c r="J156" s="1799"/>
      <c r="K156" s="1374">
        <f>I156/E156</f>
        <v>0.9319698723404255</v>
      </c>
      <c r="L156" s="1341">
        <f t="shared" si="10"/>
        <v>0.91637205020920498</v>
      </c>
    </row>
    <row r="157" spans="1:12" ht="45" customHeight="1">
      <c r="A157" s="1790"/>
      <c r="B157" s="1792"/>
      <c r="C157" s="1795"/>
      <c r="D157" s="1334" t="s">
        <v>845</v>
      </c>
      <c r="E157" s="1335">
        <v>2401000</v>
      </c>
      <c r="F157" s="1797"/>
      <c r="G157" s="1337">
        <v>2214000</v>
      </c>
      <c r="H157" s="1798"/>
      <c r="I157" s="1339">
        <v>1879132.0100000002</v>
      </c>
      <c r="J157" s="1799"/>
      <c r="K157" s="1340">
        <f t="shared" si="9"/>
        <v>0.78264556851311962</v>
      </c>
      <c r="L157" s="1341">
        <f t="shared" si="10"/>
        <v>0.84874977868112023</v>
      </c>
    </row>
    <row r="158" spans="1:12" ht="45" customHeight="1">
      <c r="A158" s="1790"/>
      <c r="B158" s="1792"/>
      <c r="C158" s="1795"/>
      <c r="D158" s="1334" t="s">
        <v>846</v>
      </c>
      <c r="E158" s="1335">
        <v>943000</v>
      </c>
      <c r="F158" s="1797"/>
      <c r="G158" s="1369">
        <v>0</v>
      </c>
      <c r="H158" s="1798"/>
      <c r="I158" s="1369">
        <v>0</v>
      </c>
      <c r="J158" s="1799"/>
      <c r="K158" s="1349">
        <v>0</v>
      </c>
      <c r="L158" s="1354">
        <v>0</v>
      </c>
    </row>
    <row r="159" spans="1:12" ht="45" customHeight="1">
      <c r="A159" s="1790"/>
      <c r="B159" s="1792">
        <v>900</v>
      </c>
      <c r="C159" s="1795" t="s">
        <v>608</v>
      </c>
      <c r="D159" s="1334" t="s">
        <v>832</v>
      </c>
      <c r="E159" s="1335">
        <v>13718000</v>
      </c>
      <c r="F159" s="1797"/>
      <c r="G159" s="1337">
        <v>154822</v>
      </c>
      <c r="H159" s="1798"/>
      <c r="I159" s="1369">
        <v>0</v>
      </c>
      <c r="J159" s="1799"/>
      <c r="K159" s="1349">
        <v>0</v>
      </c>
      <c r="L159" s="1354">
        <v>0</v>
      </c>
    </row>
    <row r="160" spans="1:12" ht="45" customHeight="1">
      <c r="A160" s="1790"/>
      <c r="B160" s="1792"/>
      <c r="C160" s="1795"/>
      <c r="D160" s="1334" t="s">
        <v>833</v>
      </c>
      <c r="E160" s="1335">
        <v>391000</v>
      </c>
      <c r="F160" s="1797"/>
      <c r="G160" s="1337">
        <v>160177</v>
      </c>
      <c r="H160" s="1798"/>
      <c r="I160" s="1369">
        <v>0</v>
      </c>
      <c r="J160" s="1799"/>
      <c r="K160" s="1349">
        <v>0</v>
      </c>
      <c r="L160" s="1354">
        <v>0</v>
      </c>
    </row>
    <row r="161" spans="1:12" ht="45" customHeight="1">
      <c r="A161" s="1790"/>
      <c r="B161" s="1792"/>
      <c r="C161" s="1795"/>
      <c r="D161" s="1334" t="s">
        <v>828</v>
      </c>
      <c r="E161" s="1335">
        <v>2199180000</v>
      </c>
      <c r="F161" s="1797"/>
      <c r="G161" s="1337">
        <v>2788725776</v>
      </c>
      <c r="H161" s="1798"/>
      <c r="I161" s="1339">
        <v>2750369835.6999984</v>
      </c>
      <c r="J161" s="1799"/>
      <c r="K161" s="1340">
        <f t="shared" si="9"/>
        <v>1.2506342526305252</v>
      </c>
      <c r="L161" s="1341">
        <f t="shared" ref="L161:L167" si="11">I161/G161</f>
        <v>0.98624606957410588</v>
      </c>
    </row>
    <row r="162" spans="1:12" ht="45" customHeight="1">
      <c r="A162" s="1790"/>
      <c r="B162" s="1792"/>
      <c r="C162" s="1795"/>
      <c r="D162" s="1334" t="s">
        <v>856</v>
      </c>
      <c r="E162" s="1335"/>
      <c r="F162" s="1797"/>
      <c r="G162" s="1337">
        <v>25897806</v>
      </c>
      <c r="H162" s="1798"/>
      <c r="I162" s="1339">
        <v>25897805.030000001</v>
      </c>
      <c r="J162" s="1799"/>
      <c r="K162" s="1349">
        <v>0</v>
      </c>
      <c r="L162" s="1341">
        <f t="shared" si="11"/>
        <v>0.99999996254508983</v>
      </c>
    </row>
    <row r="163" spans="1:12" ht="45" customHeight="1">
      <c r="A163" s="1790"/>
      <c r="B163" s="1792"/>
      <c r="C163" s="1795"/>
      <c r="D163" s="1334" t="s">
        <v>838</v>
      </c>
      <c r="E163" s="1335">
        <v>814000</v>
      </c>
      <c r="F163" s="1797"/>
      <c r="G163" s="1337">
        <v>814000</v>
      </c>
      <c r="H163" s="1798"/>
      <c r="I163" s="1352">
        <v>496948.26</v>
      </c>
      <c r="J163" s="1799"/>
      <c r="K163" s="1340">
        <f t="shared" si="9"/>
        <v>0.61050154791154787</v>
      </c>
      <c r="L163" s="1341">
        <f t="shared" si="11"/>
        <v>0.61050154791154787</v>
      </c>
    </row>
    <row r="164" spans="1:12" ht="45" customHeight="1">
      <c r="A164" s="1790"/>
      <c r="B164" s="1792"/>
      <c r="C164" s="1795"/>
      <c r="D164" s="1334" t="s">
        <v>843</v>
      </c>
      <c r="E164" s="1335">
        <v>735000</v>
      </c>
      <c r="F164" s="1797"/>
      <c r="G164" s="1337">
        <v>722764</v>
      </c>
      <c r="H164" s="1798"/>
      <c r="I164" s="1339">
        <v>602607.74</v>
      </c>
      <c r="J164" s="1799"/>
      <c r="K164" s="1340">
        <f t="shared" si="9"/>
        <v>0.81987447619047615</v>
      </c>
      <c r="L164" s="1341">
        <f t="shared" si="11"/>
        <v>0.83375450354472547</v>
      </c>
    </row>
    <row r="165" spans="1:12" ht="45" customHeight="1">
      <c r="A165" s="1790"/>
      <c r="B165" s="1792"/>
      <c r="C165" s="1795"/>
      <c r="D165" s="1334" t="s">
        <v>846</v>
      </c>
      <c r="E165" s="1335">
        <v>83000</v>
      </c>
      <c r="F165" s="1797"/>
      <c r="G165" s="1337">
        <v>83000</v>
      </c>
      <c r="H165" s="1798"/>
      <c r="I165" s="1339">
        <v>16122.61</v>
      </c>
      <c r="J165" s="1799"/>
      <c r="K165" s="1340">
        <f t="shared" si="9"/>
        <v>0.19424831325301206</v>
      </c>
      <c r="L165" s="1341">
        <f t="shared" si="11"/>
        <v>0.19424831325301206</v>
      </c>
    </row>
    <row r="166" spans="1:12" ht="45" customHeight="1" thickBot="1">
      <c r="A166" s="1783"/>
      <c r="B166" s="1793"/>
      <c r="C166" s="1796"/>
      <c r="D166" s="1320" t="s">
        <v>834</v>
      </c>
      <c r="E166" s="1321">
        <v>552000</v>
      </c>
      <c r="F166" s="1785"/>
      <c r="G166" s="1323">
        <v>552000</v>
      </c>
      <c r="H166" s="1787"/>
      <c r="I166" s="1325">
        <v>458320.50000000006</v>
      </c>
      <c r="J166" s="1789"/>
      <c r="K166" s="1326">
        <f t="shared" si="9"/>
        <v>0.83029076086956533</v>
      </c>
      <c r="L166" s="1327">
        <f t="shared" si="11"/>
        <v>0.83029076086956533</v>
      </c>
    </row>
    <row r="167" spans="1:12" ht="45" customHeight="1">
      <c r="A167" s="1782">
        <v>42</v>
      </c>
      <c r="B167" s="1308">
        <v>750</v>
      </c>
      <c r="C167" s="1309" t="s">
        <v>83</v>
      </c>
      <c r="D167" s="1310" t="s">
        <v>814</v>
      </c>
      <c r="E167" s="1311">
        <v>816000</v>
      </c>
      <c r="F167" s="1784">
        <f>SUM(E167:E179)</f>
        <v>129788000</v>
      </c>
      <c r="G167" s="1313">
        <v>892167</v>
      </c>
      <c r="H167" s="1786">
        <f>SUM(G167:G179)</f>
        <v>139074022</v>
      </c>
      <c r="I167" s="1391">
        <v>807454.10999999987</v>
      </c>
      <c r="J167" s="1788">
        <f>SUM(I167:I179)</f>
        <v>102388239.49999999</v>
      </c>
      <c r="K167" s="1316">
        <f t="shared" si="9"/>
        <v>0.98952709558823515</v>
      </c>
      <c r="L167" s="1317">
        <f t="shared" si="11"/>
        <v>0.90504816923289011</v>
      </c>
    </row>
    <row r="168" spans="1:12" ht="45" customHeight="1">
      <c r="A168" s="1790"/>
      <c r="B168" s="1792">
        <v>754</v>
      </c>
      <c r="C168" s="1795" t="s">
        <v>603</v>
      </c>
      <c r="D168" s="1334" t="s">
        <v>833</v>
      </c>
      <c r="E168" s="1335">
        <v>2578000</v>
      </c>
      <c r="F168" s="1797"/>
      <c r="G168" s="1337">
        <v>1000000</v>
      </c>
      <c r="H168" s="1798"/>
      <c r="I168" s="1369">
        <v>0</v>
      </c>
      <c r="J168" s="1799"/>
      <c r="K168" s="1349">
        <v>0</v>
      </c>
      <c r="L168" s="1354">
        <v>0</v>
      </c>
    </row>
    <row r="169" spans="1:12" ht="45" customHeight="1">
      <c r="A169" s="1790"/>
      <c r="B169" s="1792"/>
      <c r="C169" s="1844"/>
      <c r="D169" s="1334" t="s">
        <v>828</v>
      </c>
      <c r="E169" s="1335">
        <v>50871000</v>
      </c>
      <c r="F169" s="1797"/>
      <c r="G169" s="1337">
        <v>67267487</v>
      </c>
      <c r="H169" s="1798"/>
      <c r="I169" s="1352">
        <v>55627544.499999993</v>
      </c>
      <c r="J169" s="1799"/>
      <c r="K169" s="1340">
        <f>I169/E169</f>
        <v>1.0935020837019125</v>
      </c>
      <c r="L169" s="1341">
        <f>I169/G169</f>
        <v>0.82696034861537182</v>
      </c>
    </row>
    <row r="170" spans="1:12" ht="45" customHeight="1">
      <c r="A170" s="1790"/>
      <c r="B170" s="1792"/>
      <c r="C170" s="1844"/>
      <c r="D170" s="1334" t="s">
        <v>814</v>
      </c>
      <c r="E170" s="1335">
        <v>41970000</v>
      </c>
      <c r="F170" s="1797"/>
      <c r="G170" s="1337">
        <v>33345224</v>
      </c>
      <c r="H170" s="1798"/>
      <c r="I170" s="1352">
        <v>26701537.539999999</v>
      </c>
      <c r="J170" s="1799"/>
      <c r="K170" s="1374">
        <f>I170/E170</f>
        <v>0.63620532618537051</v>
      </c>
      <c r="L170" s="1341">
        <f>I170/G170</f>
        <v>0.8007604789219589</v>
      </c>
    </row>
    <row r="171" spans="1:12" ht="45" customHeight="1">
      <c r="A171" s="1790"/>
      <c r="B171" s="1792"/>
      <c r="C171" s="1844"/>
      <c r="D171" s="1334" t="s">
        <v>838</v>
      </c>
      <c r="E171" s="1335">
        <v>511000</v>
      </c>
      <c r="F171" s="1797"/>
      <c r="G171" s="1337">
        <v>8078390</v>
      </c>
      <c r="H171" s="1798"/>
      <c r="I171" s="1352">
        <v>8078388.9400000004</v>
      </c>
      <c r="J171" s="1799"/>
      <c r="K171" s="1374">
        <f>I171/E171</f>
        <v>15.808980313111547</v>
      </c>
      <c r="L171" s="1341">
        <f>I171/G171</f>
        <v>0.99999986878573577</v>
      </c>
    </row>
    <row r="172" spans="1:12" ht="45" customHeight="1">
      <c r="A172" s="1790"/>
      <c r="B172" s="1792"/>
      <c r="C172" s="1844"/>
      <c r="D172" s="1334" t="s">
        <v>840</v>
      </c>
      <c r="E172" s="1335">
        <v>20785000</v>
      </c>
      <c r="F172" s="1797"/>
      <c r="G172" s="1337">
        <v>11565874</v>
      </c>
      <c r="H172" s="1798"/>
      <c r="I172" s="1369">
        <v>0</v>
      </c>
      <c r="J172" s="1799"/>
      <c r="K172" s="1349">
        <v>0</v>
      </c>
      <c r="L172" s="1354">
        <v>0</v>
      </c>
    </row>
    <row r="173" spans="1:12" ht="45" customHeight="1">
      <c r="A173" s="1790"/>
      <c r="B173" s="1792"/>
      <c r="C173" s="1844"/>
      <c r="D173" s="1334" t="s">
        <v>841</v>
      </c>
      <c r="E173" s="1335">
        <v>1029000</v>
      </c>
      <c r="F173" s="1797"/>
      <c r="G173" s="1337">
        <v>296042</v>
      </c>
      <c r="H173" s="1798"/>
      <c r="I173" s="1352">
        <v>294449.19</v>
      </c>
      <c r="J173" s="1799"/>
      <c r="K173" s="1374">
        <f>I173/E173</f>
        <v>0.28615081632653061</v>
      </c>
      <c r="L173" s="1341">
        <f>I173/G173</f>
        <v>0.99461964856337948</v>
      </c>
    </row>
    <row r="174" spans="1:12" ht="45" customHeight="1">
      <c r="A174" s="1790"/>
      <c r="B174" s="1792"/>
      <c r="C174" s="1844"/>
      <c r="D174" s="1334" t="s">
        <v>847</v>
      </c>
      <c r="E174" s="1335">
        <v>3558000</v>
      </c>
      <c r="F174" s="1797"/>
      <c r="G174" s="1337">
        <v>8023197</v>
      </c>
      <c r="H174" s="1798"/>
      <c r="I174" s="1352">
        <v>8023195.54</v>
      </c>
      <c r="J174" s="1799"/>
      <c r="K174" s="1374">
        <f>I174/E174</f>
        <v>2.2549734513771784</v>
      </c>
      <c r="L174" s="1341">
        <f>I174/G174</f>
        <v>0.99999981802765159</v>
      </c>
    </row>
    <row r="175" spans="1:12" ht="45" customHeight="1">
      <c r="A175" s="1790"/>
      <c r="B175" s="1792"/>
      <c r="C175" s="1844"/>
      <c r="D175" s="1334" t="s">
        <v>834</v>
      </c>
      <c r="E175" s="1335">
        <v>997000</v>
      </c>
      <c r="F175" s="1797"/>
      <c r="G175" s="1337">
        <v>499345</v>
      </c>
      <c r="H175" s="1798"/>
      <c r="I175" s="1352">
        <v>499338.82</v>
      </c>
      <c r="J175" s="1799"/>
      <c r="K175" s="1374">
        <f>I175/E175</f>
        <v>0.50084134403209635</v>
      </c>
      <c r="L175" s="1341">
        <f>I175/G175</f>
        <v>0.99998762378716122</v>
      </c>
    </row>
    <row r="176" spans="1:12" ht="45" customHeight="1">
      <c r="A176" s="1790"/>
      <c r="B176" s="1792"/>
      <c r="C176" s="1844"/>
      <c r="D176" s="1334" t="s">
        <v>849</v>
      </c>
      <c r="E176" s="1335"/>
      <c r="F176" s="1797"/>
      <c r="G176" s="1337">
        <v>2584001</v>
      </c>
      <c r="H176" s="1798"/>
      <c r="I176" s="1352">
        <v>2312377.98</v>
      </c>
      <c r="J176" s="1799"/>
      <c r="K176" s="1349">
        <v>0</v>
      </c>
      <c r="L176" s="1341">
        <f>I176/G176</f>
        <v>0.89488277287818385</v>
      </c>
    </row>
    <row r="177" spans="1:12" ht="45" customHeight="1">
      <c r="A177" s="1790"/>
      <c r="B177" s="1792"/>
      <c r="C177" s="1844"/>
      <c r="D177" s="1334" t="s">
        <v>831</v>
      </c>
      <c r="E177" s="1335">
        <v>5950000</v>
      </c>
      <c r="F177" s="1797"/>
      <c r="G177" s="1337">
        <v>4740605</v>
      </c>
      <c r="H177" s="1798"/>
      <c r="I177" s="1369">
        <v>0</v>
      </c>
      <c r="J177" s="1799"/>
      <c r="K177" s="1349">
        <v>0</v>
      </c>
      <c r="L177" s="1354">
        <v>0</v>
      </c>
    </row>
    <row r="178" spans="1:12" ht="45" customHeight="1">
      <c r="A178" s="1835"/>
      <c r="B178" s="1350">
        <v>851</v>
      </c>
      <c r="C178" s="1351" t="s">
        <v>416</v>
      </c>
      <c r="D178" s="1334" t="s">
        <v>814</v>
      </c>
      <c r="E178" s="1343"/>
      <c r="F178" s="1836"/>
      <c r="G178" s="1337">
        <v>58690</v>
      </c>
      <c r="H178" s="1809"/>
      <c r="I178" s="1352">
        <v>43952.880000000005</v>
      </c>
      <c r="J178" s="1811"/>
      <c r="K178" s="1349">
        <v>0</v>
      </c>
      <c r="L178" s="1341">
        <f>I178/G178</f>
        <v>0.74889896064065431</v>
      </c>
    </row>
    <row r="179" spans="1:12" ht="45" customHeight="1" thickBot="1">
      <c r="A179" s="1783"/>
      <c r="B179" s="1277">
        <v>852</v>
      </c>
      <c r="C179" s="1319" t="s">
        <v>418</v>
      </c>
      <c r="D179" s="1320" t="s">
        <v>833</v>
      </c>
      <c r="E179" s="1321">
        <v>723000</v>
      </c>
      <c r="F179" s="1785"/>
      <c r="G179" s="1323">
        <v>723000</v>
      </c>
      <c r="H179" s="1787"/>
      <c r="I179" s="1392">
        <v>0</v>
      </c>
      <c r="J179" s="1789"/>
      <c r="K179" s="1376">
        <v>0</v>
      </c>
      <c r="L179" s="1377">
        <v>0</v>
      </c>
    </row>
    <row r="180" spans="1:12" ht="45" customHeight="1">
      <c r="A180" s="1782">
        <v>44</v>
      </c>
      <c r="B180" s="1308" t="s">
        <v>361</v>
      </c>
      <c r="C180" s="1393" t="s">
        <v>362</v>
      </c>
      <c r="D180" s="1310" t="s">
        <v>857</v>
      </c>
      <c r="E180" s="1311">
        <v>148779000</v>
      </c>
      <c r="F180" s="1784">
        <f>SUM(E180:E182)</f>
        <v>188808000</v>
      </c>
      <c r="G180" s="1313">
        <v>235255033.62</v>
      </c>
      <c r="H180" s="1786">
        <f>SUM(G180:G182)</f>
        <v>265235494.62</v>
      </c>
      <c r="I180" s="1315">
        <v>226214097.05000001</v>
      </c>
      <c r="J180" s="1788">
        <f>SUM(I180:I182)</f>
        <v>236172411</v>
      </c>
      <c r="K180" s="1316">
        <f>I180/E180</f>
        <v>1.5204706111077504</v>
      </c>
      <c r="L180" s="1317">
        <f t="shared" ref="L180:L185" si="12">I180/G180</f>
        <v>0.96156963602061096</v>
      </c>
    </row>
    <row r="181" spans="1:12" ht="45" customHeight="1">
      <c r="A181" s="1790"/>
      <c r="B181" s="1350">
        <v>750</v>
      </c>
      <c r="C181" s="1394" t="s">
        <v>83</v>
      </c>
      <c r="D181" s="1334" t="s">
        <v>816</v>
      </c>
      <c r="E181" s="1335">
        <v>36034000</v>
      </c>
      <c r="F181" s="1797"/>
      <c r="G181" s="1337">
        <v>25985461</v>
      </c>
      <c r="H181" s="1798"/>
      <c r="I181" s="1339">
        <v>6365077.2200000007</v>
      </c>
      <c r="J181" s="1799"/>
      <c r="K181" s="1340">
        <f>I181/E181</f>
        <v>0.17664087306432816</v>
      </c>
      <c r="L181" s="1341">
        <f t="shared" si="12"/>
        <v>0.24494763514105064</v>
      </c>
    </row>
    <row r="182" spans="1:12" ht="45" customHeight="1" thickBot="1">
      <c r="A182" s="1783"/>
      <c r="B182" s="1318">
        <v>853</v>
      </c>
      <c r="C182" s="1319" t="s">
        <v>606</v>
      </c>
      <c r="D182" s="1320" t="s">
        <v>816</v>
      </c>
      <c r="E182" s="1321">
        <v>3995000</v>
      </c>
      <c r="F182" s="1785"/>
      <c r="G182" s="1323">
        <v>3995000</v>
      </c>
      <c r="H182" s="1787"/>
      <c r="I182" s="1325">
        <v>3593236.73</v>
      </c>
      <c r="J182" s="1789"/>
      <c r="K182" s="1326">
        <f>I182/E182</f>
        <v>0.89943347434292864</v>
      </c>
      <c r="L182" s="1327">
        <f t="shared" si="12"/>
        <v>0.89943347434292864</v>
      </c>
    </row>
    <row r="183" spans="1:12" ht="45" customHeight="1">
      <c r="A183" s="1782">
        <v>46</v>
      </c>
      <c r="B183" s="1791">
        <v>750</v>
      </c>
      <c r="C183" s="1841" t="s">
        <v>83</v>
      </c>
      <c r="D183" s="1310" t="s">
        <v>814</v>
      </c>
      <c r="E183" s="1311">
        <v>2356000</v>
      </c>
      <c r="F183" s="1784">
        <f>SUM(E183:E192)</f>
        <v>845163000</v>
      </c>
      <c r="G183" s="1313">
        <v>2850002</v>
      </c>
      <c r="H183" s="1786">
        <f>SUM(G183:G192)</f>
        <v>872104536</v>
      </c>
      <c r="I183" s="1315">
        <v>1976542.6099999999</v>
      </c>
      <c r="J183" s="1788">
        <f>SUM(I183:I192)</f>
        <v>764130355.78000009</v>
      </c>
      <c r="K183" s="1316">
        <f>I183/E183</f>
        <v>0.83893998726655339</v>
      </c>
      <c r="L183" s="1317">
        <f t="shared" si="12"/>
        <v>0.69352323612404476</v>
      </c>
    </row>
    <row r="184" spans="1:12" ht="45" customHeight="1">
      <c r="A184" s="1790"/>
      <c r="B184" s="1792"/>
      <c r="C184" s="1842"/>
      <c r="D184" s="1334" t="s">
        <v>816</v>
      </c>
      <c r="E184" s="1335">
        <v>7981000</v>
      </c>
      <c r="F184" s="1797"/>
      <c r="G184" s="1337">
        <v>10594493</v>
      </c>
      <c r="H184" s="1798"/>
      <c r="I184" s="1339">
        <v>8063633.129999999</v>
      </c>
      <c r="J184" s="1799"/>
      <c r="K184" s="1340">
        <f>I184/E184</f>
        <v>1.0103537313619846</v>
      </c>
      <c r="L184" s="1341">
        <f t="shared" si="12"/>
        <v>0.76111552766139912</v>
      </c>
    </row>
    <row r="185" spans="1:12" ht="45" customHeight="1">
      <c r="A185" s="1790"/>
      <c r="B185" s="1792">
        <v>851</v>
      </c>
      <c r="C185" s="1842" t="s">
        <v>416</v>
      </c>
      <c r="D185" s="1334" t="s">
        <v>855</v>
      </c>
      <c r="E185" s="1335"/>
      <c r="F185" s="1797"/>
      <c r="G185" s="1337">
        <v>1088707</v>
      </c>
      <c r="H185" s="1798"/>
      <c r="I185" s="1339">
        <v>917511.52</v>
      </c>
      <c r="J185" s="1799"/>
      <c r="K185" s="1349">
        <v>0</v>
      </c>
      <c r="L185" s="1341">
        <f t="shared" si="12"/>
        <v>0.84275339462316312</v>
      </c>
    </row>
    <row r="186" spans="1:12" ht="45" customHeight="1">
      <c r="A186" s="1790"/>
      <c r="B186" s="1792"/>
      <c r="C186" s="1842"/>
      <c r="D186" s="1334" t="s">
        <v>832</v>
      </c>
      <c r="E186" s="1335">
        <v>80000</v>
      </c>
      <c r="F186" s="1797"/>
      <c r="G186" s="1337">
        <v>80000</v>
      </c>
      <c r="H186" s="1798"/>
      <c r="I186" s="1353">
        <v>0</v>
      </c>
      <c r="J186" s="1799"/>
      <c r="K186" s="1349">
        <v>0</v>
      </c>
      <c r="L186" s="1354">
        <v>0</v>
      </c>
    </row>
    <row r="187" spans="1:12" ht="45" customHeight="1">
      <c r="A187" s="1790"/>
      <c r="B187" s="1792"/>
      <c r="C187" s="1842"/>
      <c r="D187" s="1334" t="s">
        <v>833</v>
      </c>
      <c r="E187" s="1335">
        <v>3301000</v>
      </c>
      <c r="F187" s="1797"/>
      <c r="G187" s="1353">
        <v>0</v>
      </c>
      <c r="H187" s="1798"/>
      <c r="I187" s="1353">
        <v>0</v>
      </c>
      <c r="J187" s="1799"/>
      <c r="K187" s="1349">
        <v>0</v>
      </c>
      <c r="L187" s="1354">
        <v>0</v>
      </c>
    </row>
    <row r="188" spans="1:12" ht="45" customHeight="1">
      <c r="A188" s="1790"/>
      <c r="B188" s="1792"/>
      <c r="C188" s="1842"/>
      <c r="D188" s="1334" t="s">
        <v>828</v>
      </c>
      <c r="E188" s="1335">
        <v>478569000</v>
      </c>
      <c r="F188" s="1797"/>
      <c r="G188" s="1337">
        <v>533999441</v>
      </c>
      <c r="H188" s="1798"/>
      <c r="I188" s="1339">
        <v>508913993.41000003</v>
      </c>
      <c r="J188" s="1799"/>
      <c r="K188" s="1340">
        <f t="shared" ref="K188:K196" si="13">I188/E188</f>
        <v>1.0634077706871945</v>
      </c>
      <c r="L188" s="1341">
        <f t="shared" ref="L188:L196" si="14">I188/G188</f>
        <v>0.95302345720994874</v>
      </c>
    </row>
    <row r="189" spans="1:12" ht="45" customHeight="1">
      <c r="A189" s="1790"/>
      <c r="B189" s="1792"/>
      <c r="C189" s="1842"/>
      <c r="D189" s="1334" t="s">
        <v>856</v>
      </c>
      <c r="E189" s="1335"/>
      <c r="F189" s="1797"/>
      <c r="G189" s="1337">
        <v>238385</v>
      </c>
      <c r="H189" s="1798"/>
      <c r="I189" s="1339">
        <v>238384.42</v>
      </c>
      <c r="J189" s="1799"/>
      <c r="K189" s="1349">
        <v>0</v>
      </c>
      <c r="L189" s="1341">
        <f t="shared" si="14"/>
        <v>0.9999975669610085</v>
      </c>
    </row>
    <row r="190" spans="1:12" ht="45" customHeight="1">
      <c r="A190" s="1790"/>
      <c r="B190" s="1792"/>
      <c r="C190" s="1842"/>
      <c r="D190" s="1334" t="s">
        <v>852</v>
      </c>
      <c r="E190" s="1335"/>
      <c r="F190" s="1797"/>
      <c r="G190" s="1337">
        <v>8000</v>
      </c>
      <c r="H190" s="1798"/>
      <c r="I190" s="1339">
        <v>6199.23</v>
      </c>
      <c r="J190" s="1799"/>
      <c r="K190" s="1349">
        <v>0</v>
      </c>
      <c r="L190" s="1341">
        <f t="shared" si="14"/>
        <v>0.77490374999999989</v>
      </c>
    </row>
    <row r="191" spans="1:12" ht="45" customHeight="1">
      <c r="A191" s="1790"/>
      <c r="B191" s="1792"/>
      <c r="C191" s="1842"/>
      <c r="D191" s="1334" t="s">
        <v>814</v>
      </c>
      <c r="E191" s="1335">
        <v>84188000</v>
      </c>
      <c r="F191" s="1797"/>
      <c r="G191" s="1337">
        <v>93522880</v>
      </c>
      <c r="H191" s="1798"/>
      <c r="I191" s="1339">
        <v>60995540.600000001</v>
      </c>
      <c r="J191" s="1799"/>
      <c r="K191" s="1340">
        <f t="shared" si="13"/>
        <v>0.72451585261557472</v>
      </c>
      <c r="L191" s="1341">
        <f t="shared" si="14"/>
        <v>0.65219912603204688</v>
      </c>
    </row>
    <row r="192" spans="1:12" ht="45" customHeight="1" thickBot="1">
      <c r="A192" s="1783"/>
      <c r="B192" s="1793"/>
      <c r="C192" s="1843"/>
      <c r="D192" s="1320" t="s">
        <v>816</v>
      </c>
      <c r="E192" s="1321">
        <v>268688000</v>
      </c>
      <c r="F192" s="1785"/>
      <c r="G192" s="1323">
        <v>229722628</v>
      </c>
      <c r="H192" s="1787"/>
      <c r="I192" s="1325">
        <v>183018550.85999998</v>
      </c>
      <c r="J192" s="1789"/>
      <c r="K192" s="1326">
        <f t="shared" si="13"/>
        <v>0.68115640021139756</v>
      </c>
      <c r="L192" s="1327">
        <f t="shared" si="14"/>
        <v>0.79669361461422938</v>
      </c>
    </row>
    <row r="193" spans="1:12" ht="45" customHeight="1">
      <c r="A193" s="1833">
        <v>47</v>
      </c>
      <c r="B193" s="1388">
        <v>150</v>
      </c>
      <c r="C193" s="1395" t="s">
        <v>370</v>
      </c>
      <c r="D193" s="1328" t="s">
        <v>828</v>
      </c>
      <c r="E193" s="1329">
        <v>416881000</v>
      </c>
      <c r="F193" s="1834">
        <f>SUM(E193:E195)</f>
        <v>683865000</v>
      </c>
      <c r="G193" s="1331">
        <v>847883714</v>
      </c>
      <c r="H193" s="1808">
        <f>SUM(G193:G195)</f>
        <v>1406823714</v>
      </c>
      <c r="I193" s="1348">
        <v>824891802.34000003</v>
      </c>
      <c r="J193" s="1810">
        <f>SUM(I193:I195)</f>
        <v>1365300943.45</v>
      </c>
      <c r="K193" s="1332">
        <f t="shared" si="13"/>
        <v>1.9787224707770323</v>
      </c>
      <c r="L193" s="1333">
        <f t="shared" si="14"/>
        <v>0.97288317810524672</v>
      </c>
    </row>
    <row r="194" spans="1:12" ht="45" customHeight="1">
      <c r="A194" s="1790"/>
      <c r="B194" s="1350">
        <v>750</v>
      </c>
      <c r="C194" s="1396" t="s">
        <v>83</v>
      </c>
      <c r="D194" s="1334" t="s">
        <v>828</v>
      </c>
      <c r="E194" s="1335">
        <v>1212000</v>
      </c>
      <c r="F194" s="1797"/>
      <c r="G194" s="1337">
        <v>144273</v>
      </c>
      <c r="H194" s="1798"/>
      <c r="I194" s="1348">
        <v>86079.709999999977</v>
      </c>
      <c r="J194" s="1799"/>
      <c r="K194" s="1332">
        <f t="shared" si="13"/>
        <v>7.1022863036303618E-2</v>
      </c>
      <c r="L194" s="1333">
        <f t="shared" si="14"/>
        <v>0.59664462512043126</v>
      </c>
    </row>
    <row r="195" spans="1:12" ht="45" customHeight="1" thickBot="1">
      <c r="A195" s="1783"/>
      <c r="B195" s="1318">
        <v>900</v>
      </c>
      <c r="C195" s="1397" t="s">
        <v>608</v>
      </c>
      <c r="D195" s="1320" t="s">
        <v>828</v>
      </c>
      <c r="E195" s="1321">
        <v>265772000</v>
      </c>
      <c r="F195" s="1785"/>
      <c r="G195" s="1323">
        <v>558795727</v>
      </c>
      <c r="H195" s="1787"/>
      <c r="I195" s="1325">
        <v>540323061.39999998</v>
      </c>
      <c r="J195" s="1789"/>
      <c r="K195" s="1326">
        <f t="shared" si="13"/>
        <v>2.0330323036286742</v>
      </c>
      <c r="L195" s="1327">
        <f t="shared" si="14"/>
        <v>0.9669420063407177</v>
      </c>
    </row>
    <row r="196" spans="1:12" ht="45" customHeight="1">
      <c r="A196" s="1782">
        <v>49</v>
      </c>
      <c r="B196" s="1791">
        <v>750</v>
      </c>
      <c r="C196" s="1841" t="s">
        <v>83</v>
      </c>
      <c r="D196" s="1310" t="s">
        <v>814</v>
      </c>
      <c r="E196" s="1311">
        <v>446000</v>
      </c>
      <c r="F196" s="1784">
        <f>SUM(E196:E197)</f>
        <v>1300000</v>
      </c>
      <c r="G196" s="1313">
        <v>446000</v>
      </c>
      <c r="H196" s="1786">
        <f>SUM(G196:G197)</f>
        <v>1300000</v>
      </c>
      <c r="I196" s="1315">
        <v>342503.15</v>
      </c>
      <c r="J196" s="1784">
        <f>SUM(I196:I197)</f>
        <v>342503.15</v>
      </c>
      <c r="K196" s="1316">
        <f t="shared" si="13"/>
        <v>0.76794428251121083</v>
      </c>
      <c r="L196" s="1317">
        <f t="shared" si="14"/>
        <v>0.76794428251121083</v>
      </c>
    </row>
    <row r="197" spans="1:12" ht="45" customHeight="1" thickBot="1">
      <c r="A197" s="1783"/>
      <c r="B197" s="1793"/>
      <c r="C197" s="1843"/>
      <c r="D197" s="1320" t="s">
        <v>816</v>
      </c>
      <c r="E197" s="1321">
        <v>854000</v>
      </c>
      <c r="F197" s="1785"/>
      <c r="G197" s="1323">
        <v>854000</v>
      </c>
      <c r="H197" s="1787"/>
      <c r="I197" s="1392">
        <v>0</v>
      </c>
      <c r="J197" s="1785"/>
      <c r="K197" s="1376">
        <v>0</v>
      </c>
      <c r="L197" s="1377">
        <v>0</v>
      </c>
    </row>
    <row r="198" spans="1:12" ht="45" customHeight="1">
      <c r="A198" s="1782">
        <v>57</v>
      </c>
      <c r="B198" s="1791">
        <v>754</v>
      </c>
      <c r="C198" s="1845" t="s">
        <v>603</v>
      </c>
      <c r="D198" s="1310" t="s">
        <v>833</v>
      </c>
      <c r="E198" s="1311">
        <v>1000000</v>
      </c>
      <c r="F198" s="1784">
        <f>E198+E200+E199</f>
        <v>12778000</v>
      </c>
      <c r="G198" s="1313">
        <v>1000000</v>
      </c>
      <c r="H198" s="1786">
        <f>SUM(G198:G200)</f>
        <v>12778000</v>
      </c>
      <c r="I198" s="1358">
        <v>0</v>
      </c>
      <c r="J198" s="1788">
        <f>I198+I200+I199</f>
        <v>7919649.4500000002</v>
      </c>
      <c r="K198" s="1359">
        <v>0</v>
      </c>
      <c r="L198" s="1360">
        <v>0</v>
      </c>
    </row>
    <row r="199" spans="1:12" ht="45" customHeight="1">
      <c r="A199" s="1790"/>
      <c r="B199" s="1792"/>
      <c r="C199" s="1846"/>
      <c r="D199" s="1334" t="s">
        <v>828</v>
      </c>
      <c r="E199" s="1335">
        <v>9032000</v>
      </c>
      <c r="F199" s="1797"/>
      <c r="G199" s="1337">
        <v>9032000</v>
      </c>
      <c r="H199" s="1798"/>
      <c r="I199" s="1339">
        <v>6958551.4100000001</v>
      </c>
      <c r="J199" s="1799"/>
      <c r="K199" s="1340">
        <f>I199/E199</f>
        <v>0.77043306133746681</v>
      </c>
      <c r="L199" s="1341">
        <f>I199/G199</f>
        <v>0.77043306133746681</v>
      </c>
    </row>
    <row r="200" spans="1:12" ht="45" customHeight="1" thickBot="1">
      <c r="A200" s="1783"/>
      <c r="B200" s="1793"/>
      <c r="C200" s="1847"/>
      <c r="D200" s="1320" t="s">
        <v>816</v>
      </c>
      <c r="E200" s="1321">
        <v>2746000</v>
      </c>
      <c r="F200" s="1785"/>
      <c r="G200" s="1323">
        <v>2746000</v>
      </c>
      <c r="H200" s="1787"/>
      <c r="I200" s="1325">
        <v>961098.04</v>
      </c>
      <c r="J200" s="1789"/>
      <c r="K200" s="1326">
        <f>I200/E200</f>
        <v>0.34999928623452298</v>
      </c>
      <c r="L200" s="1327">
        <f>I200/G200</f>
        <v>0.34999928623452298</v>
      </c>
    </row>
    <row r="201" spans="1:12" ht="45" customHeight="1">
      <c r="A201" s="1782">
        <v>58</v>
      </c>
      <c r="B201" s="1791">
        <v>720</v>
      </c>
      <c r="C201" s="1841" t="s">
        <v>386</v>
      </c>
      <c r="D201" s="1310" t="s">
        <v>814</v>
      </c>
      <c r="E201" s="1311">
        <v>3680000</v>
      </c>
      <c r="F201" s="1784">
        <f>SUM(E201:E205)</f>
        <v>25231000</v>
      </c>
      <c r="G201" s="1313">
        <v>3680000</v>
      </c>
      <c r="H201" s="1786">
        <f>SUM(G201:G205)</f>
        <v>25330381</v>
      </c>
      <c r="I201" s="1315">
        <v>1449583.8900000001</v>
      </c>
      <c r="J201" s="1788">
        <f>SUM(I201:I205)</f>
        <v>13703502.34</v>
      </c>
      <c r="K201" s="1316">
        <f>I201/E201</f>
        <v>0.39390866576086958</v>
      </c>
      <c r="L201" s="1365">
        <f>I201/G201</f>
        <v>0.39390866576086958</v>
      </c>
    </row>
    <row r="202" spans="1:12" ht="45" customHeight="1">
      <c r="A202" s="1790"/>
      <c r="B202" s="1792"/>
      <c r="C202" s="1842"/>
      <c r="D202" s="1334" t="s">
        <v>816</v>
      </c>
      <c r="E202" s="1335">
        <v>635000</v>
      </c>
      <c r="F202" s="1797"/>
      <c r="G202" s="1337">
        <v>635000</v>
      </c>
      <c r="H202" s="1798"/>
      <c r="I202" s="1339">
        <v>221225.13999999998</v>
      </c>
      <c r="J202" s="1799"/>
      <c r="K202" s="1340">
        <f>I202/E202</f>
        <v>0.34838604724409444</v>
      </c>
      <c r="L202" s="1341">
        <f>I202/G202</f>
        <v>0.34838604724409444</v>
      </c>
    </row>
    <row r="203" spans="1:12" ht="45" customHeight="1">
      <c r="A203" s="1790"/>
      <c r="B203" s="1792">
        <v>750</v>
      </c>
      <c r="C203" s="1842" t="s">
        <v>83</v>
      </c>
      <c r="D203" s="1334" t="s">
        <v>828</v>
      </c>
      <c r="E203" s="1335">
        <v>749000</v>
      </c>
      <c r="F203" s="1797"/>
      <c r="G203" s="1337">
        <v>7426875</v>
      </c>
      <c r="H203" s="1798"/>
      <c r="I203" s="1339">
        <v>7144741.1899999995</v>
      </c>
      <c r="J203" s="1799"/>
      <c r="K203" s="1340">
        <f>I203/E203</f>
        <v>9.5390403070761014</v>
      </c>
      <c r="L203" s="1341">
        <f>I203/G203</f>
        <v>0.96201177345788091</v>
      </c>
    </row>
    <row r="204" spans="1:12" ht="45" customHeight="1">
      <c r="A204" s="1790"/>
      <c r="B204" s="1792"/>
      <c r="C204" s="1842"/>
      <c r="D204" s="1334" t="s">
        <v>814</v>
      </c>
      <c r="E204" s="1335">
        <v>11733000</v>
      </c>
      <c r="F204" s="1797"/>
      <c r="G204" s="1337">
        <v>5015852</v>
      </c>
      <c r="H204" s="1798"/>
      <c r="I204" s="1339">
        <v>3130220.0300000003</v>
      </c>
      <c r="J204" s="1799"/>
      <c r="K204" s="1340">
        <f t="shared" ref="K204:K209" si="15">I204/E204</f>
        <v>0.2667876953890736</v>
      </c>
      <c r="L204" s="1341">
        <f t="shared" ref="L204:L210" si="16">I204/G204</f>
        <v>0.62406546883759728</v>
      </c>
    </row>
    <row r="205" spans="1:12" ht="45" customHeight="1" thickBot="1">
      <c r="A205" s="1783"/>
      <c r="B205" s="1793"/>
      <c r="C205" s="1843"/>
      <c r="D205" s="1320" t="s">
        <v>816</v>
      </c>
      <c r="E205" s="1321">
        <v>8434000</v>
      </c>
      <c r="F205" s="1785"/>
      <c r="G205" s="1323">
        <v>8572654</v>
      </c>
      <c r="H205" s="1787"/>
      <c r="I205" s="1325">
        <v>1757732.0900000003</v>
      </c>
      <c r="J205" s="1789"/>
      <c r="K205" s="1326">
        <f t="shared" si="15"/>
        <v>0.20841025492055967</v>
      </c>
      <c r="L205" s="1327">
        <f t="shared" si="16"/>
        <v>0.20503943002948682</v>
      </c>
    </row>
    <row r="206" spans="1:12" ht="45" customHeight="1" thickBot="1">
      <c r="A206" s="1366">
        <v>61</v>
      </c>
      <c r="B206" s="1287">
        <v>750</v>
      </c>
      <c r="C206" s="1399" t="s">
        <v>83</v>
      </c>
      <c r="D206" s="1289" t="s">
        <v>814</v>
      </c>
      <c r="E206" s="1362">
        <v>1499000</v>
      </c>
      <c r="F206" s="1362">
        <f>E206</f>
        <v>1499000</v>
      </c>
      <c r="G206" s="1292">
        <v>8632088</v>
      </c>
      <c r="H206" s="1292">
        <f>G206</f>
        <v>8632088</v>
      </c>
      <c r="I206" s="1400">
        <v>8514639.1699999999</v>
      </c>
      <c r="J206" s="1368">
        <f>I206</f>
        <v>8514639.1699999999</v>
      </c>
      <c r="K206" s="1363">
        <f t="shared" si="15"/>
        <v>5.6802129219479651</v>
      </c>
      <c r="L206" s="1364">
        <f t="shared" si="16"/>
        <v>0.98639392578018203</v>
      </c>
    </row>
    <row r="207" spans="1:12" ht="45" customHeight="1">
      <c r="A207" s="1854">
        <v>62</v>
      </c>
      <c r="B207" s="1401" t="s">
        <v>365</v>
      </c>
      <c r="C207" s="1402" t="s">
        <v>366</v>
      </c>
      <c r="D207" s="1403" t="s">
        <v>830</v>
      </c>
      <c r="E207" s="1311">
        <v>89697000</v>
      </c>
      <c r="F207" s="1784">
        <f>SUM(E207:E208)</f>
        <v>95587000</v>
      </c>
      <c r="G207" s="1313">
        <v>273531901</v>
      </c>
      <c r="H207" s="1786">
        <f>SUM(G207:G208)</f>
        <v>279421901</v>
      </c>
      <c r="I207" s="1315">
        <v>256604000.79999998</v>
      </c>
      <c r="J207" s="1788">
        <f>SUM(I207:I208)</f>
        <v>257965554.64999998</v>
      </c>
      <c r="K207" s="1316">
        <f t="shared" si="15"/>
        <v>2.8607868802747025</v>
      </c>
      <c r="L207" s="1317">
        <f t="shared" si="16"/>
        <v>0.93811361622496814</v>
      </c>
    </row>
    <row r="208" spans="1:12" ht="45" customHeight="1" thickBot="1">
      <c r="A208" s="1849"/>
      <c r="B208" s="1404">
        <v>750</v>
      </c>
      <c r="C208" s="1405" t="s">
        <v>83</v>
      </c>
      <c r="D208" s="1406" t="s">
        <v>830</v>
      </c>
      <c r="E208" s="1343">
        <v>5890000</v>
      </c>
      <c r="F208" s="1836"/>
      <c r="G208" s="1344">
        <v>5890000</v>
      </c>
      <c r="H208" s="1809"/>
      <c r="I208" s="1345">
        <v>1361553.85</v>
      </c>
      <c r="J208" s="1811"/>
      <c r="K208" s="1346">
        <f t="shared" si="15"/>
        <v>0.23116364176570459</v>
      </c>
      <c r="L208" s="1372">
        <f t="shared" si="16"/>
        <v>0.23116364176570459</v>
      </c>
    </row>
    <row r="209" spans="1:12" ht="45" customHeight="1">
      <c r="A209" s="1854">
        <v>64</v>
      </c>
      <c r="B209" s="1791">
        <v>750</v>
      </c>
      <c r="C209" s="1841" t="s">
        <v>83</v>
      </c>
      <c r="D209" s="1310" t="s">
        <v>814</v>
      </c>
      <c r="E209" s="1311">
        <v>3463000</v>
      </c>
      <c r="F209" s="1784">
        <f>E209+E210</f>
        <v>3463000</v>
      </c>
      <c r="G209" s="1313">
        <v>3463000</v>
      </c>
      <c r="H209" s="1786">
        <f>G209+G210</f>
        <v>5030488</v>
      </c>
      <c r="I209" s="1391">
        <v>658779.61</v>
      </c>
      <c r="J209" s="1788">
        <f>I209+I210</f>
        <v>2226267.61</v>
      </c>
      <c r="K209" s="1316">
        <f t="shared" si="15"/>
        <v>0.19023378862258158</v>
      </c>
      <c r="L209" s="1317">
        <f t="shared" si="16"/>
        <v>0.19023378862258158</v>
      </c>
    </row>
    <row r="210" spans="1:12" ht="45" customHeight="1" thickBot="1">
      <c r="A210" s="1855"/>
      <c r="B210" s="1793"/>
      <c r="C210" s="1843"/>
      <c r="D210" s="1320" t="s">
        <v>834</v>
      </c>
      <c r="E210" s="1321"/>
      <c r="F210" s="1785"/>
      <c r="G210" s="1323">
        <v>1567488</v>
      </c>
      <c r="H210" s="1787"/>
      <c r="I210" s="1407">
        <v>1567488</v>
      </c>
      <c r="J210" s="1789"/>
      <c r="K210" s="1376">
        <v>0</v>
      </c>
      <c r="L210" s="1408">
        <f t="shared" si="16"/>
        <v>1</v>
      </c>
    </row>
    <row r="211" spans="1:12" ht="45" customHeight="1">
      <c r="A211" s="1848">
        <v>69</v>
      </c>
      <c r="B211" s="1850" t="s">
        <v>378</v>
      </c>
      <c r="C211" s="1852" t="s">
        <v>379</v>
      </c>
      <c r="D211" s="1328" t="s">
        <v>828</v>
      </c>
      <c r="E211" s="1329">
        <v>2020000</v>
      </c>
      <c r="F211" s="1806">
        <f>E211+E212</f>
        <v>2020000</v>
      </c>
      <c r="G211" s="1331">
        <v>320000</v>
      </c>
      <c r="H211" s="1828">
        <f>G211+G212</f>
        <v>961729</v>
      </c>
      <c r="I211" s="1348">
        <v>156702.73000000001</v>
      </c>
      <c r="J211" s="1830">
        <f>I211+I212</f>
        <v>798430.54</v>
      </c>
      <c r="K211" s="1332">
        <f>I211/E211</f>
        <v>7.7575608910891089E-2</v>
      </c>
      <c r="L211" s="1333">
        <f>I211/G211</f>
        <v>0.48969603125000005</v>
      </c>
    </row>
    <row r="212" spans="1:12" ht="45" customHeight="1" thickBot="1">
      <c r="A212" s="1849"/>
      <c r="B212" s="1851"/>
      <c r="C212" s="1853"/>
      <c r="D212" s="1342" t="s">
        <v>831</v>
      </c>
      <c r="E212" s="1343"/>
      <c r="F212" s="1806"/>
      <c r="G212" s="1344">
        <v>641729</v>
      </c>
      <c r="H212" s="1828"/>
      <c r="I212" s="1345">
        <v>641727.81000000006</v>
      </c>
      <c r="J212" s="1830"/>
      <c r="K212" s="1409">
        <v>0</v>
      </c>
      <c r="L212" s="1372">
        <f>I212/G212</f>
        <v>0.99999814563468392</v>
      </c>
    </row>
    <row r="213" spans="1:12" ht="45" customHeight="1">
      <c r="A213" s="1782">
        <v>71</v>
      </c>
      <c r="B213" s="1791">
        <v>750</v>
      </c>
      <c r="C213" s="1841" t="s">
        <v>83</v>
      </c>
      <c r="D213" s="1310" t="s">
        <v>828</v>
      </c>
      <c r="E213" s="1311">
        <v>3088000</v>
      </c>
      <c r="F213" s="1890">
        <f>E213</f>
        <v>3088000</v>
      </c>
      <c r="G213" s="1313">
        <v>8905973</v>
      </c>
      <c r="H213" s="1839">
        <f>G213+G214</f>
        <v>8935014</v>
      </c>
      <c r="I213" s="1315">
        <v>8458516.2800000012</v>
      </c>
      <c r="J213" s="1859">
        <f>I213+I214</f>
        <v>8485294.7300000004</v>
      </c>
      <c r="K213" s="1316">
        <f>I213/E213</f>
        <v>2.7391568264248707</v>
      </c>
      <c r="L213" s="1317">
        <f>I213/G213</f>
        <v>0.94975768284947659</v>
      </c>
    </row>
    <row r="214" spans="1:12" ht="45" customHeight="1" thickBot="1">
      <c r="A214" s="1783"/>
      <c r="B214" s="1793"/>
      <c r="C214" s="1843"/>
      <c r="D214" s="1320" t="s">
        <v>816</v>
      </c>
      <c r="E214" s="1321"/>
      <c r="F214" s="1891"/>
      <c r="G214" s="1323">
        <v>29041</v>
      </c>
      <c r="H214" s="1840"/>
      <c r="I214" s="1325">
        <v>26778.45</v>
      </c>
      <c r="J214" s="1860"/>
      <c r="K214" s="1376">
        <v>0</v>
      </c>
      <c r="L214" s="1327">
        <f>I214/G214</f>
        <v>0.92209118143314628</v>
      </c>
    </row>
    <row r="215" spans="1:12" ht="45" customHeight="1" thickBot="1">
      <c r="A215" s="1366">
        <v>80</v>
      </c>
      <c r="B215" s="1287">
        <v>750</v>
      </c>
      <c r="C215" s="1405" t="s">
        <v>83</v>
      </c>
      <c r="D215" s="1334" t="s">
        <v>840</v>
      </c>
      <c r="E215" s="1362"/>
      <c r="F215" s="1362"/>
      <c r="G215" s="1323">
        <v>2364700</v>
      </c>
      <c r="H215" s="1410">
        <f>G215</f>
        <v>2364700</v>
      </c>
      <c r="I215" s="1400">
        <v>2364699.29</v>
      </c>
      <c r="J215" s="1400">
        <f>I215</f>
        <v>2364699.29</v>
      </c>
      <c r="K215" s="1359">
        <v>0</v>
      </c>
      <c r="L215" s="1327">
        <f>I215/G215</f>
        <v>0.99999969975049696</v>
      </c>
    </row>
    <row r="216" spans="1:12" ht="45" customHeight="1">
      <c r="A216" s="1861">
        <v>83</v>
      </c>
      <c r="B216" s="1863">
        <v>758</v>
      </c>
      <c r="C216" s="1865" t="s">
        <v>412</v>
      </c>
      <c r="D216" s="1411" t="s">
        <v>858</v>
      </c>
      <c r="E216" s="1412">
        <v>35979765000</v>
      </c>
      <c r="F216" s="1867">
        <f>SUM(E216:E217)</f>
        <v>35996528000</v>
      </c>
      <c r="G216" s="1313">
        <v>11982958061.380001</v>
      </c>
      <c r="H216" s="1867">
        <f>SUM(G216:G217)</f>
        <v>11991964544.380001</v>
      </c>
      <c r="I216" s="1358">
        <v>0</v>
      </c>
      <c r="J216" s="1856">
        <v>0</v>
      </c>
      <c r="K216" s="1359">
        <v>0</v>
      </c>
      <c r="L216" s="1360">
        <v>0</v>
      </c>
    </row>
    <row r="217" spans="1:12" ht="45" customHeight="1" thickBot="1">
      <c r="A217" s="1862"/>
      <c r="B217" s="1864"/>
      <c r="C217" s="1866"/>
      <c r="D217" s="1413" t="s">
        <v>859</v>
      </c>
      <c r="E217" s="1414">
        <v>16763000</v>
      </c>
      <c r="F217" s="1868"/>
      <c r="G217" s="1323">
        <v>9006483</v>
      </c>
      <c r="H217" s="1868"/>
      <c r="I217" s="1392">
        <v>0</v>
      </c>
      <c r="J217" s="1857"/>
      <c r="K217" s="1376">
        <v>0</v>
      </c>
      <c r="L217" s="1377">
        <v>0</v>
      </c>
    </row>
    <row r="218" spans="1:12" ht="45" customHeight="1">
      <c r="A218" s="1782">
        <v>88</v>
      </c>
      <c r="B218" s="1791">
        <v>755</v>
      </c>
      <c r="C218" s="1841" t="s">
        <v>402</v>
      </c>
      <c r="D218" s="1310" t="s">
        <v>828</v>
      </c>
      <c r="E218" s="1311">
        <v>1651000</v>
      </c>
      <c r="F218" s="1784">
        <f>SUM(E218:E220)</f>
        <v>7057000</v>
      </c>
      <c r="G218" s="1313">
        <v>6064894</v>
      </c>
      <c r="H218" s="1786">
        <f>SUM(G218:G220)</f>
        <v>56479885</v>
      </c>
      <c r="I218" s="1315">
        <v>6064884.5900000008</v>
      </c>
      <c r="J218" s="1788">
        <f>SUM(I218:I220)</f>
        <v>55557300.890000008</v>
      </c>
      <c r="K218" s="1316">
        <f>I218/E218</f>
        <v>3.6734612901271961</v>
      </c>
      <c r="L218" s="1317">
        <f>I218/G218</f>
        <v>0.99999844844773889</v>
      </c>
    </row>
    <row r="219" spans="1:12" ht="45" customHeight="1">
      <c r="A219" s="1790"/>
      <c r="B219" s="1792"/>
      <c r="C219" s="1842"/>
      <c r="D219" s="1334" t="s">
        <v>814</v>
      </c>
      <c r="E219" s="1335">
        <v>421000</v>
      </c>
      <c r="F219" s="1797"/>
      <c r="G219" s="1337">
        <v>46760014</v>
      </c>
      <c r="H219" s="1798"/>
      <c r="I219" s="1348">
        <v>46733162.090000004</v>
      </c>
      <c r="J219" s="1799"/>
      <c r="K219" s="1332">
        <f>I219/E219</f>
        <v>111.00513560570072</v>
      </c>
      <c r="L219" s="1333">
        <f>I219/G219</f>
        <v>0.999425750599647</v>
      </c>
    </row>
    <row r="220" spans="1:12" ht="45" customHeight="1" thickBot="1">
      <c r="A220" s="1835"/>
      <c r="B220" s="1812"/>
      <c r="C220" s="1858"/>
      <c r="D220" s="1342" t="s">
        <v>816</v>
      </c>
      <c r="E220" s="1343">
        <v>4985000</v>
      </c>
      <c r="F220" s="1836"/>
      <c r="G220" s="1344">
        <v>3654977</v>
      </c>
      <c r="H220" s="1809"/>
      <c r="I220" s="1345">
        <v>2759254.21</v>
      </c>
      <c r="J220" s="1811"/>
      <c r="K220" s="1346">
        <f>I220/E220</f>
        <v>0.55351137612838519</v>
      </c>
      <c r="L220" s="1372">
        <f>I220/G220</f>
        <v>0.75493066303837209</v>
      </c>
    </row>
    <row r="221" spans="1:12" ht="45" customHeight="1">
      <c r="A221" s="1782" t="s">
        <v>860</v>
      </c>
      <c r="B221" s="1401" t="s">
        <v>365</v>
      </c>
      <c r="C221" s="1402" t="s">
        <v>366</v>
      </c>
      <c r="D221" s="1403" t="s">
        <v>830</v>
      </c>
      <c r="E221" s="1311">
        <v>89000</v>
      </c>
      <c r="F221" s="1869">
        <f>E221</f>
        <v>89000</v>
      </c>
      <c r="G221" s="1313">
        <v>89000</v>
      </c>
      <c r="H221" s="1786">
        <f>G221+G222</f>
        <v>6715370</v>
      </c>
      <c r="I221" s="1358">
        <v>0</v>
      </c>
      <c r="J221" s="1784">
        <f>I222</f>
        <v>6626368.9699999997</v>
      </c>
      <c r="K221" s="1359">
        <v>0</v>
      </c>
      <c r="L221" s="1360">
        <v>0</v>
      </c>
    </row>
    <row r="222" spans="1:12" ht="45" customHeight="1" thickBot="1">
      <c r="A222" s="1783"/>
      <c r="B222" s="1415" t="s">
        <v>398</v>
      </c>
      <c r="C222" s="1397" t="s">
        <v>603</v>
      </c>
      <c r="D222" s="1320" t="s">
        <v>828</v>
      </c>
      <c r="E222" s="1321"/>
      <c r="F222" s="1870"/>
      <c r="G222" s="1323">
        <v>6626370</v>
      </c>
      <c r="H222" s="1787"/>
      <c r="I222" s="1325">
        <v>6626368.9699999997</v>
      </c>
      <c r="J222" s="1785"/>
      <c r="K222" s="1376">
        <v>0</v>
      </c>
      <c r="L222" s="1327">
        <f>I222/G222</f>
        <v>0.99999984456044555</v>
      </c>
    </row>
    <row r="223" spans="1:12" ht="45" customHeight="1" thickBot="1">
      <c r="A223" s="1366" t="s">
        <v>861</v>
      </c>
      <c r="B223" s="1416" t="s">
        <v>398</v>
      </c>
      <c r="C223" s="1417" t="s">
        <v>603</v>
      </c>
      <c r="D223" s="1289" t="s">
        <v>828</v>
      </c>
      <c r="E223" s="1362"/>
      <c r="F223" s="1362"/>
      <c r="G223" s="1292">
        <v>7838920</v>
      </c>
      <c r="H223" s="1292">
        <f>G223</f>
        <v>7838920</v>
      </c>
      <c r="I223" s="1390">
        <v>7838918.96</v>
      </c>
      <c r="J223" s="1400">
        <f>I223</f>
        <v>7838918.96</v>
      </c>
      <c r="K223" s="1293">
        <v>0</v>
      </c>
      <c r="L223" s="1364">
        <f>I223/G223</f>
        <v>0.99999986732866264</v>
      </c>
    </row>
    <row r="224" spans="1:12" ht="45" customHeight="1">
      <c r="A224" s="1782" t="s">
        <v>862</v>
      </c>
      <c r="B224" s="1308" t="s">
        <v>361</v>
      </c>
      <c r="C224" s="1393" t="s">
        <v>362</v>
      </c>
      <c r="D224" s="1310" t="s">
        <v>828</v>
      </c>
      <c r="E224" s="1311">
        <v>383000</v>
      </c>
      <c r="F224" s="1784">
        <f>SUM(E224:E227)</f>
        <v>18637000</v>
      </c>
      <c r="G224" s="1313">
        <v>383000</v>
      </c>
      <c r="H224" s="1786">
        <f>SUM(G224:G227)</f>
        <v>22049512</v>
      </c>
      <c r="I224" s="1358">
        <v>0</v>
      </c>
      <c r="J224" s="1871">
        <f>SUM(I224:I227)</f>
        <v>14967462.970000001</v>
      </c>
      <c r="K224" s="1359">
        <v>0</v>
      </c>
      <c r="L224" s="1360">
        <v>0</v>
      </c>
    </row>
    <row r="225" spans="1:12" ht="45" customHeight="1">
      <c r="A225" s="1790"/>
      <c r="B225" s="1874">
        <v>754</v>
      </c>
      <c r="C225" s="1846" t="s">
        <v>603</v>
      </c>
      <c r="D225" s="1334" t="s">
        <v>828</v>
      </c>
      <c r="E225" s="1335">
        <v>13600000</v>
      </c>
      <c r="F225" s="1797"/>
      <c r="G225" s="1337">
        <v>17012512</v>
      </c>
      <c r="H225" s="1798"/>
      <c r="I225" s="1339">
        <v>12158814.970000001</v>
      </c>
      <c r="J225" s="1872"/>
      <c r="K225" s="1340">
        <f>I225/E225</f>
        <v>0.8940305125000001</v>
      </c>
      <c r="L225" s="1341">
        <f t="shared" ref="L225:L232" si="17">I225/G225</f>
        <v>0.71469839198350016</v>
      </c>
    </row>
    <row r="226" spans="1:12" ht="45" customHeight="1">
      <c r="A226" s="1790"/>
      <c r="B226" s="1874"/>
      <c r="C226" s="1875"/>
      <c r="D226" s="1334" t="s">
        <v>838</v>
      </c>
      <c r="E226" s="1335">
        <v>3863000</v>
      </c>
      <c r="F226" s="1797"/>
      <c r="G226" s="1337">
        <v>3863000</v>
      </c>
      <c r="H226" s="1798"/>
      <c r="I226" s="1339">
        <v>2018299.06</v>
      </c>
      <c r="J226" s="1872"/>
      <c r="K226" s="1340">
        <f>I226/E226</f>
        <v>0.5224693398912762</v>
      </c>
      <c r="L226" s="1341">
        <f t="shared" si="17"/>
        <v>0.5224693398912762</v>
      </c>
    </row>
    <row r="227" spans="1:12" ht="45" customHeight="1" thickBot="1">
      <c r="A227" s="1783"/>
      <c r="B227" s="1415" t="s">
        <v>415</v>
      </c>
      <c r="C227" s="1419" t="s">
        <v>416</v>
      </c>
      <c r="D227" s="1320" t="s">
        <v>828</v>
      </c>
      <c r="E227" s="1321">
        <v>791000</v>
      </c>
      <c r="F227" s="1785"/>
      <c r="G227" s="1323">
        <v>791000</v>
      </c>
      <c r="H227" s="1787"/>
      <c r="I227" s="1325">
        <v>790348.94</v>
      </c>
      <c r="J227" s="1873"/>
      <c r="K227" s="1326">
        <f>I227/E227</f>
        <v>0.99917691529709218</v>
      </c>
      <c r="L227" s="1327">
        <f t="shared" si="17"/>
        <v>0.99917691529709218</v>
      </c>
    </row>
    <row r="228" spans="1:12" ht="45" customHeight="1">
      <c r="A228" s="1880" t="s">
        <v>863</v>
      </c>
      <c r="B228" s="1421">
        <v>750</v>
      </c>
      <c r="C228" s="1422" t="s">
        <v>83</v>
      </c>
      <c r="D228" s="1328" t="s">
        <v>828</v>
      </c>
      <c r="E228" s="1329">
        <v>3632000</v>
      </c>
      <c r="F228" s="1834">
        <f>SUM(E228:E229)</f>
        <v>8643000</v>
      </c>
      <c r="G228" s="1331">
        <v>3632000</v>
      </c>
      <c r="H228" s="1808">
        <f>SUM(G228:G229)</f>
        <v>14185994</v>
      </c>
      <c r="I228" s="1348">
        <v>3587815.98</v>
      </c>
      <c r="J228" s="1834">
        <f>SUM(I228:I229)</f>
        <v>14141809.360000001</v>
      </c>
      <c r="K228" s="1332">
        <f>I228/E228</f>
        <v>0.98783479625550663</v>
      </c>
      <c r="L228" s="1333">
        <f t="shared" si="17"/>
        <v>0.98783479625550663</v>
      </c>
    </row>
    <row r="229" spans="1:12" ht="45" customHeight="1" thickBot="1">
      <c r="A229" s="1881"/>
      <c r="B229" s="1404">
        <v>754</v>
      </c>
      <c r="C229" s="1423" t="s">
        <v>603</v>
      </c>
      <c r="D229" s="1342" t="s">
        <v>828</v>
      </c>
      <c r="E229" s="1343">
        <v>5011000</v>
      </c>
      <c r="F229" s="1836"/>
      <c r="G229" s="1344">
        <v>10553994</v>
      </c>
      <c r="H229" s="1809"/>
      <c r="I229" s="1325">
        <v>10553993.380000001</v>
      </c>
      <c r="J229" s="1836"/>
      <c r="K229" s="1332">
        <f>I229/E229</f>
        <v>2.1061651127519458</v>
      </c>
      <c r="L229" s="1327">
        <f t="shared" si="17"/>
        <v>0.99999994125446734</v>
      </c>
    </row>
    <row r="230" spans="1:12" ht="45" customHeight="1">
      <c r="A230" s="1882" t="s">
        <v>864</v>
      </c>
      <c r="B230" s="1883">
        <v>754</v>
      </c>
      <c r="C230" s="1845" t="s">
        <v>603</v>
      </c>
      <c r="D230" s="1310" t="s">
        <v>828</v>
      </c>
      <c r="E230" s="1311"/>
      <c r="F230" s="1784">
        <f>SUM(E230:E231)</f>
        <v>21000</v>
      </c>
      <c r="G230" s="1313">
        <v>17117084</v>
      </c>
      <c r="H230" s="1786">
        <f>SUM(G230:G231)</f>
        <v>28315478</v>
      </c>
      <c r="I230" s="1315">
        <v>17117083.25</v>
      </c>
      <c r="J230" s="1784">
        <f>SUM(I230:I231)</f>
        <v>24187406.859999999</v>
      </c>
      <c r="K230" s="1359">
        <v>0</v>
      </c>
      <c r="L230" s="1333">
        <f t="shared" si="17"/>
        <v>0.99999995618412574</v>
      </c>
    </row>
    <row r="231" spans="1:12" ht="45" customHeight="1" thickBot="1">
      <c r="A231" s="1881"/>
      <c r="B231" s="1884"/>
      <c r="C231" s="1885"/>
      <c r="D231" s="1342" t="s">
        <v>840</v>
      </c>
      <c r="E231" s="1343">
        <v>21000</v>
      </c>
      <c r="F231" s="1836"/>
      <c r="G231" s="1344">
        <v>11198394</v>
      </c>
      <c r="H231" s="1809"/>
      <c r="I231" s="1390">
        <v>7070323.6099999994</v>
      </c>
      <c r="J231" s="1836"/>
      <c r="K231" s="1346">
        <f>I231/E231</f>
        <v>336.68207666666666</v>
      </c>
      <c r="L231" s="1372">
        <f t="shared" si="17"/>
        <v>0.63136942761613846</v>
      </c>
    </row>
    <row r="232" spans="1:12" ht="45" customHeight="1">
      <c r="A232" s="1882" t="s">
        <v>865</v>
      </c>
      <c r="B232" s="1401" t="s">
        <v>365</v>
      </c>
      <c r="C232" s="1402" t="s">
        <v>366</v>
      </c>
      <c r="D232" s="1310" t="s">
        <v>830</v>
      </c>
      <c r="E232" s="1311">
        <v>70000</v>
      </c>
      <c r="F232" s="1871">
        <f>SUM(E232:E236)</f>
        <v>1636000</v>
      </c>
      <c r="G232" s="1313">
        <v>645198</v>
      </c>
      <c r="H232" s="1786">
        <f>SUM(G232:G236)</f>
        <v>11529578</v>
      </c>
      <c r="I232" s="1313">
        <v>575197.19999999995</v>
      </c>
      <c r="J232" s="1876">
        <f>SUM(I232:I236)</f>
        <v>10004524.300000001</v>
      </c>
      <c r="K232" s="1425">
        <f>I232/E232</f>
        <v>8.2171028571428568</v>
      </c>
      <c r="L232" s="1317">
        <f t="shared" si="17"/>
        <v>0.89150493336929126</v>
      </c>
    </row>
    <row r="233" spans="1:12" ht="45" customHeight="1">
      <c r="A233" s="1904"/>
      <c r="B233" s="1874">
        <v>750</v>
      </c>
      <c r="C233" s="1846" t="s">
        <v>83</v>
      </c>
      <c r="D233" s="1426" t="s">
        <v>828</v>
      </c>
      <c r="E233" s="1335">
        <v>1566000</v>
      </c>
      <c r="F233" s="1872"/>
      <c r="G233" s="1337">
        <v>1422000</v>
      </c>
      <c r="H233" s="1798"/>
      <c r="I233" s="1353">
        <v>0</v>
      </c>
      <c r="J233" s="1877"/>
      <c r="K233" s="1349">
        <v>0</v>
      </c>
      <c r="L233" s="1354">
        <v>0</v>
      </c>
    </row>
    <row r="234" spans="1:12" ht="45" customHeight="1">
      <c r="A234" s="1904"/>
      <c r="B234" s="1874"/>
      <c r="C234" s="1846"/>
      <c r="D234" s="1334" t="s">
        <v>841</v>
      </c>
      <c r="E234" s="1335"/>
      <c r="F234" s="1872"/>
      <c r="G234" s="1337">
        <v>482861</v>
      </c>
      <c r="H234" s="1798"/>
      <c r="I234" s="1337">
        <v>449809.98</v>
      </c>
      <c r="J234" s="1877"/>
      <c r="K234" s="1349">
        <v>0</v>
      </c>
      <c r="L234" s="1341">
        <f>I234/G234</f>
        <v>0.93155168878828476</v>
      </c>
    </row>
    <row r="235" spans="1:12" ht="45" customHeight="1">
      <c r="A235" s="1904"/>
      <c r="B235" s="1874">
        <v>754</v>
      </c>
      <c r="C235" s="1846" t="s">
        <v>603</v>
      </c>
      <c r="D235" s="1426" t="s">
        <v>828</v>
      </c>
      <c r="E235" s="1335"/>
      <c r="F235" s="1872"/>
      <c r="G235" s="1337">
        <v>5330990</v>
      </c>
      <c r="H235" s="1798"/>
      <c r="I235" s="1337">
        <v>5330989.03</v>
      </c>
      <c r="J235" s="1877"/>
      <c r="K235" s="1349">
        <v>0</v>
      </c>
      <c r="L235" s="1341">
        <f>I235/G235</f>
        <v>0.99999981804505356</v>
      </c>
    </row>
    <row r="236" spans="1:12" ht="45" customHeight="1" thickBot="1">
      <c r="A236" s="1905"/>
      <c r="B236" s="1879"/>
      <c r="C236" s="1847"/>
      <c r="D236" s="1320" t="s">
        <v>841</v>
      </c>
      <c r="E236" s="1321"/>
      <c r="F236" s="1873"/>
      <c r="G236" s="1323">
        <v>3648529</v>
      </c>
      <c r="H236" s="1787"/>
      <c r="I236" s="1323">
        <v>3648528.09</v>
      </c>
      <c r="J236" s="1878"/>
      <c r="K236" s="1376">
        <v>0</v>
      </c>
      <c r="L236" s="1327">
        <f>I236/G236</f>
        <v>0.99999975058441359</v>
      </c>
    </row>
    <row r="237" spans="1:12" ht="45" customHeight="1">
      <c r="A237" s="1899" t="s">
        <v>866</v>
      </c>
      <c r="B237" s="1401" t="s">
        <v>365</v>
      </c>
      <c r="C237" s="1402" t="s">
        <v>366</v>
      </c>
      <c r="D237" s="1310" t="s">
        <v>830</v>
      </c>
      <c r="E237" s="1312">
        <v>162000</v>
      </c>
      <c r="F237" s="1784">
        <f>SUM(E237:E240)</f>
        <v>3819000</v>
      </c>
      <c r="G237" s="1314">
        <v>162000</v>
      </c>
      <c r="H237" s="1786">
        <f>SUM(G237:G240)</f>
        <v>15127173</v>
      </c>
      <c r="I237" s="1314">
        <v>154388.9</v>
      </c>
      <c r="J237" s="1788">
        <f>SUM(I237:I240)</f>
        <v>12521649.030000001</v>
      </c>
      <c r="K237" s="1425">
        <f>I237/E237</f>
        <v>0.95301790123456787</v>
      </c>
      <c r="L237" s="1317">
        <f>I237/G237</f>
        <v>0.95301790123456787</v>
      </c>
    </row>
    <row r="238" spans="1:12" ht="45" customHeight="1">
      <c r="A238" s="1900"/>
      <c r="B238" s="1884">
        <v>750</v>
      </c>
      <c r="C238" s="1885" t="s">
        <v>83</v>
      </c>
      <c r="D238" s="1427" t="s">
        <v>828</v>
      </c>
      <c r="E238" s="1330"/>
      <c r="F238" s="1834"/>
      <c r="G238" s="1338">
        <v>2964742</v>
      </c>
      <c r="H238" s="1808"/>
      <c r="I238" s="1338">
        <v>2117106.56</v>
      </c>
      <c r="J238" s="1810"/>
      <c r="K238" s="1349">
        <v>0</v>
      </c>
      <c r="L238" s="1341">
        <f>I238/G238</f>
        <v>0.71409470368753847</v>
      </c>
    </row>
    <row r="239" spans="1:12" ht="45" customHeight="1">
      <c r="A239" s="1901"/>
      <c r="B239" s="1896"/>
      <c r="C239" s="1903"/>
      <c r="D239" s="1426" t="s">
        <v>814</v>
      </c>
      <c r="E239" s="1336">
        <v>3657000</v>
      </c>
      <c r="F239" s="1797"/>
      <c r="G239" s="1338">
        <v>1749480</v>
      </c>
      <c r="H239" s="1798"/>
      <c r="I239" s="1353">
        <v>0</v>
      </c>
      <c r="J239" s="1799"/>
      <c r="K239" s="1349">
        <v>0</v>
      </c>
      <c r="L239" s="1354">
        <v>0</v>
      </c>
    </row>
    <row r="240" spans="1:12" ht="45" customHeight="1" thickBot="1">
      <c r="A240" s="1902"/>
      <c r="B240" s="1441">
        <v>754</v>
      </c>
      <c r="C240" s="1398" t="s">
        <v>603</v>
      </c>
      <c r="D240" s="1442" t="s">
        <v>828</v>
      </c>
      <c r="E240" s="1322"/>
      <c r="F240" s="1785"/>
      <c r="G240" s="1324">
        <v>10250951</v>
      </c>
      <c r="H240" s="1787"/>
      <c r="I240" s="1324">
        <v>10250153.57</v>
      </c>
      <c r="J240" s="1789"/>
      <c r="K240" s="1376">
        <v>0</v>
      </c>
      <c r="L240" s="1435">
        <f t="shared" ref="L240:L249" si="18">I240/G240</f>
        <v>0.99992220916869079</v>
      </c>
    </row>
    <row r="241" spans="1:12" ht="45" customHeight="1">
      <c r="A241" s="1854" t="s">
        <v>867</v>
      </c>
      <c r="B241" s="1429">
        <v>754</v>
      </c>
      <c r="C241" s="1430" t="s">
        <v>603</v>
      </c>
      <c r="D241" s="1431" t="s">
        <v>828</v>
      </c>
      <c r="E241" s="1311"/>
      <c r="F241" s="1871">
        <f>E242+E241</f>
        <v>119000</v>
      </c>
      <c r="G241" s="1313">
        <v>6100504</v>
      </c>
      <c r="H241" s="1786">
        <f>SUM(G241:G242)</f>
        <v>6249254</v>
      </c>
      <c r="I241" s="1313">
        <v>6100503.3799999999</v>
      </c>
      <c r="J241" s="1788">
        <f>SUM(I241:I242)</f>
        <v>6248751.0099999998</v>
      </c>
      <c r="K241" s="1359">
        <v>0</v>
      </c>
      <c r="L241" s="1432">
        <f t="shared" si="18"/>
        <v>0.99999989836905279</v>
      </c>
    </row>
    <row r="242" spans="1:12" ht="45" customHeight="1" thickBot="1">
      <c r="A242" s="1855"/>
      <c r="B242" s="1318">
        <v>921</v>
      </c>
      <c r="C242" s="1357" t="s">
        <v>609</v>
      </c>
      <c r="D242" s="1433" t="s">
        <v>843</v>
      </c>
      <c r="E242" s="1321">
        <v>119000</v>
      </c>
      <c r="F242" s="1873"/>
      <c r="G242" s="1323">
        <v>148750</v>
      </c>
      <c r="H242" s="1787"/>
      <c r="I242" s="1325">
        <v>148247.63</v>
      </c>
      <c r="J242" s="1789"/>
      <c r="K242" s="1434">
        <f>I242/E242</f>
        <v>1.2457784033613446</v>
      </c>
      <c r="L242" s="1435">
        <f t="shared" si="18"/>
        <v>0.9966227226890757</v>
      </c>
    </row>
    <row r="243" spans="1:12" ht="45" customHeight="1" thickBot="1">
      <c r="A243" s="1436" t="s">
        <v>868</v>
      </c>
      <c r="B243" s="1437">
        <v>754</v>
      </c>
      <c r="C243" s="1438" t="s">
        <v>603</v>
      </c>
      <c r="D243" s="1439" t="s">
        <v>828</v>
      </c>
      <c r="E243" s="1295"/>
      <c r="F243" s="1367"/>
      <c r="G243" s="1273">
        <v>7644347</v>
      </c>
      <c r="H243" s="1273">
        <f>SUM(G243)</f>
        <v>7644347</v>
      </c>
      <c r="I243" s="1367">
        <v>7644345.9699999997</v>
      </c>
      <c r="J243" s="1296">
        <f>I243</f>
        <v>7644345.9699999997</v>
      </c>
      <c r="K243" s="1274">
        <v>0</v>
      </c>
      <c r="L243" s="1440">
        <f t="shared" si="18"/>
        <v>0.99999986525991036</v>
      </c>
    </row>
    <row r="244" spans="1:12" s="1356" customFormat="1" ht="45" customHeight="1">
      <c r="A244" s="1892" t="s">
        <v>869</v>
      </c>
      <c r="B244" s="1895">
        <v>750</v>
      </c>
      <c r="C244" s="1897" t="s">
        <v>83</v>
      </c>
      <c r="D244" s="1431" t="s">
        <v>828</v>
      </c>
      <c r="E244" s="1311"/>
      <c r="F244" s="1816">
        <f>SUM(E244:E246)</f>
        <v>183000</v>
      </c>
      <c r="G244" s="1313">
        <v>23850</v>
      </c>
      <c r="H244" s="1816">
        <f>SUM(G244:G246)</f>
        <v>6329305</v>
      </c>
      <c r="I244" s="1348">
        <v>22928.769999999997</v>
      </c>
      <c r="J244" s="1816">
        <f>SUM(I244:I246)</f>
        <v>6313675.9100000001</v>
      </c>
      <c r="K244" s="1359">
        <v>0</v>
      </c>
      <c r="L244" s="1333">
        <f t="shared" si="18"/>
        <v>0.961374004192872</v>
      </c>
    </row>
    <row r="245" spans="1:12" ht="45" customHeight="1">
      <c r="A245" s="1893"/>
      <c r="B245" s="1896"/>
      <c r="C245" s="1898"/>
      <c r="D245" s="1328" t="s">
        <v>814</v>
      </c>
      <c r="E245" s="1329">
        <v>183000</v>
      </c>
      <c r="F245" s="1806"/>
      <c r="G245" s="1331">
        <v>176095</v>
      </c>
      <c r="H245" s="1806"/>
      <c r="I245" s="1348">
        <v>161387.96</v>
      </c>
      <c r="J245" s="1806"/>
      <c r="K245" s="1332">
        <f>I245/E245</f>
        <v>0.88190142076502731</v>
      </c>
      <c r="L245" s="1333">
        <f t="shared" si="18"/>
        <v>0.91648235327522076</v>
      </c>
    </row>
    <row r="246" spans="1:12" ht="45" customHeight="1" thickBot="1">
      <c r="A246" s="1894"/>
      <c r="B246" s="1441">
        <v>754</v>
      </c>
      <c r="C246" s="1397" t="s">
        <v>603</v>
      </c>
      <c r="D246" s="1442" t="s">
        <v>828</v>
      </c>
      <c r="E246" s="1321"/>
      <c r="F246" s="1807"/>
      <c r="G246" s="1323">
        <v>6129360</v>
      </c>
      <c r="H246" s="1807"/>
      <c r="I246" s="1325">
        <v>6129359.1799999997</v>
      </c>
      <c r="J246" s="1807"/>
      <c r="K246" s="1376">
        <v>0</v>
      </c>
      <c r="L246" s="1327">
        <f t="shared" si="18"/>
        <v>0.99999986621768011</v>
      </c>
    </row>
    <row r="247" spans="1:12" ht="45" customHeight="1" thickBot="1">
      <c r="A247" s="1436" t="s">
        <v>870</v>
      </c>
      <c r="B247" s="1437">
        <v>754</v>
      </c>
      <c r="C247" s="1438" t="s">
        <v>603</v>
      </c>
      <c r="D247" s="1439" t="s">
        <v>828</v>
      </c>
      <c r="E247" s="1295"/>
      <c r="F247" s="1295"/>
      <c r="G247" s="1273">
        <v>9149162</v>
      </c>
      <c r="H247" s="1273">
        <f>SUM(G247)</f>
        <v>9149162</v>
      </c>
      <c r="I247" s="1325">
        <v>9149160.4700000007</v>
      </c>
      <c r="J247" s="1296">
        <f>I247</f>
        <v>9149160.4700000007</v>
      </c>
      <c r="K247" s="1274">
        <v>0</v>
      </c>
      <c r="L247" s="1327">
        <f t="shared" si="18"/>
        <v>0.99999983277156979</v>
      </c>
    </row>
    <row r="248" spans="1:12" ht="45" customHeight="1" thickBot="1">
      <c r="A248" s="1436" t="s">
        <v>871</v>
      </c>
      <c r="B248" s="1437">
        <v>754</v>
      </c>
      <c r="C248" s="1438" t="s">
        <v>603</v>
      </c>
      <c r="D248" s="1439" t="s">
        <v>828</v>
      </c>
      <c r="E248" s="1295"/>
      <c r="F248" s="1295"/>
      <c r="G248" s="1273">
        <v>5707270</v>
      </c>
      <c r="H248" s="1273">
        <f>SUM(G248)</f>
        <v>5707270</v>
      </c>
      <c r="I248" s="1325">
        <v>5707269.9199999999</v>
      </c>
      <c r="J248" s="1296">
        <f>I248</f>
        <v>5707269.9199999999</v>
      </c>
      <c r="K248" s="1274">
        <v>0</v>
      </c>
      <c r="L248" s="1327">
        <f t="shared" si="18"/>
        <v>0.99999998598279038</v>
      </c>
    </row>
    <row r="249" spans="1:12" ht="45" customHeight="1" thickBot="1">
      <c r="A249" s="1443" t="s">
        <v>872</v>
      </c>
      <c r="B249" s="1444">
        <v>754</v>
      </c>
      <c r="C249" s="1445" t="s">
        <v>603</v>
      </c>
      <c r="D249" s="1446" t="s">
        <v>828</v>
      </c>
      <c r="E249" s="1302"/>
      <c r="F249" s="1302"/>
      <c r="G249" s="1303">
        <v>5773613</v>
      </c>
      <c r="H249" s="1303">
        <f>SUM(G249)</f>
        <v>5773613</v>
      </c>
      <c r="I249" s="1345">
        <v>5773611.9100000001</v>
      </c>
      <c r="J249" s="1400">
        <f>I249</f>
        <v>5773611.9100000001</v>
      </c>
      <c r="K249" s="1384">
        <v>0</v>
      </c>
      <c r="L249" s="1372">
        <f t="shared" si="18"/>
        <v>0.99999981121006898</v>
      </c>
    </row>
    <row r="250" spans="1:12" ht="45" customHeight="1">
      <c r="A250" s="1886" t="s">
        <v>873</v>
      </c>
      <c r="B250" s="1401" t="s">
        <v>365</v>
      </c>
      <c r="C250" s="1402" t="s">
        <v>366</v>
      </c>
      <c r="D250" s="1310" t="s">
        <v>830</v>
      </c>
      <c r="E250" s="1311">
        <v>63000</v>
      </c>
      <c r="F250" s="1784">
        <f>SUM(E250:E252)</f>
        <v>1324000</v>
      </c>
      <c r="G250" s="1313">
        <v>63000</v>
      </c>
      <c r="H250" s="1786">
        <f>SUM(G250:G252)</f>
        <v>5326595</v>
      </c>
      <c r="I250" s="1358">
        <v>0</v>
      </c>
      <c r="J250" s="1876">
        <f>SUM(I250:I252)</f>
        <v>5260193.21</v>
      </c>
      <c r="K250" s="1359">
        <v>0</v>
      </c>
      <c r="L250" s="1360">
        <v>0</v>
      </c>
    </row>
    <row r="251" spans="1:12" ht="45" customHeight="1">
      <c r="A251" s="1887"/>
      <c r="B251" s="1447">
        <v>754</v>
      </c>
      <c r="C251" s="1448" t="s">
        <v>603</v>
      </c>
      <c r="D251" s="1426" t="s">
        <v>828</v>
      </c>
      <c r="E251" s="1335"/>
      <c r="F251" s="1797"/>
      <c r="G251" s="1337">
        <v>5260195</v>
      </c>
      <c r="H251" s="1798"/>
      <c r="I251" s="1339">
        <v>5260193.21</v>
      </c>
      <c r="J251" s="1877"/>
      <c r="K251" s="1349">
        <v>0</v>
      </c>
      <c r="L251" s="1341">
        <f>I251/G251</f>
        <v>0.99999965970843285</v>
      </c>
    </row>
    <row r="252" spans="1:12" ht="46.5" customHeight="1" thickBot="1">
      <c r="A252" s="1888"/>
      <c r="B252" s="1428">
        <v>900</v>
      </c>
      <c r="C252" s="1449" t="s">
        <v>608</v>
      </c>
      <c r="D252" s="1427" t="s">
        <v>828</v>
      </c>
      <c r="E252" s="1343">
        <v>1261000</v>
      </c>
      <c r="F252" s="1836"/>
      <c r="G252" s="1344">
        <v>3400</v>
      </c>
      <c r="H252" s="1809"/>
      <c r="I252" s="1450">
        <v>0</v>
      </c>
      <c r="J252" s="1889"/>
      <c r="K252" s="1409">
        <v>0</v>
      </c>
      <c r="L252" s="1451">
        <v>0</v>
      </c>
    </row>
    <row r="253" spans="1:12" ht="46.5" customHeight="1" thickBot="1">
      <c r="A253" s="1436" t="s">
        <v>874</v>
      </c>
      <c r="B253" s="1437">
        <v>754</v>
      </c>
      <c r="C253" s="1438" t="s">
        <v>603</v>
      </c>
      <c r="D253" s="1439" t="s">
        <v>828</v>
      </c>
      <c r="E253" s="1295"/>
      <c r="F253" s="1295"/>
      <c r="G253" s="1273">
        <v>6378126</v>
      </c>
      <c r="H253" s="1273">
        <f>G253</f>
        <v>6378126</v>
      </c>
      <c r="I253" s="1367">
        <v>6378125.4500000002</v>
      </c>
      <c r="J253" s="1296">
        <f>I253</f>
        <v>6378125.4500000002</v>
      </c>
      <c r="K253" s="1274">
        <v>0</v>
      </c>
      <c r="L253" s="1275">
        <f>I253/G253</f>
        <v>0.99999991376777442</v>
      </c>
    </row>
    <row r="254" spans="1:12" ht="46.5" customHeight="1" thickBot="1">
      <c r="A254" s="1436" t="s">
        <v>875</v>
      </c>
      <c r="B254" s="1437">
        <v>754</v>
      </c>
      <c r="C254" s="1438" t="s">
        <v>603</v>
      </c>
      <c r="D254" s="1439" t="s">
        <v>828</v>
      </c>
      <c r="E254" s="1295"/>
      <c r="F254" s="1295"/>
      <c r="G254" s="1273">
        <v>9579567</v>
      </c>
      <c r="H254" s="1273">
        <f>G254</f>
        <v>9579567</v>
      </c>
      <c r="I254" s="1367">
        <v>9579566.4700000007</v>
      </c>
      <c r="J254" s="1296">
        <f>I254</f>
        <v>9579566.4700000007</v>
      </c>
      <c r="K254" s="1274">
        <v>0</v>
      </c>
      <c r="L254" s="1275">
        <f>I254/G254</f>
        <v>0.99999994467390863</v>
      </c>
    </row>
    <row r="255" spans="1:12" ht="45" customHeight="1" thickBot="1">
      <c r="A255" s="1452"/>
      <c r="B255" s="1453"/>
      <c r="C255" s="1454"/>
      <c r="D255" s="1455" t="s">
        <v>876</v>
      </c>
      <c r="E255" s="1456">
        <f>SUM(E19:E253)</f>
        <v>85281687000</v>
      </c>
      <c r="F255" s="1457">
        <f>SUM(F19:F253)</f>
        <v>85281687000</v>
      </c>
      <c r="G255" s="1457">
        <f>SUM(G7:G254)</f>
        <v>85281687000</v>
      </c>
      <c r="H255" s="1457">
        <f>SUM(H7:H254)</f>
        <v>85281687000</v>
      </c>
      <c r="I255" s="1457">
        <f>SUM(I7:I254)</f>
        <v>70906595785.48999</v>
      </c>
      <c r="J255" s="1457">
        <f>SUM(J7:J254)</f>
        <v>70906595785.489975</v>
      </c>
      <c r="K255" s="1458">
        <f>I255/E255</f>
        <v>0.83143988211079822</v>
      </c>
      <c r="L255" s="1459">
        <f>I255/G255</f>
        <v>0.83143988211079822</v>
      </c>
    </row>
    <row r="257" spans="7:13" ht="37.5" customHeight="1">
      <c r="G257" s="1460"/>
      <c r="I257" s="1462"/>
      <c r="J257" s="1463"/>
      <c r="L257" s="1464"/>
    </row>
    <row r="258" spans="7:13" ht="37.5" customHeight="1">
      <c r="H258" s="1461">
        <f>G255-E255</f>
        <v>0</v>
      </c>
      <c r="I258" s="1466"/>
      <c r="J258" s="1467"/>
    </row>
    <row r="259" spans="7:13" ht="37.5" customHeight="1">
      <c r="I259" s="1466"/>
      <c r="J259" s="1468"/>
    </row>
    <row r="260" spans="7:13" ht="37.5" customHeight="1">
      <c r="M260" s="1469"/>
    </row>
    <row r="261" spans="7:13" ht="37.5" customHeight="1">
      <c r="M261" s="1469"/>
    </row>
  </sheetData>
  <sheetProtection selectLockedCells="1" selectUnlockedCells="1"/>
  <mergeCells count="235">
    <mergeCell ref="A250:A252"/>
    <mergeCell ref="F250:F252"/>
    <mergeCell ref="H250:H252"/>
    <mergeCell ref="J250:J252"/>
    <mergeCell ref="F213:F214"/>
    <mergeCell ref="A241:A242"/>
    <mergeCell ref="F241:F242"/>
    <mergeCell ref="H241:H242"/>
    <mergeCell ref="J241:J242"/>
    <mergeCell ref="A244:A246"/>
    <mergeCell ref="B244:B245"/>
    <mergeCell ref="C244:C245"/>
    <mergeCell ref="F244:F246"/>
    <mergeCell ref="H244:H246"/>
    <mergeCell ref="J244:J246"/>
    <mergeCell ref="A237:A240"/>
    <mergeCell ref="F237:F240"/>
    <mergeCell ref="H237:H240"/>
    <mergeCell ref="J237:J240"/>
    <mergeCell ref="B238:B239"/>
    <mergeCell ref="C238:C239"/>
    <mergeCell ref="A232:A236"/>
    <mergeCell ref="F232:F236"/>
    <mergeCell ref="H232:H236"/>
    <mergeCell ref="J232:J236"/>
    <mergeCell ref="B233:B234"/>
    <mergeCell ref="C233:C234"/>
    <mergeCell ref="B235:B236"/>
    <mergeCell ref="C235:C236"/>
    <mergeCell ref="A228:A229"/>
    <mergeCell ref="F228:F229"/>
    <mergeCell ref="H228:H229"/>
    <mergeCell ref="J228:J229"/>
    <mergeCell ref="A230:A231"/>
    <mergeCell ref="B230:B231"/>
    <mergeCell ref="C230:C231"/>
    <mergeCell ref="F230:F231"/>
    <mergeCell ref="H230:H231"/>
    <mergeCell ref="J230:J231"/>
    <mergeCell ref="A221:A222"/>
    <mergeCell ref="F221:F222"/>
    <mergeCell ref="H221:H222"/>
    <mergeCell ref="J221:J222"/>
    <mergeCell ref="A224:A227"/>
    <mergeCell ref="F224:F227"/>
    <mergeCell ref="H224:H227"/>
    <mergeCell ref="J224:J227"/>
    <mergeCell ref="B225:B226"/>
    <mergeCell ref="C225:C226"/>
    <mergeCell ref="J216:J217"/>
    <mergeCell ref="A218:A220"/>
    <mergeCell ref="B218:B220"/>
    <mergeCell ref="C218:C220"/>
    <mergeCell ref="F218:F220"/>
    <mergeCell ref="H218:H220"/>
    <mergeCell ref="J218:J220"/>
    <mergeCell ref="A213:A214"/>
    <mergeCell ref="B213:B214"/>
    <mergeCell ref="C213:C214"/>
    <mergeCell ref="H213:H214"/>
    <mergeCell ref="J213:J214"/>
    <mergeCell ref="A216:A217"/>
    <mergeCell ref="B216:B217"/>
    <mergeCell ref="C216:C217"/>
    <mergeCell ref="F216:F217"/>
    <mergeCell ref="H216:H217"/>
    <mergeCell ref="A211:A212"/>
    <mergeCell ref="B211:B212"/>
    <mergeCell ref="C211:C212"/>
    <mergeCell ref="F211:F212"/>
    <mergeCell ref="H211:H212"/>
    <mergeCell ref="J211:J212"/>
    <mergeCell ref="A207:A208"/>
    <mergeCell ref="F207:F208"/>
    <mergeCell ref="H207:H208"/>
    <mergeCell ref="J207:J208"/>
    <mergeCell ref="A209:A210"/>
    <mergeCell ref="B209:B210"/>
    <mergeCell ref="C209:C210"/>
    <mergeCell ref="F209:F210"/>
    <mergeCell ref="H209:H210"/>
    <mergeCell ref="J209:J210"/>
    <mergeCell ref="A201:A205"/>
    <mergeCell ref="B201:B202"/>
    <mergeCell ref="C201:C202"/>
    <mergeCell ref="F201:F205"/>
    <mergeCell ref="H201:H205"/>
    <mergeCell ref="J201:J205"/>
    <mergeCell ref="B203:B205"/>
    <mergeCell ref="C203:C205"/>
    <mergeCell ref="A198:A200"/>
    <mergeCell ref="B198:B200"/>
    <mergeCell ref="C198:C200"/>
    <mergeCell ref="F198:F200"/>
    <mergeCell ref="H198:H200"/>
    <mergeCell ref="J198:J200"/>
    <mergeCell ref="A193:A195"/>
    <mergeCell ref="F193:F195"/>
    <mergeCell ref="H193:H195"/>
    <mergeCell ref="J193:J195"/>
    <mergeCell ref="A196:A197"/>
    <mergeCell ref="B196:B197"/>
    <mergeCell ref="C196:C197"/>
    <mergeCell ref="F196:F197"/>
    <mergeCell ref="H196:H197"/>
    <mergeCell ref="J196:J197"/>
    <mergeCell ref="J183:J192"/>
    <mergeCell ref="B185:B192"/>
    <mergeCell ref="C185:C192"/>
    <mergeCell ref="H167:H179"/>
    <mergeCell ref="J167:J179"/>
    <mergeCell ref="B168:B177"/>
    <mergeCell ref="C168:C177"/>
    <mergeCell ref="A180:A182"/>
    <mergeCell ref="F180:F182"/>
    <mergeCell ref="H180:H182"/>
    <mergeCell ref="J180:J182"/>
    <mergeCell ref="A167:A179"/>
    <mergeCell ref="F167:F179"/>
    <mergeCell ref="A147:A148"/>
    <mergeCell ref="F147:F148"/>
    <mergeCell ref="H147:H148"/>
    <mergeCell ref="A183:A192"/>
    <mergeCell ref="B183:B184"/>
    <mergeCell ref="C183:C184"/>
    <mergeCell ref="F183:F192"/>
    <mergeCell ref="H183:H192"/>
    <mergeCell ref="J147:J148"/>
    <mergeCell ref="A149:A166"/>
    <mergeCell ref="F149:F166"/>
    <mergeCell ref="H149:H166"/>
    <mergeCell ref="J149:J166"/>
    <mergeCell ref="B150:B152"/>
    <mergeCell ref="C150:C152"/>
    <mergeCell ref="A142:A146"/>
    <mergeCell ref="B142:B146"/>
    <mergeCell ref="C142:C146"/>
    <mergeCell ref="F142:F146"/>
    <mergeCell ref="H142:H146"/>
    <mergeCell ref="J142:J146"/>
    <mergeCell ref="B153:B158"/>
    <mergeCell ref="C153:C158"/>
    <mergeCell ref="B159:B166"/>
    <mergeCell ref="C159:C166"/>
    <mergeCell ref="A136:A141"/>
    <mergeCell ref="B136:B137"/>
    <mergeCell ref="C136:C137"/>
    <mergeCell ref="F136:F141"/>
    <mergeCell ref="H136:H141"/>
    <mergeCell ref="J136:J141"/>
    <mergeCell ref="B138:B141"/>
    <mergeCell ref="C138:C141"/>
    <mergeCell ref="A101:A135"/>
    <mergeCell ref="B101:B106"/>
    <mergeCell ref="C101:C106"/>
    <mergeCell ref="F101:F135"/>
    <mergeCell ref="H101:H135"/>
    <mergeCell ref="J101:J135"/>
    <mergeCell ref="B109:B112"/>
    <mergeCell ref="C109:C112"/>
    <mergeCell ref="B113:B131"/>
    <mergeCell ref="C113:C131"/>
    <mergeCell ref="A85:A99"/>
    <mergeCell ref="F85:F99"/>
    <mergeCell ref="H85:H99"/>
    <mergeCell ref="J85:J99"/>
    <mergeCell ref="B86:B99"/>
    <mergeCell ref="C86:C99"/>
    <mergeCell ref="A63:A84"/>
    <mergeCell ref="B63:B65"/>
    <mergeCell ref="C63:C65"/>
    <mergeCell ref="F63:F84"/>
    <mergeCell ref="H63:H84"/>
    <mergeCell ref="J63:J84"/>
    <mergeCell ref="B66:B84"/>
    <mergeCell ref="C66:C84"/>
    <mergeCell ref="A55:A61"/>
    <mergeCell ref="B55:B58"/>
    <mergeCell ref="C55:C58"/>
    <mergeCell ref="F55:F61"/>
    <mergeCell ref="H55:H61"/>
    <mergeCell ref="J55:J61"/>
    <mergeCell ref="B59:B61"/>
    <mergeCell ref="C59:C61"/>
    <mergeCell ref="B50:B52"/>
    <mergeCell ref="C50:C52"/>
    <mergeCell ref="A53:A54"/>
    <mergeCell ref="F53:F54"/>
    <mergeCell ref="H53:H54"/>
    <mergeCell ref="J53:J54"/>
    <mergeCell ref="A42:A52"/>
    <mergeCell ref="B42:B43"/>
    <mergeCell ref="C42:C43"/>
    <mergeCell ref="F42:F52"/>
    <mergeCell ref="H42:H52"/>
    <mergeCell ref="J42:J52"/>
    <mergeCell ref="B44:B45"/>
    <mergeCell ref="C44:C45"/>
    <mergeCell ref="B46:B49"/>
    <mergeCell ref="C46:C49"/>
    <mergeCell ref="A32:A41"/>
    <mergeCell ref="B32:B36"/>
    <mergeCell ref="C32:C36"/>
    <mergeCell ref="F32:F41"/>
    <mergeCell ref="H32:H41"/>
    <mergeCell ref="J32:J41"/>
    <mergeCell ref="B37:B40"/>
    <mergeCell ref="C37:C40"/>
    <mergeCell ref="A26:A31"/>
    <mergeCell ref="B26:B27"/>
    <mergeCell ref="C26:C27"/>
    <mergeCell ref="F26:F31"/>
    <mergeCell ref="H26:H31"/>
    <mergeCell ref="J26:J31"/>
    <mergeCell ref="B29:B31"/>
    <mergeCell ref="C29:C31"/>
    <mergeCell ref="A21:A22"/>
    <mergeCell ref="F21:F22"/>
    <mergeCell ref="H21:H22"/>
    <mergeCell ref="J21:J22"/>
    <mergeCell ref="A23:A25"/>
    <mergeCell ref="B23:B25"/>
    <mergeCell ref="C23:C25"/>
    <mergeCell ref="F23:F25"/>
    <mergeCell ref="H23:H25"/>
    <mergeCell ref="J23:J25"/>
    <mergeCell ref="A2:L2"/>
    <mergeCell ref="K3:L3"/>
    <mergeCell ref="A4:A5"/>
    <mergeCell ref="B4:C5"/>
    <mergeCell ref="D4:D5"/>
    <mergeCell ref="E4:F4"/>
    <mergeCell ref="G4:H4"/>
    <mergeCell ref="I4:J4"/>
    <mergeCell ref="K4:L4"/>
  </mergeCells>
  <printOptions horizontalCentered="1"/>
  <pageMargins left="0.78740157480314965" right="0.78740157480314965" top="1.1023622047244095" bottom="0.59055118110236227" header="0.6692913385826772" footer="0.31496062992125984"/>
  <pageSetup paperSize="9" scale="36" firstPageNumber="71" fitToHeight="0" orientation="landscape" useFirstPageNumber="1" r:id="rId1"/>
  <headerFooter alignWithMargins="0">
    <oddHeader>&amp;C&amp;18- &amp;P -</oddHeader>
  </headerFooter>
  <rowBreaks count="10" manualBreakCount="10">
    <brk id="25" max="11" man="1"/>
    <brk id="49" max="11" man="1"/>
    <brk id="74" max="11" man="1"/>
    <brk id="99" max="11" man="1"/>
    <brk id="122" max="11" man="1"/>
    <brk id="141" max="11" man="1"/>
    <brk id="166" max="11" man="1"/>
    <brk id="191" max="11" man="1"/>
    <brk id="215" max="11" man="1"/>
    <brk id="240" max="11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1"/>
  <sheetViews>
    <sheetView showGridLines="0" zoomScale="91" zoomScaleNormal="91" zoomScaleSheetLayoutView="91" workbookViewId="0">
      <selection activeCell="P97" sqref="P97"/>
    </sheetView>
  </sheetViews>
  <sheetFormatPr defaultRowHeight="14.25"/>
  <cols>
    <col min="1" max="2" width="14" style="1643" customWidth="1"/>
    <col min="3" max="3" width="76" style="1643" customWidth="1"/>
    <col min="4" max="4" width="18" style="1644" bestFit="1" customWidth="1"/>
    <col min="5" max="5" width="16.140625" style="1644" customWidth="1"/>
    <col min="6" max="12" width="14.42578125" style="1645" customWidth="1"/>
    <col min="13" max="13" width="15.85546875" style="1645" customWidth="1"/>
    <col min="14" max="256" width="9.140625" style="1644"/>
    <col min="257" max="258" width="14" style="1644" customWidth="1"/>
    <col min="259" max="259" width="76" style="1644" customWidth="1"/>
    <col min="260" max="260" width="18" style="1644" bestFit="1" customWidth="1"/>
    <col min="261" max="261" width="16.140625" style="1644" customWidth="1"/>
    <col min="262" max="268" width="14.42578125" style="1644" customWidth="1"/>
    <col min="269" max="269" width="15.85546875" style="1644" customWidth="1"/>
    <col min="270" max="512" width="9.140625" style="1644"/>
    <col min="513" max="514" width="14" style="1644" customWidth="1"/>
    <col min="515" max="515" width="76" style="1644" customWidth="1"/>
    <col min="516" max="516" width="18" style="1644" bestFit="1" customWidth="1"/>
    <col min="517" max="517" width="16.140625" style="1644" customWidth="1"/>
    <col min="518" max="524" width="14.42578125" style="1644" customWidth="1"/>
    <col min="525" max="525" width="15.85546875" style="1644" customWidth="1"/>
    <col min="526" max="768" width="9.140625" style="1644"/>
    <col min="769" max="770" width="14" style="1644" customWidth="1"/>
    <col min="771" max="771" width="76" style="1644" customWidth="1"/>
    <col min="772" max="772" width="18" style="1644" bestFit="1" customWidth="1"/>
    <col min="773" max="773" width="16.140625" style="1644" customWidth="1"/>
    <col min="774" max="780" width="14.42578125" style="1644" customWidth="1"/>
    <col min="781" max="781" width="15.85546875" style="1644" customWidth="1"/>
    <col min="782" max="1024" width="9.140625" style="1644"/>
    <col min="1025" max="1026" width="14" style="1644" customWidth="1"/>
    <col min="1027" max="1027" width="76" style="1644" customWidth="1"/>
    <col min="1028" max="1028" width="18" style="1644" bestFit="1" customWidth="1"/>
    <col min="1029" max="1029" width="16.140625" style="1644" customWidth="1"/>
    <col min="1030" max="1036" width="14.42578125" style="1644" customWidth="1"/>
    <col min="1037" max="1037" width="15.85546875" style="1644" customWidth="1"/>
    <col min="1038" max="1280" width="9.140625" style="1644"/>
    <col min="1281" max="1282" width="14" style="1644" customWidth="1"/>
    <col min="1283" max="1283" width="76" style="1644" customWidth="1"/>
    <col min="1284" max="1284" width="18" style="1644" bestFit="1" customWidth="1"/>
    <col min="1285" max="1285" width="16.140625" style="1644" customWidth="1"/>
    <col min="1286" max="1292" width="14.42578125" style="1644" customWidth="1"/>
    <col min="1293" max="1293" width="15.85546875" style="1644" customWidth="1"/>
    <col min="1294" max="1536" width="9.140625" style="1644"/>
    <col min="1537" max="1538" width="14" style="1644" customWidth="1"/>
    <col min="1539" max="1539" width="76" style="1644" customWidth="1"/>
    <col min="1540" max="1540" width="18" style="1644" bestFit="1" customWidth="1"/>
    <col min="1541" max="1541" width="16.140625" style="1644" customWidth="1"/>
    <col min="1542" max="1548" width="14.42578125" style="1644" customWidth="1"/>
    <col min="1549" max="1549" width="15.85546875" style="1644" customWidth="1"/>
    <col min="1550" max="1792" width="9.140625" style="1644"/>
    <col min="1793" max="1794" width="14" style="1644" customWidth="1"/>
    <col min="1795" max="1795" width="76" style="1644" customWidth="1"/>
    <col min="1796" max="1796" width="18" style="1644" bestFit="1" customWidth="1"/>
    <col min="1797" max="1797" width="16.140625" style="1644" customWidth="1"/>
    <col min="1798" max="1804" width="14.42578125" style="1644" customWidth="1"/>
    <col min="1805" max="1805" width="15.85546875" style="1644" customWidth="1"/>
    <col min="1806" max="2048" width="9.140625" style="1644"/>
    <col min="2049" max="2050" width="14" style="1644" customWidth="1"/>
    <col min="2051" max="2051" width="76" style="1644" customWidth="1"/>
    <col min="2052" max="2052" width="18" style="1644" bestFit="1" customWidth="1"/>
    <col min="2053" max="2053" width="16.140625" style="1644" customWidth="1"/>
    <col min="2054" max="2060" width="14.42578125" style="1644" customWidth="1"/>
    <col min="2061" max="2061" width="15.85546875" style="1644" customWidth="1"/>
    <col min="2062" max="2304" width="9.140625" style="1644"/>
    <col min="2305" max="2306" width="14" style="1644" customWidth="1"/>
    <col min="2307" max="2307" width="76" style="1644" customWidth="1"/>
    <col min="2308" max="2308" width="18" style="1644" bestFit="1" customWidth="1"/>
    <col min="2309" max="2309" width="16.140625" style="1644" customWidth="1"/>
    <col min="2310" max="2316" width="14.42578125" style="1644" customWidth="1"/>
    <col min="2317" max="2317" width="15.85546875" style="1644" customWidth="1"/>
    <col min="2318" max="2560" width="9.140625" style="1644"/>
    <col min="2561" max="2562" width="14" style="1644" customWidth="1"/>
    <col min="2563" max="2563" width="76" style="1644" customWidth="1"/>
    <col min="2564" max="2564" width="18" style="1644" bestFit="1" customWidth="1"/>
    <col min="2565" max="2565" width="16.140625" style="1644" customWidth="1"/>
    <col min="2566" max="2572" width="14.42578125" style="1644" customWidth="1"/>
    <col min="2573" max="2573" width="15.85546875" style="1644" customWidth="1"/>
    <col min="2574" max="2816" width="9.140625" style="1644"/>
    <col min="2817" max="2818" width="14" style="1644" customWidth="1"/>
    <col min="2819" max="2819" width="76" style="1644" customWidth="1"/>
    <col min="2820" max="2820" width="18" style="1644" bestFit="1" customWidth="1"/>
    <col min="2821" max="2821" width="16.140625" style="1644" customWidth="1"/>
    <col min="2822" max="2828" width="14.42578125" style="1644" customWidth="1"/>
    <col min="2829" max="2829" width="15.85546875" style="1644" customWidth="1"/>
    <col min="2830" max="3072" width="9.140625" style="1644"/>
    <col min="3073" max="3074" width="14" style="1644" customWidth="1"/>
    <col min="3075" max="3075" width="76" style="1644" customWidth="1"/>
    <col min="3076" max="3076" width="18" style="1644" bestFit="1" customWidth="1"/>
    <col min="3077" max="3077" width="16.140625" style="1644" customWidth="1"/>
    <col min="3078" max="3084" width="14.42578125" style="1644" customWidth="1"/>
    <col min="3085" max="3085" width="15.85546875" style="1644" customWidth="1"/>
    <col min="3086" max="3328" width="9.140625" style="1644"/>
    <col min="3329" max="3330" width="14" style="1644" customWidth="1"/>
    <col min="3331" max="3331" width="76" style="1644" customWidth="1"/>
    <col min="3332" max="3332" width="18" style="1644" bestFit="1" customWidth="1"/>
    <col min="3333" max="3333" width="16.140625" style="1644" customWidth="1"/>
    <col min="3334" max="3340" width="14.42578125" style="1644" customWidth="1"/>
    <col min="3341" max="3341" width="15.85546875" style="1644" customWidth="1"/>
    <col min="3342" max="3584" width="9.140625" style="1644"/>
    <col min="3585" max="3586" width="14" style="1644" customWidth="1"/>
    <col min="3587" max="3587" width="76" style="1644" customWidth="1"/>
    <col min="3588" max="3588" width="18" style="1644" bestFit="1" customWidth="1"/>
    <col min="3589" max="3589" width="16.140625" style="1644" customWidth="1"/>
    <col min="3590" max="3596" width="14.42578125" style="1644" customWidth="1"/>
    <col min="3597" max="3597" width="15.85546875" style="1644" customWidth="1"/>
    <col min="3598" max="3840" width="9.140625" style="1644"/>
    <col min="3841" max="3842" width="14" style="1644" customWidth="1"/>
    <col min="3843" max="3843" width="76" style="1644" customWidth="1"/>
    <col min="3844" max="3844" width="18" style="1644" bestFit="1" customWidth="1"/>
    <col min="3845" max="3845" width="16.140625" style="1644" customWidth="1"/>
    <col min="3846" max="3852" width="14.42578125" style="1644" customWidth="1"/>
    <col min="3853" max="3853" width="15.85546875" style="1644" customWidth="1"/>
    <col min="3854" max="4096" width="9.140625" style="1644"/>
    <col min="4097" max="4098" width="14" style="1644" customWidth="1"/>
    <col min="4099" max="4099" width="76" style="1644" customWidth="1"/>
    <col min="4100" max="4100" width="18" style="1644" bestFit="1" customWidth="1"/>
    <col min="4101" max="4101" width="16.140625" style="1644" customWidth="1"/>
    <col min="4102" max="4108" width="14.42578125" style="1644" customWidth="1"/>
    <col min="4109" max="4109" width="15.85546875" style="1644" customWidth="1"/>
    <col min="4110" max="4352" width="9.140625" style="1644"/>
    <col min="4353" max="4354" width="14" style="1644" customWidth="1"/>
    <col min="4355" max="4355" width="76" style="1644" customWidth="1"/>
    <col min="4356" max="4356" width="18" style="1644" bestFit="1" customWidth="1"/>
    <col min="4357" max="4357" width="16.140625" style="1644" customWidth="1"/>
    <col min="4358" max="4364" width="14.42578125" style="1644" customWidth="1"/>
    <col min="4365" max="4365" width="15.85546875" style="1644" customWidth="1"/>
    <col min="4366" max="4608" width="9.140625" style="1644"/>
    <col min="4609" max="4610" width="14" style="1644" customWidth="1"/>
    <col min="4611" max="4611" width="76" style="1644" customWidth="1"/>
    <col min="4612" max="4612" width="18" style="1644" bestFit="1" customWidth="1"/>
    <col min="4613" max="4613" width="16.140625" style="1644" customWidth="1"/>
    <col min="4614" max="4620" width="14.42578125" style="1644" customWidth="1"/>
    <col min="4621" max="4621" width="15.85546875" style="1644" customWidth="1"/>
    <col min="4622" max="4864" width="9.140625" style="1644"/>
    <col min="4865" max="4866" width="14" style="1644" customWidth="1"/>
    <col min="4867" max="4867" width="76" style="1644" customWidth="1"/>
    <col min="4868" max="4868" width="18" style="1644" bestFit="1" customWidth="1"/>
    <col min="4869" max="4869" width="16.140625" style="1644" customWidth="1"/>
    <col min="4870" max="4876" width="14.42578125" style="1644" customWidth="1"/>
    <col min="4877" max="4877" width="15.85546875" style="1644" customWidth="1"/>
    <col min="4878" max="5120" width="9.140625" style="1644"/>
    <col min="5121" max="5122" width="14" style="1644" customWidth="1"/>
    <col min="5123" max="5123" width="76" style="1644" customWidth="1"/>
    <col min="5124" max="5124" width="18" style="1644" bestFit="1" customWidth="1"/>
    <col min="5125" max="5125" width="16.140625" style="1644" customWidth="1"/>
    <col min="5126" max="5132" width="14.42578125" style="1644" customWidth="1"/>
    <col min="5133" max="5133" width="15.85546875" style="1644" customWidth="1"/>
    <col min="5134" max="5376" width="9.140625" style="1644"/>
    <col min="5377" max="5378" width="14" style="1644" customWidth="1"/>
    <col min="5379" max="5379" width="76" style="1644" customWidth="1"/>
    <col min="5380" max="5380" width="18" style="1644" bestFit="1" customWidth="1"/>
    <col min="5381" max="5381" width="16.140625" style="1644" customWidth="1"/>
    <col min="5382" max="5388" width="14.42578125" style="1644" customWidth="1"/>
    <col min="5389" max="5389" width="15.85546875" style="1644" customWidth="1"/>
    <col min="5390" max="5632" width="9.140625" style="1644"/>
    <col min="5633" max="5634" width="14" style="1644" customWidth="1"/>
    <col min="5635" max="5635" width="76" style="1644" customWidth="1"/>
    <col min="5636" max="5636" width="18" style="1644" bestFit="1" customWidth="1"/>
    <col min="5637" max="5637" width="16.140625" style="1644" customWidth="1"/>
    <col min="5638" max="5644" width="14.42578125" style="1644" customWidth="1"/>
    <col min="5645" max="5645" width="15.85546875" style="1644" customWidth="1"/>
    <col min="5646" max="5888" width="9.140625" style="1644"/>
    <col min="5889" max="5890" width="14" style="1644" customWidth="1"/>
    <col min="5891" max="5891" width="76" style="1644" customWidth="1"/>
    <col min="5892" max="5892" width="18" style="1644" bestFit="1" customWidth="1"/>
    <col min="5893" max="5893" width="16.140625" style="1644" customWidth="1"/>
    <col min="5894" max="5900" width="14.42578125" style="1644" customWidth="1"/>
    <col min="5901" max="5901" width="15.85546875" style="1644" customWidth="1"/>
    <col min="5902" max="6144" width="9.140625" style="1644"/>
    <col min="6145" max="6146" width="14" style="1644" customWidth="1"/>
    <col min="6147" max="6147" width="76" style="1644" customWidth="1"/>
    <col min="6148" max="6148" width="18" style="1644" bestFit="1" customWidth="1"/>
    <col min="6149" max="6149" width="16.140625" style="1644" customWidth="1"/>
    <col min="6150" max="6156" width="14.42578125" style="1644" customWidth="1"/>
    <col min="6157" max="6157" width="15.85546875" style="1644" customWidth="1"/>
    <col min="6158" max="6400" width="9.140625" style="1644"/>
    <col min="6401" max="6402" width="14" style="1644" customWidth="1"/>
    <col min="6403" max="6403" width="76" style="1644" customWidth="1"/>
    <col min="6404" max="6404" width="18" style="1644" bestFit="1" customWidth="1"/>
    <col min="6405" max="6405" width="16.140625" style="1644" customWidth="1"/>
    <col min="6406" max="6412" width="14.42578125" style="1644" customWidth="1"/>
    <col min="6413" max="6413" width="15.85546875" style="1644" customWidth="1"/>
    <col min="6414" max="6656" width="9.140625" style="1644"/>
    <col min="6657" max="6658" width="14" style="1644" customWidth="1"/>
    <col min="6659" max="6659" width="76" style="1644" customWidth="1"/>
    <col min="6660" max="6660" width="18" style="1644" bestFit="1" customWidth="1"/>
    <col min="6661" max="6661" width="16.140625" style="1644" customWidth="1"/>
    <col min="6662" max="6668" width="14.42578125" style="1644" customWidth="1"/>
    <col min="6669" max="6669" width="15.85546875" style="1644" customWidth="1"/>
    <col min="6670" max="6912" width="9.140625" style="1644"/>
    <col min="6913" max="6914" width="14" style="1644" customWidth="1"/>
    <col min="6915" max="6915" width="76" style="1644" customWidth="1"/>
    <col min="6916" max="6916" width="18" style="1644" bestFit="1" customWidth="1"/>
    <col min="6917" max="6917" width="16.140625" style="1644" customWidth="1"/>
    <col min="6918" max="6924" width="14.42578125" style="1644" customWidth="1"/>
    <col min="6925" max="6925" width="15.85546875" style="1644" customWidth="1"/>
    <col min="6926" max="7168" width="9.140625" style="1644"/>
    <col min="7169" max="7170" width="14" style="1644" customWidth="1"/>
    <col min="7171" max="7171" width="76" style="1644" customWidth="1"/>
    <col min="7172" max="7172" width="18" style="1644" bestFit="1" customWidth="1"/>
    <col min="7173" max="7173" width="16.140625" style="1644" customWidth="1"/>
    <col min="7174" max="7180" width="14.42578125" style="1644" customWidth="1"/>
    <col min="7181" max="7181" width="15.85546875" style="1644" customWidth="1"/>
    <col min="7182" max="7424" width="9.140625" style="1644"/>
    <col min="7425" max="7426" width="14" style="1644" customWidth="1"/>
    <col min="7427" max="7427" width="76" style="1644" customWidth="1"/>
    <col min="7428" max="7428" width="18" style="1644" bestFit="1" customWidth="1"/>
    <col min="7429" max="7429" width="16.140625" style="1644" customWidth="1"/>
    <col min="7430" max="7436" width="14.42578125" style="1644" customWidth="1"/>
    <col min="7437" max="7437" width="15.85546875" style="1644" customWidth="1"/>
    <col min="7438" max="7680" width="9.140625" style="1644"/>
    <col min="7681" max="7682" width="14" style="1644" customWidth="1"/>
    <col min="7683" max="7683" width="76" style="1644" customWidth="1"/>
    <col min="7684" max="7684" width="18" style="1644" bestFit="1" customWidth="1"/>
    <col min="7685" max="7685" width="16.140625" style="1644" customWidth="1"/>
    <col min="7686" max="7692" width="14.42578125" style="1644" customWidth="1"/>
    <col min="7693" max="7693" width="15.85546875" style="1644" customWidth="1"/>
    <col min="7694" max="7936" width="9.140625" style="1644"/>
    <col min="7937" max="7938" width="14" style="1644" customWidth="1"/>
    <col min="7939" max="7939" width="76" style="1644" customWidth="1"/>
    <col min="7940" max="7940" width="18" style="1644" bestFit="1" customWidth="1"/>
    <col min="7941" max="7941" width="16.140625" style="1644" customWidth="1"/>
    <col min="7942" max="7948" width="14.42578125" style="1644" customWidth="1"/>
    <col min="7949" max="7949" width="15.85546875" style="1644" customWidth="1"/>
    <col min="7950" max="8192" width="9.140625" style="1644"/>
    <col min="8193" max="8194" width="14" style="1644" customWidth="1"/>
    <col min="8195" max="8195" width="76" style="1644" customWidth="1"/>
    <col min="8196" max="8196" width="18" style="1644" bestFit="1" customWidth="1"/>
    <col min="8197" max="8197" width="16.140625" style="1644" customWidth="1"/>
    <col min="8198" max="8204" width="14.42578125" style="1644" customWidth="1"/>
    <col min="8205" max="8205" width="15.85546875" style="1644" customWidth="1"/>
    <col min="8206" max="8448" width="9.140625" style="1644"/>
    <col min="8449" max="8450" width="14" style="1644" customWidth="1"/>
    <col min="8451" max="8451" width="76" style="1644" customWidth="1"/>
    <col min="8452" max="8452" width="18" style="1644" bestFit="1" customWidth="1"/>
    <col min="8453" max="8453" width="16.140625" style="1644" customWidth="1"/>
    <col min="8454" max="8460" width="14.42578125" style="1644" customWidth="1"/>
    <col min="8461" max="8461" width="15.85546875" style="1644" customWidth="1"/>
    <col min="8462" max="8704" width="9.140625" style="1644"/>
    <col min="8705" max="8706" width="14" style="1644" customWidth="1"/>
    <col min="8707" max="8707" width="76" style="1644" customWidth="1"/>
    <col min="8708" max="8708" width="18" style="1644" bestFit="1" customWidth="1"/>
    <col min="8709" max="8709" width="16.140625" style="1644" customWidth="1"/>
    <col min="8710" max="8716" width="14.42578125" style="1644" customWidth="1"/>
    <col min="8717" max="8717" width="15.85546875" style="1644" customWidth="1"/>
    <col min="8718" max="8960" width="9.140625" style="1644"/>
    <col min="8961" max="8962" width="14" style="1644" customWidth="1"/>
    <col min="8963" max="8963" width="76" style="1644" customWidth="1"/>
    <col min="8964" max="8964" width="18" style="1644" bestFit="1" customWidth="1"/>
    <col min="8965" max="8965" width="16.140625" style="1644" customWidth="1"/>
    <col min="8966" max="8972" width="14.42578125" style="1644" customWidth="1"/>
    <col min="8973" max="8973" width="15.85546875" style="1644" customWidth="1"/>
    <col min="8974" max="9216" width="9.140625" style="1644"/>
    <col min="9217" max="9218" width="14" style="1644" customWidth="1"/>
    <col min="9219" max="9219" width="76" style="1644" customWidth="1"/>
    <col min="9220" max="9220" width="18" style="1644" bestFit="1" customWidth="1"/>
    <col min="9221" max="9221" width="16.140625" style="1644" customWidth="1"/>
    <col min="9222" max="9228" width="14.42578125" style="1644" customWidth="1"/>
    <col min="9229" max="9229" width="15.85546875" style="1644" customWidth="1"/>
    <col min="9230" max="9472" width="9.140625" style="1644"/>
    <col min="9473" max="9474" width="14" style="1644" customWidth="1"/>
    <col min="9475" max="9475" width="76" style="1644" customWidth="1"/>
    <col min="9476" max="9476" width="18" style="1644" bestFit="1" customWidth="1"/>
    <col min="9477" max="9477" width="16.140625" style="1644" customWidth="1"/>
    <col min="9478" max="9484" width="14.42578125" style="1644" customWidth="1"/>
    <col min="9485" max="9485" width="15.85546875" style="1644" customWidth="1"/>
    <col min="9486" max="9728" width="9.140625" style="1644"/>
    <col min="9729" max="9730" width="14" style="1644" customWidth="1"/>
    <col min="9731" max="9731" width="76" style="1644" customWidth="1"/>
    <col min="9732" max="9732" width="18" style="1644" bestFit="1" customWidth="1"/>
    <col min="9733" max="9733" width="16.140625" style="1644" customWidth="1"/>
    <col min="9734" max="9740" width="14.42578125" style="1644" customWidth="1"/>
    <col min="9741" max="9741" width="15.85546875" style="1644" customWidth="1"/>
    <col min="9742" max="9984" width="9.140625" style="1644"/>
    <col min="9985" max="9986" width="14" style="1644" customWidth="1"/>
    <col min="9987" max="9987" width="76" style="1644" customWidth="1"/>
    <col min="9988" max="9988" width="18" style="1644" bestFit="1" customWidth="1"/>
    <col min="9989" max="9989" width="16.140625" style="1644" customWidth="1"/>
    <col min="9990" max="9996" width="14.42578125" style="1644" customWidth="1"/>
    <col min="9997" max="9997" width="15.85546875" style="1644" customWidth="1"/>
    <col min="9998" max="10240" width="9.140625" style="1644"/>
    <col min="10241" max="10242" width="14" style="1644" customWidth="1"/>
    <col min="10243" max="10243" width="76" style="1644" customWidth="1"/>
    <col min="10244" max="10244" width="18" style="1644" bestFit="1" customWidth="1"/>
    <col min="10245" max="10245" width="16.140625" style="1644" customWidth="1"/>
    <col min="10246" max="10252" width="14.42578125" style="1644" customWidth="1"/>
    <col min="10253" max="10253" width="15.85546875" style="1644" customWidth="1"/>
    <col min="10254" max="10496" width="9.140625" style="1644"/>
    <col min="10497" max="10498" width="14" style="1644" customWidth="1"/>
    <col min="10499" max="10499" width="76" style="1644" customWidth="1"/>
    <col min="10500" max="10500" width="18" style="1644" bestFit="1" customWidth="1"/>
    <col min="10501" max="10501" width="16.140625" style="1644" customWidth="1"/>
    <col min="10502" max="10508" width="14.42578125" style="1644" customWidth="1"/>
    <col min="10509" max="10509" width="15.85546875" style="1644" customWidth="1"/>
    <col min="10510" max="10752" width="9.140625" style="1644"/>
    <col min="10753" max="10754" width="14" style="1644" customWidth="1"/>
    <col min="10755" max="10755" width="76" style="1644" customWidth="1"/>
    <col min="10756" max="10756" width="18" style="1644" bestFit="1" customWidth="1"/>
    <col min="10757" max="10757" width="16.140625" style="1644" customWidth="1"/>
    <col min="10758" max="10764" width="14.42578125" style="1644" customWidth="1"/>
    <col min="10765" max="10765" width="15.85546875" style="1644" customWidth="1"/>
    <col min="10766" max="11008" width="9.140625" style="1644"/>
    <col min="11009" max="11010" width="14" style="1644" customWidth="1"/>
    <col min="11011" max="11011" width="76" style="1644" customWidth="1"/>
    <col min="11012" max="11012" width="18" style="1644" bestFit="1" customWidth="1"/>
    <col min="11013" max="11013" width="16.140625" style="1644" customWidth="1"/>
    <col min="11014" max="11020" width="14.42578125" style="1644" customWidth="1"/>
    <col min="11021" max="11021" width="15.85546875" style="1644" customWidth="1"/>
    <col min="11022" max="11264" width="9.140625" style="1644"/>
    <col min="11265" max="11266" width="14" style="1644" customWidth="1"/>
    <col min="11267" max="11267" width="76" style="1644" customWidth="1"/>
    <col min="11268" max="11268" width="18" style="1644" bestFit="1" customWidth="1"/>
    <col min="11269" max="11269" width="16.140625" style="1644" customWidth="1"/>
    <col min="11270" max="11276" width="14.42578125" style="1644" customWidth="1"/>
    <col min="11277" max="11277" width="15.85546875" style="1644" customWidth="1"/>
    <col min="11278" max="11520" width="9.140625" style="1644"/>
    <col min="11521" max="11522" width="14" style="1644" customWidth="1"/>
    <col min="11523" max="11523" width="76" style="1644" customWidth="1"/>
    <col min="11524" max="11524" width="18" style="1644" bestFit="1" customWidth="1"/>
    <col min="11525" max="11525" width="16.140625" style="1644" customWidth="1"/>
    <col min="11526" max="11532" width="14.42578125" style="1644" customWidth="1"/>
    <col min="11533" max="11533" width="15.85546875" style="1644" customWidth="1"/>
    <col min="11534" max="11776" width="9.140625" style="1644"/>
    <col min="11777" max="11778" width="14" style="1644" customWidth="1"/>
    <col min="11779" max="11779" width="76" style="1644" customWidth="1"/>
    <col min="11780" max="11780" width="18" style="1644" bestFit="1" customWidth="1"/>
    <col min="11781" max="11781" width="16.140625" style="1644" customWidth="1"/>
    <col min="11782" max="11788" width="14.42578125" style="1644" customWidth="1"/>
    <col min="11789" max="11789" width="15.85546875" style="1644" customWidth="1"/>
    <col min="11790" max="12032" width="9.140625" style="1644"/>
    <col min="12033" max="12034" width="14" style="1644" customWidth="1"/>
    <col min="12035" max="12035" width="76" style="1644" customWidth="1"/>
    <col min="12036" max="12036" width="18" style="1644" bestFit="1" customWidth="1"/>
    <col min="12037" max="12037" width="16.140625" style="1644" customWidth="1"/>
    <col min="12038" max="12044" width="14.42578125" style="1644" customWidth="1"/>
    <col min="12045" max="12045" width="15.85546875" style="1644" customWidth="1"/>
    <col min="12046" max="12288" width="9.140625" style="1644"/>
    <col min="12289" max="12290" width="14" style="1644" customWidth="1"/>
    <col min="12291" max="12291" width="76" style="1644" customWidth="1"/>
    <col min="12292" max="12292" width="18" style="1644" bestFit="1" customWidth="1"/>
    <col min="12293" max="12293" width="16.140625" style="1644" customWidth="1"/>
    <col min="12294" max="12300" width="14.42578125" style="1644" customWidth="1"/>
    <col min="12301" max="12301" width="15.85546875" style="1644" customWidth="1"/>
    <col min="12302" max="12544" width="9.140625" style="1644"/>
    <col min="12545" max="12546" width="14" style="1644" customWidth="1"/>
    <col min="12547" max="12547" width="76" style="1644" customWidth="1"/>
    <col min="12548" max="12548" width="18" style="1644" bestFit="1" customWidth="1"/>
    <col min="12549" max="12549" width="16.140625" style="1644" customWidth="1"/>
    <col min="12550" max="12556" width="14.42578125" style="1644" customWidth="1"/>
    <col min="12557" max="12557" width="15.85546875" style="1644" customWidth="1"/>
    <col min="12558" max="12800" width="9.140625" style="1644"/>
    <col min="12801" max="12802" width="14" style="1644" customWidth="1"/>
    <col min="12803" max="12803" width="76" style="1644" customWidth="1"/>
    <col min="12804" max="12804" width="18" style="1644" bestFit="1" customWidth="1"/>
    <col min="12805" max="12805" width="16.140625" style="1644" customWidth="1"/>
    <col min="12806" max="12812" width="14.42578125" style="1644" customWidth="1"/>
    <col min="12813" max="12813" width="15.85546875" style="1644" customWidth="1"/>
    <col min="12814" max="13056" width="9.140625" style="1644"/>
    <col min="13057" max="13058" width="14" style="1644" customWidth="1"/>
    <col min="13059" max="13059" width="76" style="1644" customWidth="1"/>
    <col min="13060" max="13060" width="18" style="1644" bestFit="1" customWidth="1"/>
    <col min="13061" max="13061" width="16.140625" style="1644" customWidth="1"/>
    <col min="13062" max="13068" width="14.42578125" style="1644" customWidth="1"/>
    <col min="13069" max="13069" width="15.85546875" style="1644" customWidth="1"/>
    <col min="13070" max="13312" width="9.140625" style="1644"/>
    <col min="13313" max="13314" width="14" style="1644" customWidth="1"/>
    <col min="13315" max="13315" width="76" style="1644" customWidth="1"/>
    <col min="13316" max="13316" width="18" style="1644" bestFit="1" customWidth="1"/>
    <col min="13317" max="13317" width="16.140625" style="1644" customWidth="1"/>
    <col min="13318" max="13324" width="14.42578125" style="1644" customWidth="1"/>
    <col min="13325" max="13325" width="15.85546875" style="1644" customWidth="1"/>
    <col min="13326" max="13568" width="9.140625" style="1644"/>
    <col min="13569" max="13570" width="14" style="1644" customWidth="1"/>
    <col min="13571" max="13571" width="76" style="1644" customWidth="1"/>
    <col min="13572" max="13572" width="18" style="1644" bestFit="1" customWidth="1"/>
    <col min="13573" max="13573" width="16.140625" style="1644" customWidth="1"/>
    <col min="13574" max="13580" width="14.42578125" style="1644" customWidth="1"/>
    <col min="13581" max="13581" width="15.85546875" style="1644" customWidth="1"/>
    <col min="13582" max="13824" width="9.140625" style="1644"/>
    <col min="13825" max="13826" width="14" style="1644" customWidth="1"/>
    <col min="13827" max="13827" width="76" style="1644" customWidth="1"/>
    <col min="13828" max="13828" width="18" style="1644" bestFit="1" customWidth="1"/>
    <col min="13829" max="13829" width="16.140625" style="1644" customWidth="1"/>
    <col min="13830" max="13836" width="14.42578125" style="1644" customWidth="1"/>
    <col min="13837" max="13837" width="15.85546875" style="1644" customWidth="1"/>
    <col min="13838" max="14080" width="9.140625" style="1644"/>
    <col min="14081" max="14082" width="14" style="1644" customWidth="1"/>
    <col min="14083" max="14083" width="76" style="1644" customWidth="1"/>
    <col min="14084" max="14084" width="18" style="1644" bestFit="1" customWidth="1"/>
    <col min="14085" max="14085" width="16.140625" style="1644" customWidth="1"/>
    <col min="14086" max="14092" width="14.42578125" style="1644" customWidth="1"/>
    <col min="14093" max="14093" width="15.85546875" style="1644" customWidth="1"/>
    <col min="14094" max="14336" width="9.140625" style="1644"/>
    <col min="14337" max="14338" width="14" style="1644" customWidth="1"/>
    <col min="14339" max="14339" width="76" style="1644" customWidth="1"/>
    <col min="14340" max="14340" width="18" style="1644" bestFit="1" customWidth="1"/>
    <col min="14341" max="14341" width="16.140625" style="1644" customWidth="1"/>
    <col min="14342" max="14348" width="14.42578125" style="1644" customWidth="1"/>
    <col min="14349" max="14349" width="15.85546875" style="1644" customWidth="1"/>
    <col min="14350" max="14592" width="9.140625" style="1644"/>
    <col min="14593" max="14594" width="14" style="1644" customWidth="1"/>
    <col min="14595" max="14595" width="76" style="1644" customWidth="1"/>
    <col min="14596" max="14596" width="18" style="1644" bestFit="1" customWidth="1"/>
    <col min="14597" max="14597" width="16.140625" style="1644" customWidth="1"/>
    <col min="14598" max="14604" width="14.42578125" style="1644" customWidth="1"/>
    <col min="14605" max="14605" width="15.85546875" style="1644" customWidth="1"/>
    <col min="14606" max="14848" width="9.140625" style="1644"/>
    <col min="14849" max="14850" width="14" style="1644" customWidth="1"/>
    <col min="14851" max="14851" width="76" style="1644" customWidth="1"/>
    <col min="14852" max="14852" width="18" style="1644" bestFit="1" customWidth="1"/>
    <col min="14853" max="14853" width="16.140625" style="1644" customWidth="1"/>
    <col min="14854" max="14860" width="14.42578125" style="1644" customWidth="1"/>
    <col min="14861" max="14861" width="15.85546875" style="1644" customWidth="1"/>
    <col min="14862" max="15104" width="9.140625" style="1644"/>
    <col min="15105" max="15106" width="14" style="1644" customWidth="1"/>
    <col min="15107" max="15107" width="76" style="1644" customWidth="1"/>
    <col min="15108" max="15108" width="18" style="1644" bestFit="1" customWidth="1"/>
    <col min="15109" max="15109" width="16.140625" style="1644" customWidth="1"/>
    <col min="15110" max="15116" width="14.42578125" style="1644" customWidth="1"/>
    <col min="15117" max="15117" width="15.85546875" style="1644" customWidth="1"/>
    <col min="15118" max="15360" width="9.140625" style="1644"/>
    <col min="15361" max="15362" width="14" style="1644" customWidth="1"/>
    <col min="15363" max="15363" width="76" style="1644" customWidth="1"/>
    <col min="15364" max="15364" width="18" style="1644" bestFit="1" customWidth="1"/>
    <col min="15365" max="15365" width="16.140625" style="1644" customWidth="1"/>
    <col min="15366" max="15372" width="14.42578125" style="1644" customWidth="1"/>
    <col min="15373" max="15373" width="15.85546875" style="1644" customWidth="1"/>
    <col min="15374" max="15616" width="9.140625" style="1644"/>
    <col min="15617" max="15618" width="14" style="1644" customWidth="1"/>
    <col min="15619" max="15619" width="76" style="1644" customWidth="1"/>
    <col min="15620" max="15620" width="18" style="1644" bestFit="1" customWidth="1"/>
    <col min="15621" max="15621" width="16.140625" style="1644" customWidth="1"/>
    <col min="15622" max="15628" width="14.42578125" style="1644" customWidth="1"/>
    <col min="15629" max="15629" width="15.85546875" style="1644" customWidth="1"/>
    <col min="15630" max="15872" width="9.140625" style="1644"/>
    <col min="15873" max="15874" width="14" style="1644" customWidth="1"/>
    <col min="15875" max="15875" width="76" style="1644" customWidth="1"/>
    <col min="15876" max="15876" width="18" style="1644" bestFit="1" customWidth="1"/>
    <col min="15877" max="15877" width="16.140625" style="1644" customWidth="1"/>
    <col min="15878" max="15884" width="14.42578125" style="1644" customWidth="1"/>
    <col min="15885" max="15885" width="15.85546875" style="1644" customWidth="1"/>
    <col min="15886" max="16128" width="9.140625" style="1644"/>
    <col min="16129" max="16130" width="14" style="1644" customWidth="1"/>
    <col min="16131" max="16131" width="76" style="1644" customWidth="1"/>
    <col min="16132" max="16132" width="18" style="1644" bestFit="1" customWidth="1"/>
    <col min="16133" max="16133" width="16.140625" style="1644" customWidth="1"/>
    <col min="16134" max="16140" width="14.42578125" style="1644" customWidth="1"/>
    <col min="16141" max="16141" width="15.85546875" style="1644" customWidth="1"/>
    <col min="16142" max="16384" width="9.140625" style="1644"/>
  </cols>
  <sheetData>
    <row r="1" spans="1:13" s="1593" customFormat="1" ht="16.5">
      <c r="A1" s="1586" t="s">
        <v>916</v>
      </c>
      <c r="B1" s="1587"/>
      <c r="C1" s="1588"/>
      <c r="D1" s="1589"/>
      <c r="E1" s="1590"/>
      <c r="F1" s="1590"/>
      <c r="G1" s="1591"/>
      <c r="H1" s="1591"/>
      <c r="I1" s="1591"/>
      <c r="J1" s="1591"/>
      <c r="K1" s="1591"/>
      <c r="L1" s="1592"/>
      <c r="M1" s="1592"/>
    </row>
    <row r="2" spans="1:13" s="1595" customFormat="1" ht="16.5">
      <c r="A2" s="1921" t="s">
        <v>917</v>
      </c>
      <c r="B2" s="1921"/>
      <c r="C2" s="1921"/>
      <c r="D2" s="1921"/>
      <c r="E2" s="1921"/>
      <c r="F2" s="1921"/>
      <c r="G2" s="1921"/>
      <c r="H2" s="1921"/>
      <c r="I2" s="1921"/>
      <c r="J2" s="1921"/>
      <c r="K2" s="1921"/>
      <c r="L2" s="1921"/>
      <c r="M2" s="1594"/>
    </row>
    <row r="3" spans="1:13" s="1595" customFormat="1" ht="16.5">
      <c r="A3" s="1596"/>
      <c r="B3" s="1596"/>
      <c r="C3" s="1596"/>
      <c r="D3" s="1597"/>
      <c r="E3" s="1597"/>
      <c r="F3" s="1597"/>
      <c r="G3" s="1597"/>
      <c r="H3" s="1597"/>
      <c r="I3" s="1597"/>
      <c r="J3" s="1597"/>
      <c r="K3" s="1597"/>
      <c r="L3" s="1597"/>
      <c r="M3" s="1597"/>
    </row>
    <row r="4" spans="1:13" s="1602" customFormat="1" ht="12.75" customHeight="1">
      <c r="A4" s="1598"/>
      <c r="B4" s="1598"/>
      <c r="C4" s="1598"/>
      <c r="D4" s="1599"/>
      <c r="E4" s="1599"/>
      <c r="F4" s="1600"/>
      <c r="G4" s="1601"/>
      <c r="H4" s="1600"/>
      <c r="I4" s="1600"/>
      <c r="J4" s="1600"/>
      <c r="K4" s="1600"/>
      <c r="L4" s="1600"/>
      <c r="M4" s="1601" t="s">
        <v>2</v>
      </c>
    </row>
    <row r="5" spans="1:13" s="1602" customFormat="1" ht="21.75" customHeight="1">
      <c r="A5" s="1922" t="s">
        <v>918</v>
      </c>
      <c r="B5" s="1922"/>
      <c r="C5" s="1909" t="s">
        <v>919</v>
      </c>
      <c r="D5" s="1923" t="s">
        <v>920</v>
      </c>
      <c r="E5" s="1923"/>
      <c r="F5" s="1923"/>
      <c r="G5" s="1923"/>
      <c r="H5" s="1923"/>
      <c r="I5" s="1923"/>
      <c r="J5" s="1923"/>
      <c r="K5" s="1923"/>
      <c r="L5" s="1923"/>
      <c r="M5" s="1906" t="s">
        <v>921</v>
      </c>
    </row>
    <row r="6" spans="1:13" s="1602" customFormat="1" ht="11.25" customHeight="1">
      <c r="A6" s="1909" t="s">
        <v>922</v>
      </c>
      <c r="B6" s="1912" t="s">
        <v>923</v>
      </c>
      <c r="C6" s="1910"/>
      <c r="D6" s="1915">
        <v>2018</v>
      </c>
      <c r="E6" s="1915">
        <v>2017</v>
      </c>
      <c r="F6" s="1915">
        <v>2016</v>
      </c>
      <c r="G6" s="1915">
        <v>2015</v>
      </c>
      <c r="H6" s="1918">
        <v>2014</v>
      </c>
      <c r="I6" s="1918">
        <v>2013</v>
      </c>
      <c r="J6" s="1918">
        <v>2012</v>
      </c>
      <c r="K6" s="1918">
        <v>2011</v>
      </c>
      <c r="L6" s="1918">
        <v>2010</v>
      </c>
      <c r="M6" s="1907"/>
    </row>
    <row r="7" spans="1:13" s="1602" customFormat="1" ht="12" customHeight="1">
      <c r="A7" s="1910"/>
      <c r="B7" s="1913"/>
      <c r="C7" s="1910"/>
      <c r="D7" s="1916"/>
      <c r="E7" s="1916"/>
      <c r="F7" s="1916"/>
      <c r="G7" s="1916"/>
      <c r="H7" s="1919"/>
      <c r="I7" s="1919"/>
      <c r="J7" s="1919"/>
      <c r="K7" s="1919"/>
      <c r="L7" s="1919"/>
      <c r="M7" s="1907"/>
    </row>
    <row r="8" spans="1:13" s="1602" customFormat="1" ht="12" customHeight="1">
      <c r="A8" s="1910"/>
      <c r="B8" s="1913"/>
      <c r="C8" s="1910"/>
      <c r="D8" s="1916"/>
      <c r="E8" s="1916"/>
      <c r="F8" s="1916"/>
      <c r="G8" s="1916"/>
      <c r="H8" s="1919"/>
      <c r="I8" s="1919"/>
      <c r="J8" s="1919"/>
      <c r="K8" s="1919"/>
      <c r="L8" s="1919"/>
      <c r="M8" s="1907"/>
    </row>
    <row r="9" spans="1:13" s="1602" customFormat="1" ht="12" customHeight="1">
      <c r="A9" s="1910"/>
      <c r="B9" s="1913"/>
      <c r="C9" s="1910"/>
      <c r="D9" s="1916"/>
      <c r="E9" s="1916"/>
      <c r="F9" s="1916"/>
      <c r="G9" s="1916"/>
      <c r="H9" s="1919"/>
      <c r="I9" s="1919"/>
      <c r="J9" s="1919"/>
      <c r="K9" s="1919"/>
      <c r="L9" s="1919"/>
      <c r="M9" s="1907"/>
    </row>
    <row r="10" spans="1:13" s="1602" customFormat="1" ht="29.1" customHeight="1">
      <c r="A10" s="1911"/>
      <c r="B10" s="1914"/>
      <c r="C10" s="1911"/>
      <c r="D10" s="1917"/>
      <c r="E10" s="1917"/>
      <c r="F10" s="1917"/>
      <c r="G10" s="1917"/>
      <c r="H10" s="1920"/>
      <c r="I10" s="1920"/>
      <c r="J10" s="1920"/>
      <c r="K10" s="1920"/>
      <c r="L10" s="1920"/>
      <c r="M10" s="1908"/>
    </row>
    <row r="11" spans="1:13" s="1607" customFormat="1" ht="12.75">
      <c r="A11" s="1603">
        <v>1</v>
      </c>
      <c r="B11" s="1604">
        <v>2</v>
      </c>
      <c r="C11" s="1604">
        <v>3</v>
      </c>
      <c r="D11" s="1605">
        <v>4</v>
      </c>
      <c r="E11" s="1605">
        <v>5</v>
      </c>
      <c r="F11" s="1606">
        <v>6</v>
      </c>
      <c r="G11" s="1605">
        <v>7</v>
      </c>
      <c r="H11" s="1605">
        <v>8</v>
      </c>
      <c r="I11" s="1606">
        <v>9</v>
      </c>
      <c r="J11" s="1605">
        <v>10</v>
      </c>
      <c r="K11" s="1605">
        <v>11</v>
      </c>
      <c r="L11" s="1606">
        <v>12</v>
      </c>
      <c r="M11" s="1605">
        <v>13</v>
      </c>
    </row>
    <row r="12" spans="1:13" s="1607" customFormat="1" ht="25.15" customHeight="1">
      <c r="A12" s="1603">
        <v>16</v>
      </c>
      <c r="B12" s="1603">
        <v>750</v>
      </c>
      <c r="C12" s="1608" t="s">
        <v>816</v>
      </c>
      <c r="D12" s="1609">
        <v>201808.07</v>
      </c>
      <c r="E12" s="1609">
        <v>1720.99</v>
      </c>
      <c r="F12" s="1610">
        <v>0</v>
      </c>
      <c r="G12" s="1610">
        <v>0</v>
      </c>
      <c r="H12" s="1610">
        <v>0</v>
      </c>
      <c r="I12" s="1610">
        <v>0</v>
      </c>
      <c r="J12" s="1610">
        <v>0</v>
      </c>
      <c r="K12" s="1610">
        <v>0</v>
      </c>
      <c r="L12" s="1610">
        <v>0</v>
      </c>
      <c r="M12" s="1610">
        <v>0</v>
      </c>
    </row>
    <row r="13" spans="1:13" s="1612" customFormat="1" ht="25.15" customHeight="1">
      <c r="A13" s="1611">
        <v>17</v>
      </c>
      <c r="B13" s="1603">
        <v>750</v>
      </c>
      <c r="C13" s="1608" t="s">
        <v>816</v>
      </c>
      <c r="D13" s="1609">
        <v>3246379.57</v>
      </c>
      <c r="E13" s="1609">
        <v>227492.85</v>
      </c>
      <c r="F13" s="1610">
        <v>0</v>
      </c>
      <c r="G13" s="1610">
        <v>0</v>
      </c>
      <c r="H13" s="1610">
        <v>0</v>
      </c>
      <c r="I13" s="1610">
        <v>0</v>
      </c>
      <c r="J13" s="1610">
        <v>0</v>
      </c>
      <c r="K13" s="1610">
        <v>0</v>
      </c>
      <c r="L13" s="1610">
        <v>0</v>
      </c>
      <c r="M13" s="1609">
        <v>3310.64</v>
      </c>
    </row>
    <row r="14" spans="1:13" s="1612" customFormat="1" ht="25.15" customHeight="1">
      <c r="A14" s="1613">
        <v>18</v>
      </c>
      <c r="B14" s="1614">
        <v>710</v>
      </c>
      <c r="C14" s="1608" t="s">
        <v>814</v>
      </c>
      <c r="D14" s="1609">
        <v>3142.28</v>
      </c>
      <c r="E14" s="1610">
        <v>0</v>
      </c>
      <c r="F14" s="1610">
        <v>0</v>
      </c>
      <c r="G14" s="1610">
        <v>0</v>
      </c>
      <c r="H14" s="1610">
        <v>0</v>
      </c>
      <c r="I14" s="1610">
        <v>0</v>
      </c>
      <c r="J14" s="1610">
        <v>0</v>
      </c>
      <c r="K14" s="1610">
        <v>0</v>
      </c>
      <c r="L14" s="1610">
        <v>0</v>
      </c>
      <c r="M14" s="1610">
        <v>0</v>
      </c>
    </row>
    <row r="15" spans="1:13" s="1612" customFormat="1" ht="25.15" customHeight="1">
      <c r="A15" s="1927">
        <v>20</v>
      </c>
      <c r="B15" s="1909">
        <v>150</v>
      </c>
      <c r="C15" s="1608" t="s">
        <v>886</v>
      </c>
      <c r="D15" s="1610">
        <v>0</v>
      </c>
      <c r="E15" s="1610">
        <v>0</v>
      </c>
      <c r="F15" s="1610">
        <v>0</v>
      </c>
      <c r="G15" s="1609">
        <v>67422.31</v>
      </c>
      <c r="H15" s="1609">
        <v>293028.37</v>
      </c>
      <c r="I15" s="1610">
        <v>0</v>
      </c>
      <c r="J15" s="1610">
        <v>0</v>
      </c>
      <c r="K15" s="1610">
        <v>0</v>
      </c>
      <c r="L15" s="1610">
        <v>0</v>
      </c>
      <c r="M15" s="1610">
        <v>0</v>
      </c>
    </row>
    <row r="16" spans="1:13" s="1612" customFormat="1" ht="25.15" customHeight="1">
      <c r="A16" s="1928"/>
      <c r="B16" s="1911"/>
      <c r="C16" s="1608" t="s">
        <v>829</v>
      </c>
      <c r="D16" s="1609">
        <v>57895.83</v>
      </c>
      <c r="E16" s="1609">
        <v>3162654.75</v>
      </c>
      <c r="F16" s="1610">
        <v>0</v>
      </c>
      <c r="G16" s="1610">
        <v>0</v>
      </c>
      <c r="H16" s="1610">
        <v>0</v>
      </c>
      <c r="I16" s="1610">
        <v>0</v>
      </c>
      <c r="J16" s="1610">
        <v>0</v>
      </c>
      <c r="K16" s="1610">
        <v>0</v>
      </c>
      <c r="L16" s="1610">
        <v>0</v>
      </c>
      <c r="M16" s="1610">
        <v>0</v>
      </c>
    </row>
    <row r="17" spans="1:13" s="1612" customFormat="1" ht="25.15" customHeight="1">
      <c r="A17" s="1929"/>
      <c r="B17" s="1615">
        <v>500</v>
      </c>
      <c r="C17" s="1608" t="s">
        <v>829</v>
      </c>
      <c r="D17" s="1610">
        <v>0</v>
      </c>
      <c r="E17" s="1609">
        <v>95271.35</v>
      </c>
      <c r="F17" s="1610">
        <v>0</v>
      </c>
      <c r="G17" s="1610">
        <v>0</v>
      </c>
      <c r="H17" s="1610">
        <v>0</v>
      </c>
      <c r="I17" s="1610">
        <v>0</v>
      </c>
      <c r="J17" s="1610">
        <v>0</v>
      </c>
      <c r="K17" s="1610">
        <v>0</v>
      </c>
      <c r="L17" s="1610">
        <v>0</v>
      </c>
      <c r="M17" s="1610">
        <v>0</v>
      </c>
    </row>
    <row r="18" spans="1:13" s="1612" customFormat="1" ht="25.15" customHeight="1">
      <c r="A18" s="1927">
        <v>24</v>
      </c>
      <c r="B18" s="1603">
        <v>730</v>
      </c>
      <c r="C18" s="1608" t="s">
        <v>828</v>
      </c>
      <c r="D18" s="1609">
        <v>8009169.2199999997</v>
      </c>
      <c r="E18" s="1610">
        <v>0</v>
      </c>
      <c r="F18" s="1610">
        <v>0</v>
      </c>
      <c r="G18" s="1610">
        <v>0</v>
      </c>
      <c r="H18" s="1610">
        <v>0</v>
      </c>
      <c r="I18" s="1610">
        <v>0</v>
      </c>
      <c r="J18" s="1610">
        <v>0</v>
      </c>
      <c r="K18" s="1610">
        <v>0</v>
      </c>
      <c r="L18" s="1610">
        <v>0</v>
      </c>
      <c r="M18" s="1610">
        <v>0</v>
      </c>
    </row>
    <row r="19" spans="1:13" s="1612" customFormat="1" ht="25.15" customHeight="1">
      <c r="A19" s="1928"/>
      <c r="B19" s="1909">
        <v>921</v>
      </c>
      <c r="C19" s="1608" t="s">
        <v>924</v>
      </c>
      <c r="D19" s="1610">
        <v>0</v>
      </c>
      <c r="E19" s="1616">
        <v>64.56</v>
      </c>
      <c r="F19" s="1609">
        <v>4286.1099999999997</v>
      </c>
      <c r="G19" s="1609">
        <v>8513.57</v>
      </c>
      <c r="H19" s="1609">
        <v>3060.81</v>
      </c>
      <c r="I19" s="1610">
        <v>0</v>
      </c>
      <c r="J19" s="1610">
        <v>0</v>
      </c>
      <c r="K19" s="1610">
        <v>0</v>
      </c>
      <c r="L19" s="1610">
        <v>0</v>
      </c>
      <c r="M19" s="1610">
        <v>0</v>
      </c>
    </row>
    <row r="20" spans="1:13" s="1612" customFormat="1" ht="25.15" customHeight="1">
      <c r="A20" s="1928"/>
      <c r="B20" s="1910"/>
      <c r="C20" s="1608" t="s">
        <v>828</v>
      </c>
      <c r="D20" s="1609">
        <v>81488476.199999988</v>
      </c>
      <c r="E20" s="1610">
        <v>0</v>
      </c>
      <c r="F20" s="1610">
        <v>0</v>
      </c>
      <c r="G20" s="1610">
        <v>0</v>
      </c>
      <c r="H20" s="1610">
        <v>0</v>
      </c>
      <c r="I20" s="1610">
        <v>0</v>
      </c>
      <c r="J20" s="1610">
        <v>0</v>
      </c>
      <c r="K20" s="1610">
        <v>0</v>
      </c>
      <c r="L20" s="1610">
        <v>0</v>
      </c>
      <c r="M20" s="1610">
        <v>0</v>
      </c>
    </row>
    <row r="21" spans="1:13" s="1612" customFormat="1" ht="25.15" customHeight="1">
      <c r="A21" s="1928"/>
      <c r="B21" s="1910"/>
      <c r="C21" s="1608" t="s">
        <v>925</v>
      </c>
      <c r="D21" s="1610">
        <v>0</v>
      </c>
      <c r="E21" s="1610">
        <v>0</v>
      </c>
      <c r="F21" s="1610">
        <v>0</v>
      </c>
      <c r="G21" s="1609">
        <v>16280.07</v>
      </c>
      <c r="H21" s="1609">
        <v>257878.12</v>
      </c>
      <c r="I21" s="1610">
        <v>0</v>
      </c>
      <c r="J21" s="1610">
        <v>0</v>
      </c>
      <c r="K21" s="1610">
        <v>0</v>
      </c>
      <c r="L21" s="1610">
        <v>0</v>
      </c>
      <c r="M21" s="1610">
        <v>0</v>
      </c>
    </row>
    <row r="22" spans="1:13" s="1612" customFormat="1" ht="25.15" customHeight="1">
      <c r="A22" s="1927">
        <v>27</v>
      </c>
      <c r="B22" s="1603">
        <v>150</v>
      </c>
      <c r="C22" s="1608" t="s">
        <v>886</v>
      </c>
      <c r="D22" s="1610">
        <v>0</v>
      </c>
      <c r="E22" s="1610">
        <v>0</v>
      </c>
      <c r="F22" s="1609">
        <v>213462.53</v>
      </c>
      <c r="G22" s="1609">
        <v>320106.28000000003</v>
      </c>
      <c r="H22" s="1609">
        <v>341531.64</v>
      </c>
      <c r="I22" s="1609">
        <v>875678.4</v>
      </c>
      <c r="J22" s="1609">
        <v>380446.34</v>
      </c>
      <c r="K22" s="1609">
        <v>47536.66</v>
      </c>
      <c r="L22" s="1609">
        <v>39797.56</v>
      </c>
      <c r="M22" s="1610">
        <v>0</v>
      </c>
    </row>
    <row r="23" spans="1:13" s="1612" customFormat="1" ht="25.15" customHeight="1">
      <c r="A23" s="1928"/>
      <c r="B23" s="1909">
        <v>750</v>
      </c>
      <c r="C23" s="1608" t="s">
        <v>886</v>
      </c>
      <c r="D23" s="1610">
        <v>0</v>
      </c>
      <c r="E23" s="1610">
        <v>0</v>
      </c>
      <c r="F23" s="1609">
        <v>2210</v>
      </c>
      <c r="G23" s="1609">
        <v>204551.23</v>
      </c>
      <c r="H23" s="1609">
        <v>175125.63</v>
      </c>
      <c r="I23" s="1609">
        <v>139811.13</v>
      </c>
      <c r="J23" s="1616">
        <v>331488.39</v>
      </c>
      <c r="K23" s="1609">
        <v>2531.0500000000002</v>
      </c>
      <c r="L23" s="1610">
        <v>0</v>
      </c>
      <c r="M23" s="1610">
        <v>0</v>
      </c>
    </row>
    <row r="24" spans="1:13" s="1612" customFormat="1" ht="25.15" customHeight="1">
      <c r="A24" s="1929"/>
      <c r="B24" s="1911"/>
      <c r="C24" s="1608" t="s">
        <v>814</v>
      </c>
      <c r="D24" s="1609">
        <v>134377624.58000001</v>
      </c>
      <c r="E24" s="1609">
        <v>3314870.51</v>
      </c>
      <c r="F24" s="1609">
        <v>94814.52</v>
      </c>
      <c r="G24" s="1610">
        <v>0</v>
      </c>
      <c r="H24" s="1610">
        <v>0</v>
      </c>
      <c r="I24" s="1610">
        <v>0</v>
      </c>
      <c r="J24" s="1610">
        <v>0</v>
      </c>
      <c r="K24" s="1610">
        <v>0</v>
      </c>
      <c r="L24" s="1610">
        <v>0</v>
      </c>
      <c r="M24" s="1616">
        <v>10.98</v>
      </c>
    </row>
    <row r="25" spans="1:13" s="1612" customFormat="1" ht="25.15" customHeight="1">
      <c r="A25" s="1927">
        <v>28</v>
      </c>
      <c r="B25" s="1909">
        <v>730</v>
      </c>
      <c r="C25" s="1608" t="s">
        <v>886</v>
      </c>
      <c r="D25" s="1610">
        <v>0</v>
      </c>
      <c r="E25" s="1610">
        <v>0</v>
      </c>
      <c r="F25" s="1609">
        <v>2850001.48</v>
      </c>
      <c r="G25" s="1609">
        <v>1133899.17</v>
      </c>
      <c r="H25" s="1609">
        <v>217176.18</v>
      </c>
      <c r="I25" s="1609">
        <v>712732.22</v>
      </c>
      <c r="J25" s="1609">
        <v>153838.70000000001</v>
      </c>
      <c r="K25" s="1616">
        <v>201.2</v>
      </c>
      <c r="L25" s="1616">
        <v>310.8</v>
      </c>
      <c r="M25" s="1610">
        <v>0</v>
      </c>
    </row>
    <row r="26" spans="1:13" s="1612" customFormat="1" ht="25.15" customHeight="1">
      <c r="A26" s="1928"/>
      <c r="B26" s="1910"/>
      <c r="C26" s="1617" t="s">
        <v>925</v>
      </c>
      <c r="D26" s="1610">
        <v>0</v>
      </c>
      <c r="E26" s="1610">
        <v>0</v>
      </c>
      <c r="F26" s="1609">
        <v>1896.69</v>
      </c>
      <c r="G26" s="1609">
        <v>930.97</v>
      </c>
      <c r="H26" s="1610">
        <v>0</v>
      </c>
      <c r="I26" s="1610">
        <v>0</v>
      </c>
      <c r="J26" s="1610">
        <v>0</v>
      </c>
      <c r="K26" s="1610">
        <v>0</v>
      </c>
      <c r="L26" s="1610">
        <v>0</v>
      </c>
      <c r="M26" s="1610">
        <v>0</v>
      </c>
    </row>
    <row r="27" spans="1:13" s="1612" customFormat="1" ht="25.15" customHeight="1">
      <c r="A27" s="1928"/>
      <c r="B27" s="1910"/>
      <c r="C27" s="1608" t="s">
        <v>829</v>
      </c>
      <c r="D27" s="1609">
        <v>268417973.07999998</v>
      </c>
      <c r="E27" s="1609">
        <v>8512920.0199999996</v>
      </c>
      <c r="F27" s="1609">
        <v>1080578.52</v>
      </c>
      <c r="G27" s="1610">
        <v>0</v>
      </c>
      <c r="H27" s="1610">
        <v>0</v>
      </c>
      <c r="I27" s="1610">
        <v>0</v>
      </c>
      <c r="J27" s="1610">
        <v>0</v>
      </c>
      <c r="K27" s="1610">
        <v>0</v>
      </c>
      <c r="L27" s="1610">
        <v>0</v>
      </c>
      <c r="M27" s="1609">
        <v>112550.46</v>
      </c>
    </row>
    <row r="28" spans="1:13" s="1612" customFormat="1" ht="25.15" customHeight="1">
      <c r="A28" s="1928"/>
      <c r="B28" s="1910"/>
      <c r="C28" s="1608" t="s">
        <v>926</v>
      </c>
      <c r="D28" s="1610">
        <v>0</v>
      </c>
      <c r="E28" s="1610">
        <v>0</v>
      </c>
      <c r="F28" s="1610">
        <v>0</v>
      </c>
      <c r="G28" s="1609">
        <v>3939.54</v>
      </c>
      <c r="H28" s="1609">
        <v>14702.21</v>
      </c>
      <c r="I28" s="1609">
        <v>21451.15</v>
      </c>
      <c r="J28" s="1609">
        <v>83490.509999999995</v>
      </c>
      <c r="K28" s="1610">
        <v>0</v>
      </c>
      <c r="L28" s="1610">
        <v>0</v>
      </c>
      <c r="M28" s="1610">
        <v>0</v>
      </c>
    </row>
    <row r="29" spans="1:13" s="1612" customFormat="1" ht="25.15" customHeight="1">
      <c r="A29" s="1929"/>
      <c r="B29" s="1911"/>
      <c r="C29" s="1608" t="s">
        <v>816</v>
      </c>
      <c r="D29" s="1609">
        <v>7656784.2300000004</v>
      </c>
      <c r="E29" s="1609">
        <v>306484.64</v>
      </c>
      <c r="F29" s="1610">
        <v>0</v>
      </c>
      <c r="G29" s="1610">
        <v>0</v>
      </c>
      <c r="H29" s="1610">
        <v>0</v>
      </c>
      <c r="I29" s="1610">
        <v>0</v>
      </c>
      <c r="J29" s="1610">
        <v>0</v>
      </c>
      <c r="K29" s="1610">
        <v>0</v>
      </c>
      <c r="L29" s="1610">
        <v>0</v>
      </c>
      <c r="M29" s="1609">
        <v>42727.89</v>
      </c>
    </row>
    <row r="30" spans="1:13" s="1612" customFormat="1" ht="25.15" customHeight="1">
      <c r="A30" s="1611">
        <v>30</v>
      </c>
      <c r="B30" s="1603">
        <v>801</v>
      </c>
      <c r="C30" s="1608" t="s">
        <v>816</v>
      </c>
      <c r="D30" s="1609">
        <v>9029897.0099999998</v>
      </c>
      <c r="E30" s="1609">
        <v>151878.75</v>
      </c>
      <c r="F30" s="1610">
        <v>0</v>
      </c>
      <c r="G30" s="1610">
        <v>0</v>
      </c>
      <c r="H30" s="1610">
        <v>0</v>
      </c>
      <c r="I30" s="1610">
        <v>0</v>
      </c>
      <c r="J30" s="1610">
        <v>0</v>
      </c>
      <c r="K30" s="1610">
        <v>0</v>
      </c>
      <c r="L30" s="1610">
        <v>0</v>
      </c>
      <c r="M30" s="1609">
        <v>1976.4</v>
      </c>
    </row>
    <row r="31" spans="1:13" s="1612" customFormat="1" ht="25.15" customHeight="1">
      <c r="A31" s="1927">
        <v>31</v>
      </c>
      <c r="B31" s="1603">
        <v>150</v>
      </c>
      <c r="C31" s="1608" t="s">
        <v>926</v>
      </c>
      <c r="D31" s="1610">
        <v>0</v>
      </c>
      <c r="E31" s="1610">
        <v>0</v>
      </c>
      <c r="F31" s="1610">
        <v>0</v>
      </c>
      <c r="G31" s="1609">
        <v>4741.16</v>
      </c>
      <c r="H31" s="1609">
        <v>61479.710000000006</v>
      </c>
      <c r="I31" s="1609">
        <v>123323.91</v>
      </c>
      <c r="J31" s="1609">
        <v>111649.27</v>
      </c>
      <c r="K31" s="1609">
        <v>33399.51</v>
      </c>
      <c r="L31" s="1609">
        <v>71958.429999999993</v>
      </c>
      <c r="M31" s="1610">
        <v>0</v>
      </c>
    </row>
    <row r="32" spans="1:13" s="1612" customFormat="1" ht="25.15" customHeight="1">
      <c r="A32" s="1929"/>
      <c r="B32" s="1603">
        <v>853</v>
      </c>
      <c r="C32" s="1608" t="s">
        <v>816</v>
      </c>
      <c r="D32" s="1609">
        <v>1585934.65</v>
      </c>
      <c r="E32" s="1609">
        <v>188299.66</v>
      </c>
      <c r="F32" s="1610">
        <v>0</v>
      </c>
      <c r="G32" s="1610">
        <v>0</v>
      </c>
      <c r="H32" s="1610">
        <v>0</v>
      </c>
      <c r="I32" s="1610">
        <v>0</v>
      </c>
      <c r="J32" s="1610">
        <v>0</v>
      </c>
      <c r="K32" s="1610">
        <v>0</v>
      </c>
      <c r="L32" s="1610">
        <v>0</v>
      </c>
      <c r="M32" s="1609">
        <v>38884.080000000002</v>
      </c>
    </row>
    <row r="33" spans="1:13" s="1612" customFormat="1" ht="25.15" customHeight="1">
      <c r="A33" s="1927">
        <v>32</v>
      </c>
      <c r="B33" s="1909">
        <v>801</v>
      </c>
      <c r="C33" s="1608" t="s">
        <v>816</v>
      </c>
      <c r="D33" s="1609">
        <v>6260</v>
      </c>
      <c r="E33" s="1610">
        <v>0</v>
      </c>
      <c r="F33" s="1610">
        <v>0</v>
      </c>
      <c r="G33" s="1610">
        <v>0</v>
      </c>
      <c r="H33" s="1610">
        <v>0</v>
      </c>
      <c r="I33" s="1610">
        <v>0</v>
      </c>
      <c r="J33" s="1610">
        <v>0</v>
      </c>
      <c r="K33" s="1610">
        <v>0</v>
      </c>
      <c r="L33" s="1610">
        <v>0</v>
      </c>
      <c r="M33" s="1610">
        <v>0</v>
      </c>
    </row>
    <row r="34" spans="1:13" s="1612" customFormat="1" ht="25.15" customHeight="1">
      <c r="A34" s="1929"/>
      <c r="B34" s="1911"/>
      <c r="C34" s="1608" t="s">
        <v>927</v>
      </c>
      <c r="D34" s="1609">
        <v>3832</v>
      </c>
      <c r="E34" s="1610">
        <v>0</v>
      </c>
      <c r="F34" s="1610">
        <v>0</v>
      </c>
      <c r="G34" s="1610">
        <v>0</v>
      </c>
      <c r="H34" s="1610">
        <v>0</v>
      </c>
      <c r="I34" s="1610">
        <v>0</v>
      </c>
      <c r="J34" s="1610">
        <v>0</v>
      </c>
      <c r="K34" s="1610">
        <v>0</v>
      </c>
      <c r="L34" s="1610">
        <v>0</v>
      </c>
      <c r="M34" s="1610">
        <v>0</v>
      </c>
    </row>
    <row r="35" spans="1:13" s="1612" customFormat="1" ht="25.15" customHeight="1">
      <c r="A35" s="1924" t="s">
        <v>945</v>
      </c>
      <c r="B35" s="1909">
        <v>150</v>
      </c>
      <c r="C35" s="1608" t="s">
        <v>886</v>
      </c>
      <c r="D35" s="1610">
        <v>0</v>
      </c>
      <c r="E35" s="1610">
        <v>0</v>
      </c>
      <c r="F35" s="1609">
        <v>1930327.07</v>
      </c>
      <c r="G35" s="1609">
        <v>166542.12</v>
      </c>
      <c r="H35" s="1609">
        <v>5146922.8899999997</v>
      </c>
      <c r="I35" s="1609">
        <v>529935.06000000006</v>
      </c>
      <c r="J35" s="1609">
        <v>22960.75</v>
      </c>
      <c r="K35" s="1609">
        <v>217253.65</v>
      </c>
      <c r="L35" s="1609">
        <v>1132546.8400000001</v>
      </c>
      <c r="M35" s="1610">
        <v>0</v>
      </c>
    </row>
    <row r="36" spans="1:13" s="1612" customFormat="1" ht="25.15" customHeight="1">
      <c r="A36" s="1925"/>
      <c r="B36" s="1910"/>
      <c r="C36" s="1608" t="s">
        <v>829</v>
      </c>
      <c r="D36" s="1609">
        <v>57597535.510000005</v>
      </c>
      <c r="E36" s="1609">
        <v>13035098.23</v>
      </c>
      <c r="F36" s="1616">
        <v>6.94</v>
      </c>
      <c r="G36" s="1610">
        <v>0</v>
      </c>
      <c r="H36" s="1610">
        <v>0</v>
      </c>
      <c r="I36" s="1610">
        <v>0</v>
      </c>
      <c r="J36" s="1610">
        <v>0</v>
      </c>
      <c r="K36" s="1610">
        <v>0</v>
      </c>
      <c r="L36" s="1610">
        <v>0</v>
      </c>
      <c r="M36" s="1609">
        <v>51426.5</v>
      </c>
    </row>
    <row r="37" spans="1:13" s="1612" customFormat="1" ht="25.15" customHeight="1">
      <c r="A37" s="1925"/>
      <c r="B37" s="1910"/>
      <c r="C37" s="1608" t="s">
        <v>851</v>
      </c>
      <c r="D37" s="1609">
        <v>1269946.95</v>
      </c>
      <c r="E37" s="1616">
        <v>1293710.45</v>
      </c>
      <c r="F37" s="1610">
        <v>0</v>
      </c>
      <c r="G37" s="1610">
        <v>0</v>
      </c>
      <c r="H37" s="1610">
        <v>0</v>
      </c>
      <c r="I37" s="1610">
        <v>0</v>
      </c>
      <c r="J37" s="1610">
        <v>0</v>
      </c>
      <c r="K37" s="1610">
        <v>0</v>
      </c>
      <c r="L37" s="1610">
        <v>0</v>
      </c>
      <c r="M37" s="1610">
        <v>0</v>
      </c>
    </row>
    <row r="38" spans="1:13" s="1612" customFormat="1" ht="25.15" customHeight="1">
      <c r="A38" s="1925"/>
      <c r="B38" s="1910"/>
      <c r="C38" s="1608" t="s">
        <v>928</v>
      </c>
      <c r="D38" s="1610">
        <v>0</v>
      </c>
      <c r="E38" s="1610">
        <v>0</v>
      </c>
      <c r="F38" s="1610">
        <v>0</v>
      </c>
      <c r="G38" s="1609">
        <v>407956.47999999998</v>
      </c>
      <c r="H38" s="1609">
        <v>272447.39</v>
      </c>
      <c r="I38" s="1609">
        <v>6656.46</v>
      </c>
      <c r="J38" s="1610">
        <v>0</v>
      </c>
      <c r="K38" s="1610">
        <v>0</v>
      </c>
      <c r="L38" s="1610">
        <v>0</v>
      </c>
      <c r="M38" s="1610">
        <v>0</v>
      </c>
    </row>
    <row r="39" spans="1:13" s="1612" customFormat="1" ht="25.15" customHeight="1">
      <c r="A39" s="1925"/>
      <c r="B39" s="1911"/>
      <c r="C39" s="1608" t="s">
        <v>816</v>
      </c>
      <c r="D39" s="1609">
        <v>2602230.8199999998</v>
      </c>
      <c r="E39" s="1609">
        <v>358936.51</v>
      </c>
      <c r="F39" s="1609">
        <v>236586.58</v>
      </c>
      <c r="G39" s="1610">
        <v>0</v>
      </c>
      <c r="H39" s="1610">
        <v>0</v>
      </c>
      <c r="I39" s="1610">
        <v>0</v>
      </c>
      <c r="J39" s="1610">
        <v>0</v>
      </c>
      <c r="K39" s="1610">
        <v>0</v>
      </c>
      <c r="L39" s="1610">
        <v>0</v>
      </c>
      <c r="M39" s="1610">
        <v>0</v>
      </c>
    </row>
    <row r="40" spans="1:13" s="1612" customFormat="1" ht="25.15" customHeight="1">
      <c r="A40" s="1925"/>
      <c r="B40" s="1618">
        <v>500</v>
      </c>
      <c r="C40" s="1608" t="s">
        <v>829</v>
      </c>
      <c r="D40" s="1609">
        <v>1513988.54</v>
      </c>
      <c r="E40" s="1610">
        <v>0</v>
      </c>
      <c r="F40" s="1610">
        <v>0</v>
      </c>
      <c r="G40" s="1610">
        <v>0</v>
      </c>
      <c r="H40" s="1610">
        <v>0</v>
      </c>
      <c r="I40" s="1610">
        <v>0</v>
      </c>
      <c r="J40" s="1610">
        <v>0</v>
      </c>
      <c r="K40" s="1610">
        <v>0</v>
      </c>
      <c r="L40" s="1610">
        <v>0</v>
      </c>
      <c r="M40" s="1610">
        <v>0</v>
      </c>
    </row>
    <row r="41" spans="1:13" s="1612" customFormat="1" ht="25.15" customHeight="1">
      <c r="A41" s="1925"/>
      <c r="B41" s="1909">
        <v>750</v>
      </c>
      <c r="C41" s="1617" t="s">
        <v>832</v>
      </c>
      <c r="D41" s="1609">
        <v>5941.04</v>
      </c>
      <c r="E41" s="1610">
        <v>0</v>
      </c>
      <c r="F41" s="1610">
        <v>0</v>
      </c>
      <c r="G41" s="1610">
        <v>0</v>
      </c>
      <c r="H41" s="1610">
        <v>0</v>
      </c>
      <c r="I41" s="1610">
        <v>0</v>
      </c>
      <c r="J41" s="1610">
        <v>0</v>
      </c>
      <c r="K41" s="1610">
        <v>0</v>
      </c>
      <c r="L41" s="1610">
        <v>0</v>
      </c>
      <c r="M41" s="1610">
        <v>0</v>
      </c>
    </row>
    <row r="42" spans="1:13" s="1612" customFormat="1" ht="25.15" customHeight="1">
      <c r="A42" s="1925"/>
      <c r="B42" s="1910"/>
      <c r="C42" s="1608" t="s">
        <v>929</v>
      </c>
      <c r="D42" s="1610">
        <v>0</v>
      </c>
      <c r="E42" s="1610">
        <v>0</v>
      </c>
      <c r="F42" s="1609">
        <v>2251.1</v>
      </c>
      <c r="G42" s="1609">
        <v>5949.31</v>
      </c>
      <c r="H42" s="1609">
        <v>1224</v>
      </c>
      <c r="I42" s="1609">
        <v>65023.63</v>
      </c>
      <c r="J42" s="1610">
        <v>0</v>
      </c>
      <c r="K42" s="1610">
        <v>0</v>
      </c>
      <c r="L42" s="1610">
        <v>0</v>
      </c>
      <c r="M42" s="1610">
        <v>0</v>
      </c>
    </row>
    <row r="43" spans="1:13" s="1612" customFormat="1" ht="25.15" customHeight="1">
      <c r="A43" s="1925"/>
      <c r="B43" s="1910"/>
      <c r="C43" s="1617" t="s">
        <v>833</v>
      </c>
      <c r="D43" s="1609">
        <v>6146.31</v>
      </c>
      <c r="E43" s="1610">
        <v>0</v>
      </c>
      <c r="F43" s="1610">
        <v>0</v>
      </c>
      <c r="G43" s="1610">
        <v>0</v>
      </c>
      <c r="H43" s="1610">
        <v>0</v>
      </c>
      <c r="I43" s="1610">
        <v>0</v>
      </c>
      <c r="J43" s="1610">
        <v>0</v>
      </c>
      <c r="K43" s="1610">
        <v>0</v>
      </c>
      <c r="L43" s="1610">
        <v>0</v>
      </c>
      <c r="M43" s="1610">
        <v>0</v>
      </c>
    </row>
    <row r="44" spans="1:13" s="1612" customFormat="1" ht="25.15" customHeight="1">
      <c r="A44" s="1925"/>
      <c r="B44" s="1911"/>
      <c r="C44" s="1608" t="s">
        <v>816</v>
      </c>
      <c r="D44" s="1609">
        <v>1362800.54</v>
      </c>
      <c r="E44" s="1610">
        <v>0</v>
      </c>
      <c r="F44" s="1610">
        <v>0</v>
      </c>
      <c r="G44" s="1610">
        <v>0</v>
      </c>
      <c r="H44" s="1610">
        <v>0</v>
      </c>
      <c r="I44" s="1610">
        <v>0</v>
      </c>
      <c r="J44" s="1610">
        <v>0</v>
      </c>
      <c r="K44" s="1610">
        <v>0</v>
      </c>
      <c r="L44" s="1610">
        <v>0</v>
      </c>
      <c r="M44" s="1609">
        <v>36780.17</v>
      </c>
    </row>
    <row r="45" spans="1:13" s="1612" customFormat="1" ht="25.15" customHeight="1">
      <c r="A45" s="1925"/>
      <c r="B45" s="1909">
        <v>758</v>
      </c>
      <c r="C45" s="1608" t="s">
        <v>926</v>
      </c>
      <c r="D45" s="1610">
        <v>0</v>
      </c>
      <c r="E45" s="1610">
        <v>0</v>
      </c>
      <c r="F45" s="1610">
        <v>0</v>
      </c>
      <c r="G45" s="1609">
        <v>58426.73</v>
      </c>
      <c r="H45" s="1609">
        <v>124866.36</v>
      </c>
      <c r="I45" s="1609">
        <v>292866.17</v>
      </c>
      <c r="J45" s="1609">
        <v>203678</v>
      </c>
      <c r="K45" s="1609">
        <v>145519.6</v>
      </c>
      <c r="L45" s="1609">
        <v>58221.66</v>
      </c>
      <c r="M45" s="1609">
        <v>5950</v>
      </c>
    </row>
    <row r="46" spans="1:13" s="1612" customFormat="1" ht="25.15" customHeight="1">
      <c r="A46" s="1925"/>
      <c r="B46" s="1910"/>
      <c r="C46" s="1608" t="s">
        <v>887</v>
      </c>
      <c r="D46" s="1610">
        <v>0</v>
      </c>
      <c r="E46" s="1610">
        <v>0</v>
      </c>
      <c r="F46" s="1610">
        <v>0</v>
      </c>
      <c r="G46" s="1616">
        <v>86.87</v>
      </c>
      <c r="H46" s="1609">
        <v>50744.87</v>
      </c>
      <c r="I46" s="1609">
        <v>282648.11</v>
      </c>
      <c r="J46" s="1609">
        <v>43055.69</v>
      </c>
      <c r="K46" s="1609">
        <v>7717.27</v>
      </c>
      <c r="L46" s="1609">
        <v>26784.44</v>
      </c>
      <c r="M46" s="1610">
        <v>0</v>
      </c>
    </row>
    <row r="47" spans="1:13" s="1612" customFormat="1" ht="25.15" customHeight="1">
      <c r="A47" s="1925"/>
      <c r="B47" s="1910"/>
      <c r="C47" s="1608" t="s">
        <v>930</v>
      </c>
      <c r="D47" s="1609">
        <v>29738295.690000001</v>
      </c>
      <c r="E47" s="1609">
        <v>1282593.27</v>
      </c>
      <c r="F47" s="1609">
        <v>31575.25</v>
      </c>
      <c r="G47" s="1610">
        <v>0</v>
      </c>
      <c r="H47" s="1610">
        <v>0</v>
      </c>
      <c r="I47" s="1610">
        <v>0</v>
      </c>
      <c r="J47" s="1610">
        <v>0</v>
      </c>
      <c r="K47" s="1610">
        <v>0</v>
      </c>
      <c r="L47" s="1610">
        <v>0</v>
      </c>
      <c r="M47" s="1609">
        <v>983.28</v>
      </c>
    </row>
    <row r="48" spans="1:13" s="1612" customFormat="1" ht="25.15" customHeight="1">
      <c r="A48" s="1925"/>
      <c r="B48" s="1910"/>
      <c r="C48" s="1608" t="s">
        <v>931</v>
      </c>
      <c r="D48" s="1610">
        <v>0</v>
      </c>
      <c r="E48" s="1610">
        <v>0</v>
      </c>
      <c r="F48" s="1610">
        <v>0</v>
      </c>
      <c r="G48" s="1609">
        <v>847799.18</v>
      </c>
      <c r="H48" s="1610">
        <v>0</v>
      </c>
      <c r="I48" s="1609">
        <v>1222.67</v>
      </c>
      <c r="J48" s="1610">
        <v>0</v>
      </c>
      <c r="K48" s="1610">
        <v>0</v>
      </c>
      <c r="L48" s="1610">
        <v>0</v>
      </c>
      <c r="M48" s="1610">
        <v>0</v>
      </c>
    </row>
    <row r="49" spans="1:13" s="1612" customFormat="1" ht="25.15" customHeight="1">
      <c r="A49" s="1925"/>
      <c r="B49" s="1910"/>
      <c r="C49" s="1608" t="s">
        <v>932</v>
      </c>
      <c r="D49" s="1609">
        <v>9988796.6699999999</v>
      </c>
      <c r="E49" s="1609">
        <v>647846.14</v>
      </c>
      <c r="F49" s="1609">
        <v>3917.13</v>
      </c>
      <c r="G49" s="1610">
        <v>0</v>
      </c>
      <c r="H49" s="1610">
        <v>0</v>
      </c>
      <c r="I49" s="1610">
        <v>0</v>
      </c>
      <c r="J49" s="1610">
        <v>0</v>
      </c>
      <c r="K49" s="1610">
        <v>0</v>
      </c>
      <c r="L49" s="1610">
        <v>0</v>
      </c>
      <c r="M49" s="1609">
        <v>3357.71</v>
      </c>
    </row>
    <row r="50" spans="1:13" s="1612" customFormat="1" ht="25.15" customHeight="1">
      <c r="A50" s="1925"/>
      <c r="B50" s="1910"/>
      <c r="C50" s="1608" t="s">
        <v>933</v>
      </c>
      <c r="D50" s="1610">
        <v>0</v>
      </c>
      <c r="E50" s="1610">
        <v>0</v>
      </c>
      <c r="F50" s="1610">
        <v>0</v>
      </c>
      <c r="G50" s="1609">
        <v>826.71</v>
      </c>
      <c r="H50" s="1609">
        <v>65898.289999999994</v>
      </c>
      <c r="I50" s="1609">
        <v>176191.59</v>
      </c>
      <c r="J50" s="1610">
        <v>0</v>
      </c>
      <c r="K50" s="1609">
        <v>42116.21</v>
      </c>
      <c r="L50" s="1609">
        <v>40407.08</v>
      </c>
      <c r="M50" s="1610">
        <v>0</v>
      </c>
    </row>
    <row r="51" spans="1:13" s="1612" customFormat="1" ht="25.15" customHeight="1">
      <c r="A51" s="1925"/>
      <c r="B51" s="1910"/>
      <c r="C51" s="1608" t="s">
        <v>934</v>
      </c>
      <c r="D51" s="1609">
        <f>66578435.87+0.19</f>
        <v>66578436.059999995</v>
      </c>
      <c r="E51" s="1609">
        <v>1446384.56</v>
      </c>
      <c r="F51" s="1609">
        <v>54300.33</v>
      </c>
      <c r="G51" s="1610">
        <v>0</v>
      </c>
      <c r="H51" s="1610">
        <v>0</v>
      </c>
      <c r="I51" s="1610">
        <v>0</v>
      </c>
      <c r="J51" s="1610">
        <v>0</v>
      </c>
      <c r="K51" s="1610">
        <v>0</v>
      </c>
      <c r="L51" s="1610">
        <v>0</v>
      </c>
      <c r="M51" s="1610">
        <v>0</v>
      </c>
    </row>
    <row r="52" spans="1:13" s="1612" customFormat="1" ht="25.15" customHeight="1">
      <c r="A52" s="1925"/>
      <c r="B52" s="1910"/>
      <c r="C52" s="1608" t="s">
        <v>889</v>
      </c>
      <c r="D52" s="1610">
        <v>0</v>
      </c>
      <c r="E52" s="1610">
        <v>0</v>
      </c>
      <c r="F52" s="1609">
        <v>1108.1199999999999</v>
      </c>
      <c r="G52" s="1609">
        <v>60819.71</v>
      </c>
      <c r="H52" s="1609">
        <v>2264.41</v>
      </c>
      <c r="I52" s="1609">
        <v>60493.08</v>
      </c>
      <c r="J52" s="1609">
        <v>16722.8</v>
      </c>
      <c r="K52" s="1609">
        <v>3367.29</v>
      </c>
      <c r="L52" s="1609">
        <v>664120.76</v>
      </c>
      <c r="M52" s="1610">
        <v>0</v>
      </c>
    </row>
    <row r="53" spans="1:13" s="1612" customFormat="1" ht="25.15" customHeight="1">
      <c r="A53" s="1925"/>
      <c r="B53" s="1910"/>
      <c r="C53" s="1608" t="s">
        <v>839</v>
      </c>
      <c r="D53" s="1609">
        <v>14674206.350000001</v>
      </c>
      <c r="E53" s="1609">
        <v>5410593.8799999999</v>
      </c>
      <c r="F53" s="1609">
        <v>1702.29</v>
      </c>
      <c r="G53" s="1610">
        <v>0</v>
      </c>
      <c r="H53" s="1610">
        <v>0</v>
      </c>
      <c r="I53" s="1610">
        <v>0</v>
      </c>
      <c r="J53" s="1610">
        <v>0</v>
      </c>
      <c r="K53" s="1610">
        <v>0</v>
      </c>
      <c r="L53" s="1610">
        <v>0</v>
      </c>
      <c r="M53" s="1610">
        <v>0</v>
      </c>
    </row>
    <row r="54" spans="1:13" s="1612" customFormat="1" ht="25.15" customHeight="1">
      <c r="A54" s="1925"/>
      <c r="B54" s="1910"/>
      <c r="C54" s="1608" t="s">
        <v>890</v>
      </c>
      <c r="D54" s="1610">
        <v>0</v>
      </c>
      <c r="E54" s="1610">
        <v>0</v>
      </c>
      <c r="F54" s="1610">
        <v>0</v>
      </c>
      <c r="G54" s="1609">
        <v>30981.23</v>
      </c>
      <c r="H54" s="1609">
        <v>110155.37</v>
      </c>
      <c r="I54" s="1609">
        <v>257522.23</v>
      </c>
      <c r="J54" s="1609">
        <v>228215.15</v>
      </c>
      <c r="K54" s="1609">
        <v>2436.94</v>
      </c>
      <c r="L54" s="1609">
        <v>593184.04</v>
      </c>
      <c r="M54" s="1610">
        <v>0</v>
      </c>
    </row>
    <row r="55" spans="1:13" s="1612" customFormat="1" ht="25.15" customHeight="1">
      <c r="A55" s="1925"/>
      <c r="B55" s="1910"/>
      <c r="C55" s="1608" t="s">
        <v>840</v>
      </c>
      <c r="D55" s="1609">
        <v>29848059.800000001</v>
      </c>
      <c r="E55" s="1609">
        <v>2197601.3200000003</v>
      </c>
      <c r="F55" s="1609">
        <v>15733.05</v>
      </c>
      <c r="G55" s="1610">
        <v>0</v>
      </c>
      <c r="H55" s="1610">
        <v>0</v>
      </c>
      <c r="I55" s="1610">
        <v>0</v>
      </c>
      <c r="J55" s="1610">
        <v>0</v>
      </c>
      <c r="K55" s="1610">
        <v>0</v>
      </c>
      <c r="L55" s="1610">
        <v>0</v>
      </c>
      <c r="M55" s="1609">
        <v>49469.95</v>
      </c>
    </row>
    <row r="56" spans="1:13" s="1612" customFormat="1" ht="25.15" customHeight="1">
      <c r="A56" s="1925"/>
      <c r="B56" s="1910"/>
      <c r="C56" s="1608" t="s">
        <v>891</v>
      </c>
      <c r="D56" s="1610">
        <v>0</v>
      </c>
      <c r="E56" s="1610">
        <v>0</v>
      </c>
      <c r="F56" s="1609">
        <v>3663.53</v>
      </c>
      <c r="G56" s="1609">
        <v>1714515.39</v>
      </c>
      <c r="H56" s="1609">
        <v>1741.27</v>
      </c>
      <c r="I56" s="1609">
        <v>160110.60999999999</v>
      </c>
      <c r="J56" s="1609">
        <v>751194.08</v>
      </c>
      <c r="K56" s="1609">
        <v>764290.81</v>
      </c>
      <c r="L56" s="1609">
        <v>989523.39</v>
      </c>
      <c r="M56" s="1609">
        <v>71674.25</v>
      </c>
    </row>
    <row r="57" spans="1:13" s="1612" customFormat="1" ht="25.15" customHeight="1">
      <c r="A57" s="1925"/>
      <c r="B57" s="1910"/>
      <c r="C57" s="1608" t="s">
        <v>841</v>
      </c>
      <c r="D57" s="1609">
        <v>35819760.799999997</v>
      </c>
      <c r="E57" s="1609">
        <v>1016761.5499999999</v>
      </c>
      <c r="F57" s="1609">
        <v>39467.68</v>
      </c>
      <c r="G57" s="1610">
        <v>0</v>
      </c>
      <c r="H57" s="1610">
        <v>0</v>
      </c>
      <c r="I57" s="1610">
        <v>0</v>
      </c>
      <c r="J57" s="1610">
        <v>0</v>
      </c>
      <c r="K57" s="1610">
        <v>0</v>
      </c>
      <c r="L57" s="1610">
        <v>0</v>
      </c>
      <c r="M57" s="1610">
        <v>0</v>
      </c>
    </row>
    <row r="58" spans="1:13" s="1612" customFormat="1" ht="25.15" customHeight="1">
      <c r="A58" s="1925"/>
      <c r="B58" s="1910"/>
      <c r="C58" s="1608" t="s">
        <v>935</v>
      </c>
      <c r="D58" s="1610">
        <v>0</v>
      </c>
      <c r="E58" s="1610">
        <v>0</v>
      </c>
      <c r="F58" s="1609">
        <v>404127.93</v>
      </c>
      <c r="G58" s="1609">
        <v>1215758.82</v>
      </c>
      <c r="H58" s="1609">
        <v>107160.43</v>
      </c>
      <c r="I58" s="1609">
        <v>434767.81</v>
      </c>
      <c r="J58" s="1609">
        <v>82244.62</v>
      </c>
      <c r="K58" s="1609">
        <v>146636.41</v>
      </c>
      <c r="L58" s="1609">
        <v>1266537.92</v>
      </c>
      <c r="M58" s="1609">
        <v>3428836.45</v>
      </c>
    </row>
    <row r="59" spans="1:13" s="1612" customFormat="1" ht="25.15" customHeight="1">
      <c r="A59" s="1925"/>
      <c r="B59" s="1910"/>
      <c r="C59" s="1608" t="s">
        <v>927</v>
      </c>
      <c r="D59" s="1609">
        <v>16627424.41</v>
      </c>
      <c r="E59" s="1609">
        <v>2060056.3599999999</v>
      </c>
      <c r="F59" s="1609">
        <v>93892.65</v>
      </c>
      <c r="G59" s="1610">
        <v>0</v>
      </c>
      <c r="H59" s="1610">
        <v>0</v>
      </c>
      <c r="I59" s="1610">
        <v>0</v>
      </c>
      <c r="J59" s="1610">
        <v>0</v>
      </c>
      <c r="K59" s="1610">
        <v>0</v>
      </c>
      <c r="L59" s="1610">
        <v>0</v>
      </c>
      <c r="M59" s="1609">
        <v>64214.92</v>
      </c>
    </row>
    <row r="60" spans="1:13" s="1612" customFormat="1" ht="25.15" customHeight="1">
      <c r="A60" s="1925"/>
      <c r="B60" s="1910"/>
      <c r="C60" s="1608" t="s">
        <v>893</v>
      </c>
      <c r="D60" s="1610">
        <v>0</v>
      </c>
      <c r="E60" s="1610">
        <v>0</v>
      </c>
      <c r="F60" s="1610">
        <v>0</v>
      </c>
      <c r="G60" s="1609">
        <v>41021.51</v>
      </c>
      <c r="H60" s="1609">
        <v>102248.29</v>
      </c>
      <c r="I60" s="1610">
        <v>0</v>
      </c>
      <c r="J60" s="1610">
        <v>0</v>
      </c>
      <c r="K60" s="1609">
        <v>16882.41</v>
      </c>
      <c r="L60" s="1616">
        <v>450.11</v>
      </c>
      <c r="M60" s="1610">
        <v>0</v>
      </c>
    </row>
    <row r="61" spans="1:13" s="1612" customFormat="1" ht="25.15" customHeight="1">
      <c r="A61" s="1925"/>
      <c r="B61" s="1910"/>
      <c r="C61" s="1608" t="s">
        <v>843</v>
      </c>
      <c r="D61" s="1609">
        <v>10004708.790000001</v>
      </c>
      <c r="E61" s="1609">
        <v>1088450.04</v>
      </c>
      <c r="F61" s="1609">
        <v>21788635.199999999</v>
      </c>
      <c r="G61" s="1610">
        <v>0</v>
      </c>
      <c r="H61" s="1610">
        <v>0</v>
      </c>
      <c r="I61" s="1610">
        <v>0</v>
      </c>
      <c r="J61" s="1610">
        <v>0</v>
      </c>
      <c r="K61" s="1610">
        <v>0</v>
      </c>
      <c r="L61" s="1610">
        <v>0</v>
      </c>
      <c r="M61" s="1610">
        <v>0</v>
      </c>
    </row>
    <row r="62" spans="1:13" s="1612" customFormat="1" ht="25.15" customHeight="1">
      <c r="A62" s="1925"/>
      <c r="B62" s="1910"/>
      <c r="C62" s="1608" t="s">
        <v>894</v>
      </c>
      <c r="D62" s="1610">
        <v>0</v>
      </c>
      <c r="E62" s="1610">
        <v>0</v>
      </c>
      <c r="F62" s="1610">
        <v>0</v>
      </c>
      <c r="G62" s="1610">
        <v>0</v>
      </c>
      <c r="H62" s="1610">
        <v>0</v>
      </c>
      <c r="I62" s="1609">
        <v>62432.47</v>
      </c>
      <c r="J62" s="1609">
        <v>445899.23</v>
      </c>
      <c r="K62" s="1609">
        <v>63340.15</v>
      </c>
      <c r="L62" s="1610">
        <v>0</v>
      </c>
      <c r="M62" s="1610">
        <v>0</v>
      </c>
    </row>
    <row r="63" spans="1:13" s="1612" customFormat="1" ht="25.15" customHeight="1">
      <c r="A63" s="1925"/>
      <c r="B63" s="1910"/>
      <c r="C63" s="1608" t="s">
        <v>844</v>
      </c>
      <c r="D63" s="1609">
        <v>18532367</v>
      </c>
      <c r="E63" s="1609">
        <v>2060865.3699999999</v>
      </c>
      <c r="F63" s="1609">
        <v>23422.959999999999</v>
      </c>
      <c r="G63" s="1610">
        <v>0</v>
      </c>
      <c r="H63" s="1610">
        <v>0</v>
      </c>
      <c r="I63" s="1610">
        <v>0</v>
      </c>
      <c r="J63" s="1610">
        <v>0</v>
      </c>
      <c r="K63" s="1610">
        <v>0</v>
      </c>
      <c r="L63" s="1610">
        <v>0</v>
      </c>
      <c r="M63" s="1610">
        <v>0</v>
      </c>
    </row>
    <row r="64" spans="1:13" s="1612" customFormat="1" ht="25.15" customHeight="1">
      <c r="A64" s="1925"/>
      <c r="B64" s="1910"/>
      <c r="C64" s="1608" t="s">
        <v>895</v>
      </c>
      <c r="D64" s="1610">
        <v>0</v>
      </c>
      <c r="E64" s="1610">
        <v>0</v>
      </c>
      <c r="F64" s="1610">
        <v>0</v>
      </c>
      <c r="G64" s="1609">
        <v>38972.58</v>
      </c>
      <c r="H64" s="1609">
        <v>340000</v>
      </c>
      <c r="I64" s="1609">
        <v>140404.44</v>
      </c>
      <c r="J64" s="1610">
        <v>0</v>
      </c>
      <c r="K64" s="1609">
        <v>5151.58</v>
      </c>
      <c r="L64" s="1609">
        <v>728553.67</v>
      </c>
      <c r="M64" s="1610">
        <v>0</v>
      </c>
    </row>
    <row r="65" spans="1:13" s="1612" customFormat="1" ht="25.15" customHeight="1">
      <c r="A65" s="1925"/>
      <c r="B65" s="1910"/>
      <c r="C65" s="1608" t="s">
        <v>845</v>
      </c>
      <c r="D65" s="1609">
        <v>8141558.9900000002</v>
      </c>
      <c r="E65" s="1609">
        <v>541237.44999999995</v>
      </c>
      <c r="F65" s="1609">
        <v>10498.01</v>
      </c>
      <c r="G65" s="1610">
        <v>0</v>
      </c>
      <c r="H65" s="1610">
        <v>0</v>
      </c>
      <c r="I65" s="1610">
        <v>0</v>
      </c>
      <c r="J65" s="1610">
        <v>0</v>
      </c>
      <c r="K65" s="1610">
        <v>0</v>
      </c>
      <c r="L65" s="1610">
        <v>0</v>
      </c>
      <c r="M65" s="1610">
        <v>0</v>
      </c>
    </row>
    <row r="66" spans="1:13" s="1612" customFormat="1" ht="25.15" customHeight="1">
      <c r="A66" s="1925"/>
      <c r="B66" s="1910"/>
      <c r="C66" s="1608" t="s">
        <v>896</v>
      </c>
      <c r="D66" s="1610">
        <v>0</v>
      </c>
      <c r="E66" s="1610">
        <v>0</v>
      </c>
      <c r="F66" s="1610">
        <v>0</v>
      </c>
      <c r="G66" s="1610">
        <v>0</v>
      </c>
      <c r="H66" s="1610">
        <v>0</v>
      </c>
      <c r="I66" s="1610">
        <v>0</v>
      </c>
      <c r="J66" s="1609">
        <v>5659.01</v>
      </c>
      <c r="K66" s="1610">
        <v>0</v>
      </c>
      <c r="L66" s="1610">
        <v>0</v>
      </c>
      <c r="M66" s="1610">
        <v>0</v>
      </c>
    </row>
    <row r="67" spans="1:13" s="1612" customFormat="1" ht="25.15" customHeight="1">
      <c r="A67" s="1925"/>
      <c r="B67" s="1910"/>
      <c r="C67" s="1608" t="s">
        <v>936</v>
      </c>
      <c r="D67" s="1609">
        <v>41505750.960000001</v>
      </c>
      <c r="E67" s="1609">
        <v>2240286.0300000003</v>
      </c>
      <c r="F67" s="1609">
        <v>253328.83000000002</v>
      </c>
      <c r="G67" s="1610">
        <v>0</v>
      </c>
      <c r="H67" s="1610">
        <v>0</v>
      </c>
      <c r="I67" s="1610">
        <v>0</v>
      </c>
      <c r="J67" s="1610">
        <v>0</v>
      </c>
      <c r="K67" s="1610">
        <v>0</v>
      </c>
      <c r="L67" s="1610">
        <v>0</v>
      </c>
      <c r="M67" s="1610">
        <v>0</v>
      </c>
    </row>
    <row r="68" spans="1:13" s="1612" customFormat="1" ht="25.15" customHeight="1">
      <c r="A68" s="1925"/>
      <c r="B68" s="1910"/>
      <c r="C68" s="1608" t="s">
        <v>937</v>
      </c>
      <c r="D68" s="1610">
        <v>0</v>
      </c>
      <c r="E68" s="1610">
        <v>0</v>
      </c>
      <c r="F68" s="1609">
        <v>86949.440000000002</v>
      </c>
      <c r="G68" s="1609">
        <v>100430.57</v>
      </c>
      <c r="H68" s="1610">
        <v>0</v>
      </c>
      <c r="I68" s="1609">
        <v>253628.22</v>
      </c>
      <c r="J68" s="1609">
        <v>194705.77</v>
      </c>
      <c r="K68" s="1609">
        <v>1770551.73</v>
      </c>
      <c r="L68" s="1609">
        <v>297935.8</v>
      </c>
      <c r="M68" s="1610">
        <v>0</v>
      </c>
    </row>
    <row r="69" spans="1:13" s="1612" customFormat="1" ht="25.15" customHeight="1">
      <c r="A69" s="1925"/>
      <c r="B69" s="1910"/>
      <c r="C69" s="1608" t="s">
        <v>938</v>
      </c>
      <c r="D69" s="1609">
        <v>35982390.020000003</v>
      </c>
      <c r="E69" s="1609">
        <v>1606840.75</v>
      </c>
      <c r="F69" s="1609">
        <v>106635.08</v>
      </c>
      <c r="G69" s="1610">
        <v>0</v>
      </c>
      <c r="H69" s="1610">
        <v>0</v>
      </c>
      <c r="I69" s="1610">
        <v>0</v>
      </c>
      <c r="J69" s="1610">
        <v>0</v>
      </c>
      <c r="K69" s="1610">
        <v>0</v>
      </c>
      <c r="L69" s="1610">
        <v>0</v>
      </c>
      <c r="M69" s="1610">
        <v>0</v>
      </c>
    </row>
    <row r="70" spans="1:13" s="1612" customFormat="1" ht="25.15" customHeight="1">
      <c r="A70" s="1925"/>
      <c r="B70" s="1910"/>
      <c r="C70" s="1608" t="s">
        <v>939</v>
      </c>
      <c r="D70" s="1610">
        <v>0</v>
      </c>
      <c r="E70" s="1610">
        <v>0</v>
      </c>
      <c r="F70" s="1610">
        <v>0</v>
      </c>
      <c r="G70" s="1609">
        <v>297132.28000000003</v>
      </c>
      <c r="H70" s="1616">
        <v>483.17</v>
      </c>
      <c r="I70" s="1610">
        <v>0</v>
      </c>
      <c r="J70" s="1609">
        <v>259189.4</v>
      </c>
      <c r="K70" s="1609">
        <v>403528.29</v>
      </c>
      <c r="L70" s="1609">
        <v>10179</v>
      </c>
      <c r="M70" s="1610">
        <v>0</v>
      </c>
    </row>
    <row r="71" spans="1:13" s="1612" customFormat="1" ht="25.15" customHeight="1">
      <c r="A71" s="1925"/>
      <c r="B71" s="1910"/>
      <c r="C71" s="1608" t="s">
        <v>940</v>
      </c>
      <c r="D71" s="1609">
        <v>14679933.33</v>
      </c>
      <c r="E71" s="1609">
        <v>749158.42999999993</v>
      </c>
      <c r="F71" s="1609">
        <v>26030.74</v>
      </c>
      <c r="G71" s="1610">
        <v>0</v>
      </c>
      <c r="H71" s="1610">
        <v>0</v>
      </c>
      <c r="I71" s="1610">
        <v>0</v>
      </c>
      <c r="J71" s="1610">
        <v>0</v>
      </c>
      <c r="K71" s="1610">
        <v>0</v>
      </c>
      <c r="L71" s="1610">
        <v>0</v>
      </c>
      <c r="M71" s="1609">
        <v>23278.35</v>
      </c>
    </row>
    <row r="72" spans="1:13" s="1612" customFormat="1" ht="25.15" customHeight="1">
      <c r="A72" s="1925"/>
      <c r="B72" s="1910"/>
      <c r="C72" s="1608" t="s">
        <v>899</v>
      </c>
      <c r="D72" s="1610">
        <v>0</v>
      </c>
      <c r="E72" s="1610">
        <v>0</v>
      </c>
      <c r="F72" s="1610">
        <v>0</v>
      </c>
      <c r="G72" s="1609">
        <v>218790</v>
      </c>
      <c r="H72" s="1609">
        <v>36796.379999999997</v>
      </c>
      <c r="I72" s="1609">
        <v>214466.08</v>
      </c>
      <c r="J72" s="1609">
        <v>20753.18</v>
      </c>
      <c r="K72" s="1609">
        <v>1826844.06</v>
      </c>
      <c r="L72" s="1609">
        <v>147481.43</v>
      </c>
      <c r="M72" s="1609">
        <v>8695.99</v>
      </c>
    </row>
    <row r="73" spans="1:13" s="1612" customFormat="1" ht="25.15" customHeight="1">
      <c r="A73" s="1925"/>
      <c r="B73" s="1910"/>
      <c r="C73" s="1608" t="s">
        <v>848</v>
      </c>
      <c r="D73" s="1609">
        <v>6396747.0700000003</v>
      </c>
      <c r="E73" s="1609">
        <v>1318891.56</v>
      </c>
      <c r="F73" s="1609">
        <v>5863.01</v>
      </c>
      <c r="G73" s="1610">
        <v>0</v>
      </c>
      <c r="H73" s="1610">
        <v>0</v>
      </c>
      <c r="I73" s="1610">
        <v>0</v>
      </c>
      <c r="J73" s="1610">
        <v>0</v>
      </c>
      <c r="K73" s="1610">
        <v>0</v>
      </c>
      <c r="L73" s="1610">
        <v>0</v>
      </c>
      <c r="M73" s="1609">
        <v>169863.53</v>
      </c>
    </row>
    <row r="74" spans="1:13" s="1612" customFormat="1" ht="25.15" customHeight="1">
      <c r="A74" s="1925"/>
      <c r="B74" s="1910"/>
      <c r="C74" s="1608" t="s">
        <v>900</v>
      </c>
      <c r="D74" s="1610">
        <v>0</v>
      </c>
      <c r="E74" s="1610">
        <v>0</v>
      </c>
      <c r="F74" s="1610">
        <v>0</v>
      </c>
      <c r="G74" s="1610">
        <v>0</v>
      </c>
      <c r="H74" s="1609">
        <v>330494.61</v>
      </c>
      <c r="I74" s="1610">
        <v>0</v>
      </c>
      <c r="J74" s="1609">
        <v>186873.91</v>
      </c>
      <c r="K74" s="1609">
        <v>191396.87</v>
      </c>
      <c r="L74" s="1609">
        <v>76989.820000000007</v>
      </c>
      <c r="M74" s="1610">
        <v>0</v>
      </c>
    </row>
    <row r="75" spans="1:13" s="1612" customFormat="1" ht="25.15" customHeight="1">
      <c r="A75" s="1925"/>
      <c r="B75" s="1910"/>
      <c r="C75" s="1608" t="s">
        <v>849</v>
      </c>
      <c r="D75" s="1609">
        <v>15368351.780000001</v>
      </c>
      <c r="E75" s="1609">
        <v>2020015.6099999999</v>
      </c>
      <c r="F75" s="1609">
        <v>60635.119999999995</v>
      </c>
      <c r="G75" s="1610">
        <v>0</v>
      </c>
      <c r="H75" s="1610">
        <v>0</v>
      </c>
      <c r="I75" s="1610">
        <v>0</v>
      </c>
      <c r="J75" s="1610">
        <v>0</v>
      </c>
      <c r="K75" s="1610">
        <v>0</v>
      </c>
      <c r="L75" s="1610">
        <v>0</v>
      </c>
      <c r="M75" s="1610">
        <v>0</v>
      </c>
    </row>
    <row r="76" spans="1:13" s="1612" customFormat="1" ht="25.15" customHeight="1">
      <c r="A76" s="1925"/>
      <c r="B76" s="1910"/>
      <c r="C76" s="1608" t="s">
        <v>901</v>
      </c>
      <c r="D76" s="1610">
        <v>0</v>
      </c>
      <c r="E76" s="1610">
        <v>0</v>
      </c>
      <c r="F76" s="1616">
        <v>125.08</v>
      </c>
      <c r="G76" s="1609">
        <v>35072.15</v>
      </c>
      <c r="H76" s="1609">
        <v>57959.77</v>
      </c>
      <c r="I76" s="1609">
        <v>1206.72</v>
      </c>
      <c r="J76" s="1609">
        <v>9617.67</v>
      </c>
      <c r="K76" s="1609">
        <v>28479.66</v>
      </c>
      <c r="L76" s="1609">
        <v>30090.63</v>
      </c>
      <c r="M76" s="1610">
        <v>0</v>
      </c>
    </row>
    <row r="77" spans="1:13" s="1612" customFormat="1" ht="25.15" customHeight="1">
      <c r="A77" s="1925"/>
      <c r="B77" s="1911"/>
      <c r="C77" s="1608" t="s">
        <v>941</v>
      </c>
      <c r="D77" s="1609">
        <v>32070342.859999999</v>
      </c>
      <c r="E77" s="1609">
        <v>369787.17</v>
      </c>
      <c r="F77" s="1609">
        <v>4764.7700000000004</v>
      </c>
      <c r="G77" s="1610">
        <v>0</v>
      </c>
      <c r="H77" s="1610">
        <v>0</v>
      </c>
      <c r="I77" s="1610">
        <v>0</v>
      </c>
      <c r="J77" s="1610">
        <v>0</v>
      </c>
      <c r="K77" s="1610">
        <v>0</v>
      </c>
      <c r="L77" s="1610">
        <v>0</v>
      </c>
      <c r="M77" s="1609">
        <v>456737.32999999996</v>
      </c>
    </row>
    <row r="78" spans="1:13" s="1612" customFormat="1" ht="25.15" customHeight="1">
      <c r="A78" s="1925"/>
      <c r="B78" s="1603">
        <v>801</v>
      </c>
      <c r="C78" s="1608" t="s">
        <v>816</v>
      </c>
      <c r="D78" s="1609">
        <v>9148471.3100000005</v>
      </c>
      <c r="E78" s="1609">
        <v>3219975.93</v>
      </c>
      <c r="F78" s="1609">
        <v>3594393.57</v>
      </c>
      <c r="G78" s="1610">
        <v>0</v>
      </c>
      <c r="H78" s="1610">
        <v>0</v>
      </c>
      <c r="I78" s="1610">
        <v>0</v>
      </c>
      <c r="J78" s="1610">
        <v>0</v>
      </c>
      <c r="K78" s="1610">
        <v>0</v>
      </c>
      <c r="L78" s="1610">
        <v>0</v>
      </c>
      <c r="M78" s="1610">
        <v>0</v>
      </c>
    </row>
    <row r="79" spans="1:13" s="1612" customFormat="1" ht="25.15" customHeight="1">
      <c r="A79" s="1925"/>
      <c r="B79" s="1603">
        <v>851</v>
      </c>
      <c r="C79" s="1608" t="s">
        <v>816</v>
      </c>
      <c r="D79" s="1609">
        <v>17690.45</v>
      </c>
      <c r="E79" s="1609">
        <v>51044.98</v>
      </c>
      <c r="F79" s="1610">
        <v>0</v>
      </c>
      <c r="G79" s="1610">
        <v>0</v>
      </c>
      <c r="H79" s="1610">
        <v>0</v>
      </c>
      <c r="I79" s="1610">
        <v>0</v>
      </c>
      <c r="J79" s="1610">
        <v>0</v>
      </c>
      <c r="K79" s="1610">
        <v>0</v>
      </c>
      <c r="L79" s="1610">
        <v>0</v>
      </c>
      <c r="M79" s="1610">
        <v>0</v>
      </c>
    </row>
    <row r="80" spans="1:13" s="1612" customFormat="1" ht="25.15" customHeight="1">
      <c r="A80" s="1925"/>
      <c r="B80" s="1603">
        <v>852</v>
      </c>
      <c r="C80" s="1608" t="s">
        <v>816</v>
      </c>
      <c r="D80" s="1609">
        <v>253603.84</v>
      </c>
      <c r="E80" s="1610">
        <v>0</v>
      </c>
      <c r="F80" s="1610">
        <v>0</v>
      </c>
      <c r="G80" s="1610">
        <v>0</v>
      </c>
      <c r="H80" s="1610">
        <v>0</v>
      </c>
      <c r="I80" s="1610">
        <v>0</v>
      </c>
      <c r="J80" s="1610">
        <v>0</v>
      </c>
      <c r="K80" s="1610">
        <v>0</v>
      </c>
      <c r="L80" s="1610">
        <v>0</v>
      </c>
      <c r="M80" s="1610">
        <v>0</v>
      </c>
    </row>
    <row r="81" spans="1:13" s="1612" customFormat="1" ht="25.15" customHeight="1">
      <c r="A81" s="1926"/>
      <c r="B81" s="1603">
        <v>853</v>
      </c>
      <c r="C81" s="1608" t="s">
        <v>816</v>
      </c>
      <c r="D81" s="1609">
        <v>7689376.1500000004</v>
      </c>
      <c r="E81" s="1609">
        <v>885568.65</v>
      </c>
      <c r="F81" s="1609">
        <v>51069.34</v>
      </c>
      <c r="G81" s="1610">
        <v>0</v>
      </c>
      <c r="H81" s="1610">
        <v>0</v>
      </c>
      <c r="I81" s="1610">
        <v>0</v>
      </c>
      <c r="J81" s="1610">
        <v>0</v>
      </c>
      <c r="K81" s="1610">
        <v>0</v>
      </c>
      <c r="L81" s="1610">
        <v>0</v>
      </c>
      <c r="M81" s="1609">
        <v>18100.7</v>
      </c>
    </row>
    <row r="82" spans="1:13" s="1612" customFormat="1" ht="25.15" customHeight="1">
      <c r="A82" s="1927">
        <v>37</v>
      </c>
      <c r="B82" s="1909">
        <v>755</v>
      </c>
      <c r="C82" s="1608" t="s">
        <v>929</v>
      </c>
      <c r="D82" s="1610">
        <v>0</v>
      </c>
      <c r="E82" s="1610">
        <v>0</v>
      </c>
      <c r="F82" s="1610">
        <v>0</v>
      </c>
      <c r="G82" s="1610">
        <v>0</v>
      </c>
      <c r="H82" s="1609">
        <v>4250</v>
      </c>
      <c r="I82" s="1610">
        <v>0</v>
      </c>
      <c r="J82" s="1610">
        <v>0</v>
      </c>
      <c r="K82" s="1610">
        <v>0</v>
      </c>
      <c r="L82" s="1610">
        <v>0</v>
      </c>
      <c r="M82" s="1610">
        <v>0</v>
      </c>
    </row>
    <row r="83" spans="1:13" s="1612" customFormat="1" ht="25.15" customHeight="1">
      <c r="A83" s="1929"/>
      <c r="B83" s="1911"/>
      <c r="C83" s="1608" t="s">
        <v>816</v>
      </c>
      <c r="D83" s="1609">
        <v>553666.86</v>
      </c>
      <c r="E83" s="1609">
        <v>12647.19</v>
      </c>
      <c r="F83" s="1610">
        <v>0</v>
      </c>
      <c r="G83" s="1610">
        <v>0</v>
      </c>
      <c r="H83" s="1610">
        <v>0</v>
      </c>
      <c r="I83" s="1610">
        <v>0</v>
      </c>
      <c r="J83" s="1610">
        <v>0</v>
      </c>
      <c r="K83" s="1610">
        <v>0</v>
      </c>
      <c r="L83" s="1610">
        <v>0</v>
      </c>
      <c r="M83" s="1610">
        <v>0</v>
      </c>
    </row>
    <row r="84" spans="1:13" s="1612" customFormat="1" ht="25.15" customHeight="1">
      <c r="A84" s="1927">
        <v>39</v>
      </c>
      <c r="B84" s="1909">
        <v>600</v>
      </c>
      <c r="C84" s="1608" t="s">
        <v>855</v>
      </c>
      <c r="D84" s="1616">
        <v>0.9</v>
      </c>
      <c r="E84" s="1610">
        <v>0</v>
      </c>
      <c r="F84" s="1610">
        <v>0</v>
      </c>
      <c r="G84" s="1610">
        <v>0</v>
      </c>
      <c r="H84" s="1610">
        <v>0</v>
      </c>
      <c r="I84" s="1610">
        <v>0</v>
      </c>
      <c r="J84" s="1610">
        <v>0</v>
      </c>
      <c r="K84" s="1610">
        <v>0</v>
      </c>
      <c r="L84" s="1610">
        <v>0</v>
      </c>
      <c r="M84" s="1610">
        <v>0</v>
      </c>
    </row>
    <row r="85" spans="1:13" s="1612" customFormat="1" ht="25.15" customHeight="1">
      <c r="A85" s="1928"/>
      <c r="B85" s="1910"/>
      <c r="C85" s="1608" t="s">
        <v>828</v>
      </c>
      <c r="D85" s="1609">
        <v>22297633.98</v>
      </c>
      <c r="E85" s="1609">
        <v>1096351.46</v>
      </c>
      <c r="F85" s="1610">
        <v>0</v>
      </c>
      <c r="G85" s="1610">
        <v>0</v>
      </c>
      <c r="H85" s="1610">
        <v>0</v>
      </c>
      <c r="I85" s="1610">
        <v>0</v>
      </c>
      <c r="J85" s="1610">
        <v>0</v>
      </c>
      <c r="K85" s="1610">
        <v>0</v>
      </c>
      <c r="L85" s="1610">
        <v>0</v>
      </c>
      <c r="M85" s="1610">
        <v>0</v>
      </c>
    </row>
    <row r="86" spans="1:13" s="1612" customFormat="1" ht="25.15" customHeight="1">
      <c r="A86" s="1928"/>
      <c r="B86" s="1910"/>
      <c r="C86" s="1608" t="s">
        <v>925</v>
      </c>
      <c r="D86" s="1610">
        <v>0</v>
      </c>
      <c r="E86" s="1610">
        <v>0</v>
      </c>
      <c r="F86" s="1609">
        <v>17142.61</v>
      </c>
      <c r="G86" s="1610">
        <v>0</v>
      </c>
      <c r="H86" s="1610">
        <v>0</v>
      </c>
      <c r="I86" s="1609">
        <v>549665.26</v>
      </c>
      <c r="J86" s="1609">
        <v>122384.75</v>
      </c>
      <c r="K86" s="1610">
        <v>0</v>
      </c>
      <c r="L86" s="1610">
        <v>0</v>
      </c>
      <c r="M86" s="1610">
        <v>0</v>
      </c>
    </row>
    <row r="87" spans="1:13" s="1612" customFormat="1" ht="25.15" customHeight="1">
      <c r="A87" s="1929"/>
      <c r="B87" s="1911"/>
      <c r="C87" s="1608" t="s">
        <v>851</v>
      </c>
      <c r="D87" s="1609">
        <v>4795012.01</v>
      </c>
      <c r="E87" s="1610">
        <v>0</v>
      </c>
      <c r="F87" s="1610">
        <v>0</v>
      </c>
      <c r="G87" s="1610">
        <v>0</v>
      </c>
      <c r="H87" s="1610">
        <v>0</v>
      </c>
      <c r="I87" s="1610">
        <v>0</v>
      </c>
      <c r="J87" s="1610">
        <v>0</v>
      </c>
      <c r="K87" s="1610">
        <v>0</v>
      </c>
      <c r="L87" s="1610">
        <v>0</v>
      </c>
      <c r="M87" s="1610">
        <v>0</v>
      </c>
    </row>
    <row r="88" spans="1:13" s="1612" customFormat="1" ht="25.15" customHeight="1">
      <c r="A88" s="1927">
        <v>41</v>
      </c>
      <c r="B88" s="1930" t="s">
        <v>363</v>
      </c>
      <c r="C88" s="1608" t="s">
        <v>828</v>
      </c>
      <c r="D88" s="1609">
        <v>1463702.05</v>
      </c>
      <c r="E88" s="1609">
        <v>147169</v>
      </c>
      <c r="F88" s="1610">
        <v>0</v>
      </c>
      <c r="G88" s="1610">
        <v>0</v>
      </c>
      <c r="H88" s="1610">
        <v>0</v>
      </c>
      <c r="I88" s="1610">
        <v>0</v>
      </c>
      <c r="J88" s="1610">
        <v>0</v>
      </c>
      <c r="K88" s="1610">
        <v>0</v>
      </c>
      <c r="L88" s="1610">
        <v>0</v>
      </c>
      <c r="M88" s="1616">
        <v>0.32</v>
      </c>
    </row>
    <row r="89" spans="1:13" s="1612" customFormat="1" ht="25.15" customHeight="1">
      <c r="A89" s="1928"/>
      <c r="B89" s="1931"/>
      <c r="C89" s="1608" t="s">
        <v>925</v>
      </c>
      <c r="D89" s="1610">
        <v>0</v>
      </c>
      <c r="E89" s="1610">
        <v>0</v>
      </c>
      <c r="F89" s="1610">
        <v>0</v>
      </c>
      <c r="G89" s="1609">
        <v>24480</v>
      </c>
      <c r="H89" s="1610">
        <v>0</v>
      </c>
      <c r="I89" s="1610">
        <v>0</v>
      </c>
      <c r="J89" s="1610">
        <v>0</v>
      </c>
      <c r="K89" s="1610">
        <v>0</v>
      </c>
      <c r="L89" s="1610">
        <v>0</v>
      </c>
      <c r="M89" s="1610">
        <v>0</v>
      </c>
    </row>
    <row r="90" spans="1:13" s="1612" customFormat="1" ht="25.15" customHeight="1">
      <c r="A90" s="1928"/>
      <c r="B90" s="1619" t="s">
        <v>422</v>
      </c>
      <c r="C90" s="1608" t="s">
        <v>828</v>
      </c>
      <c r="D90" s="1616">
        <v>3.34</v>
      </c>
      <c r="E90" s="1610">
        <v>0</v>
      </c>
      <c r="F90" s="1610">
        <v>0</v>
      </c>
      <c r="G90" s="1610">
        <v>0</v>
      </c>
      <c r="H90" s="1610">
        <v>0</v>
      </c>
      <c r="I90" s="1610">
        <v>0</v>
      </c>
      <c r="J90" s="1610">
        <v>0</v>
      </c>
      <c r="K90" s="1610">
        <v>0</v>
      </c>
      <c r="L90" s="1610">
        <v>0</v>
      </c>
      <c r="M90" s="1610">
        <v>0</v>
      </c>
    </row>
    <row r="91" spans="1:13" s="1612" customFormat="1" ht="25.15" customHeight="1">
      <c r="A91" s="1928"/>
      <c r="B91" s="1909">
        <v>900</v>
      </c>
      <c r="C91" s="1608" t="s">
        <v>924</v>
      </c>
      <c r="D91" s="1610">
        <v>0</v>
      </c>
      <c r="E91" s="1609">
        <v>14612.24</v>
      </c>
      <c r="F91" s="1610">
        <v>0</v>
      </c>
      <c r="G91" s="1616">
        <v>192.8</v>
      </c>
      <c r="H91" s="1610">
        <v>0</v>
      </c>
      <c r="I91" s="1610">
        <v>0</v>
      </c>
      <c r="J91" s="1610">
        <v>0</v>
      </c>
      <c r="K91" s="1610">
        <v>0</v>
      </c>
      <c r="L91" s="1610">
        <v>0</v>
      </c>
      <c r="M91" s="1610">
        <v>0</v>
      </c>
    </row>
    <row r="92" spans="1:13" s="1612" customFormat="1" ht="25.15" customHeight="1">
      <c r="A92" s="1928"/>
      <c r="B92" s="1910"/>
      <c r="C92" s="1608" t="s">
        <v>929</v>
      </c>
      <c r="D92" s="1610">
        <v>0</v>
      </c>
      <c r="E92" s="1609">
        <v>29923.88</v>
      </c>
      <c r="F92" s="1610">
        <v>0</v>
      </c>
      <c r="G92" s="1610">
        <v>0</v>
      </c>
      <c r="H92" s="1610">
        <v>0</v>
      </c>
      <c r="I92" s="1610">
        <v>0</v>
      </c>
      <c r="J92" s="1610">
        <v>0</v>
      </c>
      <c r="K92" s="1610">
        <v>0</v>
      </c>
      <c r="L92" s="1610">
        <v>0</v>
      </c>
      <c r="M92" s="1610">
        <v>0</v>
      </c>
    </row>
    <row r="93" spans="1:13" s="1612" customFormat="1" ht="25.15" customHeight="1">
      <c r="A93" s="1929"/>
      <c r="B93" s="1911"/>
      <c r="C93" s="1608" t="s">
        <v>828</v>
      </c>
      <c r="D93" s="1609">
        <v>77737434.340000004</v>
      </c>
      <c r="E93" s="1609">
        <v>172124.2</v>
      </c>
      <c r="F93" s="1610">
        <v>0</v>
      </c>
      <c r="G93" s="1610">
        <v>0</v>
      </c>
      <c r="H93" s="1610">
        <v>0</v>
      </c>
      <c r="I93" s="1610">
        <v>0</v>
      </c>
      <c r="J93" s="1610">
        <v>0</v>
      </c>
      <c r="K93" s="1610">
        <v>0</v>
      </c>
      <c r="L93" s="1610">
        <v>0</v>
      </c>
      <c r="M93" s="1616">
        <v>48.74</v>
      </c>
    </row>
    <row r="94" spans="1:13" s="1612" customFormat="1" ht="25.15" customHeight="1">
      <c r="A94" s="1927">
        <v>46</v>
      </c>
      <c r="B94" s="1603">
        <v>750</v>
      </c>
      <c r="C94" s="1608" t="s">
        <v>816</v>
      </c>
      <c r="D94" s="1609">
        <v>2630.8</v>
      </c>
      <c r="E94" s="1610">
        <v>0</v>
      </c>
      <c r="F94" s="1610">
        <v>0</v>
      </c>
      <c r="G94" s="1610">
        <v>0</v>
      </c>
      <c r="H94" s="1610">
        <v>0</v>
      </c>
      <c r="I94" s="1610">
        <v>0</v>
      </c>
      <c r="J94" s="1610">
        <v>0</v>
      </c>
      <c r="K94" s="1610">
        <v>0</v>
      </c>
      <c r="L94" s="1610">
        <v>0</v>
      </c>
      <c r="M94" s="1610">
        <v>0</v>
      </c>
    </row>
    <row r="95" spans="1:13" s="1612" customFormat="1" ht="25.15" customHeight="1">
      <c r="A95" s="1928"/>
      <c r="B95" s="1909">
        <v>851</v>
      </c>
      <c r="C95" s="1608" t="s">
        <v>828</v>
      </c>
      <c r="D95" s="1609">
        <v>16140804.439999999</v>
      </c>
      <c r="E95" s="1609">
        <v>30671.26</v>
      </c>
      <c r="F95" s="1610">
        <v>0</v>
      </c>
      <c r="G95" s="1610">
        <v>0</v>
      </c>
      <c r="H95" s="1610">
        <v>0</v>
      </c>
      <c r="I95" s="1610">
        <v>0</v>
      </c>
      <c r="J95" s="1610">
        <v>0</v>
      </c>
      <c r="K95" s="1610">
        <v>0</v>
      </c>
      <c r="L95" s="1610">
        <v>0</v>
      </c>
      <c r="M95" s="1610">
        <v>0</v>
      </c>
    </row>
    <row r="96" spans="1:13" s="1612" customFormat="1" ht="25.15" customHeight="1">
      <c r="A96" s="1928"/>
      <c r="B96" s="1910"/>
      <c r="C96" s="1608" t="s">
        <v>925</v>
      </c>
      <c r="D96" s="1610">
        <v>0</v>
      </c>
      <c r="E96" s="1610">
        <v>0</v>
      </c>
      <c r="F96" s="1610">
        <v>0</v>
      </c>
      <c r="G96" s="1610">
        <v>0</v>
      </c>
      <c r="H96" s="1609">
        <v>14607.38</v>
      </c>
      <c r="I96" s="1609">
        <v>111340.96</v>
      </c>
      <c r="J96" s="1610">
        <v>0</v>
      </c>
      <c r="K96" s="1610">
        <v>0</v>
      </c>
      <c r="L96" s="1610">
        <v>0</v>
      </c>
      <c r="M96" s="1610">
        <v>0</v>
      </c>
    </row>
    <row r="97" spans="1:14" s="1612" customFormat="1" ht="25.15" customHeight="1">
      <c r="A97" s="1929"/>
      <c r="B97" s="1911"/>
      <c r="C97" s="1608" t="s">
        <v>816</v>
      </c>
      <c r="D97" s="1609">
        <v>5628669.6100000003</v>
      </c>
      <c r="E97" s="1609">
        <v>112422.93</v>
      </c>
      <c r="F97" s="1609">
        <v>21359.06</v>
      </c>
      <c r="G97" s="1610">
        <v>0</v>
      </c>
      <c r="H97" s="1610">
        <v>0</v>
      </c>
      <c r="I97" s="1610">
        <v>0</v>
      </c>
      <c r="J97" s="1610">
        <v>0</v>
      </c>
      <c r="K97" s="1610">
        <v>0</v>
      </c>
      <c r="L97" s="1610">
        <v>0</v>
      </c>
      <c r="M97" s="1616">
        <v>0.02</v>
      </c>
    </row>
    <row r="98" spans="1:14" s="1612" customFormat="1" ht="25.15" customHeight="1">
      <c r="A98" s="1927">
        <v>47</v>
      </c>
      <c r="B98" s="1909">
        <v>150</v>
      </c>
      <c r="C98" s="1608" t="s">
        <v>828</v>
      </c>
      <c r="D98" s="1609">
        <v>5013633.4400000004</v>
      </c>
      <c r="E98" s="1609">
        <v>5612</v>
      </c>
      <c r="F98" s="1610">
        <v>0</v>
      </c>
      <c r="G98" s="1610">
        <v>0</v>
      </c>
      <c r="H98" s="1610">
        <v>0</v>
      </c>
      <c r="I98" s="1610">
        <v>0</v>
      </c>
      <c r="J98" s="1610">
        <v>0</v>
      </c>
      <c r="K98" s="1610">
        <v>0</v>
      </c>
      <c r="L98" s="1610">
        <v>0</v>
      </c>
      <c r="M98" s="1610">
        <v>0</v>
      </c>
    </row>
    <row r="99" spans="1:14" s="1612" customFormat="1" ht="25.15" customHeight="1">
      <c r="A99" s="1928"/>
      <c r="B99" s="1911"/>
      <c r="C99" s="1608" t="s">
        <v>925</v>
      </c>
      <c r="D99" s="1610">
        <v>0</v>
      </c>
      <c r="E99" s="1610">
        <v>0</v>
      </c>
      <c r="F99" s="1609">
        <v>139784.51999999999</v>
      </c>
      <c r="G99" s="1609">
        <v>74419.95</v>
      </c>
      <c r="H99" s="1610">
        <v>0</v>
      </c>
      <c r="I99" s="1609">
        <v>25686.1</v>
      </c>
      <c r="J99" s="1609">
        <v>66329.02</v>
      </c>
      <c r="K99" s="1609">
        <v>2169977.85</v>
      </c>
      <c r="L99" s="1610">
        <v>0</v>
      </c>
      <c r="M99" s="1610">
        <v>0</v>
      </c>
    </row>
    <row r="100" spans="1:14" s="1612" customFormat="1" ht="25.15" customHeight="1">
      <c r="A100" s="1929"/>
      <c r="B100" s="1603">
        <v>900</v>
      </c>
      <c r="C100" s="1608" t="s">
        <v>828</v>
      </c>
      <c r="D100" s="1609">
        <v>68152565.519999996</v>
      </c>
      <c r="E100" s="1609">
        <v>1755937.33</v>
      </c>
      <c r="F100" s="1610">
        <v>0</v>
      </c>
      <c r="G100" s="1610">
        <v>0</v>
      </c>
      <c r="H100" s="1610">
        <v>0</v>
      </c>
      <c r="I100" s="1610">
        <v>0</v>
      </c>
      <c r="J100" s="1610">
        <v>0</v>
      </c>
      <c r="K100" s="1610">
        <v>0</v>
      </c>
      <c r="L100" s="1610">
        <v>0</v>
      </c>
      <c r="M100" s="1610">
        <v>0</v>
      </c>
    </row>
    <row r="101" spans="1:14" s="1612" customFormat="1" ht="25.15" customHeight="1">
      <c r="A101" s="1611">
        <v>49</v>
      </c>
      <c r="B101" s="1603">
        <v>750</v>
      </c>
      <c r="C101" s="1608" t="s">
        <v>814</v>
      </c>
      <c r="D101" s="1609">
        <v>574.54</v>
      </c>
      <c r="E101" s="1610">
        <v>0</v>
      </c>
      <c r="F101" s="1610">
        <v>0</v>
      </c>
      <c r="G101" s="1610">
        <v>0</v>
      </c>
      <c r="H101" s="1610">
        <v>0</v>
      </c>
      <c r="I101" s="1610">
        <v>0</v>
      </c>
      <c r="J101" s="1610">
        <v>0</v>
      </c>
      <c r="K101" s="1610">
        <v>0</v>
      </c>
      <c r="L101" s="1610">
        <v>0</v>
      </c>
      <c r="M101" s="1610">
        <v>0</v>
      </c>
    </row>
    <row r="102" spans="1:14" s="1620" customFormat="1" ht="25.15" customHeight="1">
      <c r="A102" s="1927">
        <v>62</v>
      </c>
      <c r="B102" s="1932">
        <v>50</v>
      </c>
      <c r="C102" s="1608" t="s">
        <v>942</v>
      </c>
      <c r="D102" s="1609">
        <v>3610385.42</v>
      </c>
      <c r="E102" s="1609">
        <v>461462.31</v>
      </c>
      <c r="F102" s="1610">
        <v>0</v>
      </c>
      <c r="G102" s="1610">
        <v>0</v>
      </c>
      <c r="H102" s="1610">
        <v>0</v>
      </c>
      <c r="I102" s="1610">
        <v>0</v>
      </c>
      <c r="J102" s="1610">
        <v>0</v>
      </c>
      <c r="K102" s="1610">
        <v>0</v>
      </c>
      <c r="L102" s="1610">
        <v>0</v>
      </c>
      <c r="M102" s="1609">
        <v>136318.04</v>
      </c>
    </row>
    <row r="103" spans="1:14" s="1612" customFormat="1" ht="25.15" customHeight="1">
      <c r="A103" s="1929"/>
      <c r="B103" s="1933"/>
      <c r="C103" s="1621" t="s">
        <v>943</v>
      </c>
      <c r="D103" s="1610">
        <v>0</v>
      </c>
      <c r="E103" s="1610">
        <v>0</v>
      </c>
      <c r="F103" s="1610">
        <v>0</v>
      </c>
      <c r="G103" s="1609">
        <v>146213.1</v>
      </c>
      <c r="H103" s="1609">
        <v>766380.11</v>
      </c>
      <c r="I103" s="1609">
        <v>340698.51</v>
      </c>
      <c r="J103" s="1609">
        <v>125091.7</v>
      </c>
      <c r="K103" s="1609">
        <v>323875.09000000003</v>
      </c>
      <c r="L103" s="1609">
        <v>822.99</v>
      </c>
      <c r="M103" s="1609">
        <v>1532396.25</v>
      </c>
    </row>
    <row r="104" spans="1:14" s="1612" customFormat="1" ht="25.15" customHeight="1">
      <c r="A104" s="1611">
        <v>64</v>
      </c>
      <c r="B104" s="1622">
        <v>750</v>
      </c>
      <c r="C104" s="1608" t="s">
        <v>814</v>
      </c>
      <c r="D104" s="1609">
        <v>2449.7399999999998</v>
      </c>
      <c r="E104" s="1610">
        <v>0</v>
      </c>
      <c r="F104" s="1610">
        <v>0</v>
      </c>
      <c r="G104" s="1610">
        <v>0</v>
      </c>
      <c r="H104" s="1610">
        <v>0</v>
      </c>
      <c r="I104" s="1610">
        <v>0</v>
      </c>
      <c r="J104" s="1610">
        <v>0</v>
      </c>
      <c r="K104" s="1610">
        <v>0</v>
      </c>
      <c r="L104" s="1610">
        <v>0</v>
      </c>
      <c r="M104" s="1610">
        <v>0</v>
      </c>
    </row>
    <row r="105" spans="1:14" s="1612" customFormat="1" ht="25.15" customHeight="1">
      <c r="A105" s="1611" t="s">
        <v>863</v>
      </c>
      <c r="B105" s="1619" t="s">
        <v>361</v>
      </c>
      <c r="C105" s="1608" t="s">
        <v>828</v>
      </c>
      <c r="D105" s="1610">
        <v>0</v>
      </c>
      <c r="E105" s="1609">
        <v>14420058.75</v>
      </c>
      <c r="F105" s="1610">
        <v>0</v>
      </c>
      <c r="G105" s="1610">
        <v>0</v>
      </c>
      <c r="H105" s="1610">
        <v>0</v>
      </c>
      <c r="I105" s="1610">
        <v>0</v>
      </c>
      <c r="J105" s="1610">
        <v>0</v>
      </c>
      <c r="K105" s="1610">
        <v>0</v>
      </c>
      <c r="L105" s="1610">
        <v>0</v>
      </c>
      <c r="M105" s="1610">
        <v>0</v>
      </c>
    </row>
    <row r="106" spans="1:14" s="1627" customFormat="1" ht="21" customHeight="1">
      <c r="A106" s="1623"/>
      <c r="B106" s="1624"/>
      <c r="C106" s="1625"/>
      <c r="D106" s="1626">
        <f>SUM(D12:D105)</f>
        <v>1186909205.7499998</v>
      </c>
      <c r="E106" s="1626">
        <f t="shared" ref="E106:M106" si="0">SUM(E12:E105)</f>
        <v>79122354.870000005</v>
      </c>
      <c r="F106" s="1626">
        <f t="shared" si="0"/>
        <v>33256546.839999996</v>
      </c>
      <c r="G106" s="1626">
        <f t="shared" si="0"/>
        <v>7246771.790000001</v>
      </c>
      <c r="H106" s="1626">
        <f t="shared" si="0"/>
        <v>8900627.6599999983</v>
      </c>
      <c r="I106" s="1626">
        <f t="shared" si="0"/>
        <v>5839962.9899999984</v>
      </c>
      <c r="J106" s="1626">
        <f t="shared" si="0"/>
        <v>3845487.94</v>
      </c>
      <c r="K106" s="1626">
        <f t="shared" si="0"/>
        <v>8213034.290000001</v>
      </c>
      <c r="L106" s="1626">
        <f t="shared" si="0"/>
        <v>6175896.3700000001</v>
      </c>
      <c r="M106" s="1626">
        <f t="shared" si="0"/>
        <v>6257592.9500000002</v>
      </c>
    </row>
    <row r="107" spans="1:14" s="1632" customFormat="1" ht="18.600000000000001" customHeight="1">
      <c r="A107" s="1628"/>
      <c r="B107" s="1628"/>
      <c r="C107" s="1628"/>
      <c r="D107" s="1629"/>
      <c r="E107" s="1629"/>
      <c r="F107" s="1630"/>
      <c r="G107" s="1630"/>
      <c r="H107" s="1630"/>
      <c r="I107" s="1630"/>
      <c r="J107" s="1630"/>
      <c r="K107" s="1631"/>
      <c r="L107" s="1631"/>
      <c r="M107" s="1631"/>
    </row>
    <row r="108" spans="1:14" s="1602" customFormat="1" ht="15">
      <c r="A108" s="1633"/>
      <c r="B108" s="1634"/>
      <c r="C108" s="1634"/>
      <c r="D108" s="1635"/>
      <c r="E108" s="1635"/>
      <c r="F108" s="1635"/>
      <c r="G108" s="1635"/>
      <c r="H108" s="1635"/>
      <c r="I108" s="1635"/>
      <c r="J108" s="1635"/>
      <c r="K108" s="1635"/>
      <c r="L108" s="1635"/>
      <c r="M108" s="1635"/>
    </row>
    <row r="109" spans="1:14" s="1602" customFormat="1">
      <c r="A109" s="1636"/>
      <c r="B109" s="1634"/>
      <c r="C109" s="1637"/>
      <c r="D109" s="1638"/>
      <c r="E109" s="1638"/>
      <c r="F109" s="1638"/>
      <c r="G109" s="1638"/>
      <c r="H109" s="1638"/>
      <c r="I109" s="1638"/>
      <c r="J109" s="1638"/>
      <c r="K109" s="1638"/>
      <c r="L109" s="1638"/>
      <c r="M109" s="1638"/>
      <c r="N109" s="1599"/>
    </row>
    <row r="110" spans="1:14" s="1602" customFormat="1" ht="15">
      <c r="A110" s="1598"/>
      <c r="B110" s="1634"/>
      <c r="C110" s="1637"/>
      <c r="D110" s="1635"/>
      <c r="E110" s="1635"/>
      <c r="F110" s="1635"/>
      <c r="G110" s="1635"/>
      <c r="H110" s="1635"/>
      <c r="I110" s="1635"/>
      <c r="J110" s="1635"/>
      <c r="K110" s="1635"/>
      <c r="L110" s="1635"/>
      <c r="M110" s="1635"/>
      <c r="N110" s="1599"/>
    </row>
    <row r="111" spans="1:14" s="1602" customFormat="1">
      <c r="A111" s="1639"/>
      <c r="B111" s="1634"/>
      <c r="C111" s="1637"/>
      <c r="D111" s="1638"/>
      <c r="E111" s="1638"/>
      <c r="F111" s="1638"/>
      <c r="G111" s="1638"/>
      <c r="H111" s="1638"/>
      <c r="I111" s="1638"/>
      <c r="J111" s="1638"/>
      <c r="K111" s="1638"/>
      <c r="L111" s="1638"/>
      <c r="M111" s="1638"/>
      <c r="N111" s="1599"/>
    </row>
    <row r="112" spans="1:14" s="1602" customFormat="1">
      <c r="A112" s="1640"/>
      <c r="B112" s="1634"/>
      <c r="C112" s="1637"/>
      <c r="D112" s="1637"/>
      <c r="E112" s="1637"/>
      <c r="F112" s="1637"/>
      <c r="G112" s="1637"/>
      <c r="H112" s="1637"/>
      <c r="I112" s="1637"/>
      <c r="J112" s="1637"/>
      <c r="K112" s="1637"/>
      <c r="L112" s="1637"/>
      <c r="M112" s="1637"/>
      <c r="N112" s="1599"/>
    </row>
    <row r="113" spans="1:13" s="1602" customFormat="1">
      <c r="A113" s="1640"/>
      <c r="B113" s="1634"/>
      <c r="C113" s="1634"/>
      <c r="D113" s="1637"/>
      <c r="E113" s="1637"/>
      <c r="F113" s="1637"/>
      <c r="G113" s="1637"/>
      <c r="H113" s="1637"/>
      <c r="I113" s="1637"/>
      <c r="J113" s="1637"/>
      <c r="K113" s="1637"/>
      <c r="L113" s="1637"/>
      <c r="M113" s="1637"/>
    </row>
    <row r="114" spans="1:13" s="1602" customFormat="1">
      <c r="A114" s="1641"/>
      <c r="B114" s="1634"/>
      <c r="C114" s="1634"/>
      <c r="D114" s="1637"/>
      <c r="E114" s="1637"/>
      <c r="F114" s="1637"/>
      <c r="G114" s="1637"/>
      <c r="H114" s="1637"/>
      <c r="I114" s="1637"/>
      <c r="J114" s="1637"/>
      <c r="K114" s="1637"/>
      <c r="L114" s="1637"/>
      <c r="M114" s="1637"/>
    </row>
    <row r="115" spans="1:13" s="1602" customFormat="1">
      <c r="A115" s="1640"/>
      <c r="B115" s="1642"/>
      <c r="C115" s="1634"/>
      <c r="D115" s="1584"/>
      <c r="E115" s="1584"/>
      <c r="F115" s="1584"/>
      <c r="G115" s="1584"/>
      <c r="H115" s="1584"/>
      <c r="I115" s="1584"/>
      <c r="J115" s="1584"/>
      <c r="K115" s="1584"/>
      <c r="L115" s="1584"/>
      <c r="M115" s="1584"/>
    </row>
    <row r="116" spans="1:13" s="1602" customFormat="1">
      <c r="A116" s="1640"/>
      <c r="B116" s="1642"/>
      <c r="C116" s="1642"/>
      <c r="D116" s="1584"/>
      <c r="E116" s="1584"/>
      <c r="F116" s="1584"/>
      <c r="G116" s="1584"/>
      <c r="H116" s="1584"/>
      <c r="I116" s="1584"/>
      <c r="J116" s="1584"/>
      <c r="K116" s="1584"/>
      <c r="L116" s="1584"/>
      <c r="M116" s="1584"/>
    </row>
    <row r="117" spans="1:13">
      <c r="B117" s="1642"/>
      <c r="C117" s="1642"/>
      <c r="D117" s="1584"/>
      <c r="E117" s="1584"/>
      <c r="F117" s="1584"/>
      <c r="G117" s="1584"/>
      <c r="H117" s="1584"/>
      <c r="I117" s="1584"/>
      <c r="J117" s="1584"/>
      <c r="K117" s="1584"/>
      <c r="L117" s="1584"/>
      <c r="M117" s="1584"/>
    </row>
    <row r="118" spans="1:13">
      <c r="B118" s="1642"/>
      <c r="C118" s="1642"/>
      <c r="D118" s="1584"/>
      <c r="E118" s="1584"/>
      <c r="F118" s="1584"/>
      <c r="G118" s="1584"/>
      <c r="H118" s="1584"/>
      <c r="I118" s="1584"/>
      <c r="J118" s="1584"/>
      <c r="K118" s="1584"/>
      <c r="L118" s="1584"/>
      <c r="M118" s="1584"/>
    </row>
    <row r="119" spans="1:13">
      <c r="B119" s="1642"/>
      <c r="C119" s="1642"/>
      <c r="D119" s="1584"/>
      <c r="E119" s="1584"/>
      <c r="F119" s="1584"/>
      <c r="G119" s="1584"/>
      <c r="H119" s="1584"/>
      <c r="I119" s="1584"/>
      <c r="J119" s="1584"/>
      <c r="K119" s="1584"/>
      <c r="L119" s="1584"/>
      <c r="M119" s="1584"/>
    </row>
    <row r="120" spans="1:13">
      <c r="B120" s="1642"/>
      <c r="C120" s="1642"/>
      <c r="D120" s="1584"/>
      <c r="E120" s="1584"/>
      <c r="F120" s="1584"/>
      <c r="G120" s="1584"/>
      <c r="H120" s="1584"/>
      <c r="I120" s="1584"/>
      <c r="J120" s="1584"/>
      <c r="K120" s="1584"/>
      <c r="L120" s="1584"/>
      <c r="M120" s="1584"/>
    </row>
    <row r="121" spans="1:13">
      <c r="C121" s="1642"/>
    </row>
  </sheetData>
  <mergeCells count="44">
    <mergeCell ref="A94:A97"/>
    <mergeCell ref="B95:B97"/>
    <mergeCell ref="A98:A100"/>
    <mergeCell ref="B98:B99"/>
    <mergeCell ref="A102:A103"/>
    <mergeCell ref="B102:B103"/>
    <mergeCell ref="A82:A83"/>
    <mergeCell ref="B82:B83"/>
    <mergeCell ref="A84:A87"/>
    <mergeCell ref="B84:B87"/>
    <mergeCell ref="A88:A93"/>
    <mergeCell ref="B88:B89"/>
    <mergeCell ref="B91:B93"/>
    <mergeCell ref="A35:A81"/>
    <mergeCell ref="B35:B39"/>
    <mergeCell ref="B41:B44"/>
    <mergeCell ref="B45:B77"/>
    <mergeCell ref="A15:A17"/>
    <mergeCell ref="B15:B16"/>
    <mergeCell ref="A18:A21"/>
    <mergeCell ref="B19:B21"/>
    <mergeCell ref="A22:A24"/>
    <mergeCell ref="B23:B24"/>
    <mergeCell ref="A25:A29"/>
    <mergeCell ref="B25:B29"/>
    <mergeCell ref="A31:A32"/>
    <mergeCell ref="A33:A34"/>
    <mergeCell ref="B33:B34"/>
    <mergeCell ref="A2:L2"/>
    <mergeCell ref="A5:B5"/>
    <mergeCell ref="C5:C10"/>
    <mergeCell ref="D5:L5"/>
    <mergeCell ref="G6:G10"/>
    <mergeCell ref="H6:H10"/>
    <mergeCell ref="I6:I10"/>
    <mergeCell ref="J6:J10"/>
    <mergeCell ref="K6:K10"/>
    <mergeCell ref="M5:M10"/>
    <mergeCell ref="A6:A10"/>
    <mergeCell ref="B6:B10"/>
    <mergeCell ref="D6:D10"/>
    <mergeCell ref="E6:E10"/>
    <mergeCell ref="F6:F10"/>
    <mergeCell ref="L6:L10"/>
  </mergeCells>
  <printOptions horizontalCentered="1"/>
  <pageMargins left="0.70866141732283472" right="0.70866141732283472" top="0.59055118110236227" bottom="0.39370078740157483" header="0.51181102362204722" footer="0.27559055118110237"/>
  <pageSetup paperSize="9" scale="52" firstPageNumber="82" fitToHeight="0" orientation="landscape" useFirstPageNumber="1" r:id="rId1"/>
  <headerFooter>
    <oddHeader>&amp;C&amp;14- &amp;P -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pageSetUpPr fitToPage="1"/>
  </sheetPr>
  <dimension ref="A1"/>
  <sheetViews>
    <sheetView showGridLines="0" zoomScale="85" zoomScaleNormal="85" workbookViewId="0">
      <selection activeCell="N23" sqref="N23"/>
    </sheetView>
  </sheetViews>
  <sheetFormatPr defaultRowHeight="12.75"/>
  <sheetData/>
  <printOptions horizontalCentered="1" verticalCentered="1"/>
  <pageMargins left="0.59055118110236227" right="0.59055118110236227" top="0.62992125984251968" bottom="0.62992125984251968" header="0.51181102362204722" footer="0.51181102362204722"/>
  <pageSetup paperSize="9" scale="74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showGridLines="0" zoomScale="115" zoomScaleNormal="115" workbookViewId="0">
      <selection activeCell="N23" sqref="N23"/>
    </sheetView>
  </sheetViews>
  <sheetFormatPr defaultRowHeight="12.75"/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pageSetUpPr fitToPage="1"/>
  </sheetPr>
  <dimension ref="A1"/>
  <sheetViews>
    <sheetView showGridLines="0" zoomScaleNormal="100" workbookViewId="0">
      <selection activeCell="V26" sqref="V26"/>
    </sheetView>
  </sheetViews>
  <sheetFormatPr defaultRowHeight="12.75"/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pageSetUpPr fitToPage="1"/>
  </sheetPr>
  <dimension ref="A1"/>
  <sheetViews>
    <sheetView showGridLines="0" zoomScaleNormal="100" workbookViewId="0">
      <selection activeCell="N23" sqref="N23"/>
    </sheetView>
  </sheetViews>
  <sheetFormatPr defaultRowHeight="12.75"/>
  <sheetData/>
  <printOptions horizontalCentered="1" verticalCentered="1"/>
  <pageMargins left="0.78740157480314965" right="0.78740157480314965" top="0.47244094488188981" bottom="0.6692913385826772" header="0.51181102362204722" footer="0.51181102362204722"/>
  <pageSetup paperSize="9" scale="67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pageSetUpPr fitToPage="1"/>
  </sheetPr>
  <dimension ref="A1"/>
  <sheetViews>
    <sheetView showGridLines="0" zoomScale="85" zoomScaleNormal="85" workbookViewId="0">
      <selection activeCell="N23" sqref="N23"/>
    </sheetView>
  </sheetViews>
  <sheetFormatPr defaultRowHeight="12.75"/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6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showGridLines="0" zoomScale="75" zoomScaleNormal="75" workbookViewId="0">
      <selection activeCell="X31" sqref="X31"/>
    </sheetView>
  </sheetViews>
  <sheetFormatPr defaultRowHeight="12.75"/>
  <cols>
    <col min="1" max="1" width="9.140625" customWidth="1"/>
    <col min="19" max="19" width="10.28515625" customWidth="1"/>
    <col min="275" max="275" width="10.28515625" customWidth="1"/>
    <col min="531" max="531" width="10.28515625" customWidth="1"/>
    <col min="787" max="787" width="10.28515625" customWidth="1"/>
    <col min="1043" max="1043" width="10.28515625" customWidth="1"/>
    <col min="1299" max="1299" width="10.28515625" customWidth="1"/>
    <col min="1555" max="1555" width="10.28515625" customWidth="1"/>
    <col min="1811" max="1811" width="10.28515625" customWidth="1"/>
    <col min="2067" max="2067" width="10.28515625" customWidth="1"/>
    <col min="2323" max="2323" width="10.28515625" customWidth="1"/>
    <col min="2579" max="2579" width="10.28515625" customWidth="1"/>
    <col min="2835" max="2835" width="10.28515625" customWidth="1"/>
    <col min="3091" max="3091" width="10.28515625" customWidth="1"/>
    <col min="3347" max="3347" width="10.28515625" customWidth="1"/>
    <col min="3603" max="3603" width="10.28515625" customWidth="1"/>
    <col min="3859" max="3859" width="10.28515625" customWidth="1"/>
    <col min="4115" max="4115" width="10.28515625" customWidth="1"/>
    <col min="4371" max="4371" width="10.28515625" customWidth="1"/>
    <col min="4627" max="4627" width="10.28515625" customWidth="1"/>
    <col min="4883" max="4883" width="10.28515625" customWidth="1"/>
    <col min="5139" max="5139" width="10.28515625" customWidth="1"/>
    <col min="5395" max="5395" width="10.28515625" customWidth="1"/>
    <col min="5651" max="5651" width="10.28515625" customWidth="1"/>
    <col min="5907" max="5907" width="10.28515625" customWidth="1"/>
    <col min="6163" max="6163" width="10.28515625" customWidth="1"/>
    <col min="6419" max="6419" width="10.28515625" customWidth="1"/>
    <col min="6675" max="6675" width="10.28515625" customWidth="1"/>
    <col min="6931" max="6931" width="10.28515625" customWidth="1"/>
    <col min="7187" max="7187" width="10.28515625" customWidth="1"/>
    <col min="7443" max="7443" width="10.28515625" customWidth="1"/>
    <col min="7699" max="7699" width="10.28515625" customWidth="1"/>
    <col min="7955" max="7955" width="10.28515625" customWidth="1"/>
    <col min="8211" max="8211" width="10.28515625" customWidth="1"/>
    <col min="8467" max="8467" width="10.28515625" customWidth="1"/>
    <col min="8723" max="8723" width="10.28515625" customWidth="1"/>
    <col min="8979" max="8979" width="10.28515625" customWidth="1"/>
    <col min="9235" max="9235" width="10.28515625" customWidth="1"/>
    <col min="9491" max="9491" width="10.28515625" customWidth="1"/>
    <col min="9747" max="9747" width="10.28515625" customWidth="1"/>
    <col min="10003" max="10003" width="10.28515625" customWidth="1"/>
    <col min="10259" max="10259" width="10.28515625" customWidth="1"/>
    <col min="10515" max="10515" width="10.28515625" customWidth="1"/>
    <col min="10771" max="10771" width="10.28515625" customWidth="1"/>
    <col min="11027" max="11027" width="10.28515625" customWidth="1"/>
    <col min="11283" max="11283" width="10.28515625" customWidth="1"/>
    <col min="11539" max="11539" width="10.28515625" customWidth="1"/>
    <col min="11795" max="11795" width="10.28515625" customWidth="1"/>
    <col min="12051" max="12051" width="10.28515625" customWidth="1"/>
    <col min="12307" max="12307" width="10.28515625" customWidth="1"/>
    <col min="12563" max="12563" width="10.28515625" customWidth="1"/>
    <col min="12819" max="12819" width="10.28515625" customWidth="1"/>
    <col min="13075" max="13075" width="10.28515625" customWidth="1"/>
    <col min="13331" max="13331" width="10.28515625" customWidth="1"/>
    <col min="13587" max="13587" width="10.28515625" customWidth="1"/>
    <col min="13843" max="13843" width="10.28515625" customWidth="1"/>
    <col min="14099" max="14099" width="10.28515625" customWidth="1"/>
    <col min="14355" max="14355" width="10.28515625" customWidth="1"/>
    <col min="14611" max="14611" width="10.28515625" customWidth="1"/>
    <col min="14867" max="14867" width="10.28515625" customWidth="1"/>
    <col min="15123" max="15123" width="10.28515625" customWidth="1"/>
    <col min="15379" max="15379" width="10.28515625" customWidth="1"/>
    <col min="15635" max="15635" width="10.28515625" customWidth="1"/>
    <col min="15891" max="15891" width="10.28515625" customWidth="1"/>
    <col min="16147" max="16147" width="10.28515625" customWidth="1"/>
  </cols>
  <sheetData>
    <row r="1" spans="1:20" ht="15">
      <c r="A1" s="904" t="s">
        <v>527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  <c r="P1" s="413"/>
      <c r="Q1" s="413"/>
      <c r="R1" s="413"/>
      <c r="S1" s="413"/>
    </row>
    <row r="2" spans="1:20" ht="15">
      <c r="A2" s="904" t="s">
        <v>528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3"/>
      <c r="R2" s="413"/>
      <c r="S2" s="413"/>
    </row>
    <row r="3" spans="1:20" ht="15">
      <c r="A3" s="904" t="s">
        <v>529</v>
      </c>
      <c r="B3" s="413"/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413"/>
      <c r="N3" s="413"/>
      <c r="O3" s="413"/>
      <c r="P3" s="413"/>
      <c r="Q3" s="413"/>
      <c r="R3" s="413"/>
      <c r="S3" s="413"/>
    </row>
    <row r="4" spans="1:20" ht="15">
      <c r="A4" s="904" t="s">
        <v>530</v>
      </c>
      <c r="B4" s="413"/>
      <c r="C4" s="413"/>
      <c r="D4" s="413"/>
      <c r="E4" s="413"/>
      <c r="F4" s="413"/>
      <c r="G4" s="413"/>
      <c r="H4" s="413"/>
      <c r="I4" s="413"/>
      <c r="J4" s="413"/>
      <c r="K4" s="413"/>
      <c r="L4" s="413"/>
      <c r="M4" s="413"/>
      <c r="N4" s="413"/>
      <c r="O4" s="413"/>
      <c r="P4" s="413"/>
      <c r="Q4" s="413"/>
      <c r="R4" s="413"/>
      <c r="S4" s="413"/>
    </row>
    <row r="5" spans="1:20" ht="18" customHeight="1">
      <c r="A5" s="904" t="s">
        <v>531</v>
      </c>
      <c r="B5" s="413"/>
      <c r="C5" s="413"/>
      <c r="D5" s="413"/>
      <c r="E5" s="413"/>
      <c r="F5" s="413"/>
      <c r="G5" s="413"/>
      <c r="H5" s="413"/>
      <c r="I5" s="413"/>
      <c r="J5" s="413"/>
      <c r="K5" s="413"/>
      <c r="L5" s="413"/>
      <c r="M5" s="413"/>
      <c r="N5" s="413"/>
      <c r="O5" s="413"/>
      <c r="P5" s="413"/>
      <c r="Q5" s="413"/>
      <c r="R5" s="413"/>
      <c r="S5" s="413"/>
    </row>
    <row r="6" spans="1:20" ht="15">
      <c r="A6" s="904" t="s">
        <v>769</v>
      </c>
      <c r="B6" s="413"/>
      <c r="C6" s="413"/>
      <c r="D6" s="413"/>
      <c r="E6" s="413"/>
      <c r="F6" s="413"/>
      <c r="G6" s="413"/>
      <c r="H6" s="413"/>
      <c r="I6" s="413"/>
      <c r="J6" s="413"/>
      <c r="K6" s="413"/>
      <c r="L6" s="413"/>
      <c r="M6" s="413"/>
      <c r="N6" s="413"/>
      <c r="O6" s="413"/>
      <c r="P6" s="413"/>
      <c r="Q6" s="413"/>
      <c r="R6" s="413"/>
      <c r="S6" s="413"/>
    </row>
    <row r="7" spans="1:20" ht="15">
      <c r="A7" s="905" t="s">
        <v>779</v>
      </c>
      <c r="B7" s="413"/>
      <c r="C7" s="413"/>
      <c r="D7" s="413"/>
      <c r="E7" s="413"/>
      <c r="F7" s="413"/>
      <c r="G7" s="413"/>
      <c r="H7" s="413"/>
      <c r="I7" s="413"/>
      <c r="J7" s="413"/>
      <c r="K7" s="413"/>
      <c r="L7" s="413"/>
      <c r="M7" s="413"/>
      <c r="N7" s="413"/>
      <c r="O7" s="413"/>
      <c r="P7" s="413"/>
      <c r="Q7" s="413"/>
      <c r="R7" s="413"/>
      <c r="S7" s="413"/>
    </row>
    <row r="8" spans="1:20" ht="15">
      <c r="A8" s="905" t="s">
        <v>770</v>
      </c>
      <c r="B8" s="413"/>
      <c r="C8" s="413"/>
      <c r="D8" s="413"/>
      <c r="E8" s="413"/>
      <c r="F8" s="413"/>
      <c r="G8" s="413"/>
      <c r="H8" s="413"/>
      <c r="I8" s="413"/>
      <c r="J8" s="413"/>
      <c r="K8" s="413"/>
      <c r="L8" s="413"/>
      <c r="M8" s="413"/>
      <c r="N8" s="413"/>
      <c r="O8" s="413"/>
      <c r="P8" s="413"/>
      <c r="Q8" s="413"/>
      <c r="R8" s="413"/>
      <c r="S8" s="413"/>
    </row>
    <row r="9" spans="1:20" ht="15">
      <c r="A9" s="905" t="s">
        <v>780</v>
      </c>
      <c r="B9" s="413"/>
      <c r="C9" s="413"/>
      <c r="D9" s="413"/>
      <c r="E9" s="413"/>
      <c r="F9" s="413"/>
      <c r="G9" s="413"/>
      <c r="H9" s="413"/>
      <c r="I9" s="413"/>
      <c r="J9" s="413"/>
      <c r="K9" s="413"/>
      <c r="L9" s="413"/>
      <c r="M9" s="413"/>
      <c r="N9" s="413"/>
      <c r="O9" s="413"/>
      <c r="P9" s="413"/>
      <c r="Q9" s="413"/>
      <c r="R9" s="413"/>
      <c r="S9" s="413"/>
    </row>
    <row r="10" spans="1:20" ht="15">
      <c r="A10" s="905" t="s">
        <v>771</v>
      </c>
      <c r="B10" s="413"/>
      <c r="C10" s="413"/>
      <c r="D10" s="413"/>
      <c r="E10" s="413"/>
      <c r="F10" s="413"/>
      <c r="G10" s="413"/>
      <c r="H10" s="413"/>
      <c r="I10" s="413"/>
      <c r="J10" s="413"/>
      <c r="K10" s="413"/>
      <c r="L10" s="413"/>
      <c r="M10" s="413"/>
      <c r="N10" s="413"/>
      <c r="O10" s="413"/>
      <c r="P10" s="413"/>
      <c r="Q10" s="413"/>
      <c r="R10" s="413"/>
      <c r="S10" s="413"/>
    </row>
    <row r="11" spans="1:20" ht="15">
      <c r="A11" s="905" t="s">
        <v>781</v>
      </c>
      <c r="B11" s="413"/>
      <c r="C11" s="413"/>
      <c r="D11" s="413"/>
      <c r="E11" s="413"/>
      <c r="F11" s="413"/>
      <c r="G11" s="413"/>
      <c r="H11" s="413"/>
      <c r="I11" s="413"/>
      <c r="J11" s="413"/>
      <c r="K11" s="413"/>
      <c r="L11" s="413"/>
      <c r="M11" s="413"/>
      <c r="N11" s="413"/>
      <c r="O11" s="413"/>
      <c r="P11" s="413"/>
      <c r="Q11" s="413"/>
      <c r="R11" s="413"/>
      <c r="S11" s="413"/>
      <c r="T11" s="413"/>
    </row>
    <row r="12" spans="1:20" ht="15">
      <c r="A12" s="905" t="s">
        <v>951</v>
      </c>
      <c r="B12" s="413"/>
      <c r="C12" s="413"/>
      <c r="D12" s="413"/>
      <c r="E12" s="413"/>
      <c r="F12" s="413"/>
      <c r="G12" s="413"/>
      <c r="H12" s="413"/>
      <c r="I12" s="413"/>
      <c r="J12" s="413"/>
      <c r="K12" s="413"/>
      <c r="L12" s="413"/>
      <c r="M12" s="413"/>
      <c r="N12" s="413"/>
      <c r="O12" s="413"/>
      <c r="P12" s="413"/>
      <c r="Q12" s="413"/>
      <c r="R12" s="413"/>
      <c r="S12" s="413"/>
      <c r="T12" s="413"/>
    </row>
    <row r="13" spans="1:20" ht="17.25" customHeight="1">
      <c r="A13" s="1246" t="s">
        <v>796</v>
      </c>
      <c r="B13" s="413"/>
      <c r="C13" s="413"/>
      <c r="D13" s="413"/>
      <c r="E13" s="413"/>
      <c r="F13" s="413"/>
      <c r="G13" s="413"/>
      <c r="H13" s="413"/>
      <c r="I13" s="413"/>
      <c r="J13" s="413"/>
      <c r="K13" s="413"/>
      <c r="L13" s="413"/>
      <c r="M13" s="413"/>
      <c r="N13" s="413"/>
      <c r="O13" s="413"/>
      <c r="P13" s="413"/>
      <c r="Q13" s="413"/>
      <c r="R13" s="413"/>
      <c r="S13" s="413"/>
      <c r="T13" s="414"/>
    </row>
    <row r="14" spans="1:20" ht="15" customHeight="1">
      <c r="A14" s="905" t="s">
        <v>952</v>
      </c>
      <c r="B14" s="413"/>
      <c r="C14" s="413"/>
      <c r="D14" s="413"/>
      <c r="E14" s="413"/>
      <c r="F14" s="413"/>
      <c r="G14" s="413"/>
      <c r="H14" s="413"/>
      <c r="I14" s="413"/>
      <c r="J14" s="413"/>
      <c r="K14" s="413"/>
      <c r="L14" s="413"/>
      <c r="M14" s="413"/>
      <c r="N14" s="413"/>
      <c r="O14" s="413"/>
      <c r="P14" s="413"/>
      <c r="Q14" s="413"/>
      <c r="R14" s="413"/>
      <c r="S14" s="413"/>
      <c r="T14" s="413"/>
    </row>
    <row r="15" spans="1:20" ht="15">
      <c r="A15" s="905"/>
      <c r="B15" s="413"/>
      <c r="C15" s="413"/>
      <c r="D15" s="413"/>
      <c r="E15" s="413"/>
      <c r="F15" s="413"/>
      <c r="G15" s="413"/>
      <c r="H15" s="413"/>
      <c r="I15" s="413"/>
      <c r="J15" s="413"/>
      <c r="K15" s="413"/>
      <c r="L15" s="413"/>
      <c r="M15" s="413"/>
      <c r="N15" s="413"/>
      <c r="O15" s="413"/>
      <c r="P15" s="413"/>
      <c r="Q15" s="413"/>
      <c r="R15" s="413"/>
      <c r="S15" s="413"/>
      <c r="T15" s="413"/>
    </row>
    <row r="16" spans="1:20" ht="15">
      <c r="A16" s="905" t="s">
        <v>797</v>
      </c>
      <c r="B16" s="413"/>
      <c r="C16" s="413"/>
      <c r="D16" s="413"/>
      <c r="E16" s="413"/>
      <c r="F16" s="413"/>
      <c r="G16" s="413"/>
      <c r="H16" s="413"/>
      <c r="I16" s="413"/>
      <c r="J16" s="413"/>
      <c r="K16" s="413"/>
      <c r="L16" s="413"/>
      <c r="M16" s="413"/>
      <c r="N16" s="413"/>
      <c r="O16" s="413"/>
      <c r="P16" s="413"/>
      <c r="Q16" s="413"/>
      <c r="R16" s="413"/>
      <c r="S16" s="413"/>
      <c r="T16" s="413"/>
    </row>
    <row r="17" spans="1:20" ht="15">
      <c r="A17" s="905" t="s">
        <v>798</v>
      </c>
      <c r="B17" s="413"/>
      <c r="C17" s="413"/>
      <c r="D17" s="413"/>
      <c r="E17" s="413"/>
      <c r="F17" s="413"/>
      <c r="G17" s="413"/>
      <c r="H17" s="413"/>
      <c r="I17" s="413"/>
      <c r="J17" s="413"/>
      <c r="K17" s="413"/>
      <c r="L17" s="413"/>
      <c r="M17" s="413"/>
      <c r="N17" s="413"/>
      <c r="O17" s="413"/>
      <c r="P17" s="413"/>
      <c r="Q17" s="413"/>
      <c r="R17" s="413"/>
      <c r="S17" s="413"/>
      <c r="T17" s="413"/>
    </row>
    <row r="18" spans="1:20" ht="15">
      <c r="A18" s="905" t="s">
        <v>799</v>
      </c>
      <c r="B18" s="413"/>
      <c r="C18" s="413"/>
      <c r="D18" s="413"/>
      <c r="E18" s="413"/>
      <c r="F18" s="413"/>
      <c r="G18" s="413"/>
      <c r="H18" s="413"/>
      <c r="I18" s="413"/>
      <c r="J18" s="413"/>
      <c r="K18" s="413"/>
      <c r="L18" s="413"/>
      <c r="M18" s="413"/>
      <c r="N18" s="413"/>
      <c r="O18" s="413"/>
      <c r="P18" s="413"/>
      <c r="Q18" s="413"/>
      <c r="R18" s="413"/>
      <c r="S18" s="413"/>
      <c r="T18" s="413"/>
    </row>
    <row r="19" spans="1:20" ht="15">
      <c r="A19" s="905" t="s">
        <v>800</v>
      </c>
      <c r="B19" s="413"/>
      <c r="C19" s="413"/>
      <c r="D19" s="413"/>
      <c r="E19" s="413"/>
      <c r="F19" s="413"/>
      <c r="G19" s="413"/>
      <c r="H19" s="413"/>
      <c r="I19" s="413"/>
      <c r="J19" s="413"/>
      <c r="K19" s="413"/>
      <c r="L19" s="413"/>
      <c r="M19" s="413"/>
      <c r="N19" s="413"/>
      <c r="O19" s="413"/>
      <c r="P19" s="413"/>
      <c r="Q19" s="413"/>
      <c r="R19" s="413"/>
      <c r="S19" s="413"/>
      <c r="T19" s="413"/>
    </row>
    <row r="20" spans="1:20" ht="15">
      <c r="A20" s="905" t="s">
        <v>801</v>
      </c>
      <c r="B20" s="413"/>
      <c r="C20" s="413"/>
      <c r="D20" s="413"/>
      <c r="E20" s="413"/>
      <c r="F20" s="413"/>
      <c r="G20" s="413"/>
      <c r="H20" s="413"/>
      <c r="I20" s="413"/>
      <c r="J20" s="413"/>
      <c r="K20" s="413"/>
      <c r="L20" s="413"/>
      <c r="M20" s="413"/>
      <c r="N20" s="413"/>
      <c r="O20" s="413"/>
      <c r="P20" s="413"/>
      <c r="Q20" s="413"/>
      <c r="R20" s="413"/>
      <c r="S20" s="413"/>
      <c r="T20" s="413"/>
    </row>
    <row r="21" spans="1:20" ht="15">
      <c r="A21" s="905" t="s">
        <v>802</v>
      </c>
      <c r="B21" s="413"/>
      <c r="C21" s="413"/>
      <c r="D21" s="413"/>
      <c r="E21" s="413"/>
      <c r="F21" s="413"/>
      <c r="G21" s="413"/>
      <c r="H21" s="413"/>
      <c r="I21" s="413"/>
      <c r="J21" s="413"/>
      <c r="K21" s="413"/>
      <c r="L21" s="413"/>
      <c r="M21" s="413"/>
      <c r="N21" s="413"/>
      <c r="O21" s="413"/>
      <c r="P21" s="413"/>
      <c r="Q21" s="413"/>
      <c r="R21" s="413"/>
      <c r="S21" s="413"/>
      <c r="T21" s="413"/>
    </row>
    <row r="22" spans="1:20" ht="15">
      <c r="A22" s="905"/>
      <c r="B22" s="413"/>
      <c r="C22" s="413"/>
      <c r="D22" s="413"/>
      <c r="E22" s="413"/>
      <c r="F22" s="413"/>
      <c r="G22" s="413"/>
      <c r="H22" s="413"/>
      <c r="I22" s="413"/>
      <c r="J22" s="413"/>
      <c r="K22" s="413"/>
      <c r="L22" s="413"/>
      <c r="M22" s="413"/>
      <c r="N22" s="413"/>
      <c r="O22" s="413"/>
      <c r="P22" s="413"/>
      <c r="Q22" s="413"/>
      <c r="R22" s="413"/>
      <c r="S22" s="413"/>
      <c r="T22" s="413"/>
    </row>
    <row r="23" spans="1:20" ht="15">
      <c r="A23" s="905"/>
      <c r="B23" s="413"/>
      <c r="C23" s="413"/>
      <c r="D23" s="413"/>
      <c r="E23" s="413"/>
      <c r="F23" s="413"/>
      <c r="G23" s="413"/>
      <c r="H23" s="413"/>
      <c r="I23" s="413"/>
      <c r="J23" s="413"/>
      <c r="K23" s="413"/>
      <c r="L23" s="413"/>
      <c r="M23" s="413"/>
      <c r="N23" s="413"/>
      <c r="O23" s="413"/>
      <c r="P23" s="413"/>
      <c r="Q23" s="413"/>
      <c r="R23" s="413"/>
      <c r="S23" s="413"/>
      <c r="T23" s="821"/>
    </row>
    <row r="24" spans="1:20" ht="15">
      <c r="A24" s="905"/>
      <c r="B24" s="413"/>
      <c r="C24" s="413"/>
      <c r="D24" s="413"/>
      <c r="E24" s="413"/>
      <c r="F24" s="413"/>
      <c r="G24" s="413"/>
      <c r="H24" s="413"/>
      <c r="I24" s="413"/>
      <c r="J24" s="413"/>
      <c r="K24" s="413"/>
      <c r="L24" s="413"/>
      <c r="M24" s="413"/>
      <c r="N24" s="413"/>
      <c r="O24" s="413"/>
      <c r="P24" s="413"/>
      <c r="Q24" s="413"/>
      <c r="R24" s="413"/>
      <c r="S24" s="413"/>
      <c r="T24" s="821"/>
    </row>
    <row r="25" spans="1:20" ht="15" hidden="1">
      <c r="A25" s="905"/>
      <c r="B25" s="413"/>
      <c r="C25" s="413"/>
      <c r="D25" s="413"/>
      <c r="E25" s="413"/>
      <c r="F25" s="413"/>
      <c r="G25" s="413"/>
      <c r="H25" s="413"/>
      <c r="I25" s="413"/>
      <c r="J25" s="413"/>
      <c r="K25" s="413"/>
      <c r="L25" s="413"/>
      <c r="M25" s="413"/>
      <c r="N25" s="413"/>
      <c r="O25" s="413"/>
      <c r="P25" s="413"/>
      <c r="Q25" s="413"/>
      <c r="R25" s="413"/>
      <c r="S25" s="413"/>
      <c r="T25" s="821"/>
    </row>
    <row r="26" spans="1:20" ht="15" hidden="1">
      <c r="A26" s="905"/>
      <c r="B26" s="413"/>
      <c r="C26" s="413"/>
      <c r="D26" s="413"/>
      <c r="E26" s="413"/>
      <c r="F26" s="413"/>
      <c r="G26" s="413"/>
      <c r="H26" s="413"/>
      <c r="I26" s="413"/>
      <c r="J26" s="413"/>
      <c r="K26" s="413"/>
      <c r="L26" s="413"/>
      <c r="M26" s="413"/>
      <c r="N26" s="413"/>
      <c r="O26" s="413"/>
      <c r="P26" s="413"/>
      <c r="Q26" s="413"/>
      <c r="R26" s="413"/>
      <c r="S26" s="413"/>
      <c r="T26" s="821"/>
    </row>
    <row r="27" spans="1:20">
      <c r="A27" s="413"/>
      <c r="B27" s="413"/>
      <c r="C27" s="413"/>
      <c r="D27" s="413"/>
      <c r="E27" s="413"/>
      <c r="F27" s="413"/>
      <c r="G27" s="413"/>
      <c r="H27" s="413"/>
      <c r="I27" s="413"/>
      <c r="J27" s="413"/>
      <c r="K27" s="413"/>
      <c r="L27" s="413"/>
      <c r="M27" s="413"/>
      <c r="N27" s="413"/>
      <c r="O27" s="413"/>
      <c r="P27" s="413"/>
      <c r="Q27" s="413"/>
      <c r="R27" s="413"/>
      <c r="S27" s="413"/>
      <c r="T27" s="821"/>
    </row>
    <row r="28" spans="1:20" ht="15">
      <c r="A28" s="906"/>
      <c r="B28" s="413"/>
      <c r="C28" s="413"/>
      <c r="D28" s="413"/>
      <c r="E28" s="413"/>
      <c r="F28" s="413"/>
      <c r="G28" s="413"/>
      <c r="H28" s="413"/>
      <c r="I28" s="413"/>
      <c r="J28" s="413"/>
      <c r="K28" s="413"/>
      <c r="L28" s="413"/>
      <c r="M28" s="413"/>
      <c r="N28" s="413"/>
      <c r="O28" s="413"/>
      <c r="P28" s="413"/>
      <c r="Q28" s="413"/>
      <c r="R28" s="413"/>
      <c r="S28" s="413"/>
      <c r="T28" s="821"/>
    </row>
    <row r="29" spans="1:20" ht="15">
      <c r="A29" s="905"/>
      <c r="B29" s="413"/>
      <c r="C29" s="413"/>
      <c r="D29" s="413"/>
      <c r="E29" s="413"/>
      <c r="F29" s="413"/>
      <c r="G29" s="413"/>
      <c r="H29" s="413"/>
      <c r="I29" s="413"/>
      <c r="J29" s="413"/>
      <c r="K29" s="413"/>
      <c r="L29" s="413"/>
      <c r="M29" s="413"/>
      <c r="N29" s="413"/>
      <c r="O29" s="413"/>
      <c r="P29" s="413"/>
      <c r="Q29" s="413"/>
      <c r="R29" s="413"/>
      <c r="S29" s="413"/>
      <c r="T29" s="821"/>
    </row>
    <row r="30" spans="1:20">
      <c r="A30" s="413"/>
      <c r="B30" s="413"/>
      <c r="C30" s="413"/>
      <c r="D30" s="413"/>
      <c r="E30" s="413"/>
      <c r="F30" s="413"/>
      <c r="G30" s="413"/>
      <c r="H30" s="413"/>
      <c r="I30" s="413"/>
      <c r="J30" s="413"/>
      <c r="K30" s="413"/>
      <c r="L30" s="413"/>
      <c r="M30" s="413"/>
      <c r="N30" s="413"/>
      <c r="O30" s="413"/>
      <c r="P30" s="413"/>
      <c r="Q30" s="413"/>
      <c r="R30" s="413"/>
      <c r="S30" s="413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pageSetUpPr fitToPage="1"/>
  </sheetPr>
  <dimension ref="B27:B28"/>
  <sheetViews>
    <sheetView showGridLines="0" zoomScale="115" zoomScaleNormal="115" workbookViewId="0">
      <selection activeCell="S21" sqref="S21"/>
    </sheetView>
  </sheetViews>
  <sheetFormatPr defaultRowHeight="12.75"/>
  <sheetData>
    <row r="27" spans="2:2">
      <c r="B27" s="1653" t="s">
        <v>947</v>
      </c>
    </row>
    <row r="28" spans="2:2">
      <c r="B28" s="1654" t="s">
        <v>948</v>
      </c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"/>
  <sheetViews>
    <sheetView showGridLines="0" zoomScale="115" zoomScaleNormal="115" workbookViewId="0">
      <selection activeCell="N23" sqref="N23"/>
    </sheetView>
  </sheetViews>
  <sheetFormatPr defaultRowHeight="12.75"/>
  <sheetData>
    <row r="1" spans="1:1">
      <c r="A1" t="s">
        <v>949</v>
      </c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/>
  <dimension ref="A1:I116"/>
  <sheetViews>
    <sheetView showGridLines="0" showZeros="0" showOutlineSymbols="0" zoomScale="70" zoomScaleNormal="70" zoomScaleSheetLayoutView="70" workbookViewId="0">
      <selection activeCell="U100" sqref="U100"/>
    </sheetView>
  </sheetViews>
  <sheetFormatPr defaultRowHeight="12.75"/>
  <cols>
    <col min="1" max="1" width="85.85546875" style="265" customWidth="1"/>
    <col min="2" max="2" width="16.85546875" style="265" customWidth="1"/>
    <col min="3" max="3" width="20" style="265" bestFit="1" customWidth="1"/>
    <col min="4" max="5" width="17" style="265" customWidth="1"/>
    <col min="6" max="6" width="2.42578125" style="265" customWidth="1"/>
    <col min="7" max="9" width="11.5703125" style="265" bestFit="1" customWidth="1"/>
    <col min="10" max="11" width="9.140625" style="265"/>
    <col min="12" max="12" width="16.140625" style="265" customWidth="1"/>
    <col min="13" max="16384" width="9.140625" style="265"/>
  </cols>
  <sheetData>
    <row r="1" spans="1:9" ht="17.25" customHeight="1">
      <c r="A1" s="261" t="s">
        <v>447</v>
      </c>
      <c r="B1" s="262"/>
      <c r="C1" s="263"/>
      <c r="D1" s="263"/>
      <c r="E1" s="263"/>
      <c r="F1" s="263"/>
      <c r="G1" s="263"/>
      <c r="H1" s="263"/>
      <c r="I1" s="263"/>
    </row>
    <row r="2" spans="1:9" ht="17.25" customHeight="1">
      <c r="A2" s="266"/>
      <c r="B2" s="266"/>
      <c r="C2" s="263"/>
      <c r="D2" s="263"/>
      <c r="E2" s="263"/>
      <c r="F2" s="263"/>
      <c r="G2" s="263"/>
      <c r="H2" s="263"/>
      <c r="I2" s="263"/>
    </row>
    <row r="3" spans="1:9" ht="17.25" customHeight="1">
      <c r="A3" s="267" t="s">
        <v>448</v>
      </c>
      <c r="B3" s="268"/>
      <c r="C3" s="269"/>
      <c r="D3" s="269"/>
      <c r="E3" s="269"/>
      <c r="F3" s="269"/>
      <c r="G3" s="269"/>
      <c r="H3" s="269"/>
      <c r="I3" s="269"/>
    </row>
    <row r="4" spans="1:9" ht="17.25" customHeight="1">
      <c r="A4" s="270"/>
      <c r="B4" s="270"/>
      <c r="C4" s="264"/>
      <c r="D4" s="264"/>
      <c r="E4" s="264"/>
      <c r="F4" s="264"/>
      <c r="G4" s="264"/>
      <c r="H4" s="264"/>
      <c r="I4" s="264"/>
    </row>
    <row r="5" spans="1:9" ht="17.25" customHeight="1">
      <c r="A5" s="270"/>
      <c r="B5" s="270"/>
      <c r="C5" s="271"/>
      <c r="D5" s="264"/>
      <c r="E5" s="264"/>
      <c r="F5" s="264"/>
      <c r="G5" s="264"/>
      <c r="H5" s="272"/>
      <c r="I5" s="273" t="s">
        <v>2</v>
      </c>
    </row>
    <row r="6" spans="1:9" ht="15.95" customHeight="1">
      <c r="A6" s="274"/>
      <c r="B6" s="275" t="s">
        <v>233</v>
      </c>
      <c r="C6" s="276" t="s">
        <v>235</v>
      </c>
      <c r="D6" s="277"/>
      <c r="E6" s="278"/>
      <c r="F6" s="277"/>
      <c r="G6" s="279" t="s">
        <v>449</v>
      </c>
      <c r="H6" s="277"/>
      <c r="I6" s="278"/>
    </row>
    <row r="7" spans="1:9" ht="15.95" customHeight="1">
      <c r="A7" s="280" t="s">
        <v>3</v>
      </c>
      <c r="B7" s="281" t="s">
        <v>234</v>
      </c>
      <c r="C7" s="282"/>
      <c r="D7" s="282"/>
      <c r="E7" s="1190"/>
      <c r="F7" s="1205"/>
      <c r="G7" s="282" t="s">
        <v>4</v>
      </c>
      <c r="H7" s="282" t="s">
        <v>4</v>
      </c>
      <c r="I7" s="283"/>
    </row>
    <row r="8" spans="1:9" ht="15.95" customHeight="1">
      <c r="A8" s="284"/>
      <c r="B8" s="285" t="s">
        <v>726</v>
      </c>
      <c r="C8" s="282" t="s">
        <v>450</v>
      </c>
      <c r="D8" s="282" t="s">
        <v>451</v>
      </c>
      <c r="E8" s="1190" t="s">
        <v>452</v>
      </c>
      <c r="F8" s="282"/>
      <c r="G8" s="283" t="s">
        <v>238</v>
      </c>
      <c r="H8" s="283" t="s">
        <v>453</v>
      </c>
      <c r="I8" s="283" t="s">
        <v>454</v>
      </c>
    </row>
    <row r="9" spans="1:9" s="290" customFormat="1" ht="9.75" customHeight="1">
      <c r="A9" s="287" t="s">
        <v>455</v>
      </c>
      <c r="B9" s="288">
        <v>2</v>
      </c>
      <c r="C9" s="289">
        <v>3</v>
      </c>
      <c r="D9" s="289">
        <v>4</v>
      </c>
      <c r="E9" s="1191">
        <v>5</v>
      </c>
      <c r="F9" s="289"/>
      <c r="G9" s="289">
        <v>6</v>
      </c>
      <c r="H9" s="289">
        <v>7</v>
      </c>
      <c r="I9" s="289">
        <v>8</v>
      </c>
    </row>
    <row r="10" spans="1:9" ht="24" customHeight="1">
      <c r="A10" s="291" t="s">
        <v>456</v>
      </c>
      <c r="B10" s="909">
        <v>387734520</v>
      </c>
      <c r="C10" s="376">
        <v>38737015.88876</v>
      </c>
      <c r="D10" s="376">
        <v>64777342.902800001</v>
      </c>
      <c r="E10" s="1199">
        <v>90286468.818159923</v>
      </c>
      <c r="F10" s="376"/>
      <c r="G10" s="1087">
        <v>9.9906028198778904E-2</v>
      </c>
      <c r="H10" s="1087">
        <v>0.16706622588775433</v>
      </c>
      <c r="I10" s="1116">
        <v>0.23285641118092845</v>
      </c>
    </row>
    <row r="11" spans="1:9" ht="24" customHeight="1">
      <c r="A11" s="292" t="s">
        <v>457</v>
      </c>
      <c r="B11" s="910">
        <v>416234520</v>
      </c>
      <c r="C11" s="910">
        <v>32149648.836799998</v>
      </c>
      <c r="D11" s="910">
        <v>65570214.102400005</v>
      </c>
      <c r="E11" s="1200">
        <v>94776282.167559907</v>
      </c>
      <c r="F11" s="376"/>
      <c r="G11" s="1087">
        <v>7.7239266067600537E-2</v>
      </c>
      <c r="H11" s="1087">
        <v>0.15753189836921744</v>
      </c>
      <c r="I11" s="1117">
        <v>0.22769923592007676</v>
      </c>
    </row>
    <row r="12" spans="1:9" ht="24" customHeight="1">
      <c r="A12" s="291" t="s">
        <v>458</v>
      </c>
      <c r="B12" s="909">
        <v>-28500000</v>
      </c>
      <c r="C12" s="376">
        <v>6587367.0519600026</v>
      </c>
      <c r="D12" s="376">
        <v>-792871.19960000366</v>
      </c>
      <c r="E12" s="1199">
        <v>-4489813.3493999839</v>
      </c>
      <c r="F12" s="376"/>
      <c r="G12" s="1087">
        <v>-0.23113568603368431</v>
      </c>
      <c r="H12" s="1087">
        <v>2.7820042091228198E-2</v>
      </c>
      <c r="I12" s="1117">
        <v>0.1575373105052626</v>
      </c>
    </row>
    <row r="13" spans="1:9" ht="24" customHeight="1">
      <c r="A13" s="294" t="s">
        <v>459</v>
      </c>
      <c r="B13" s="911"/>
      <c r="C13" s="912"/>
      <c r="D13" s="912"/>
      <c r="E13" s="1201"/>
      <c r="F13" s="912"/>
      <c r="G13" s="1088"/>
      <c r="H13" s="1088"/>
      <c r="I13" s="1091"/>
    </row>
    <row r="14" spans="1:9" ht="15" customHeight="1">
      <c r="A14" s="295" t="s">
        <v>460</v>
      </c>
      <c r="B14" s="909">
        <v>0</v>
      </c>
      <c r="C14" s="909">
        <v>0</v>
      </c>
      <c r="D14" s="909">
        <v>0</v>
      </c>
      <c r="E14" s="1202">
        <v>0</v>
      </c>
      <c r="F14" s="376"/>
      <c r="G14" s="1087"/>
      <c r="H14" s="1087"/>
      <c r="I14" s="1117"/>
    </row>
    <row r="15" spans="1:9" ht="39" customHeight="1">
      <c r="A15" s="1143" t="s">
        <v>755</v>
      </c>
      <c r="B15" s="909"/>
      <c r="C15" s="909"/>
      <c r="D15" s="909"/>
      <c r="E15" s="1202"/>
      <c r="F15" s="376"/>
      <c r="G15" s="1087"/>
      <c r="H15" s="1116"/>
      <c r="I15" s="1117"/>
    </row>
    <row r="16" spans="1:9" ht="27" customHeight="1">
      <c r="A16" s="291" t="s">
        <v>756</v>
      </c>
      <c r="B16" s="910">
        <v>-15565291</v>
      </c>
      <c r="C16" s="909">
        <v>133332.25693000029</v>
      </c>
      <c r="D16" s="909">
        <v>-146117.30810000037</v>
      </c>
      <c r="E16" s="1202">
        <v>41779</v>
      </c>
      <c r="F16" s="376"/>
      <c r="G16" s="1087">
        <v>-8.56599834400785E-3</v>
      </c>
      <c r="H16" s="1089">
        <v>9.3873804286730249E-3</v>
      </c>
      <c r="I16" s="1117">
        <v>-2.6841130050186662E-3</v>
      </c>
    </row>
    <row r="17" spans="1:9" ht="24" customHeight="1">
      <c r="A17" s="983" t="s">
        <v>757</v>
      </c>
      <c r="B17" s="907">
        <v>44065291</v>
      </c>
      <c r="C17" s="984">
        <v>-6587367.0519599942</v>
      </c>
      <c r="D17" s="907">
        <v>792871.19960000366</v>
      </c>
      <c r="E17" s="1183">
        <v>4489813.3493999839</v>
      </c>
      <c r="F17" s="984"/>
      <c r="G17" s="1090"/>
      <c r="H17" s="1091">
        <v>1.7993100274771898E-2</v>
      </c>
      <c r="I17" s="1091">
        <v>0.10189001927616871</v>
      </c>
    </row>
    <row r="18" spans="1:9" ht="24" customHeight="1">
      <c r="A18" s="297" t="s">
        <v>461</v>
      </c>
      <c r="B18" s="913" t="s">
        <v>4</v>
      </c>
      <c r="C18" s="377" t="s">
        <v>4</v>
      </c>
      <c r="D18" s="377"/>
      <c r="E18" s="373"/>
      <c r="F18" s="377"/>
      <c r="G18" s="1092" t="s">
        <v>4</v>
      </c>
      <c r="H18" s="1092" t="s">
        <v>4</v>
      </c>
      <c r="I18" s="1093" t="s">
        <v>4</v>
      </c>
    </row>
    <row r="19" spans="1:9" ht="15">
      <c r="A19" s="298" t="s">
        <v>744</v>
      </c>
      <c r="B19" s="378">
        <v>56287820</v>
      </c>
      <c r="C19" s="378">
        <v>-6013804.3384199943</v>
      </c>
      <c r="D19" s="378">
        <v>313688.49303999636</v>
      </c>
      <c r="E19" s="1203">
        <v>6654500.912189994</v>
      </c>
      <c r="F19" s="377"/>
      <c r="G19" s="1092"/>
      <c r="H19" s="1092">
        <v>5.5729373253395912E-3</v>
      </c>
      <c r="I19" s="1093">
        <v>0.11822275071569646</v>
      </c>
    </row>
    <row r="20" spans="1:9" ht="15">
      <c r="A20" s="297" t="s">
        <v>462</v>
      </c>
      <c r="B20" s="378">
        <v>0</v>
      </c>
      <c r="C20" s="377">
        <v>0</v>
      </c>
      <c r="D20" s="377">
        <v>0</v>
      </c>
      <c r="E20" s="373">
        <v>0</v>
      </c>
      <c r="F20" s="377"/>
      <c r="G20" s="1093"/>
      <c r="H20" s="1092"/>
      <c r="I20" s="1093"/>
    </row>
    <row r="21" spans="1:9" ht="15">
      <c r="A21" s="297" t="s">
        <v>463</v>
      </c>
      <c r="B21" s="378">
        <v>57051751</v>
      </c>
      <c r="C21" s="377">
        <v>8887464.5870200004</v>
      </c>
      <c r="D21" s="377">
        <v>14945114.086009998</v>
      </c>
      <c r="E21" s="373">
        <v>20754746.97391</v>
      </c>
      <c r="F21" s="377"/>
      <c r="G21" s="1093">
        <v>0.15577899768615341</v>
      </c>
      <c r="H21" s="1092">
        <v>0.2619571498517197</v>
      </c>
      <c r="I21" s="1093">
        <v>0.36378808029765819</v>
      </c>
    </row>
    <row r="22" spans="1:9" ht="15">
      <c r="A22" s="297" t="s">
        <v>464</v>
      </c>
      <c r="B22" s="378">
        <v>9000000</v>
      </c>
      <c r="C22" s="377">
        <v>13501931.93716</v>
      </c>
      <c r="D22" s="377">
        <v>17301389.351089999</v>
      </c>
      <c r="E22" s="373">
        <v>15290874.716020001</v>
      </c>
      <c r="F22" s="377"/>
      <c r="G22" s="1093">
        <v>1.5002146596844446</v>
      </c>
      <c r="H22" s="1092">
        <v>1.9223765945655555</v>
      </c>
      <c r="I22" s="1093">
        <v>1.6989860795577778</v>
      </c>
    </row>
    <row r="23" spans="1:9" ht="15">
      <c r="A23" s="297" t="s">
        <v>465</v>
      </c>
      <c r="B23" s="378">
        <v>-222161</v>
      </c>
      <c r="C23" s="377">
        <v>546.44200000000001</v>
      </c>
      <c r="D23" s="377">
        <v>1092.8800000000001</v>
      </c>
      <c r="E23" s="373">
        <v>5982.2009600000001</v>
      </c>
      <c r="F23" s="377"/>
      <c r="G23" s="1093"/>
      <c r="H23" s="1092">
        <v>-4.9193152713572592E-3</v>
      </c>
      <c r="I23" s="1093">
        <v>-2.6927322797430691E-2</v>
      </c>
    </row>
    <row r="24" spans="1:9" ht="15">
      <c r="A24" s="297" t="s">
        <v>466</v>
      </c>
      <c r="B24" s="378">
        <v>-701700</v>
      </c>
      <c r="C24" s="377">
        <v>659555.70788999938</v>
      </c>
      <c r="D24" s="377">
        <v>2095765.2771400004</v>
      </c>
      <c r="E24" s="373">
        <v>4422132.8412600001</v>
      </c>
      <c r="F24" s="377"/>
      <c r="G24" s="1093"/>
      <c r="H24" s="1092">
        <v>-2.9866969889411434</v>
      </c>
      <c r="I24" s="1093">
        <v>-6.3020277059427103</v>
      </c>
    </row>
    <row r="25" spans="1:9" ht="15" customHeight="1">
      <c r="A25" s="297" t="s">
        <v>467</v>
      </c>
      <c r="B25" s="378">
        <v>25156</v>
      </c>
      <c r="C25" s="377">
        <v>-14060.520839999999</v>
      </c>
      <c r="D25" s="377">
        <v>1918.5511000000001</v>
      </c>
      <c r="E25" s="373">
        <v>396280.22555000003</v>
      </c>
      <c r="F25" s="377"/>
      <c r="G25" s="1092"/>
      <c r="H25" s="1092">
        <v>7.6266143266020034E-2</v>
      </c>
      <c r="I25" s="1123" t="s">
        <v>753</v>
      </c>
    </row>
    <row r="26" spans="1:9" ht="15">
      <c r="A26" s="297" t="s">
        <v>732</v>
      </c>
      <c r="B26" s="378">
        <v>134774</v>
      </c>
      <c r="C26" s="377">
        <v>27782.90353</v>
      </c>
      <c r="D26" s="377">
        <v>35735.323450000004</v>
      </c>
      <c r="E26" s="373">
        <v>43356.127399999998</v>
      </c>
      <c r="F26" s="377"/>
      <c r="G26" s="1093">
        <v>0.20614438638016233</v>
      </c>
      <c r="H26" s="1092">
        <v>0.26514998033745385</v>
      </c>
      <c r="I26" s="1093">
        <v>0.32169504058646325</v>
      </c>
    </row>
    <row r="27" spans="1:9" ht="15">
      <c r="A27" s="297" t="s">
        <v>733</v>
      </c>
      <c r="B27" s="378">
        <v>0</v>
      </c>
      <c r="C27" s="377">
        <v>39758222.308760002</v>
      </c>
      <c r="D27" s="377">
        <v>37863876.944750004</v>
      </c>
      <c r="E27" s="373">
        <v>37460175.014030002</v>
      </c>
      <c r="F27" s="377"/>
      <c r="G27" s="1092"/>
      <c r="H27" s="1092"/>
      <c r="I27" s="1093"/>
    </row>
    <row r="28" spans="1:9" ht="15">
      <c r="A28" s="297" t="s">
        <v>734</v>
      </c>
      <c r="B28" s="378">
        <v>9000000</v>
      </c>
      <c r="C28" s="377">
        <v>-10681196.913580002</v>
      </c>
      <c r="D28" s="377">
        <v>-3796549.9690000052</v>
      </c>
      <c r="E28" s="373">
        <v>-3201302.8411199865</v>
      </c>
      <c r="F28" s="377"/>
      <c r="G28" s="1092"/>
      <c r="H28" s="1092">
        <v>-0.42183888544444503</v>
      </c>
      <c r="I28" s="1093">
        <v>-0.35570031567999849</v>
      </c>
    </row>
    <row r="29" spans="1:9" ht="24" customHeight="1">
      <c r="A29" s="297" t="s">
        <v>468</v>
      </c>
      <c r="B29" s="378">
        <v>-12222529</v>
      </c>
      <c r="C29" s="377">
        <v>-573562.71353999991</v>
      </c>
      <c r="D29" s="377">
        <v>479182.70656000002</v>
      </c>
      <c r="E29" s="373">
        <v>-2164687.5627899999</v>
      </c>
      <c r="F29" s="377"/>
      <c r="G29" s="1093">
        <v>4.6926680520864371E-2</v>
      </c>
      <c r="H29" s="1092">
        <v>-3.9204873767122991E-2</v>
      </c>
      <c r="I29" s="1093">
        <v>0.17710635522239299</v>
      </c>
    </row>
    <row r="30" spans="1:9" ht="8.25" customHeight="1">
      <c r="A30" s="299"/>
      <c r="B30" s="914"/>
      <c r="C30" s="915"/>
      <c r="D30" s="982"/>
      <c r="E30" s="1204"/>
      <c r="F30" s="915"/>
      <c r="G30" s="1094"/>
      <c r="H30" s="1092"/>
      <c r="I30" s="1118"/>
    </row>
    <row r="31" spans="1:9" ht="18">
      <c r="H31" s="1086">
        <f>IF(E25=0,0,(IF(E25/C25&gt;1000%,"*)",E25/C25)))</f>
        <v>-28.183893758945565</v>
      </c>
    </row>
    <row r="32" spans="1:9" s="94" customFormat="1" ht="15.75">
      <c r="A32" s="382"/>
      <c r="C32" s="109"/>
      <c r="D32" s="109"/>
      <c r="H32" s="93"/>
      <c r="I32" s="273" t="s">
        <v>2</v>
      </c>
    </row>
    <row r="33" spans="1:9" ht="15">
      <c r="A33" s="274"/>
      <c r="B33" s="275" t="s">
        <v>233</v>
      </c>
      <c r="C33" s="1122" t="s">
        <v>235</v>
      </c>
      <c r="D33" s="277"/>
      <c r="E33" s="278"/>
      <c r="F33" s="277"/>
      <c r="G33" s="279" t="s">
        <v>449</v>
      </c>
      <c r="H33" s="277"/>
      <c r="I33" s="278"/>
    </row>
    <row r="34" spans="1:9" ht="15">
      <c r="A34" s="280" t="s">
        <v>3</v>
      </c>
      <c r="B34" s="281" t="s">
        <v>234</v>
      </c>
      <c r="C34" s="282"/>
      <c r="D34" s="282"/>
      <c r="E34" s="1190"/>
      <c r="F34" s="1205"/>
      <c r="G34" s="282" t="s">
        <v>4</v>
      </c>
      <c r="H34" s="282" t="s">
        <v>4</v>
      </c>
      <c r="I34" s="283"/>
    </row>
    <row r="35" spans="1:9" ht="15">
      <c r="A35" s="284"/>
      <c r="B35" s="285" t="s">
        <v>726</v>
      </c>
      <c r="C35" s="282" t="s">
        <v>750</v>
      </c>
      <c r="D35" s="282" t="s">
        <v>751</v>
      </c>
      <c r="E35" s="1190" t="s">
        <v>752</v>
      </c>
      <c r="F35" s="282"/>
      <c r="G35" s="283" t="s">
        <v>238</v>
      </c>
      <c r="H35" s="283" t="s">
        <v>453</v>
      </c>
      <c r="I35" s="283" t="s">
        <v>454</v>
      </c>
    </row>
    <row r="36" spans="1:9">
      <c r="A36" s="287" t="s">
        <v>455</v>
      </c>
      <c r="B36" s="288">
        <v>2</v>
      </c>
      <c r="C36" s="289">
        <v>3</v>
      </c>
      <c r="D36" s="289">
        <v>4</v>
      </c>
      <c r="E36" s="1191">
        <v>5</v>
      </c>
      <c r="F36" s="289"/>
      <c r="G36" s="289">
        <v>6</v>
      </c>
      <c r="H36" s="289">
        <v>7</v>
      </c>
      <c r="I36" s="289">
        <v>8</v>
      </c>
    </row>
    <row r="37" spans="1:9" ht="24" customHeight="1">
      <c r="A37" s="291" t="s">
        <v>456</v>
      </c>
      <c r="B37" s="909">
        <v>387734520</v>
      </c>
      <c r="C37" s="376">
        <v>129965669</v>
      </c>
      <c r="D37" s="376">
        <v>162865625</v>
      </c>
      <c r="E37" s="1199">
        <v>192177123</v>
      </c>
      <c r="F37" s="376"/>
      <c r="G37" s="1087">
        <v>0.33519241206586403</v>
      </c>
      <c r="H37" s="1087">
        <v>0.42004417094459373</v>
      </c>
      <c r="I37" s="1116">
        <v>0.49564099425555402</v>
      </c>
    </row>
    <row r="38" spans="1:9" ht="24" customHeight="1">
      <c r="A38" s="292" t="s">
        <v>457</v>
      </c>
      <c r="B38" s="910">
        <v>416234520</v>
      </c>
      <c r="C38" s="910">
        <v>130040803</v>
      </c>
      <c r="D38" s="910">
        <v>164800901</v>
      </c>
      <c r="E38" s="1200">
        <v>197217551</v>
      </c>
      <c r="F38" s="376"/>
      <c r="G38" s="1087">
        <v>0.3124219562567756</v>
      </c>
      <c r="H38" s="1087">
        <v>0.39593280490046812</v>
      </c>
      <c r="I38" s="1117">
        <v>0.47381353905966278</v>
      </c>
    </row>
    <row r="39" spans="1:9" ht="24" customHeight="1">
      <c r="A39" s="291" t="s">
        <v>458</v>
      </c>
      <c r="B39" s="909">
        <v>-28500000</v>
      </c>
      <c r="C39" s="376">
        <v>-75134</v>
      </c>
      <c r="D39" s="376">
        <v>-1935276</v>
      </c>
      <c r="E39" s="1199">
        <v>-5040428</v>
      </c>
      <c r="F39" s="376"/>
      <c r="G39" s="1087">
        <v>2.6362807017543859E-3</v>
      </c>
      <c r="H39" s="1087">
        <v>6.7904421052631572E-2</v>
      </c>
      <c r="I39" s="1117">
        <v>0.17685712280701754</v>
      </c>
    </row>
    <row r="40" spans="1:9" ht="24" customHeight="1">
      <c r="A40" s="294" t="s">
        <v>459</v>
      </c>
      <c r="B40" s="911"/>
      <c r="C40" s="912"/>
      <c r="D40" s="912"/>
      <c r="E40" s="1201"/>
      <c r="F40" s="912"/>
      <c r="G40" s="1088"/>
      <c r="H40" s="1088"/>
      <c r="I40" s="1091"/>
    </row>
    <row r="41" spans="1:9" ht="18.75" customHeight="1">
      <c r="A41" s="1121" t="s">
        <v>460</v>
      </c>
      <c r="B41" s="909">
        <v>0</v>
      </c>
      <c r="C41" s="909"/>
      <c r="D41" s="909"/>
      <c r="E41" s="1202">
        <v>0</v>
      </c>
      <c r="F41" s="376"/>
      <c r="G41" s="1087"/>
      <c r="H41" s="1087"/>
      <c r="I41" s="1117"/>
    </row>
    <row r="42" spans="1:9" ht="37.5" customHeight="1">
      <c r="A42" s="1143" t="s">
        <v>755</v>
      </c>
      <c r="B42" s="909"/>
      <c r="C42" s="909"/>
      <c r="D42" s="909"/>
      <c r="E42" s="1202">
        <v>0</v>
      </c>
      <c r="F42" s="376"/>
      <c r="G42" s="1087"/>
      <c r="H42" s="1116"/>
      <c r="I42" s="1117"/>
    </row>
    <row r="43" spans="1:9" ht="24" customHeight="1">
      <c r="A43" s="291" t="s">
        <v>756</v>
      </c>
      <c r="B43" s="910">
        <v>-15565291</v>
      </c>
      <c r="C43" s="909">
        <v>402876</v>
      </c>
      <c r="D43" s="909">
        <v>897947</v>
      </c>
      <c r="E43" s="1202">
        <v>-1648</v>
      </c>
      <c r="F43" s="376"/>
      <c r="G43" s="1087">
        <v>-2.5882972570188376E-2</v>
      </c>
      <c r="H43" s="1089"/>
      <c r="I43" s="1117">
        <v>1.0587659427632931E-4</v>
      </c>
    </row>
    <row r="44" spans="1:9" ht="23.25" customHeight="1">
      <c r="A44" s="983" t="s">
        <v>757</v>
      </c>
      <c r="B44" s="907">
        <v>44065291</v>
      </c>
      <c r="C44" s="984">
        <v>75134</v>
      </c>
      <c r="D44" s="907">
        <v>1935276</v>
      </c>
      <c r="E44" s="1183">
        <v>5040428</v>
      </c>
      <c r="F44" s="984"/>
      <c r="G44" s="1090">
        <v>1.7050607926315522E-3</v>
      </c>
      <c r="H44" s="1091">
        <v>4.391837557591529E-2</v>
      </c>
      <c r="I44" s="1091">
        <v>0.11438544681345687</v>
      </c>
    </row>
    <row r="45" spans="1:9" ht="23.25" customHeight="1">
      <c r="A45" s="297" t="s">
        <v>461</v>
      </c>
      <c r="B45" s="913" t="s">
        <v>4</v>
      </c>
      <c r="C45" s="377"/>
      <c r="D45" s="377"/>
      <c r="E45" s="373"/>
      <c r="F45" s="377"/>
      <c r="G45" s="1092"/>
      <c r="H45" s="1092"/>
      <c r="I45" s="1093"/>
    </row>
    <row r="46" spans="1:9" ht="15">
      <c r="A46" s="298" t="s">
        <v>744</v>
      </c>
      <c r="B46" s="378">
        <v>56287820</v>
      </c>
      <c r="C46" s="378">
        <v>2656342</v>
      </c>
      <c r="D46" s="378">
        <v>3027374</v>
      </c>
      <c r="E46" s="1203">
        <v>10520133</v>
      </c>
      <c r="F46" s="377"/>
      <c r="G46" s="1092">
        <v>4.7192127888413517E-2</v>
      </c>
      <c r="H46" s="1092">
        <v>5.3783820371796243E-2</v>
      </c>
      <c r="I46" s="1093">
        <v>0.18689892413669601</v>
      </c>
    </row>
    <row r="47" spans="1:9" ht="15">
      <c r="A47" s="297" t="s">
        <v>462</v>
      </c>
      <c r="B47" s="378">
        <v>0</v>
      </c>
      <c r="C47" s="377">
        <v>0</v>
      </c>
      <c r="D47" s="377">
        <v>0</v>
      </c>
      <c r="E47" s="373"/>
      <c r="F47" s="377"/>
      <c r="G47" s="1093"/>
      <c r="H47" s="1092"/>
      <c r="I47" s="1093"/>
    </row>
    <row r="48" spans="1:9" ht="15">
      <c r="A48" s="297" t="s">
        <v>463</v>
      </c>
      <c r="B48" s="378">
        <v>57051751</v>
      </c>
      <c r="C48" s="377">
        <v>19053743</v>
      </c>
      <c r="D48" s="377">
        <v>19776531</v>
      </c>
      <c r="E48" s="373">
        <v>20505369</v>
      </c>
      <c r="F48" s="377"/>
      <c r="G48" s="1093">
        <v>0.33397297481719712</v>
      </c>
      <c r="H48" s="1092">
        <v>0.34664196371466321</v>
      </c>
      <c r="I48" s="1093">
        <v>0.35941699668429106</v>
      </c>
    </row>
    <row r="49" spans="1:9" ht="15">
      <c r="A49" s="297" t="s">
        <v>464</v>
      </c>
      <c r="B49" s="378">
        <v>9000000</v>
      </c>
      <c r="C49" s="377">
        <v>15136944</v>
      </c>
      <c r="D49" s="377">
        <v>14036857</v>
      </c>
      <c r="E49" s="373">
        <v>14036857</v>
      </c>
      <c r="F49" s="377"/>
      <c r="G49" s="1093">
        <v>1.6818826666666666</v>
      </c>
      <c r="H49" s="1092">
        <v>1.5596507777777777</v>
      </c>
      <c r="I49" s="1093">
        <v>1.5596507777777777</v>
      </c>
    </row>
    <row r="50" spans="1:9" ht="15">
      <c r="A50" s="297" t="s">
        <v>465</v>
      </c>
      <c r="B50" s="378">
        <v>-222161</v>
      </c>
      <c r="C50" s="377">
        <v>7277</v>
      </c>
      <c r="D50" s="377">
        <v>7823</v>
      </c>
      <c r="E50" s="373">
        <v>12081</v>
      </c>
      <c r="F50" s="377"/>
      <c r="G50" s="1093">
        <v>-3.275552414690247E-2</v>
      </c>
      <c r="H50" s="1092">
        <v>-3.5213201236940779E-2</v>
      </c>
      <c r="I50" s="1093">
        <v>-5.4379481547166243E-2</v>
      </c>
    </row>
    <row r="51" spans="1:9" ht="15">
      <c r="A51" s="297" t="s">
        <v>466</v>
      </c>
      <c r="B51" s="378">
        <v>-701700</v>
      </c>
      <c r="C51" s="377">
        <v>5330752</v>
      </c>
      <c r="D51" s="377">
        <v>6760526</v>
      </c>
      <c r="E51" s="373">
        <v>9810802</v>
      </c>
      <c r="F51" s="377"/>
      <c r="G51" s="1093">
        <v>-7.5969103605529424</v>
      </c>
      <c r="H51" s="1092">
        <v>-9.6344962234573188</v>
      </c>
      <c r="I51" s="1093">
        <v>-13.981476414422117</v>
      </c>
    </row>
    <row r="52" spans="1:9" ht="17.25" customHeight="1">
      <c r="A52" s="297" t="s">
        <v>467</v>
      </c>
      <c r="B52" s="378">
        <v>25156</v>
      </c>
      <c r="C52" s="377">
        <v>424829</v>
      </c>
      <c r="D52" s="377">
        <v>1548021</v>
      </c>
      <c r="E52" s="373">
        <v>1796163</v>
      </c>
      <c r="F52" s="377"/>
      <c r="G52" s="1150" t="s">
        <v>753</v>
      </c>
      <c r="H52" s="1150" t="s">
        <v>753</v>
      </c>
      <c r="I52" s="1150" t="s">
        <v>753</v>
      </c>
    </row>
    <row r="53" spans="1:9" ht="15">
      <c r="A53" s="297" t="s">
        <v>732</v>
      </c>
      <c r="B53" s="378">
        <v>134774</v>
      </c>
      <c r="C53" s="377">
        <v>50002</v>
      </c>
      <c r="D53" s="377">
        <v>48116</v>
      </c>
      <c r="E53" s="373">
        <v>48221</v>
      </c>
      <c r="F53" s="377"/>
      <c r="G53" s="1092">
        <v>0.3710062771751228</v>
      </c>
      <c r="H53" s="1092">
        <v>0.35701248015195808</v>
      </c>
      <c r="I53" s="1093">
        <v>0.35779156217074509</v>
      </c>
    </row>
    <row r="54" spans="1:9" ht="15">
      <c r="A54" s="297" t="s">
        <v>733</v>
      </c>
      <c r="B54" s="378">
        <v>0</v>
      </c>
      <c r="C54" s="377">
        <v>43057752</v>
      </c>
      <c r="D54" s="377">
        <v>42807135</v>
      </c>
      <c r="E54" s="373">
        <v>40327765</v>
      </c>
      <c r="F54" s="377"/>
      <c r="G54" s="1092"/>
      <c r="H54" s="1092"/>
      <c r="I54" s="1093"/>
    </row>
    <row r="55" spans="1:9" ht="15">
      <c r="A55" s="297" t="s">
        <v>734</v>
      </c>
      <c r="B55" s="378">
        <v>9000000</v>
      </c>
      <c r="C55" s="377">
        <v>-5710547</v>
      </c>
      <c r="D55" s="377">
        <v>-3656635</v>
      </c>
      <c r="E55" s="373">
        <v>-4638404</v>
      </c>
      <c r="F55" s="377"/>
      <c r="G55" s="1092">
        <v>-0.63450522222222228</v>
      </c>
      <c r="H55" s="1092">
        <v>-0.40629277777777778</v>
      </c>
      <c r="I55" s="1093">
        <v>-0.51537822222222218</v>
      </c>
    </row>
    <row r="56" spans="1:9" ht="15">
      <c r="A56" s="297" t="s">
        <v>468</v>
      </c>
      <c r="B56" s="378">
        <v>-12222529</v>
      </c>
      <c r="C56" s="377">
        <v>-2581208</v>
      </c>
      <c r="D56" s="377">
        <v>-1092097</v>
      </c>
      <c r="E56" s="373">
        <v>-5479705</v>
      </c>
      <c r="F56" s="377"/>
      <c r="G56" s="1092">
        <v>0.21118444472498285</v>
      </c>
      <c r="H56" s="1092">
        <v>8.9351148195271207E-2</v>
      </c>
      <c r="I56" s="1093">
        <v>0.44832824696100126</v>
      </c>
    </row>
    <row r="57" spans="1:9" ht="15">
      <c r="A57" s="299"/>
      <c r="B57" s="914"/>
      <c r="C57" s="915"/>
      <c r="D57" s="982"/>
      <c r="E57" s="1204"/>
      <c r="F57" s="915"/>
      <c r="G57" s="1094"/>
      <c r="H57" s="1118"/>
      <c r="I57" s="1118"/>
    </row>
    <row r="60" spans="1:9" ht="15.75">
      <c r="A60" s="382"/>
      <c r="B60" s="94"/>
      <c r="C60" s="109"/>
      <c r="D60" s="109"/>
      <c r="E60" s="94"/>
      <c r="F60" s="94"/>
      <c r="G60" s="94"/>
      <c r="H60" s="93"/>
      <c r="I60" s="273" t="s">
        <v>2</v>
      </c>
    </row>
    <row r="61" spans="1:9" ht="15">
      <c r="A61" s="274"/>
      <c r="B61" s="275" t="s">
        <v>233</v>
      </c>
      <c r="C61" s="1122" t="s">
        <v>235</v>
      </c>
      <c r="D61" s="277"/>
      <c r="E61" s="278"/>
      <c r="F61" s="277"/>
      <c r="G61" s="279" t="s">
        <v>449</v>
      </c>
      <c r="H61" s="277"/>
      <c r="I61" s="278"/>
    </row>
    <row r="62" spans="1:9" ht="15">
      <c r="A62" s="280" t="s">
        <v>3</v>
      </c>
      <c r="B62" s="281" t="s">
        <v>234</v>
      </c>
      <c r="C62" s="282"/>
      <c r="D62" s="282"/>
      <c r="E62" s="1190"/>
      <c r="F62" s="1205"/>
      <c r="G62" s="282" t="s">
        <v>4</v>
      </c>
      <c r="H62" s="282" t="s">
        <v>4</v>
      </c>
      <c r="I62" s="283"/>
    </row>
    <row r="63" spans="1:9" ht="15">
      <c r="A63" s="284"/>
      <c r="B63" s="285" t="s">
        <v>726</v>
      </c>
      <c r="C63" s="282" t="s">
        <v>765</v>
      </c>
      <c r="D63" s="282" t="s">
        <v>768</v>
      </c>
      <c r="E63" s="1190" t="s">
        <v>767</v>
      </c>
      <c r="F63" s="282"/>
      <c r="G63" s="283" t="s">
        <v>238</v>
      </c>
      <c r="H63" s="283" t="s">
        <v>453</v>
      </c>
      <c r="I63" s="283" t="s">
        <v>454</v>
      </c>
    </row>
    <row r="64" spans="1:9">
      <c r="A64" s="287" t="s">
        <v>455</v>
      </c>
      <c r="B64" s="288">
        <v>2</v>
      </c>
      <c r="C64" s="289">
        <v>3</v>
      </c>
      <c r="D64" s="289">
        <v>4</v>
      </c>
      <c r="E64" s="1191">
        <v>5</v>
      </c>
      <c r="F64" s="289"/>
      <c r="G64" s="289">
        <v>6</v>
      </c>
      <c r="H64" s="289">
        <v>7</v>
      </c>
      <c r="I64" s="289">
        <v>8</v>
      </c>
    </row>
    <row r="65" spans="1:9" ht="24" customHeight="1">
      <c r="A65" s="291" t="s">
        <v>456</v>
      </c>
      <c r="B65" s="909">
        <v>387734520</v>
      </c>
      <c r="C65" s="376">
        <v>228765890</v>
      </c>
      <c r="D65" s="376">
        <v>262843951</v>
      </c>
      <c r="E65" s="1199">
        <v>296027884</v>
      </c>
      <c r="F65" s="376"/>
      <c r="G65" s="1087">
        <v>0.5900065075454205</v>
      </c>
      <c r="H65" s="1087">
        <v>0.67789669849359813</v>
      </c>
      <c r="I65" s="1116">
        <v>0.76348085798499443</v>
      </c>
    </row>
    <row r="66" spans="1:9" ht="24" customHeight="1">
      <c r="A66" s="292" t="s">
        <v>457</v>
      </c>
      <c r="B66" s="910">
        <v>416234520</v>
      </c>
      <c r="C66" s="910">
        <v>233548799</v>
      </c>
      <c r="D66" s="910">
        <v>264824688</v>
      </c>
      <c r="E66" s="1200">
        <v>297814203</v>
      </c>
      <c r="F66" s="376"/>
      <c r="G66" s="1087">
        <v>0.56109906261498921</v>
      </c>
      <c r="H66" s="1087">
        <v>0.63623912788396308</v>
      </c>
      <c r="I66" s="1117">
        <v>0.71549616547901884</v>
      </c>
    </row>
    <row r="67" spans="1:9" ht="24" customHeight="1">
      <c r="A67" s="291" t="s">
        <v>458</v>
      </c>
      <c r="B67" s="909">
        <v>-28500000</v>
      </c>
      <c r="C67" s="376">
        <v>-4782909</v>
      </c>
      <c r="D67" s="376">
        <v>-1980738</v>
      </c>
      <c r="E67" s="1199">
        <v>-1786319</v>
      </c>
      <c r="F67" s="376"/>
      <c r="G67" s="1087">
        <v>0.16782136842105264</v>
      </c>
      <c r="H67" s="1087">
        <v>6.9499578947368426E-2</v>
      </c>
      <c r="I67" s="1117">
        <v>6.2677859649122813E-2</v>
      </c>
    </row>
    <row r="68" spans="1:9" ht="24" customHeight="1">
      <c r="A68" s="294" t="s">
        <v>459</v>
      </c>
      <c r="B68" s="911"/>
      <c r="C68" s="912"/>
      <c r="D68" s="912"/>
      <c r="E68" s="1201"/>
      <c r="F68" s="912"/>
      <c r="G68" s="1088"/>
      <c r="H68" s="1088"/>
      <c r="I68" s="1091"/>
    </row>
    <row r="69" spans="1:9" ht="18.75" customHeight="1">
      <c r="A69" s="1121" t="s">
        <v>460</v>
      </c>
      <c r="B69" s="909">
        <v>0</v>
      </c>
      <c r="C69" s="909"/>
      <c r="D69" s="909"/>
      <c r="E69" s="1202"/>
      <c r="F69" s="376"/>
      <c r="G69" s="1087"/>
      <c r="H69" s="1087"/>
      <c r="I69" s="1117"/>
    </row>
    <row r="70" spans="1:9" ht="37.5" customHeight="1">
      <c r="A70" s="1143" t="s">
        <v>755</v>
      </c>
      <c r="B70" s="909"/>
      <c r="C70" s="909">
        <v>-766455</v>
      </c>
      <c r="D70" s="909">
        <v>-766455</v>
      </c>
      <c r="E70" s="1202">
        <v>-766455</v>
      </c>
      <c r="F70" s="376"/>
      <c r="G70" s="1087"/>
      <c r="H70" s="1116"/>
      <c r="I70" s="1117"/>
    </row>
    <row r="71" spans="1:9" ht="24" customHeight="1">
      <c r="A71" s="291" t="s">
        <v>756</v>
      </c>
      <c r="B71" s="910">
        <v>-15565291</v>
      </c>
      <c r="C71" s="909">
        <v>784561</v>
      </c>
      <c r="D71" s="909">
        <v>1487835</v>
      </c>
      <c r="E71" s="1202">
        <v>833715</v>
      </c>
      <c r="F71" s="376"/>
      <c r="G71" s="1087"/>
      <c r="H71" s="1089"/>
      <c r="I71" s="1117"/>
    </row>
    <row r="72" spans="1:9" ht="23.25" customHeight="1">
      <c r="A72" s="983" t="s">
        <v>757</v>
      </c>
      <c r="B72" s="907">
        <v>44065291</v>
      </c>
      <c r="C72" s="984">
        <v>4016454</v>
      </c>
      <c r="D72" s="907">
        <v>1214282</v>
      </c>
      <c r="E72" s="1183">
        <v>1019863</v>
      </c>
      <c r="F72" s="984"/>
      <c r="G72" s="1090">
        <v>9.1147792488196669E-2</v>
      </c>
      <c r="H72" s="1091">
        <v>2.7556427574709538E-2</v>
      </c>
      <c r="I72" s="1091">
        <v>2.3144360943854882E-2</v>
      </c>
    </row>
    <row r="73" spans="1:9" ht="23.25" customHeight="1">
      <c r="A73" s="297" t="s">
        <v>461</v>
      </c>
      <c r="B73" s="913" t="s">
        <v>4</v>
      </c>
      <c r="C73" s="377"/>
      <c r="D73" s="377"/>
      <c r="E73" s="373"/>
      <c r="F73" s="377"/>
      <c r="G73" s="1092"/>
      <c r="H73" s="1092"/>
      <c r="I73" s="1093"/>
    </row>
    <row r="74" spans="1:9" ht="15">
      <c r="A74" s="298" t="s">
        <v>744</v>
      </c>
      <c r="B74" s="378">
        <v>56287820</v>
      </c>
      <c r="C74" s="378">
        <v>7507755</v>
      </c>
      <c r="D74" s="378">
        <v>-5481993</v>
      </c>
      <c r="E74" s="1203">
        <v>-3720843</v>
      </c>
      <c r="F74" s="377"/>
      <c r="G74" s="1092">
        <v>0.13338152019388919</v>
      </c>
      <c r="H74" s="1092"/>
      <c r="I74" s="1093"/>
    </row>
    <row r="75" spans="1:9" ht="15">
      <c r="A75" s="297" t="s">
        <v>462</v>
      </c>
      <c r="B75" s="378">
        <v>0</v>
      </c>
      <c r="C75" s="377">
        <v>0</v>
      </c>
      <c r="D75" s="377"/>
      <c r="E75" s="373">
        <v>0</v>
      </c>
      <c r="F75" s="377"/>
      <c r="G75" s="1093"/>
      <c r="H75" s="1092"/>
      <c r="I75" s="1093"/>
    </row>
    <row r="76" spans="1:9" ht="15">
      <c r="A76" s="297" t="s">
        <v>463</v>
      </c>
      <c r="B76" s="378">
        <v>57051751</v>
      </c>
      <c r="C76" s="377">
        <v>23366335</v>
      </c>
      <c r="D76" s="377">
        <v>24377049</v>
      </c>
      <c r="E76" s="373">
        <v>25424290</v>
      </c>
      <c r="F76" s="377"/>
      <c r="G76" s="1093">
        <v>0.40956385370187848</v>
      </c>
      <c r="H76" s="1092">
        <v>0.42727959392517156</v>
      </c>
      <c r="I76" s="1093">
        <v>0.4456355774251346</v>
      </c>
    </row>
    <row r="77" spans="1:9" ht="15">
      <c r="A77" s="297" t="s">
        <v>464</v>
      </c>
      <c r="B77" s="378">
        <v>9000000</v>
      </c>
      <c r="C77" s="377">
        <v>14036857</v>
      </c>
      <c r="D77" s="377">
        <v>14036857</v>
      </c>
      <c r="E77" s="373">
        <v>14036857</v>
      </c>
      <c r="F77" s="377"/>
      <c r="G77" s="1093">
        <v>1.5596507777777777</v>
      </c>
      <c r="H77" s="1092">
        <v>1.5596507777777777</v>
      </c>
      <c r="I77" s="1093">
        <v>1.5596507777777777</v>
      </c>
    </row>
    <row r="78" spans="1:9" ht="15">
      <c r="A78" s="297" t="s">
        <v>465</v>
      </c>
      <c r="B78" s="378">
        <v>-222161</v>
      </c>
      <c r="C78" s="377">
        <v>12628</v>
      </c>
      <c r="D78" s="377">
        <v>13174</v>
      </c>
      <c r="E78" s="373">
        <v>3608</v>
      </c>
      <c r="F78" s="377"/>
      <c r="G78" s="1093"/>
      <c r="H78" s="1092"/>
      <c r="I78" s="1093"/>
    </row>
    <row r="79" spans="1:9" ht="15">
      <c r="A79" s="297" t="s">
        <v>466</v>
      </c>
      <c r="B79" s="378">
        <v>-701700</v>
      </c>
      <c r="C79" s="377">
        <v>10274511</v>
      </c>
      <c r="D79" s="377">
        <v>12114238</v>
      </c>
      <c r="E79" s="373">
        <v>14984849</v>
      </c>
      <c r="F79" s="377"/>
      <c r="G79" s="1093"/>
      <c r="H79" s="1092"/>
      <c r="I79" s="1093"/>
    </row>
    <row r="80" spans="1:9" ht="17.25" customHeight="1">
      <c r="A80" s="297" t="s">
        <v>467</v>
      </c>
      <c r="B80" s="378">
        <v>25156</v>
      </c>
      <c r="C80" s="377">
        <v>1497556</v>
      </c>
      <c r="D80" s="377">
        <v>1514386</v>
      </c>
      <c r="E80" s="373">
        <v>1436269</v>
      </c>
      <c r="F80" s="377"/>
      <c r="G80" s="1150" t="s">
        <v>753</v>
      </c>
      <c r="H80" s="1150" t="s">
        <v>753</v>
      </c>
      <c r="I80" s="1150" t="s">
        <v>753</v>
      </c>
    </row>
    <row r="81" spans="1:9" ht="15">
      <c r="A81" s="297" t="s">
        <v>732</v>
      </c>
      <c r="B81" s="378">
        <v>134774</v>
      </c>
      <c r="C81" s="377">
        <v>35278</v>
      </c>
      <c r="D81" s="377">
        <v>30579</v>
      </c>
      <c r="E81" s="373">
        <v>33776</v>
      </c>
      <c r="F81" s="377"/>
      <c r="G81" s="1093">
        <v>0.26175671865493344</v>
      </c>
      <c r="H81" s="1092">
        <v>0.22689094335702731</v>
      </c>
      <c r="I81" s="1093">
        <v>0.25061213587190406</v>
      </c>
    </row>
    <row r="82" spans="1:9" ht="15">
      <c r="A82" s="297" t="s">
        <v>733</v>
      </c>
      <c r="B82" s="378">
        <v>0</v>
      </c>
      <c r="C82" s="377">
        <v>46401492</v>
      </c>
      <c r="D82" s="377">
        <v>62685984</v>
      </c>
      <c r="E82" s="373">
        <v>64387501</v>
      </c>
      <c r="F82" s="377"/>
      <c r="G82" s="1093"/>
      <c r="H82" s="1092"/>
      <c r="I82" s="1093"/>
    </row>
    <row r="83" spans="1:9" ht="15">
      <c r="A83" s="297" t="s">
        <v>734</v>
      </c>
      <c r="B83" s="378">
        <v>9000000</v>
      </c>
      <c r="C83" s="377">
        <v>-4686083</v>
      </c>
      <c r="D83" s="377">
        <v>-5117708</v>
      </c>
      <c r="E83" s="373">
        <v>-4747008</v>
      </c>
      <c r="F83" s="377"/>
      <c r="G83" s="1093"/>
      <c r="H83" s="1092"/>
      <c r="I83" s="1093"/>
    </row>
    <row r="84" spans="1:9" ht="15">
      <c r="A84" s="297" t="s">
        <v>468</v>
      </c>
      <c r="B84" s="378">
        <v>-12222529</v>
      </c>
      <c r="C84" s="377">
        <v>-3491302</v>
      </c>
      <c r="D84" s="377">
        <v>6696276</v>
      </c>
      <c r="E84" s="373">
        <v>4740706</v>
      </c>
      <c r="F84" s="377"/>
      <c r="G84" s="1093">
        <v>0.28564481213339726</v>
      </c>
      <c r="H84" s="1092"/>
      <c r="I84" s="1093"/>
    </row>
    <row r="85" spans="1:9" ht="15">
      <c r="A85" s="299"/>
      <c r="B85" s="914"/>
      <c r="C85" s="915"/>
      <c r="D85" s="982"/>
      <c r="E85" s="1204"/>
      <c r="F85" s="915"/>
      <c r="G85" s="1094"/>
      <c r="H85" s="1118"/>
      <c r="I85" s="1118"/>
    </row>
    <row r="89" spans="1:9" ht="15">
      <c r="A89" s="274"/>
      <c r="B89" s="275" t="s">
        <v>233</v>
      </c>
      <c r="C89" s="1122" t="s">
        <v>235</v>
      </c>
      <c r="D89" s="277"/>
      <c r="E89" s="278"/>
      <c r="F89" s="277"/>
      <c r="G89" s="279" t="s">
        <v>449</v>
      </c>
      <c r="H89" s="277"/>
      <c r="I89" s="278"/>
    </row>
    <row r="90" spans="1:9" ht="15">
      <c r="A90" s="280" t="s">
        <v>3</v>
      </c>
      <c r="B90" s="281" t="s">
        <v>234</v>
      </c>
      <c r="C90" s="282"/>
      <c r="D90" s="282"/>
      <c r="E90" s="1190"/>
      <c r="F90" s="282"/>
      <c r="G90" s="282" t="s">
        <v>4</v>
      </c>
      <c r="H90" s="282" t="s">
        <v>4</v>
      </c>
      <c r="I90" s="283"/>
    </row>
    <row r="91" spans="1:9" ht="15">
      <c r="A91" s="284"/>
      <c r="B91" s="285" t="s">
        <v>726</v>
      </c>
      <c r="C91" s="282" t="s">
        <v>773</v>
      </c>
      <c r="D91" s="282" t="s">
        <v>776</v>
      </c>
      <c r="E91" s="1190" t="s">
        <v>775</v>
      </c>
      <c r="F91" s="282"/>
      <c r="G91" s="283" t="s">
        <v>238</v>
      </c>
      <c r="H91" s="283" t="s">
        <v>453</v>
      </c>
      <c r="I91" s="283" t="s">
        <v>454</v>
      </c>
    </row>
    <row r="92" spans="1:9">
      <c r="A92" s="287" t="s">
        <v>455</v>
      </c>
      <c r="B92" s="288">
        <v>2</v>
      </c>
      <c r="C92" s="289">
        <v>3</v>
      </c>
      <c r="D92" s="289">
        <v>4</v>
      </c>
      <c r="E92" s="1191">
        <v>5</v>
      </c>
      <c r="F92" s="289"/>
      <c r="G92" s="289">
        <v>6</v>
      </c>
      <c r="H92" s="289">
        <v>7</v>
      </c>
      <c r="I92" s="289">
        <v>8</v>
      </c>
    </row>
    <row r="93" spans="1:9" ht="24" customHeight="1">
      <c r="A93" s="291" t="s">
        <v>456</v>
      </c>
      <c r="B93" s="909">
        <v>387734520</v>
      </c>
      <c r="C93" s="376">
        <v>332891924</v>
      </c>
      <c r="D93" s="376">
        <v>367107592</v>
      </c>
      <c r="E93" s="1192">
        <v>400535255</v>
      </c>
      <c r="F93" s="1188"/>
      <c r="G93" s="1087">
        <v>0.85855632353807443</v>
      </c>
      <c r="H93" s="1087">
        <v>0.94680141453487299</v>
      </c>
      <c r="I93" s="1116">
        <v>1.0330141742344736</v>
      </c>
    </row>
    <row r="94" spans="1:9" ht="24" customHeight="1">
      <c r="A94" s="292" t="s">
        <v>457</v>
      </c>
      <c r="B94" s="910">
        <v>416234520</v>
      </c>
      <c r="C94" s="910">
        <v>336083992</v>
      </c>
      <c r="D94" s="910">
        <v>368989937</v>
      </c>
      <c r="E94" s="1193">
        <v>414273014</v>
      </c>
      <c r="F94" s="1206" t="s">
        <v>784</v>
      </c>
      <c r="G94" s="1087">
        <v>0.80743901779218119</v>
      </c>
      <c r="H94" s="1087">
        <v>0.88649527915176285</v>
      </c>
      <c r="I94" s="1117">
        <v>0.99528749801914551</v>
      </c>
    </row>
    <row r="95" spans="1:9" ht="24" customHeight="1">
      <c r="A95" s="291" t="s">
        <v>458</v>
      </c>
      <c r="B95" s="909">
        <v>-28500000</v>
      </c>
      <c r="C95" s="376">
        <v>-3192068</v>
      </c>
      <c r="D95" s="376">
        <v>-1882346</v>
      </c>
      <c r="E95" s="1192">
        <v>-13737759</v>
      </c>
      <c r="F95" s="1188"/>
      <c r="G95" s="1087">
        <v>0.11200238596491228</v>
      </c>
      <c r="H95" s="1087">
        <v>6.6047228070175434E-2</v>
      </c>
      <c r="I95" s="1117">
        <v>0.48202663157894737</v>
      </c>
    </row>
    <row r="96" spans="1:9" ht="21.75" customHeight="1">
      <c r="A96" s="294" t="s">
        <v>459</v>
      </c>
      <c r="B96" s="911"/>
      <c r="C96" s="912"/>
      <c r="D96" s="912"/>
      <c r="E96" s="1194"/>
      <c r="F96" s="1187"/>
      <c r="G96" s="1088"/>
      <c r="H96" s="1088"/>
      <c r="I96" s="1091"/>
    </row>
    <row r="97" spans="1:9" ht="20.25" customHeight="1">
      <c r="A97" s="1121" t="s">
        <v>460</v>
      </c>
      <c r="B97" s="909">
        <v>0</v>
      </c>
      <c r="C97" s="909"/>
      <c r="D97" s="909">
        <v>1198524</v>
      </c>
      <c r="E97" s="1195">
        <v>3884675</v>
      </c>
      <c r="F97" s="1188"/>
      <c r="G97" s="1087"/>
      <c r="H97" s="1087"/>
      <c r="I97" s="1117"/>
    </row>
    <row r="98" spans="1:9" ht="37.5" customHeight="1">
      <c r="A98" s="1143" t="s">
        <v>755</v>
      </c>
      <c r="B98" s="909"/>
      <c r="C98" s="909">
        <v>-766455</v>
      </c>
      <c r="D98" s="909">
        <v>-766455</v>
      </c>
      <c r="E98" s="1195">
        <v>-6527181</v>
      </c>
      <c r="F98" s="1188"/>
      <c r="G98" s="1087"/>
      <c r="H98" s="1116"/>
      <c r="I98" s="1117"/>
    </row>
    <row r="99" spans="1:9" ht="24" customHeight="1">
      <c r="A99" s="291" t="s">
        <v>756</v>
      </c>
      <c r="B99" s="910">
        <v>-15565291</v>
      </c>
      <c r="C99" s="909">
        <v>2156388</v>
      </c>
      <c r="D99" s="909">
        <v>-487414</v>
      </c>
      <c r="E99" s="1195">
        <v>2642506</v>
      </c>
      <c r="F99" s="1188"/>
      <c r="G99" s="1087"/>
      <c r="H99" s="1089">
        <v>3.1314159176336634E-2</v>
      </c>
      <c r="I99" s="1117">
        <v>-0.16976913570070742</v>
      </c>
    </row>
    <row r="100" spans="1:9" ht="23.25" customHeight="1">
      <c r="A100" s="983" t="s">
        <v>757</v>
      </c>
      <c r="B100" s="907">
        <v>44065291</v>
      </c>
      <c r="C100" s="984">
        <v>2425613</v>
      </c>
      <c r="D100" s="907">
        <v>2314415</v>
      </c>
      <c r="E100" s="1189">
        <v>11095253</v>
      </c>
      <c r="F100" s="1197"/>
      <c r="G100" s="1090">
        <v>5.5045886341701454E-2</v>
      </c>
      <c r="H100" s="1091">
        <v>5.2522403630558122E-2</v>
      </c>
      <c r="I100" s="1091">
        <v>0.25179121136406429</v>
      </c>
    </row>
    <row r="101" spans="1:9" ht="23.25" customHeight="1">
      <c r="A101" s="297" t="s">
        <v>461</v>
      </c>
      <c r="B101" s="913" t="s">
        <v>4</v>
      </c>
      <c r="C101" s="377"/>
      <c r="D101" s="377"/>
      <c r="E101" s="1186"/>
      <c r="F101" s="1185"/>
      <c r="G101" s="1092"/>
      <c r="H101" s="1092"/>
      <c r="I101" s="1093"/>
    </row>
    <row r="102" spans="1:9" ht="15">
      <c r="A102" s="298" t="s">
        <v>744</v>
      </c>
      <c r="B102" s="378">
        <v>56287820</v>
      </c>
      <c r="C102" s="378">
        <v>6283643</v>
      </c>
      <c r="D102" s="378">
        <v>13579564</v>
      </c>
      <c r="E102" s="1196">
        <v>33036783</v>
      </c>
      <c r="F102" s="1185"/>
      <c r="G102" s="1092">
        <v>0.11163415104724254</v>
      </c>
      <c r="H102" s="1092">
        <v>0.24125226381124726</v>
      </c>
      <c r="I102" s="1093">
        <v>0.5869259637342501</v>
      </c>
    </row>
    <row r="103" spans="1:9" ht="15">
      <c r="A103" s="297" t="s">
        <v>462</v>
      </c>
      <c r="B103" s="378">
        <v>0</v>
      </c>
      <c r="C103" s="377">
        <v>0</v>
      </c>
      <c r="D103" s="377"/>
      <c r="E103" s="1186"/>
      <c r="F103" s="1185"/>
      <c r="G103" s="1093"/>
      <c r="H103" s="1092"/>
      <c r="I103" s="1093"/>
    </row>
    <row r="104" spans="1:9" ht="15">
      <c r="A104" s="297" t="s">
        <v>463</v>
      </c>
      <c r="B104" s="378">
        <v>57051751</v>
      </c>
      <c r="C104" s="377">
        <v>19791682</v>
      </c>
      <c r="D104" s="377">
        <v>20787397</v>
      </c>
      <c r="E104" s="1186">
        <v>21647682</v>
      </c>
      <c r="F104" s="1185"/>
      <c r="G104" s="1093">
        <v>0.34690752962165877</v>
      </c>
      <c r="H104" s="1092">
        <v>0.36436036818571965</v>
      </c>
      <c r="I104" s="1093">
        <v>0.37943939704847973</v>
      </c>
    </row>
    <row r="105" spans="1:9" ht="15">
      <c r="A105" s="297" t="s">
        <v>464</v>
      </c>
      <c r="B105" s="378">
        <v>9000000</v>
      </c>
      <c r="C105" s="377">
        <v>14036857</v>
      </c>
      <c r="D105" s="377">
        <v>14036857</v>
      </c>
      <c r="E105" s="1186">
        <v>14036857</v>
      </c>
      <c r="F105" s="1185"/>
      <c r="G105" s="1093">
        <v>1.5596507777777777</v>
      </c>
      <c r="H105" s="1092">
        <v>1.5596507777777777</v>
      </c>
      <c r="I105" s="1093">
        <v>1.5596507777777777</v>
      </c>
    </row>
    <row r="106" spans="1:9" ht="15">
      <c r="A106" s="297" t="s">
        <v>465</v>
      </c>
      <c r="B106" s="378">
        <v>-222161</v>
      </c>
      <c r="C106" s="377">
        <v>4217</v>
      </c>
      <c r="D106" s="377">
        <v>7826</v>
      </c>
      <c r="E106" s="1186">
        <v>15689</v>
      </c>
      <c r="F106" s="1185"/>
      <c r="G106" s="1093">
        <v>-1.8981729466468013E-2</v>
      </c>
      <c r="H106" s="1092">
        <v>-3.5226704957215714E-2</v>
      </c>
      <c r="I106" s="1093"/>
    </row>
    <row r="107" spans="1:9" ht="15">
      <c r="A107" s="297" t="s">
        <v>466</v>
      </c>
      <c r="B107" s="378">
        <v>-701700</v>
      </c>
      <c r="C107" s="377">
        <v>14722006</v>
      </c>
      <c r="D107" s="377">
        <v>13260492</v>
      </c>
      <c r="E107" s="1186">
        <v>15188088</v>
      </c>
      <c r="F107" s="1185"/>
      <c r="G107" s="1093">
        <v>-20.980484537551661</v>
      </c>
      <c r="H107" s="1092">
        <v>-18.897665669089353</v>
      </c>
      <c r="I107" s="1093"/>
    </row>
    <row r="108" spans="1:9" ht="15">
      <c r="A108" s="297" t="s">
        <v>467</v>
      </c>
      <c r="B108" s="378">
        <v>25156</v>
      </c>
      <c r="C108" s="377">
        <v>1243814</v>
      </c>
      <c r="D108" s="377">
        <v>1250414</v>
      </c>
      <c r="E108" s="1186">
        <v>1379432</v>
      </c>
      <c r="F108" s="1185"/>
      <c r="G108" s="1150" t="s">
        <v>753</v>
      </c>
      <c r="H108" s="1150" t="s">
        <v>753</v>
      </c>
      <c r="I108" s="1150" t="s">
        <v>753</v>
      </c>
    </row>
    <row r="109" spans="1:9" ht="15">
      <c r="A109" s="297" t="s">
        <v>732</v>
      </c>
      <c r="B109" s="378">
        <v>134774</v>
      </c>
      <c r="C109" s="377">
        <v>41185</v>
      </c>
      <c r="D109" s="377">
        <v>49278</v>
      </c>
      <c r="E109" s="1186">
        <v>72984</v>
      </c>
      <c r="F109" s="1185"/>
      <c r="G109" s="1093">
        <v>0.3055856470832653</v>
      </c>
      <c r="H109" s="1092">
        <v>0.3656343211598676</v>
      </c>
      <c r="I109" s="1093">
        <v>0.54152878151572259</v>
      </c>
    </row>
    <row r="110" spans="1:9" ht="15">
      <c r="A110" s="297" t="s">
        <v>733</v>
      </c>
      <c r="B110" s="378">
        <v>0</v>
      </c>
      <c r="C110" s="377">
        <v>48877402</v>
      </c>
      <c r="D110" s="377">
        <v>40633322</v>
      </c>
      <c r="E110" s="1186">
        <v>15358077</v>
      </c>
      <c r="F110" s="1185"/>
      <c r="G110" s="1093"/>
      <c r="H110" s="1092"/>
      <c r="I110" s="1093"/>
    </row>
    <row r="111" spans="1:9" ht="15">
      <c r="A111" s="297" t="s">
        <v>734</v>
      </c>
      <c r="B111" s="378">
        <v>9000000</v>
      </c>
      <c r="C111" s="377">
        <v>-5321283</v>
      </c>
      <c r="D111" s="377">
        <v>-4820621</v>
      </c>
      <c r="E111" s="1186">
        <v>3945873</v>
      </c>
      <c r="F111" s="1185"/>
      <c r="G111" s="1093">
        <v>-0.59125366666666668</v>
      </c>
      <c r="H111" s="1092">
        <v>-0.53562455555555555</v>
      </c>
      <c r="I111" s="1093">
        <v>0.43843033333333331</v>
      </c>
    </row>
    <row r="112" spans="1:9" ht="15">
      <c r="A112" s="297" t="s">
        <v>468</v>
      </c>
      <c r="B112" s="378">
        <v>-12222529</v>
      </c>
      <c r="C112" s="377">
        <v>-3858030</v>
      </c>
      <c r="D112" s="377">
        <v>-11265149</v>
      </c>
      <c r="E112" s="1186">
        <v>-21941529</v>
      </c>
      <c r="F112" s="1185"/>
      <c r="G112" s="1093">
        <v>0.3156490772081621</v>
      </c>
      <c r="H112" s="1092">
        <v>0.92167087515194279</v>
      </c>
      <c r="I112" s="1093">
        <v>1.7951709503000566</v>
      </c>
    </row>
    <row r="113" spans="1:9" ht="15">
      <c r="A113" s="299"/>
      <c r="B113" s="914"/>
      <c r="C113" s="915"/>
      <c r="D113" s="982"/>
      <c r="E113" s="1198"/>
      <c r="F113" s="1184"/>
      <c r="G113" s="1094"/>
      <c r="H113" s="1118"/>
      <c r="I113" s="1118"/>
    </row>
    <row r="115" spans="1:9" ht="18">
      <c r="A115" s="825" t="s">
        <v>747</v>
      </c>
    </row>
    <row r="116" spans="1:9" ht="21.75" customHeight="1">
      <c r="A116" s="825" t="s">
        <v>785</v>
      </c>
    </row>
  </sheetData>
  <printOptions horizontalCentered="1"/>
  <pageMargins left="0.78740157480314965" right="0.78740157480314965" top="0.78740157480314965" bottom="0.59055118110236227" header="0.43307086614173229" footer="0"/>
  <pageSetup paperSize="9" scale="67" firstPageNumber="5" fitToHeight="0" orientation="landscape" useFirstPageNumber="1" r:id="rId1"/>
  <headerFooter alignWithMargins="0">
    <oddHeader>&amp;C&amp;"Arial,Normalny"&amp;14 &amp;12- &amp;P -</oddHeader>
  </headerFooter>
  <rowBreaks count="3" manualBreakCount="3">
    <brk id="31" max="8" man="1"/>
    <brk id="58" max="8" man="1"/>
    <brk id="86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V33"/>
  <sheetViews>
    <sheetView showGridLines="0" zoomScale="70" zoomScaleNormal="70" workbookViewId="0">
      <selection activeCell="Y26" sqref="Y26"/>
    </sheetView>
  </sheetViews>
  <sheetFormatPr defaultColWidth="12.5703125" defaultRowHeight="12.75"/>
  <cols>
    <col min="1" max="1" width="65.5703125" style="301" customWidth="1"/>
    <col min="2" max="3" width="14.7109375" style="301" customWidth="1"/>
    <col min="4" max="4" width="2.5703125" style="301" customWidth="1"/>
    <col min="5" max="5" width="14.7109375" style="301" customWidth="1"/>
    <col min="6" max="6" width="15.7109375" style="301" customWidth="1"/>
    <col min="7" max="7" width="2.140625" style="301" customWidth="1"/>
    <col min="8" max="9" width="9.7109375" style="301" customWidth="1"/>
    <col min="10" max="10" width="11.28515625" style="301" customWidth="1"/>
    <col min="11" max="16384" width="12.5703125" style="301"/>
  </cols>
  <sheetData>
    <row r="1" spans="1:22" ht="17.25" customHeight="1">
      <c r="A1" s="261" t="s">
        <v>469</v>
      </c>
      <c r="B1" s="300" t="s">
        <v>4</v>
      </c>
    </row>
    <row r="2" spans="1:22" ht="17.25" customHeight="1">
      <c r="A2" s="300"/>
      <c r="B2" s="300"/>
    </row>
    <row r="3" spans="1:22" ht="17.25" customHeight="1">
      <c r="A3" s="302" t="s">
        <v>470</v>
      </c>
      <c r="B3" s="303"/>
      <c r="C3" s="303"/>
      <c r="D3" s="303"/>
      <c r="E3" s="303"/>
      <c r="F3" s="303"/>
      <c r="G3" s="303"/>
      <c r="H3" s="303"/>
      <c r="I3" s="303"/>
    </row>
    <row r="4" spans="1:22" ht="17.25" customHeight="1">
      <c r="A4" s="302" t="s">
        <v>727</v>
      </c>
      <c r="B4" s="303"/>
      <c r="C4" s="303"/>
      <c r="D4" s="303"/>
      <c r="E4" s="303"/>
      <c r="F4" s="303"/>
      <c r="G4" s="303"/>
      <c r="H4" s="303"/>
      <c r="I4" s="303"/>
    </row>
    <row r="5" spans="1:22" ht="15.2" customHeight="1">
      <c r="I5" s="301" t="s">
        <v>4</v>
      </c>
    </row>
    <row r="6" spans="1:22" ht="15">
      <c r="I6" s="304" t="s">
        <v>4</v>
      </c>
      <c r="J6" s="304" t="s">
        <v>2</v>
      </c>
    </row>
    <row r="7" spans="1:22" ht="15.75" customHeight="1">
      <c r="A7" s="305"/>
      <c r="B7" s="1660" t="s">
        <v>743</v>
      </c>
      <c r="C7" s="1661"/>
      <c r="D7" s="1177"/>
      <c r="E7" s="1666" t="s">
        <v>728</v>
      </c>
      <c r="F7" s="1666"/>
      <c r="G7" s="1666"/>
      <c r="H7" s="1662" t="s">
        <v>449</v>
      </c>
      <c r="I7" s="1662"/>
      <c r="J7" s="1663"/>
      <c r="L7" s="306"/>
      <c r="M7" s="307"/>
      <c r="N7" s="307"/>
      <c r="O7" s="307"/>
      <c r="P7" s="308"/>
      <c r="Q7" s="308"/>
      <c r="R7" s="308"/>
      <c r="S7" s="308"/>
      <c r="T7" s="308"/>
      <c r="U7" s="308"/>
      <c r="V7" s="308"/>
    </row>
    <row r="8" spans="1:22" ht="15.75" customHeight="1">
      <c r="A8" s="309" t="s">
        <v>3</v>
      </c>
      <c r="B8" s="310" t="s">
        <v>237</v>
      </c>
      <c r="C8" s="1209" t="s">
        <v>735</v>
      </c>
      <c r="D8" s="311"/>
      <c r="E8" s="917" t="s">
        <v>237</v>
      </c>
      <c r="F8" s="1209" t="s">
        <v>735</v>
      </c>
      <c r="G8" s="1222"/>
      <c r="H8" s="918" t="s">
        <v>4</v>
      </c>
      <c r="I8" s="312"/>
      <c r="J8" s="313" t="s">
        <v>4</v>
      </c>
      <c r="L8" s="306"/>
      <c r="M8" s="307"/>
      <c r="N8" s="307"/>
      <c r="O8" s="307"/>
      <c r="P8" s="308"/>
      <c r="Q8" s="308"/>
      <c r="R8" s="308"/>
      <c r="S8" s="308"/>
      <c r="T8" s="308"/>
      <c r="U8" s="308"/>
      <c r="V8" s="308"/>
    </row>
    <row r="9" spans="1:22" ht="15.75" customHeight="1">
      <c r="A9" s="314"/>
      <c r="B9" s="315" t="s">
        <v>234</v>
      </c>
      <c r="C9" s="1210" t="s">
        <v>775</v>
      </c>
      <c r="D9" s="919"/>
      <c r="E9" s="315" t="s">
        <v>471</v>
      </c>
      <c r="F9" s="1210" t="s">
        <v>775</v>
      </c>
      <c r="G9" s="1222"/>
      <c r="H9" s="920" t="s">
        <v>238</v>
      </c>
      <c r="I9" s="316" t="s">
        <v>472</v>
      </c>
      <c r="J9" s="317" t="s">
        <v>473</v>
      </c>
      <c r="L9" s="306"/>
      <c r="M9" s="307"/>
      <c r="N9" s="307"/>
      <c r="O9" s="307"/>
      <c r="P9" s="308"/>
      <c r="Q9" s="308"/>
      <c r="R9" s="308"/>
      <c r="S9" s="308"/>
      <c r="T9" s="308"/>
      <c r="U9" s="308"/>
      <c r="V9" s="308"/>
    </row>
    <row r="10" spans="1:22" s="322" customFormat="1" ht="9.9499999999999993" customHeight="1">
      <c r="A10" s="318" t="s">
        <v>455</v>
      </c>
      <c r="B10" s="319" t="s">
        <v>32</v>
      </c>
      <c r="C10" s="1211">
        <v>3</v>
      </c>
      <c r="D10" s="321"/>
      <c r="E10" s="320">
        <v>4</v>
      </c>
      <c r="F10" s="1667">
        <v>5</v>
      </c>
      <c r="G10" s="1667"/>
      <c r="H10" s="321">
        <v>6</v>
      </c>
      <c r="I10" s="320">
        <v>7</v>
      </c>
      <c r="J10" s="321">
        <v>8</v>
      </c>
      <c r="L10" s="323"/>
      <c r="M10" s="324"/>
      <c r="N10" s="324"/>
      <c r="O10" s="324"/>
      <c r="P10" s="325"/>
      <c r="Q10" s="325"/>
      <c r="R10" s="325"/>
      <c r="S10" s="325"/>
      <c r="T10" s="325"/>
      <c r="U10" s="325"/>
      <c r="V10" s="325"/>
    </row>
    <row r="11" spans="1:22" ht="24" customHeight="1">
      <c r="A11" s="326" t="s">
        <v>474</v>
      </c>
      <c r="B11" s="921">
        <v>355705405</v>
      </c>
      <c r="C11" s="1165">
        <v>380048140</v>
      </c>
      <c r="D11" s="1215"/>
      <c r="E11" s="1134">
        <v>387734520</v>
      </c>
      <c r="F11" s="1207">
        <v>400535255</v>
      </c>
      <c r="G11" s="1218"/>
      <c r="H11" s="1095">
        <v>1.0684351001076298</v>
      </c>
      <c r="I11" s="1096">
        <v>1.0330141742344736</v>
      </c>
      <c r="J11" s="1093">
        <v>1.0539066314072738</v>
      </c>
      <c r="L11" s="323"/>
      <c r="M11" s="307"/>
      <c r="N11" s="307"/>
      <c r="O11" s="307"/>
      <c r="P11" s="308"/>
      <c r="Q11" s="308"/>
      <c r="R11" s="308"/>
      <c r="S11" s="308"/>
      <c r="T11" s="308"/>
      <c r="U11" s="308"/>
      <c r="V11" s="308"/>
    </row>
    <row r="12" spans="1:22" ht="24" customHeight="1">
      <c r="A12" s="326" t="s">
        <v>475</v>
      </c>
      <c r="B12" s="1135">
        <v>397197405</v>
      </c>
      <c r="C12" s="1212">
        <v>390454347</v>
      </c>
      <c r="D12" s="1217" t="s">
        <v>784</v>
      </c>
      <c r="E12" s="1134">
        <v>416234520</v>
      </c>
      <c r="F12" s="1212">
        <v>414273014</v>
      </c>
      <c r="G12" s="1221" t="s">
        <v>784</v>
      </c>
      <c r="H12" s="1095">
        <v>0.98302340872544225</v>
      </c>
      <c r="I12" s="1096">
        <v>0.99528749801914551</v>
      </c>
      <c r="J12" s="1093">
        <v>1.0610024377574672</v>
      </c>
      <c r="L12" s="327"/>
      <c r="M12" s="307"/>
      <c r="N12" s="307"/>
      <c r="O12" s="307"/>
      <c r="P12" s="308"/>
      <c r="Q12" s="308"/>
      <c r="R12" s="308"/>
      <c r="S12" s="308"/>
      <c r="T12" s="308"/>
      <c r="U12" s="308"/>
      <c r="V12" s="308"/>
    </row>
    <row r="13" spans="1:22" ht="24" customHeight="1">
      <c r="A13" s="326" t="s">
        <v>476</v>
      </c>
      <c r="B13" s="1134">
        <v>-41492000</v>
      </c>
      <c r="C13" s="1212">
        <v>-10406208</v>
      </c>
      <c r="D13" s="1166"/>
      <c r="E13" s="1134">
        <v>-28500000</v>
      </c>
      <c r="F13" s="1212">
        <v>-13737759</v>
      </c>
      <c r="G13" s="1166"/>
      <c r="H13" s="1095">
        <v>0.25080034705485393</v>
      </c>
      <c r="I13" s="1096">
        <v>0.48202663157894737</v>
      </c>
      <c r="J13" s="1093">
        <v>1.320150337183343</v>
      </c>
      <c r="L13" s="327"/>
      <c r="M13" s="307"/>
      <c r="N13" s="307"/>
      <c r="O13" s="307"/>
      <c r="P13" s="308"/>
      <c r="Q13" s="308"/>
      <c r="R13" s="308"/>
      <c r="S13" s="308"/>
      <c r="T13" s="308"/>
      <c r="U13" s="308"/>
      <c r="V13" s="308"/>
    </row>
    <row r="14" spans="1:22" ht="24" customHeight="1">
      <c r="A14" s="326" t="s">
        <v>477</v>
      </c>
      <c r="B14" s="1134"/>
      <c r="C14" s="1212"/>
      <c r="D14" s="1166"/>
      <c r="E14" s="1134"/>
      <c r="G14" s="1219"/>
      <c r="H14" s="1095"/>
      <c r="I14" s="1096"/>
      <c r="J14" s="1093"/>
      <c r="L14" s="327"/>
      <c r="M14" s="307"/>
      <c r="N14" s="307"/>
      <c r="O14" s="307"/>
      <c r="P14" s="308"/>
      <c r="Q14" s="308"/>
      <c r="R14" s="308"/>
      <c r="S14" s="308"/>
      <c r="T14" s="308"/>
      <c r="U14" s="308"/>
      <c r="V14" s="308"/>
    </row>
    <row r="15" spans="1:22" ht="18" customHeight="1">
      <c r="A15" s="326" t="s">
        <v>478</v>
      </c>
      <c r="B15" s="1134" t="s">
        <v>4</v>
      </c>
      <c r="C15" s="1212">
        <v>9516345</v>
      </c>
      <c r="D15" s="1166"/>
      <c r="E15" s="1134"/>
      <c r="F15" s="1212">
        <v>3884675</v>
      </c>
      <c r="G15" s="1166"/>
      <c r="H15" s="1095"/>
      <c r="I15" s="1096"/>
      <c r="J15" s="1093">
        <v>0.40821082043578705</v>
      </c>
      <c r="L15" s="327"/>
      <c r="M15" s="328"/>
      <c r="N15" s="328"/>
      <c r="O15" s="328"/>
    </row>
    <row r="16" spans="1:22" ht="36.75" customHeight="1">
      <c r="A16" s="1144" t="s">
        <v>758</v>
      </c>
      <c r="B16" s="1134"/>
      <c r="C16" s="1212">
        <v>-5991783</v>
      </c>
      <c r="D16" s="1166"/>
      <c r="E16" s="1134"/>
      <c r="F16" s="1212">
        <v>-6527181</v>
      </c>
      <c r="G16" s="1166"/>
      <c r="H16" s="1095"/>
      <c r="I16" s="1096"/>
      <c r="J16" s="1093">
        <v>1.0893553721822036</v>
      </c>
      <c r="L16" s="327"/>
      <c r="M16" s="328"/>
      <c r="N16" s="328"/>
      <c r="O16" s="328"/>
    </row>
    <row r="17" spans="1:12" ht="24" customHeight="1">
      <c r="A17" s="326" t="s">
        <v>759</v>
      </c>
      <c r="B17" s="1134">
        <v>-15460158</v>
      </c>
      <c r="C17" s="1212">
        <v>-3524562</v>
      </c>
      <c r="D17" s="1166"/>
      <c r="E17" s="1134">
        <v>-15565291</v>
      </c>
      <c r="F17" s="1212">
        <v>2642506</v>
      </c>
      <c r="G17" s="1166"/>
      <c r="H17" s="1095">
        <v>0.22797710088085776</v>
      </c>
      <c r="I17" s="1096"/>
      <c r="J17" s="1093"/>
    </row>
    <row r="18" spans="1:12" ht="24" customHeight="1">
      <c r="A18" s="326" t="s">
        <v>479</v>
      </c>
      <c r="B18" s="1136">
        <v>56952158</v>
      </c>
      <c r="C18" s="1213">
        <v>13930770</v>
      </c>
      <c r="D18" s="1166"/>
      <c r="E18" s="1136">
        <v>44065291</v>
      </c>
      <c r="F18" s="1213">
        <v>11095253</v>
      </c>
      <c r="G18" s="1166"/>
      <c r="H18" s="1095">
        <v>0.24460477862840596</v>
      </c>
      <c r="I18" s="1096">
        <v>0.25179121136406429</v>
      </c>
      <c r="J18" s="1093">
        <v>0.79645654906369134</v>
      </c>
    </row>
    <row r="19" spans="1:12" ht="24" customHeight="1">
      <c r="A19" s="326" t="s">
        <v>480</v>
      </c>
      <c r="B19" s="379">
        <v>52843344</v>
      </c>
      <c r="C19" s="1214">
        <v>33382575</v>
      </c>
      <c r="D19" s="379"/>
      <c r="E19" s="1135">
        <v>56287820</v>
      </c>
      <c r="F19" s="1214">
        <v>33036783</v>
      </c>
      <c r="G19" s="379"/>
      <c r="H19" s="1095">
        <v>0.63172714807753272</v>
      </c>
      <c r="I19" s="1096">
        <v>0.5869259637342501</v>
      </c>
      <c r="J19" s="1093">
        <v>0.98964154203203314</v>
      </c>
    </row>
    <row r="20" spans="1:12" ht="24" customHeight="1">
      <c r="A20" s="326" t="s">
        <v>481</v>
      </c>
      <c r="B20" s="379">
        <v>4108814</v>
      </c>
      <c r="C20" s="1214">
        <v>-19451805</v>
      </c>
      <c r="D20" s="379"/>
      <c r="E20" s="1135">
        <v>-12222529</v>
      </c>
      <c r="F20" s="1214">
        <v>-21941529</v>
      </c>
      <c r="G20" s="379"/>
      <c r="H20" s="1095">
        <v>-4.7341653820299481</v>
      </c>
      <c r="I20" s="1096">
        <v>1.7951709503000566</v>
      </c>
      <c r="J20" s="1093">
        <v>1.1279944971687716</v>
      </c>
    </row>
    <row r="21" spans="1:12" ht="8.1" customHeight="1">
      <c r="A21" s="329"/>
      <c r="B21" s="381" t="s">
        <v>4</v>
      </c>
      <c r="C21" s="1208"/>
      <c r="D21" s="1216"/>
      <c r="E21" s="922" t="s">
        <v>4</v>
      </c>
      <c r="F21" s="1208"/>
      <c r="G21" s="1220"/>
      <c r="H21" s="1097"/>
      <c r="I21" s="1098"/>
      <c r="J21" s="1099"/>
    </row>
    <row r="22" spans="1:12" ht="8.1" customHeight="1">
      <c r="A22" s="923"/>
      <c r="B22" s="924"/>
      <c r="C22" s="924"/>
      <c r="D22" s="924"/>
      <c r="E22" s="924"/>
      <c r="F22" s="925"/>
      <c r="G22" s="925"/>
      <c r="H22" s="925"/>
      <c r="I22" s="925"/>
    </row>
    <row r="23" spans="1:12" s="94" customFormat="1" ht="15.75" customHeight="1">
      <c r="A23" s="1664" t="s">
        <v>946</v>
      </c>
      <c r="B23" s="1665"/>
      <c r="C23" s="1665"/>
      <c r="D23" s="1178"/>
      <c r="H23" s="93"/>
      <c r="I23" s="93"/>
      <c r="J23" s="93"/>
      <c r="K23" s="93"/>
      <c r="L23" s="93"/>
    </row>
    <row r="25" spans="1:12" ht="24.75" customHeight="1">
      <c r="A25" s="330" t="s">
        <v>4</v>
      </c>
      <c r="B25" s="380"/>
      <c r="C25" s="380"/>
      <c r="D25" s="380"/>
    </row>
    <row r="26" spans="1:12">
      <c r="B26" s="380"/>
      <c r="C26" s="380"/>
      <c r="D26" s="380"/>
    </row>
    <row r="27" spans="1:12">
      <c r="B27" s="380"/>
      <c r="C27" s="380"/>
      <c r="D27" s="380"/>
    </row>
    <row r="28" spans="1:12">
      <c r="B28" s="380"/>
      <c r="C28" s="380"/>
      <c r="D28" s="380"/>
    </row>
    <row r="29" spans="1:12" ht="15">
      <c r="B29" s="373"/>
      <c r="C29" s="374"/>
      <c r="D29" s="374"/>
    </row>
    <row r="30" spans="1:12">
      <c r="B30" s="380"/>
      <c r="C30" s="380"/>
      <c r="D30" s="380"/>
    </row>
    <row r="31" spans="1:12">
      <c r="B31" s="380"/>
      <c r="C31" s="380"/>
      <c r="D31" s="380"/>
    </row>
    <row r="32" spans="1:12">
      <c r="B32" s="380"/>
      <c r="C32" s="380"/>
      <c r="D32" s="380"/>
    </row>
    <row r="33" spans="2:4">
      <c r="B33" s="380"/>
      <c r="C33" s="380"/>
      <c r="D33" s="380"/>
    </row>
  </sheetData>
  <mergeCells count="5">
    <mergeCell ref="B7:C7"/>
    <mergeCell ref="H7:J7"/>
    <mergeCell ref="A23:C23"/>
    <mergeCell ref="E7:G7"/>
    <mergeCell ref="F10:G10"/>
  </mergeCells>
  <printOptions horizontalCentered="1"/>
  <pageMargins left="0.78740157480314965" right="0.78740157480314965" top="0.78740157480314965" bottom="0.59055118110236227" header="0.43307086614173229" footer="0.51181102362204722"/>
  <pageSetup paperSize="9" scale="75" firstPageNumber="12" orientation="landscape" useFirstPageNumber="1" r:id="rId1"/>
  <headerFooter alignWithMargins="0">
    <oddHeader>&amp;C&amp;"Arial,Normalny"&amp;12 - &amp;P -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2"/>
  <sheetViews>
    <sheetView showGridLines="0" showZeros="0" topLeftCell="A131" zoomScale="70" zoomScaleNormal="70" zoomScaleSheetLayoutView="70" workbookViewId="0">
      <selection activeCell="H171" sqref="H171"/>
    </sheetView>
  </sheetViews>
  <sheetFormatPr defaultColWidth="7.85546875" defaultRowHeight="15"/>
  <cols>
    <col min="1" max="1" width="104.28515625" style="432" customWidth="1"/>
    <col min="2" max="2" width="16.42578125" style="431" bestFit="1" customWidth="1"/>
    <col min="3" max="3" width="0.85546875" style="432" customWidth="1"/>
    <col min="4" max="4" width="14.140625" style="432" customWidth="1"/>
    <col min="5" max="5" width="1.28515625" style="432" customWidth="1"/>
    <col min="6" max="6" width="17.42578125" style="432" customWidth="1"/>
    <col min="7" max="7" width="0.28515625" style="432" customWidth="1"/>
    <col min="8" max="8" width="17.28515625" style="432" bestFit="1" customWidth="1"/>
    <col min="9" max="9" width="0.85546875" style="432" customWidth="1"/>
    <col min="10" max="10" width="11.42578125" style="432" bestFit="1" customWidth="1"/>
    <col min="11" max="12" width="11.5703125" style="432" bestFit="1" customWidth="1"/>
    <col min="13" max="13" width="1.85546875" style="433" bestFit="1" customWidth="1"/>
    <col min="14" max="14" width="20.7109375" style="433" bestFit="1" customWidth="1"/>
    <col min="15" max="15" width="1.42578125" style="433" bestFit="1" customWidth="1"/>
    <col min="16" max="16" width="12.42578125" style="433" customWidth="1"/>
    <col min="17" max="17" width="3.5703125" style="433" customWidth="1"/>
    <col min="18" max="18" width="12.5703125" style="433" customWidth="1"/>
    <col min="19" max="19" width="7.85546875" style="434" customWidth="1"/>
    <col min="20" max="16384" width="7.85546875" style="432"/>
  </cols>
  <sheetData>
    <row r="1" spans="1:19" ht="15.75">
      <c r="A1" s="430" t="s">
        <v>550</v>
      </c>
      <c r="D1" s="430" t="s">
        <v>4</v>
      </c>
    </row>
    <row r="2" spans="1:19" ht="15.75">
      <c r="A2" s="1674" t="s">
        <v>551</v>
      </c>
      <c r="B2" s="1674"/>
      <c r="C2" s="1674"/>
      <c r="D2" s="1674"/>
      <c r="E2" s="1674"/>
      <c r="F2" s="1674"/>
      <c r="G2" s="1674"/>
      <c r="H2" s="1674"/>
      <c r="I2" s="1674"/>
      <c r="J2" s="1674"/>
      <c r="K2" s="1674"/>
      <c r="L2" s="1674"/>
    </row>
    <row r="3" spans="1:19" ht="15.75">
      <c r="A3" s="908"/>
      <c r="B3" s="435"/>
      <c r="C3" s="436"/>
      <c r="D3" s="435"/>
      <c r="E3" s="436"/>
      <c r="F3" s="436"/>
      <c r="G3" s="436"/>
      <c r="H3" s="436"/>
      <c r="I3" s="436"/>
      <c r="J3" s="436"/>
      <c r="K3" s="436"/>
      <c r="L3" s="436"/>
    </row>
    <row r="4" spans="1:19" ht="15.75">
      <c r="A4" s="434"/>
      <c r="B4" s="437" t="s">
        <v>4</v>
      </c>
      <c r="C4" s="438"/>
      <c r="D4" s="926"/>
      <c r="E4" s="434"/>
      <c r="F4" s="434"/>
      <c r="G4" s="434"/>
      <c r="H4" s="434"/>
      <c r="I4" s="434"/>
      <c r="J4" s="434"/>
      <c r="K4" s="439"/>
      <c r="L4" s="439" t="s">
        <v>2</v>
      </c>
    </row>
    <row r="5" spans="1:19" ht="15.75">
      <c r="A5" s="440"/>
      <c r="B5" s="441" t="s">
        <v>233</v>
      </c>
      <c r="C5" s="442"/>
      <c r="D5" s="1668" t="s">
        <v>235</v>
      </c>
      <c r="E5" s="1669"/>
      <c r="F5" s="1669"/>
      <c r="G5" s="1669"/>
      <c r="H5" s="1669"/>
      <c r="I5" s="1670"/>
      <c r="J5" s="1671" t="s">
        <v>449</v>
      </c>
      <c r="K5" s="1672"/>
      <c r="L5" s="1673"/>
    </row>
    <row r="6" spans="1:19" ht="15.75">
      <c r="A6" s="443" t="s">
        <v>3</v>
      </c>
      <c r="B6" s="444" t="s">
        <v>234</v>
      </c>
      <c r="C6" s="442"/>
      <c r="D6" s="445"/>
      <c r="E6" s="446"/>
      <c r="F6" s="445"/>
      <c r="G6" s="446"/>
      <c r="H6" s="445"/>
      <c r="I6" s="446"/>
      <c r="J6" s="447"/>
      <c r="K6" s="448"/>
      <c r="L6" s="448"/>
    </row>
    <row r="7" spans="1:19" ht="20.100000000000001" customHeight="1">
      <c r="A7" s="449"/>
      <c r="B7" s="450" t="s">
        <v>726</v>
      </c>
      <c r="C7" s="451" t="s">
        <v>4</v>
      </c>
      <c r="D7" s="452" t="s">
        <v>450</v>
      </c>
      <c r="E7" s="453"/>
      <c r="F7" s="450" t="s">
        <v>552</v>
      </c>
      <c r="G7" s="454"/>
      <c r="H7" s="450" t="s">
        <v>452</v>
      </c>
      <c r="I7" s="454"/>
      <c r="J7" s="455" t="s">
        <v>238</v>
      </c>
      <c r="K7" s="456" t="s">
        <v>453</v>
      </c>
      <c r="L7" s="456" t="s">
        <v>454</v>
      </c>
    </row>
    <row r="8" spans="1:19" s="462" customFormat="1">
      <c r="A8" s="457">
        <v>1</v>
      </c>
      <c r="B8" s="458">
        <v>2</v>
      </c>
      <c r="C8" s="459"/>
      <c r="D8" s="458">
        <v>3</v>
      </c>
      <c r="E8" s="459"/>
      <c r="F8" s="460">
        <v>4</v>
      </c>
      <c r="G8" s="459"/>
      <c r="H8" s="458">
        <v>5</v>
      </c>
      <c r="I8" s="459"/>
      <c r="J8" s="459">
        <v>6</v>
      </c>
      <c r="K8" s="459">
        <v>7</v>
      </c>
      <c r="L8" s="457">
        <v>8</v>
      </c>
      <c r="M8" s="433"/>
      <c r="N8" s="433"/>
      <c r="O8" s="433"/>
      <c r="P8" s="433"/>
      <c r="Q8" s="433"/>
      <c r="R8" s="433"/>
      <c r="S8" s="461"/>
    </row>
    <row r="9" spans="1:19" s="462" customFormat="1" ht="20.100000000000001" customHeight="1">
      <c r="A9" s="463" t="s">
        <v>553</v>
      </c>
      <c r="B9" s="1101">
        <v>387734520</v>
      </c>
      <c r="C9" s="1102"/>
      <c r="D9" s="1101">
        <v>38737015.888759993</v>
      </c>
      <c r="E9" s="464"/>
      <c r="F9" s="1101">
        <v>64777342.902799964</v>
      </c>
      <c r="G9" s="464"/>
      <c r="H9" s="1113">
        <v>90286468.818159923</v>
      </c>
      <c r="I9" s="464"/>
      <c r="J9" s="465">
        <v>9.9906028198778876E-2</v>
      </c>
      <c r="K9" s="465">
        <v>0.16706622588775424</v>
      </c>
      <c r="L9" s="465">
        <v>0.23285641118092845</v>
      </c>
      <c r="M9" s="466"/>
      <c r="N9" s="466"/>
      <c r="O9" s="466"/>
      <c r="P9" s="466"/>
      <c r="Q9" s="466"/>
      <c r="R9" s="466"/>
      <c r="S9" s="461"/>
    </row>
    <row r="10" spans="1:19" s="462" customFormat="1" ht="15.75">
      <c r="A10" s="467" t="s">
        <v>554</v>
      </c>
      <c r="B10" s="1103"/>
      <c r="C10" s="1104"/>
      <c r="D10" s="1103" t="s">
        <v>4</v>
      </c>
      <c r="E10" s="1105"/>
      <c r="F10" s="1103"/>
      <c r="G10" s="1105"/>
      <c r="H10" s="1114"/>
      <c r="I10" s="1105"/>
      <c r="J10" s="468"/>
      <c r="K10" s="470"/>
      <c r="L10" s="470"/>
      <c r="M10" s="466"/>
      <c r="N10" s="466"/>
      <c r="O10" s="466"/>
      <c r="P10" s="466"/>
      <c r="Q10" s="466"/>
      <c r="R10" s="466"/>
      <c r="S10" s="461"/>
    </row>
    <row r="11" spans="1:19" s="462" customFormat="1" ht="20.100000000000001" customHeight="1">
      <c r="A11" s="463" t="s">
        <v>555</v>
      </c>
      <c r="B11" s="1103">
        <v>359731300</v>
      </c>
      <c r="C11" s="1104"/>
      <c r="D11" s="1103">
        <v>36178821.237669997</v>
      </c>
      <c r="E11" s="1105"/>
      <c r="F11" s="1103">
        <v>60395233.505699977</v>
      </c>
      <c r="G11" s="1105"/>
      <c r="H11" s="1113">
        <v>83834060.405389994</v>
      </c>
      <c r="I11" s="1105"/>
      <c r="J11" s="465">
        <v>0.10057179132777715</v>
      </c>
      <c r="K11" s="465">
        <v>0.1678898486334105</v>
      </c>
      <c r="L11" s="465">
        <v>0.23304633320867546</v>
      </c>
      <c r="M11" s="466"/>
      <c r="N11" s="466"/>
      <c r="O11" s="466"/>
      <c r="P11" s="466"/>
      <c r="Q11" s="466"/>
      <c r="R11" s="466"/>
      <c r="S11" s="461"/>
    </row>
    <row r="12" spans="1:19" s="462" customFormat="1" ht="15.75">
      <c r="A12" s="467" t="s">
        <v>556</v>
      </c>
      <c r="B12" s="1106"/>
      <c r="C12" s="1107"/>
      <c r="D12" s="1106" t="s">
        <v>4</v>
      </c>
      <c r="E12" s="1105"/>
      <c r="F12" s="1103"/>
      <c r="G12" s="1105"/>
      <c r="H12" s="1114"/>
      <c r="I12" s="1105"/>
      <c r="J12" s="468"/>
      <c r="K12" s="470"/>
      <c r="L12" s="470"/>
      <c r="M12" s="466"/>
      <c r="N12" s="466"/>
      <c r="O12" s="466"/>
      <c r="P12" s="466"/>
      <c r="Q12" s="466"/>
      <c r="R12" s="466"/>
      <c r="S12" s="461"/>
    </row>
    <row r="13" spans="1:19" s="462" customFormat="1">
      <c r="A13" s="469" t="s">
        <v>557</v>
      </c>
      <c r="B13" s="1106">
        <v>179600000</v>
      </c>
      <c r="C13" s="1107"/>
      <c r="D13" s="1106">
        <v>20579063.035359997</v>
      </c>
      <c r="E13" s="1108"/>
      <c r="F13" s="1106">
        <v>32056097.851789989</v>
      </c>
      <c r="G13" s="1108"/>
      <c r="H13" s="1114">
        <v>42378324.527939998</v>
      </c>
      <c r="I13" s="1108"/>
      <c r="J13" s="470">
        <v>0.11458275632160354</v>
      </c>
      <c r="K13" s="470">
        <v>0.17848606821709348</v>
      </c>
      <c r="L13" s="470">
        <v>0.23595949069008906</v>
      </c>
      <c r="M13" s="466"/>
      <c r="N13" s="466"/>
      <c r="O13" s="466"/>
      <c r="P13" s="466"/>
      <c r="Q13" s="466"/>
      <c r="R13" s="466"/>
      <c r="S13" s="461"/>
    </row>
    <row r="14" spans="1:19" s="462" customFormat="1">
      <c r="A14" s="469" t="s">
        <v>558</v>
      </c>
      <c r="B14" s="1106">
        <v>73000000</v>
      </c>
      <c r="C14" s="1107"/>
      <c r="D14" s="1106">
        <v>5195960.233070001</v>
      </c>
      <c r="E14" s="1108"/>
      <c r="F14" s="1106">
        <v>10177775.302340003</v>
      </c>
      <c r="G14" s="1108"/>
      <c r="H14" s="1114">
        <v>15506397.175870003</v>
      </c>
      <c r="I14" s="1108"/>
      <c r="J14" s="470">
        <v>7.1177537439315083E-2</v>
      </c>
      <c r="K14" s="470">
        <v>0.13942157948410963</v>
      </c>
      <c r="L14" s="470">
        <v>0.21241639966945211</v>
      </c>
      <c r="M14" s="466"/>
      <c r="N14" s="466"/>
      <c r="O14" s="466"/>
      <c r="P14" s="466"/>
      <c r="Q14" s="466"/>
      <c r="R14" s="1115"/>
      <c r="S14" s="461"/>
    </row>
    <row r="15" spans="1:19" s="462" customFormat="1">
      <c r="A15" s="471" t="s">
        <v>559</v>
      </c>
      <c r="B15" s="1106"/>
      <c r="C15" s="1107"/>
      <c r="D15" s="1106"/>
      <c r="E15" s="1108"/>
      <c r="F15" s="1106"/>
      <c r="G15" s="1108"/>
      <c r="H15" s="1114"/>
      <c r="I15" s="1108"/>
      <c r="J15" s="472"/>
      <c r="K15" s="470"/>
      <c r="L15" s="470"/>
      <c r="M15" s="466"/>
      <c r="N15" s="466"/>
      <c r="O15" s="466"/>
      <c r="P15" s="466"/>
      <c r="Q15" s="466"/>
      <c r="R15" s="1115"/>
      <c r="S15" s="461"/>
    </row>
    <row r="16" spans="1:19" s="462" customFormat="1">
      <c r="A16" s="469" t="s">
        <v>560</v>
      </c>
      <c r="B16" s="1106">
        <v>4356552</v>
      </c>
      <c r="C16" s="1107"/>
      <c r="D16" s="1106">
        <v>316709.31197000004</v>
      </c>
      <c r="E16" s="1108"/>
      <c r="F16" s="1106">
        <v>647098.64843000006</v>
      </c>
      <c r="G16" s="1108"/>
      <c r="H16" s="1114">
        <v>996798.73357000004</v>
      </c>
      <c r="I16" s="1108"/>
      <c r="J16" s="470">
        <v>7.2697241297705162E-2</v>
      </c>
      <c r="K16" s="470">
        <v>0.14853458616584861</v>
      </c>
      <c r="L16" s="470">
        <v>0.22880450722727516</v>
      </c>
      <c r="M16" s="466"/>
      <c r="N16" s="466"/>
      <c r="O16" s="466"/>
      <c r="P16" s="466"/>
      <c r="Q16" s="466"/>
      <c r="R16" s="1115"/>
      <c r="S16" s="461"/>
    </row>
    <row r="17" spans="1:19" s="462" customFormat="1">
      <c r="A17" s="469" t="s">
        <v>561</v>
      </c>
      <c r="B17" s="1106">
        <v>68343974</v>
      </c>
      <c r="C17" s="1107"/>
      <c r="D17" s="1106">
        <v>4854540.0120400004</v>
      </c>
      <c r="E17" s="1108"/>
      <c r="F17" s="1106">
        <v>9492116.2753000017</v>
      </c>
      <c r="G17" s="1108"/>
      <c r="H17" s="1114">
        <v>14455936.424570004</v>
      </c>
      <c r="I17" s="1108"/>
      <c r="J17" s="470">
        <v>7.1030988219093025E-2</v>
      </c>
      <c r="K17" s="470">
        <v>0.1388873915248183</v>
      </c>
      <c r="L17" s="470">
        <v>0.21151735227702742</v>
      </c>
      <c r="M17" s="466"/>
      <c r="N17" s="466"/>
      <c r="O17" s="466"/>
      <c r="P17" s="466"/>
      <c r="Q17" s="466"/>
      <c r="R17" s="1115"/>
      <c r="S17" s="461"/>
    </row>
    <row r="18" spans="1:19" s="462" customFormat="1">
      <c r="A18" s="469" t="s">
        <v>562</v>
      </c>
      <c r="B18" s="1106">
        <v>299474</v>
      </c>
      <c r="C18" s="1107"/>
      <c r="D18" s="1106">
        <v>24710.909059999998</v>
      </c>
      <c r="E18" s="1108"/>
      <c r="F18" s="1106">
        <v>38560.378609999992</v>
      </c>
      <c r="G18" s="1108"/>
      <c r="H18" s="1114">
        <v>53662.017730000007</v>
      </c>
      <c r="I18" s="1108"/>
      <c r="J18" s="470">
        <v>8.2514372065688499E-2</v>
      </c>
      <c r="K18" s="470">
        <v>0.1287603551894321</v>
      </c>
      <c r="L18" s="470">
        <v>0.17918756796917265</v>
      </c>
      <c r="M18" s="466"/>
      <c r="N18" s="466"/>
      <c r="O18" s="466"/>
      <c r="P18" s="466"/>
      <c r="Q18" s="466"/>
      <c r="R18" s="1115"/>
      <c r="S18" s="461"/>
    </row>
    <row r="19" spans="1:19" s="462" customFormat="1">
      <c r="A19" s="469" t="s">
        <v>563</v>
      </c>
      <c r="B19" s="1106">
        <v>2080000</v>
      </c>
      <c r="C19" s="1107"/>
      <c r="D19" s="1106">
        <v>180661.2285</v>
      </c>
      <c r="E19" s="1108"/>
      <c r="F19" s="1106">
        <v>351725.00650000002</v>
      </c>
      <c r="G19" s="1108"/>
      <c r="H19" s="1114">
        <v>528442.03249999997</v>
      </c>
      <c r="I19" s="1108"/>
      <c r="J19" s="470">
        <v>8.6856359855769227E-2</v>
      </c>
      <c r="K19" s="470">
        <v>0.1690985608173077</v>
      </c>
      <c r="L19" s="470">
        <v>0.25405866947115385</v>
      </c>
      <c r="M19" s="466"/>
      <c r="N19" s="466"/>
      <c r="O19" s="466"/>
      <c r="P19" s="466"/>
      <c r="Q19" s="466"/>
      <c r="R19" s="1115"/>
      <c r="S19" s="461"/>
    </row>
    <row r="20" spans="1:19" s="462" customFormat="1">
      <c r="A20" s="469" t="s">
        <v>564</v>
      </c>
      <c r="B20" s="1106">
        <v>34800000</v>
      </c>
      <c r="C20" s="1107"/>
      <c r="D20" s="1106">
        <v>3204359.8084299993</v>
      </c>
      <c r="E20" s="1108"/>
      <c r="F20" s="1106">
        <v>6028590.5554799987</v>
      </c>
      <c r="G20" s="1108"/>
      <c r="H20" s="1114">
        <v>10306634.433659999</v>
      </c>
      <c r="I20" s="1108"/>
      <c r="J20" s="470">
        <v>9.2079304839942505E-2</v>
      </c>
      <c r="K20" s="470">
        <v>0.17323536078965512</v>
      </c>
      <c r="L20" s="470">
        <v>0.29616765613965512</v>
      </c>
      <c r="M20" s="466"/>
      <c r="N20" s="466"/>
      <c r="O20" s="466"/>
      <c r="P20" s="466"/>
      <c r="Q20" s="466"/>
      <c r="R20" s="1115"/>
      <c r="S20" s="461"/>
    </row>
    <row r="21" spans="1:19" s="462" customFormat="1">
      <c r="A21" s="471" t="s">
        <v>565</v>
      </c>
      <c r="B21" s="1106"/>
      <c r="C21" s="1107"/>
      <c r="D21" s="1106"/>
      <c r="E21" s="1108"/>
      <c r="F21" s="1106"/>
      <c r="G21" s="1108"/>
      <c r="H21" s="1114"/>
      <c r="I21" s="1108"/>
      <c r="J21" s="470"/>
      <c r="K21" s="470"/>
      <c r="L21" s="470"/>
      <c r="M21" s="466"/>
      <c r="N21" s="466"/>
      <c r="O21" s="466"/>
      <c r="P21" s="466"/>
      <c r="Q21" s="466"/>
      <c r="R21" s="1115"/>
      <c r="S21" s="461"/>
    </row>
    <row r="22" spans="1:19" s="462" customFormat="1">
      <c r="A22" s="469" t="s">
        <v>566</v>
      </c>
      <c r="B22" s="1106">
        <v>6240</v>
      </c>
      <c r="C22" s="1107"/>
      <c r="D22" s="1106">
        <v>173.46199999999999</v>
      </c>
      <c r="E22" s="1108"/>
      <c r="F22" s="1106">
        <v>716.32899999999995</v>
      </c>
      <c r="G22" s="1108"/>
      <c r="H22" s="1114">
        <v>105.48599</v>
      </c>
      <c r="I22" s="1108"/>
      <c r="J22" s="470">
        <v>2.7798397435897435E-2</v>
      </c>
      <c r="K22" s="470">
        <v>0.11479631410256409</v>
      </c>
      <c r="L22" s="470">
        <v>1.6904806089743589E-2</v>
      </c>
      <c r="M22" s="466"/>
      <c r="N22" s="466"/>
      <c r="O22" s="466"/>
      <c r="P22" s="466"/>
      <c r="Q22" s="466"/>
      <c r="R22" s="1115"/>
      <c r="S22" s="461"/>
    </row>
    <row r="23" spans="1:19" s="462" customFormat="1">
      <c r="A23" s="469" t="s">
        <v>567</v>
      </c>
      <c r="B23" s="1106">
        <v>64300000</v>
      </c>
      <c r="C23" s="1107"/>
      <c r="D23" s="1106">
        <v>6515490.2673099991</v>
      </c>
      <c r="E23" s="1108"/>
      <c r="F23" s="1106">
        <v>10759414.449999999</v>
      </c>
      <c r="G23" s="1108"/>
      <c r="H23" s="1114">
        <v>13586578.562350007</v>
      </c>
      <c r="I23" s="1108"/>
      <c r="J23" s="470">
        <v>0.10132955314634524</v>
      </c>
      <c r="K23" s="470">
        <v>0.16733148444790044</v>
      </c>
      <c r="L23" s="470">
        <v>0.21129982212052886</v>
      </c>
      <c r="M23" s="466"/>
      <c r="N23" s="466"/>
      <c r="O23" s="466"/>
      <c r="P23" s="466"/>
      <c r="Q23" s="466"/>
      <c r="R23" s="1115"/>
      <c r="S23" s="461"/>
    </row>
    <row r="24" spans="1:19" s="462" customFormat="1">
      <c r="A24" s="471" t="s">
        <v>559</v>
      </c>
      <c r="B24" s="1106"/>
      <c r="C24" s="1107"/>
      <c r="D24" s="1106"/>
      <c r="E24" s="1108"/>
      <c r="F24" s="1106"/>
      <c r="G24" s="1108"/>
      <c r="H24" s="1114"/>
      <c r="I24" s="1108"/>
      <c r="J24" s="472"/>
      <c r="K24" s="470"/>
      <c r="L24" s="470"/>
      <c r="M24" s="466"/>
      <c r="N24" s="466"/>
      <c r="O24" s="466"/>
      <c r="P24" s="466"/>
      <c r="Q24" s="466"/>
      <c r="R24" s="1115"/>
      <c r="S24" s="461"/>
    </row>
    <row r="25" spans="1:19" s="462" customFormat="1">
      <c r="A25" s="469" t="s">
        <v>568</v>
      </c>
      <c r="B25" s="1106">
        <v>53950000</v>
      </c>
      <c r="C25" s="1107"/>
      <c r="D25" s="1106">
        <v>5573022.0373200001</v>
      </c>
      <c r="E25" s="1108"/>
      <c r="F25" s="1106">
        <v>9048728.4494399987</v>
      </c>
      <c r="G25" s="1108"/>
      <c r="H25" s="1114">
        <v>11201951.399190007</v>
      </c>
      <c r="I25" s="1108"/>
      <c r="J25" s="470">
        <v>0.10329975972789621</v>
      </c>
      <c r="K25" s="470">
        <v>0.16772434568007413</v>
      </c>
      <c r="L25" s="470">
        <v>0.2076357997996294</v>
      </c>
      <c r="M25" s="466"/>
      <c r="N25" s="466"/>
      <c r="O25" s="466"/>
      <c r="P25" s="466"/>
      <c r="Q25" s="466"/>
      <c r="R25" s="1115"/>
      <c r="S25" s="461"/>
    </row>
    <row r="26" spans="1:19" s="462" customFormat="1">
      <c r="A26" s="469" t="s">
        <v>569</v>
      </c>
      <c r="B26" s="1106">
        <v>10346000</v>
      </c>
      <c r="C26" s="1107"/>
      <c r="D26" s="1106">
        <v>942468.22999000014</v>
      </c>
      <c r="E26" s="1108"/>
      <c r="F26" s="1106">
        <v>1710694.0003599999</v>
      </c>
      <c r="G26" s="1108"/>
      <c r="H26" s="1114">
        <v>2384635.1629599994</v>
      </c>
      <c r="I26" s="1108"/>
      <c r="J26" s="470">
        <v>9.1094938139377551E-2</v>
      </c>
      <c r="K26" s="470">
        <v>0.16534834722211483</v>
      </c>
      <c r="L26" s="470">
        <v>0.23048861037695723</v>
      </c>
      <c r="M26" s="466"/>
      <c r="N26" s="466"/>
      <c r="O26" s="466"/>
      <c r="P26" s="466"/>
      <c r="Q26" s="466"/>
      <c r="R26" s="1115"/>
      <c r="S26" s="461"/>
    </row>
    <row r="27" spans="1:19" s="462" customFormat="1">
      <c r="A27" s="469" t="s">
        <v>570</v>
      </c>
      <c r="B27" s="1106">
        <v>4000</v>
      </c>
      <c r="C27" s="1107"/>
      <c r="D27" s="1106">
        <v>0</v>
      </c>
      <c r="E27" s="1108"/>
      <c r="F27" s="1106">
        <v>-7.9998000000000005</v>
      </c>
      <c r="G27" s="1108"/>
      <c r="H27" s="1114">
        <v>-7.9998000000000005</v>
      </c>
      <c r="I27" s="1108"/>
      <c r="J27" s="470"/>
      <c r="K27" s="470"/>
      <c r="L27" s="470"/>
      <c r="M27" s="466"/>
      <c r="N27" s="466"/>
      <c r="O27" s="466"/>
      <c r="P27" s="466"/>
      <c r="Q27" s="466"/>
      <c r="R27" s="1115"/>
      <c r="S27" s="461"/>
    </row>
    <row r="28" spans="1:19" s="462" customFormat="1">
      <c r="A28" s="469" t="s">
        <v>571</v>
      </c>
      <c r="B28" s="1106">
        <v>1400000</v>
      </c>
      <c r="C28" s="1107"/>
      <c r="D28" s="1106">
        <v>109853.58</v>
      </c>
      <c r="E28" s="1108"/>
      <c r="F28" s="1106">
        <v>240349.125</v>
      </c>
      <c r="G28" s="1108"/>
      <c r="H28" s="1114">
        <v>378250.85100000002</v>
      </c>
      <c r="I28" s="1108"/>
      <c r="J28" s="470">
        <v>7.8466842857142852E-2</v>
      </c>
      <c r="K28" s="470">
        <v>0.17167794642857143</v>
      </c>
      <c r="L28" s="470">
        <v>0.27017917928571428</v>
      </c>
      <c r="M28" s="466"/>
      <c r="N28" s="466"/>
      <c r="O28" s="466"/>
      <c r="P28" s="466"/>
      <c r="Q28" s="466"/>
      <c r="R28" s="1115"/>
      <c r="S28" s="461"/>
    </row>
    <row r="29" spans="1:19" s="462" customFormat="1">
      <c r="A29" s="469" t="s">
        <v>572</v>
      </c>
      <c r="B29" s="1106">
        <v>4551300</v>
      </c>
      <c r="C29" s="1107"/>
      <c r="D29" s="1106">
        <v>393407.12099999998</v>
      </c>
      <c r="E29" s="1108"/>
      <c r="F29" s="1106">
        <v>781255.21699999995</v>
      </c>
      <c r="G29" s="1108"/>
      <c r="H29" s="1114">
        <v>1149406.7814800001</v>
      </c>
      <c r="I29" s="1108"/>
      <c r="J29" s="470">
        <v>8.6438406828818135E-2</v>
      </c>
      <c r="K29" s="470">
        <v>0.17165539889701842</v>
      </c>
      <c r="L29" s="470">
        <v>0.25254471941643047</v>
      </c>
      <c r="M29" s="466"/>
      <c r="N29" s="466"/>
      <c r="O29" s="466"/>
      <c r="P29" s="466"/>
      <c r="Q29" s="466"/>
      <c r="R29" s="1115"/>
      <c r="S29" s="461"/>
    </row>
    <row r="30" spans="1:19" s="462" customFormat="1">
      <c r="A30" s="469" t="s">
        <v>573</v>
      </c>
      <c r="B30" s="1106"/>
      <c r="C30" s="1107"/>
      <c r="D30" s="1106">
        <v>2.7E-2</v>
      </c>
      <c r="E30" s="1108"/>
      <c r="F30" s="1106">
        <v>5.1999999999999998E-2</v>
      </c>
      <c r="G30" s="1108"/>
      <c r="H30" s="1114">
        <v>7.4999999999999997E-2</v>
      </c>
      <c r="I30" s="1108"/>
      <c r="J30" s="470"/>
      <c r="K30" s="470"/>
      <c r="L30" s="470"/>
      <c r="M30" s="466"/>
      <c r="N30" s="466"/>
      <c r="O30" s="466"/>
      <c r="P30" s="466"/>
      <c r="Q30" s="466"/>
      <c r="R30" s="1115"/>
      <c r="S30" s="461"/>
    </row>
    <row r="31" spans="1:19" s="462" customFormat="1">
      <c r="A31" s="469" t="s">
        <v>574</v>
      </c>
      <c r="B31" s="1106"/>
      <c r="C31" s="1107"/>
      <c r="D31" s="1106"/>
      <c r="E31" s="1108"/>
      <c r="F31" s="1106">
        <v>8.5900000000000004E-3</v>
      </c>
      <c r="G31" s="1108"/>
      <c r="H31" s="1114">
        <v>8.5900000000000004E-3</v>
      </c>
      <c r="I31" s="1108"/>
      <c r="J31" s="470"/>
      <c r="K31" s="470"/>
      <c r="L31" s="470"/>
      <c r="M31" s="466"/>
      <c r="N31" s="466"/>
      <c r="O31" s="466"/>
      <c r="P31" s="466"/>
      <c r="Q31" s="466"/>
      <c r="R31" s="1115"/>
      <c r="S31" s="461"/>
    </row>
    <row r="32" spans="1:19" s="462" customFormat="1">
      <c r="A32" s="473" t="s">
        <v>575</v>
      </c>
      <c r="B32" s="1106"/>
      <c r="C32" s="1107"/>
      <c r="D32" s="1106">
        <v>25.937000000000001</v>
      </c>
      <c r="E32" s="1108"/>
      <c r="F32" s="1106">
        <v>25.937000000000001</v>
      </c>
      <c r="G32" s="1108"/>
      <c r="H32" s="1114">
        <v>25.957000000000001</v>
      </c>
      <c r="I32" s="1108"/>
      <c r="J32" s="470"/>
      <c r="K32" s="470"/>
      <c r="L32" s="470"/>
      <c r="M32" s="466"/>
      <c r="N32" s="466"/>
      <c r="O32" s="466"/>
      <c r="P32" s="466"/>
      <c r="Q32" s="466"/>
      <c r="R32" s="1115"/>
      <c r="S32" s="461"/>
    </row>
    <row r="33" spans="1:19" s="462" customFormat="1" ht="20.100000000000001" customHeight="1">
      <c r="A33" s="463" t="s">
        <v>576</v>
      </c>
      <c r="B33" s="1103">
        <v>25806040</v>
      </c>
      <c r="C33" s="1104"/>
      <c r="D33" s="1103">
        <v>2548922.2716499963</v>
      </c>
      <c r="E33" s="1105"/>
      <c r="F33" s="1103">
        <v>4360189.2207099861</v>
      </c>
      <c r="G33" s="1105"/>
      <c r="H33" s="1113">
        <v>6423433.8858299283</v>
      </c>
      <c r="I33" s="1105"/>
      <c r="J33" s="465">
        <v>9.8772313444836807E-2</v>
      </c>
      <c r="K33" s="465">
        <v>0.16896002721494605</v>
      </c>
      <c r="L33" s="465">
        <v>0.24891203322283964</v>
      </c>
      <c r="M33" s="466"/>
      <c r="N33" s="466"/>
      <c r="O33" s="466"/>
      <c r="P33" s="466"/>
      <c r="Q33" s="466"/>
      <c r="R33" s="1115"/>
      <c r="S33" s="461"/>
    </row>
    <row r="34" spans="1:19" s="462" customFormat="1" ht="15.75">
      <c r="A34" s="467" t="s">
        <v>556</v>
      </c>
      <c r="B34" s="1106"/>
      <c r="C34" s="1107"/>
      <c r="D34" s="1106"/>
      <c r="E34" s="1108"/>
      <c r="F34" s="1103"/>
      <c r="G34" s="1108"/>
      <c r="H34" s="1114"/>
      <c r="I34" s="1108"/>
      <c r="J34" s="472"/>
      <c r="K34" s="470"/>
      <c r="L34" s="470"/>
      <c r="M34" s="466"/>
      <c r="N34" s="466"/>
      <c r="O34" s="466"/>
      <c r="P34" s="466"/>
      <c r="Q34" s="466"/>
      <c r="R34" s="1115"/>
      <c r="S34" s="461"/>
    </row>
    <row r="35" spans="1:19" s="462" customFormat="1">
      <c r="A35" s="469" t="s">
        <v>577</v>
      </c>
      <c r="B35" s="1106">
        <v>2781618</v>
      </c>
      <c r="C35" s="1107"/>
      <c r="D35" s="1106">
        <v>65.680050000000008</v>
      </c>
      <c r="E35" s="1109"/>
      <c r="F35" s="1106">
        <v>12017.247049999998</v>
      </c>
      <c r="G35" s="1109"/>
      <c r="H35" s="1114">
        <v>39905.010040000001</v>
      </c>
      <c r="I35" s="1109"/>
      <c r="J35" s="470">
        <v>2.3612174640802586E-5</v>
      </c>
      <c r="K35" s="470">
        <v>4.3202362977231229E-3</v>
      </c>
      <c r="L35" s="470">
        <v>1.4345970596969102E-2</v>
      </c>
      <c r="M35" s="466"/>
      <c r="N35" s="466"/>
      <c r="O35" s="466"/>
      <c r="P35" s="466"/>
      <c r="Q35" s="466"/>
      <c r="R35" s="1115"/>
      <c r="S35" s="461"/>
    </row>
    <row r="36" spans="1:19" s="462" customFormat="1">
      <c r="A36" s="471" t="s">
        <v>578</v>
      </c>
      <c r="B36" s="1106"/>
      <c r="C36" s="1107"/>
      <c r="D36" s="1106"/>
      <c r="E36" s="1108"/>
      <c r="F36" s="1106"/>
      <c r="G36" s="1108"/>
      <c r="H36" s="1114"/>
      <c r="I36" s="1108"/>
      <c r="J36" s="472"/>
      <c r="K36" s="470"/>
      <c r="L36" s="470"/>
      <c r="M36" s="466"/>
      <c r="N36" s="466"/>
      <c r="O36" s="466"/>
      <c r="P36" s="466"/>
      <c r="Q36" s="466"/>
      <c r="R36" s="1115"/>
      <c r="S36" s="461"/>
    </row>
    <row r="37" spans="1:19" s="462" customFormat="1">
      <c r="A37" s="474" t="s">
        <v>579</v>
      </c>
      <c r="B37" s="1106">
        <v>2107518</v>
      </c>
      <c r="C37" s="1107"/>
      <c r="D37" s="1106"/>
      <c r="E37" s="1108"/>
      <c r="F37" s="1106"/>
      <c r="G37" s="1108"/>
      <c r="H37" s="1114">
        <v>194.42958999999999</v>
      </c>
      <c r="I37" s="1108"/>
      <c r="J37" s="470"/>
      <c r="K37" s="470"/>
      <c r="L37" s="470">
        <v>9.2255245269554046E-5</v>
      </c>
      <c r="M37" s="466"/>
      <c r="N37" s="466"/>
      <c r="O37" s="466"/>
      <c r="P37" s="466"/>
      <c r="Q37" s="466"/>
      <c r="R37" s="466"/>
      <c r="S37" s="461"/>
    </row>
    <row r="38" spans="1:19" s="462" customFormat="1">
      <c r="A38" s="474" t="s">
        <v>736</v>
      </c>
      <c r="B38" s="1106">
        <v>350000</v>
      </c>
      <c r="C38" s="1107"/>
      <c r="D38" s="1106">
        <v>65.680050000000008</v>
      </c>
      <c r="E38" s="1108"/>
      <c r="F38" s="1106">
        <v>12017.247049999998</v>
      </c>
      <c r="G38" s="1108"/>
      <c r="H38" s="1114">
        <v>39710.580450000001</v>
      </c>
      <c r="I38" s="1108"/>
      <c r="J38" s="470">
        <v>1.8765728571428574E-4</v>
      </c>
      <c r="K38" s="470">
        <v>3.4334991571428566E-2</v>
      </c>
      <c r="L38" s="470">
        <v>0.11345880128571428</v>
      </c>
      <c r="M38" s="466"/>
      <c r="N38" s="466"/>
      <c r="O38" s="466"/>
      <c r="P38" s="466"/>
      <c r="Q38" s="466"/>
      <c r="R38" s="466"/>
      <c r="S38" s="461"/>
    </row>
    <row r="39" spans="1:19" s="462" customFormat="1">
      <c r="A39" s="469" t="s">
        <v>737</v>
      </c>
      <c r="B39" s="1106">
        <v>324100</v>
      </c>
      <c r="C39" s="1107"/>
      <c r="D39" s="1106"/>
      <c r="E39" s="1108"/>
      <c r="F39" s="1106"/>
      <c r="G39" s="1108"/>
      <c r="H39" s="1114"/>
      <c r="I39" s="1108"/>
      <c r="J39" s="470"/>
      <c r="K39" s="470"/>
      <c r="L39" s="470"/>
      <c r="M39" s="466"/>
      <c r="N39" s="466"/>
      <c r="O39" s="466"/>
      <c r="P39" s="466"/>
      <c r="Q39" s="466"/>
      <c r="R39" s="466"/>
      <c r="S39" s="461"/>
    </row>
    <row r="40" spans="1:19" s="466" customFormat="1">
      <c r="A40" s="469" t="s">
        <v>580</v>
      </c>
      <c r="B40" s="1106">
        <v>4184000</v>
      </c>
      <c r="C40" s="1107"/>
      <c r="D40" s="1106">
        <v>349704.82879</v>
      </c>
      <c r="E40" s="1108"/>
      <c r="F40" s="1106">
        <v>729924.66813999997</v>
      </c>
      <c r="G40" s="1108"/>
      <c r="H40" s="1114">
        <v>1116614.24394</v>
      </c>
      <c r="I40" s="1108"/>
      <c r="J40" s="470">
        <v>8.358146003585086E-2</v>
      </c>
      <c r="K40" s="470">
        <v>0.17445618263384322</v>
      </c>
      <c r="L40" s="470">
        <v>0.26687720935468451</v>
      </c>
      <c r="S40" s="461"/>
    </row>
    <row r="41" spans="1:19" s="466" customFormat="1">
      <c r="A41" s="469" t="s">
        <v>581</v>
      </c>
      <c r="B41" s="1106">
        <v>16247096</v>
      </c>
      <c r="C41" s="1107"/>
      <c r="D41" s="1106">
        <v>1979520.7102899961</v>
      </c>
      <c r="E41" s="1108"/>
      <c r="F41" s="1106">
        <v>3181648.8340099864</v>
      </c>
      <c r="G41" s="1108"/>
      <c r="H41" s="1114">
        <v>4614212.5656799283</v>
      </c>
      <c r="I41" s="1108"/>
      <c r="J41" s="470">
        <v>0.12183843255988616</v>
      </c>
      <c r="K41" s="470">
        <v>0.19582877050827954</v>
      </c>
      <c r="L41" s="470">
        <v>0.28400229589829029</v>
      </c>
      <c r="S41" s="461"/>
    </row>
    <row r="42" spans="1:19" s="466" customFormat="1">
      <c r="A42" s="469" t="s">
        <v>582</v>
      </c>
      <c r="B42" s="1106">
        <v>2593326</v>
      </c>
      <c r="C42" s="1107"/>
      <c r="D42" s="1106">
        <v>219631.05252</v>
      </c>
      <c r="E42" s="1108"/>
      <c r="F42" s="1106">
        <v>436598.47151</v>
      </c>
      <c r="G42" s="1108"/>
      <c r="H42" s="1114">
        <v>652702.06617000012</v>
      </c>
      <c r="I42" s="1108"/>
      <c r="J42" s="470">
        <v>8.4690876704278592E-2</v>
      </c>
      <c r="K42" s="470">
        <v>0.16835464245914319</v>
      </c>
      <c r="L42" s="470">
        <v>0.25168531305744057</v>
      </c>
      <c r="S42" s="461"/>
    </row>
    <row r="43" spans="1:19" s="466" customFormat="1" ht="20.100000000000001" customHeight="1">
      <c r="A43" s="475" t="s">
        <v>583</v>
      </c>
      <c r="B43" s="1110">
        <v>2197180</v>
      </c>
      <c r="C43" s="1111"/>
      <c r="D43" s="1110">
        <v>9272.3794400000006</v>
      </c>
      <c r="E43" s="1112"/>
      <c r="F43" s="1110">
        <v>21920.176390000001</v>
      </c>
      <c r="G43" s="1112"/>
      <c r="H43" s="1110">
        <v>28974.52694</v>
      </c>
      <c r="I43" s="1111"/>
      <c r="J43" s="476">
        <v>4.2201273632565383E-3</v>
      </c>
      <c r="K43" s="476">
        <v>9.9765046059039318E-3</v>
      </c>
      <c r="L43" s="476">
        <v>1.3187143037894028E-2</v>
      </c>
      <c r="S43" s="461"/>
    </row>
    <row r="44" spans="1:19">
      <c r="A44" s="987"/>
    </row>
    <row r="45" spans="1:19">
      <c r="A45" s="987"/>
    </row>
    <row r="47" spans="1:19" ht="15.75">
      <c r="A47" s="434"/>
      <c r="B47" s="437" t="s">
        <v>4</v>
      </c>
      <c r="C47" s="438"/>
      <c r="D47" s="926"/>
      <c r="E47" s="434"/>
      <c r="F47" s="434"/>
      <c r="G47" s="434"/>
      <c r="H47" s="434"/>
      <c r="I47" s="434"/>
      <c r="J47" s="434"/>
      <c r="K47" s="439"/>
      <c r="L47" s="439" t="s">
        <v>2</v>
      </c>
    </row>
    <row r="48" spans="1:19" ht="15.75">
      <c r="A48" s="440"/>
      <c r="B48" s="441" t="s">
        <v>233</v>
      </c>
      <c r="C48" s="442"/>
      <c r="D48" s="1668" t="s">
        <v>235</v>
      </c>
      <c r="E48" s="1669"/>
      <c r="F48" s="1669"/>
      <c r="G48" s="1669"/>
      <c r="H48" s="1669"/>
      <c r="I48" s="1670"/>
      <c r="J48" s="1671" t="s">
        <v>449</v>
      </c>
      <c r="K48" s="1672"/>
      <c r="L48" s="1673"/>
    </row>
    <row r="49" spans="1:14" ht="15.75">
      <c r="A49" s="443" t="s">
        <v>3</v>
      </c>
      <c r="B49" s="444" t="s">
        <v>234</v>
      </c>
      <c r="C49" s="442"/>
      <c r="D49" s="445"/>
      <c r="E49" s="446"/>
      <c r="F49" s="445"/>
      <c r="G49" s="446"/>
      <c r="H49" s="445"/>
      <c r="I49" s="446"/>
      <c r="J49" s="447"/>
      <c r="K49" s="448"/>
      <c r="L49" s="448"/>
    </row>
    <row r="50" spans="1:14" ht="18.75">
      <c r="A50" s="449"/>
      <c r="B50" s="450" t="s">
        <v>726</v>
      </c>
      <c r="C50" s="451" t="s">
        <v>4</v>
      </c>
      <c r="D50" s="452" t="s">
        <v>750</v>
      </c>
      <c r="E50" s="453"/>
      <c r="F50" s="450" t="s">
        <v>754</v>
      </c>
      <c r="G50" s="454"/>
      <c r="H50" s="450" t="s">
        <v>752</v>
      </c>
      <c r="I50" s="454"/>
      <c r="J50" s="455" t="s">
        <v>238</v>
      </c>
      <c r="K50" s="456" t="s">
        <v>453</v>
      </c>
      <c r="L50" s="456" t="s">
        <v>454</v>
      </c>
    </row>
    <row r="51" spans="1:14">
      <c r="A51" s="457">
        <v>1</v>
      </c>
      <c r="B51" s="458">
        <v>2</v>
      </c>
      <c r="C51" s="459"/>
      <c r="D51" s="458">
        <v>3</v>
      </c>
      <c r="E51" s="459"/>
      <c r="F51" s="460">
        <v>4</v>
      </c>
      <c r="G51" s="459"/>
      <c r="H51" s="458">
        <v>5</v>
      </c>
      <c r="I51" s="459"/>
      <c r="J51" s="459">
        <v>6</v>
      </c>
      <c r="K51" s="459">
        <v>7</v>
      </c>
      <c r="L51" s="457">
        <v>8</v>
      </c>
    </row>
    <row r="52" spans="1:14" ht="21.75" customHeight="1">
      <c r="A52" s="463" t="s">
        <v>553</v>
      </c>
      <c r="B52" s="1101">
        <v>387734520</v>
      </c>
      <c r="C52" s="1102"/>
      <c r="D52" s="1101">
        <v>129965668.76865</v>
      </c>
      <c r="E52" s="464"/>
      <c r="F52" s="1101">
        <v>162865624.56773946</v>
      </c>
      <c r="G52" s="464"/>
      <c r="H52" s="1101">
        <v>192177122.98540974</v>
      </c>
      <c r="I52" s="464"/>
      <c r="J52" s="465">
        <v>0.33519241146919304</v>
      </c>
      <c r="K52" s="465">
        <v>0.4200441698297574</v>
      </c>
      <c r="L52" s="465">
        <v>0.49564099421792451</v>
      </c>
    </row>
    <row r="53" spans="1:14" ht="15.75">
      <c r="A53" s="467" t="s">
        <v>554</v>
      </c>
      <c r="B53" s="1103"/>
      <c r="C53" s="1104"/>
      <c r="D53" s="1103"/>
      <c r="E53" s="1105"/>
      <c r="F53" s="1106"/>
      <c r="G53" s="1105"/>
      <c r="H53" s="1106"/>
      <c r="I53" s="1105"/>
      <c r="J53" s="465"/>
      <c r="K53" s="465"/>
      <c r="L53" s="465"/>
    </row>
    <row r="54" spans="1:14" ht="15.75">
      <c r="A54" s="463" t="s">
        <v>555</v>
      </c>
      <c r="B54" s="1103">
        <v>359731300</v>
      </c>
      <c r="C54" s="1104"/>
      <c r="D54" s="1124">
        <v>119935856.70678997</v>
      </c>
      <c r="E54" s="1105"/>
      <c r="F54" s="1103">
        <v>150540098.24430999</v>
      </c>
      <c r="G54" s="1105"/>
      <c r="H54" s="1103">
        <v>177261062.71388</v>
      </c>
      <c r="I54" s="1105"/>
      <c r="J54" s="465">
        <v>0.33340400656487207</v>
      </c>
      <c r="K54" s="465">
        <v>0.41847928785821525</v>
      </c>
      <c r="L54" s="465">
        <v>0.49275963118549876</v>
      </c>
    </row>
    <row r="55" spans="1:14" ht="15.75">
      <c r="A55" s="467" t="s">
        <v>556</v>
      </c>
      <c r="B55" s="1106"/>
      <c r="C55" s="1107"/>
      <c r="D55" s="1106"/>
      <c r="E55" s="1105"/>
      <c r="F55" s="1106"/>
      <c r="G55" s="1105"/>
      <c r="H55" s="1106"/>
      <c r="I55" s="1105"/>
      <c r="J55" s="465"/>
      <c r="K55" s="470"/>
      <c r="L55" s="470"/>
      <c r="N55" s="1137"/>
    </row>
    <row r="56" spans="1:14">
      <c r="A56" s="469" t="s">
        <v>557</v>
      </c>
      <c r="B56" s="1106">
        <v>179600000</v>
      </c>
      <c r="C56" s="1107"/>
      <c r="D56" s="1106">
        <v>57032804.13345997</v>
      </c>
      <c r="E56" s="1108"/>
      <c r="F56" s="1106">
        <v>73025793.720869988</v>
      </c>
      <c r="G56" s="1108"/>
      <c r="H56" s="1106">
        <v>86611645.728689998</v>
      </c>
      <c r="I56" s="1108"/>
      <c r="J56" s="470">
        <v>0.31755458871636955</v>
      </c>
      <c r="K56" s="470">
        <v>0.40660241492689303</v>
      </c>
      <c r="L56" s="470">
        <v>0.48224747064972162</v>
      </c>
    </row>
    <row r="57" spans="1:14">
      <c r="A57" s="469" t="s">
        <v>558</v>
      </c>
      <c r="B57" s="1106">
        <v>73000000</v>
      </c>
      <c r="C57" s="1107"/>
      <c r="D57" s="1106">
        <v>22038569.221100003</v>
      </c>
      <c r="E57" s="1108"/>
      <c r="F57" s="1106">
        <v>27967380.416379996</v>
      </c>
      <c r="G57" s="1108"/>
      <c r="H57" s="1106">
        <v>33537848.843010001</v>
      </c>
      <c r="I57" s="1108"/>
      <c r="J57" s="470">
        <v>0.30189820850821919</v>
      </c>
      <c r="K57" s="470">
        <v>0.38311480022438349</v>
      </c>
      <c r="L57" s="470">
        <v>0.45942258689054793</v>
      </c>
    </row>
    <row r="58" spans="1:14">
      <c r="A58" s="471" t="s">
        <v>559</v>
      </c>
      <c r="B58" s="1106"/>
      <c r="C58" s="1107"/>
      <c r="D58" s="1106"/>
      <c r="E58" s="1108"/>
      <c r="F58" s="1106"/>
      <c r="G58" s="1108"/>
      <c r="H58" s="1106"/>
      <c r="I58" s="1108"/>
      <c r="J58" s="470"/>
      <c r="K58" s="470"/>
      <c r="L58" s="470"/>
    </row>
    <row r="59" spans="1:14">
      <c r="A59" s="469" t="s">
        <v>560</v>
      </c>
      <c r="B59" s="1106">
        <v>4356552</v>
      </c>
      <c r="C59" s="1107"/>
      <c r="D59" s="1106">
        <v>1382379.1477699999</v>
      </c>
      <c r="E59" s="1108"/>
      <c r="F59" s="1106">
        <v>1767796.2333999998</v>
      </c>
      <c r="G59" s="1108"/>
      <c r="H59" s="1106">
        <v>2077672.4156900002</v>
      </c>
      <c r="I59" s="1108"/>
      <c r="J59" s="470">
        <v>0.31731037475737689</v>
      </c>
      <c r="K59" s="470">
        <v>0.40577875195797036</v>
      </c>
      <c r="L59" s="470">
        <v>0.47690752128977232</v>
      </c>
    </row>
    <row r="60" spans="1:14">
      <c r="A60" s="469" t="s">
        <v>561</v>
      </c>
      <c r="B60" s="1106">
        <v>68343974</v>
      </c>
      <c r="C60" s="1107"/>
      <c r="D60" s="1106">
        <v>20586610.570050005</v>
      </c>
      <c r="E60" s="1108"/>
      <c r="F60" s="1106">
        <v>26113024.957709994</v>
      </c>
      <c r="G60" s="1108"/>
      <c r="H60" s="1106">
        <v>31362760.151710004</v>
      </c>
      <c r="I60" s="1108"/>
      <c r="J60" s="470">
        <v>0.30122056657182394</v>
      </c>
      <c r="K60" s="470">
        <v>0.38208233190697977</v>
      </c>
      <c r="L60" s="470">
        <v>0.45889576382710789</v>
      </c>
    </row>
    <row r="61" spans="1:14">
      <c r="A61" s="469" t="s">
        <v>562</v>
      </c>
      <c r="B61" s="1106">
        <v>299474</v>
      </c>
      <c r="C61" s="1107"/>
      <c r="D61" s="1106">
        <v>69579.503280000004</v>
      </c>
      <c r="E61" s="1108"/>
      <c r="F61" s="1106">
        <v>86559.225269999995</v>
      </c>
      <c r="G61" s="1108"/>
      <c r="H61" s="1106">
        <v>97416.275609999982</v>
      </c>
      <c r="I61" s="1108"/>
      <c r="J61" s="470">
        <v>0.23233904539292227</v>
      </c>
      <c r="K61" s="470">
        <v>0.28903753003599642</v>
      </c>
      <c r="L61" s="470">
        <v>0.32529126271395842</v>
      </c>
    </row>
    <row r="62" spans="1:14">
      <c r="A62" s="469" t="s">
        <v>563</v>
      </c>
      <c r="B62" s="1106">
        <v>2080000</v>
      </c>
      <c r="C62" s="1107"/>
      <c r="D62" s="1106">
        <v>741717.17404999991</v>
      </c>
      <c r="E62" s="1108"/>
      <c r="F62" s="1106">
        <v>936271.85604999994</v>
      </c>
      <c r="G62" s="1108"/>
      <c r="H62" s="1106">
        <v>1123095.2400499999</v>
      </c>
      <c r="I62" s="1108"/>
      <c r="J62" s="470">
        <v>0.35659479521634613</v>
      </c>
      <c r="K62" s="470">
        <v>0.45013070002403843</v>
      </c>
      <c r="L62" s="470">
        <v>0.53994963463942303</v>
      </c>
    </row>
    <row r="63" spans="1:14">
      <c r="A63" s="469" t="s">
        <v>564</v>
      </c>
      <c r="B63" s="1106">
        <v>34800000</v>
      </c>
      <c r="C63" s="1107"/>
      <c r="D63" s="1106">
        <v>18097719.360670008</v>
      </c>
      <c r="E63" s="1108"/>
      <c r="F63" s="1106">
        <v>20576937.592579998</v>
      </c>
      <c r="G63" s="1108"/>
      <c r="H63" s="1106">
        <v>22053386.466920007</v>
      </c>
      <c r="I63" s="1108"/>
      <c r="J63" s="470">
        <v>0.52004940691580481</v>
      </c>
      <c r="K63" s="470">
        <v>0.59129131013160918</v>
      </c>
      <c r="L63" s="470">
        <v>0.63371800192298866</v>
      </c>
    </row>
    <row r="64" spans="1:14">
      <c r="A64" s="471" t="s">
        <v>565</v>
      </c>
      <c r="B64" s="1106"/>
      <c r="C64" s="1107"/>
      <c r="D64" s="1106"/>
      <c r="E64" s="1108"/>
      <c r="F64" s="1106"/>
      <c r="G64" s="1108"/>
      <c r="H64" s="1106"/>
      <c r="I64" s="1108"/>
      <c r="J64" s="470"/>
      <c r="K64" s="470"/>
      <c r="L64" s="470"/>
    </row>
    <row r="65" spans="1:12">
      <c r="A65" s="469" t="s">
        <v>566</v>
      </c>
      <c r="B65" s="1106">
        <v>6240</v>
      </c>
      <c r="C65" s="1107"/>
      <c r="D65" s="1106">
        <v>144.82498999999999</v>
      </c>
      <c r="E65" s="1108"/>
      <c r="F65" s="1106">
        <v>152.30598999999998</v>
      </c>
      <c r="G65" s="1108"/>
      <c r="H65" s="1106">
        <v>161.83198999999999</v>
      </c>
      <c r="I65" s="1108"/>
      <c r="J65" s="470">
        <v>2.3209133012820512E-2</v>
      </c>
      <c r="K65" s="470">
        <v>2.4408011217948715E-2</v>
      </c>
      <c r="L65" s="470">
        <v>2.593461378205128E-2</v>
      </c>
    </row>
    <row r="66" spans="1:12">
      <c r="A66" s="469" t="s">
        <v>567</v>
      </c>
      <c r="B66" s="1106">
        <v>64300000</v>
      </c>
      <c r="C66" s="1107"/>
      <c r="D66" s="1106">
        <v>19953519.150699992</v>
      </c>
      <c r="E66" s="1108"/>
      <c r="F66" s="1106">
        <v>25417952.338999994</v>
      </c>
      <c r="G66" s="1108"/>
      <c r="H66" s="1106">
        <v>30787605.085489992</v>
      </c>
      <c r="I66" s="1108"/>
      <c r="J66" s="470">
        <v>0.31031911587402788</v>
      </c>
      <c r="K66" s="470">
        <v>0.39530252471228605</v>
      </c>
      <c r="L66" s="470">
        <v>0.47881189868569196</v>
      </c>
    </row>
    <row r="67" spans="1:12">
      <c r="A67" s="471" t="s">
        <v>559</v>
      </c>
      <c r="B67" s="1106"/>
      <c r="C67" s="1107"/>
      <c r="D67" s="1106"/>
      <c r="E67" s="1108"/>
      <c r="F67" s="1106"/>
      <c r="G67" s="1108"/>
      <c r="H67" s="1106"/>
      <c r="I67" s="1108"/>
      <c r="J67" s="470"/>
      <c r="K67" s="470"/>
      <c r="L67" s="470"/>
    </row>
    <row r="68" spans="1:12">
      <c r="A68" s="469" t="s">
        <v>568</v>
      </c>
      <c r="B68" s="1106">
        <v>53950000</v>
      </c>
      <c r="C68" s="1107"/>
      <c r="D68" s="1106">
        <v>15428091.604389992</v>
      </c>
      <c r="E68" s="1108"/>
      <c r="F68" s="1106">
        <v>19966639.58558999</v>
      </c>
      <c r="G68" s="1108"/>
      <c r="H68" s="1106">
        <v>24587686.398379989</v>
      </c>
      <c r="I68" s="1108"/>
      <c r="J68" s="470">
        <v>0.28597018729175144</v>
      </c>
      <c r="K68" s="470">
        <v>0.37009526571992568</v>
      </c>
      <c r="L68" s="470">
        <v>0.45574951618869303</v>
      </c>
    </row>
    <row r="69" spans="1:12">
      <c r="A69" s="469" t="s">
        <v>569</v>
      </c>
      <c r="B69" s="1106">
        <v>10346000</v>
      </c>
      <c r="C69" s="1107"/>
      <c r="D69" s="1106">
        <v>4525435.5461100005</v>
      </c>
      <c r="E69" s="1108"/>
      <c r="F69" s="1106">
        <v>5451320.7532100007</v>
      </c>
      <c r="G69" s="1108"/>
      <c r="H69" s="1106">
        <v>6199912.8269100012</v>
      </c>
      <c r="I69" s="1108"/>
      <c r="J69" s="470">
        <v>0.43740919641503967</v>
      </c>
      <c r="K69" s="470">
        <v>0.5269012906640248</v>
      </c>
      <c r="L69" s="470">
        <v>0.59925699080900841</v>
      </c>
    </row>
    <row r="70" spans="1:12">
      <c r="A70" s="469" t="s">
        <v>570</v>
      </c>
      <c r="B70" s="1106">
        <v>4000</v>
      </c>
      <c r="C70" s="1107"/>
      <c r="D70" s="1106">
        <v>-7.9998000000000005</v>
      </c>
      <c r="E70" s="1108"/>
      <c r="F70" s="1106">
        <v>-7.9998000000000005</v>
      </c>
      <c r="G70" s="1108"/>
      <c r="H70" s="1106">
        <v>5.8601999999999999</v>
      </c>
      <c r="I70" s="1108"/>
      <c r="J70" s="470"/>
      <c r="K70" s="470"/>
      <c r="L70" s="470">
        <v>1.4650499999999999E-3</v>
      </c>
    </row>
    <row r="71" spans="1:12">
      <c r="A71" s="469" t="s">
        <v>571</v>
      </c>
      <c r="B71" s="1106">
        <v>1400000</v>
      </c>
      <c r="C71" s="1107"/>
      <c r="D71" s="1106">
        <v>529443.44900000002</v>
      </c>
      <c r="E71" s="1108"/>
      <c r="F71" s="1106">
        <v>681843.21699999995</v>
      </c>
      <c r="G71" s="1108"/>
      <c r="H71" s="1106">
        <v>819744.89899999998</v>
      </c>
      <c r="I71" s="1108"/>
      <c r="J71" s="470">
        <v>0.37817389214285718</v>
      </c>
      <c r="K71" s="470">
        <v>0.48703086928571426</v>
      </c>
      <c r="L71" s="470">
        <v>0.5855320707142857</v>
      </c>
    </row>
    <row r="72" spans="1:12">
      <c r="A72" s="469" t="s">
        <v>572</v>
      </c>
      <c r="B72" s="1106">
        <v>4551300</v>
      </c>
      <c r="C72" s="1107"/>
      <c r="D72" s="1106">
        <v>1542011.41955</v>
      </c>
      <c r="E72" s="1108"/>
      <c r="F72" s="1106">
        <v>1933822.5865499999</v>
      </c>
      <c r="G72" s="1108"/>
      <c r="H72" s="1106">
        <v>2327826.9021000001</v>
      </c>
      <c r="I72" s="1108"/>
      <c r="J72" s="470">
        <v>0.33880680674752267</v>
      </c>
      <c r="K72" s="470">
        <v>0.42489455464372816</v>
      </c>
      <c r="L72" s="470">
        <v>0.51146417553226553</v>
      </c>
    </row>
    <row r="73" spans="1:12">
      <c r="A73" s="469" t="s">
        <v>573</v>
      </c>
      <c r="B73" s="1106"/>
      <c r="C73" s="1107"/>
      <c r="D73" s="1106">
        <v>0.24</v>
      </c>
      <c r="E73" s="1108"/>
      <c r="F73" s="1106">
        <v>23.849</v>
      </c>
      <c r="G73" s="1108"/>
      <c r="H73" s="1106">
        <v>23.873999999999999</v>
      </c>
      <c r="I73" s="1108"/>
      <c r="J73" s="470"/>
      <c r="K73" s="470"/>
      <c r="L73" s="470"/>
    </row>
    <row r="74" spans="1:12">
      <c r="A74" s="469" t="s">
        <v>574</v>
      </c>
      <c r="B74" s="1106"/>
      <c r="C74" s="1107"/>
      <c r="D74" s="1106">
        <v>8.5900000000000004E-3</v>
      </c>
      <c r="E74" s="1108"/>
      <c r="F74" s="1106">
        <v>8.6999999999999994E-3</v>
      </c>
      <c r="G74" s="1108"/>
      <c r="H74" s="1106">
        <v>4.4350000000000001E-2</v>
      </c>
      <c r="I74" s="1108"/>
      <c r="J74" s="470"/>
      <c r="K74" s="470"/>
      <c r="L74" s="470"/>
    </row>
    <row r="75" spans="1:12" ht="15.75">
      <c r="A75" s="473" t="s">
        <v>575</v>
      </c>
      <c r="B75" s="1106"/>
      <c r="C75" s="1107"/>
      <c r="D75" s="1106">
        <v>72.549669999999992</v>
      </c>
      <c r="E75" s="1108"/>
      <c r="F75" s="1106">
        <v>72.658180000000002</v>
      </c>
      <c r="G75" s="1108"/>
      <c r="H75" s="1106">
        <v>-114.36972999999999</v>
      </c>
      <c r="I75" s="1108"/>
      <c r="J75" s="470"/>
      <c r="K75" s="470"/>
      <c r="L75" s="465"/>
    </row>
    <row r="76" spans="1:12" ht="20.25" customHeight="1">
      <c r="A76" s="463" t="s">
        <v>576</v>
      </c>
      <c r="B76" s="1103">
        <v>25806040</v>
      </c>
      <c r="C76" s="1104"/>
      <c r="D76" s="1103">
        <v>9993888.7925100829</v>
      </c>
      <c r="E76" s="1105"/>
      <c r="F76" s="1103">
        <v>11932888.213369465</v>
      </c>
      <c r="G76" s="1105"/>
      <c r="H76" s="1103">
        <v>14490724.463609733</v>
      </c>
      <c r="I76" s="1105"/>
      <c r="J76" s="465">
        <v>0.38726936765617981</v>
      </c>
      <c r="K76" s="465">
        <v>0.46240679365642556</v>
      </c>
      <c r="L76" s="465">
        <v>0.56152452928111918</v>
      </c>
    </row>
    <row r="77" spans="1:12" ht="15.75">
      <c r="A77" s="467" t="s">
        <v>556</v>
      </c>
      <c r="B77" s="1106"/>
      <c r="C77" s="1107"/>
      <c r="D77" s="1106"/>
      <c r="E77" s="1108"/>
      <c r="F77" s="1106"/>
      <c r="G77" s="1108"/>
      <c r="H77" s="1106"/>
      <c r="I77" s="1108"/>
      <c r="J77" s="465"/>
      <c r="K77" s="470"/>
      <c r="L77" s="470"/>
    </row>
    <row r="78" spans="1:12">
      <c r="A78" s="469" t="s">
        <v>577</v>
      </c>
      <c r="B78" s="1106">
        <v>2781618</v>
      </c>
      <c r="C78" s="1107"/>
      <c r="D78" s="1106">
        <v>118061.58314</v>
      </c>
      <c r="E78" s="1109"/>
      <c r="F78" s="1106">
        <v>136091.58348</v>
      </c>
      <c r="G78" s="1109"/>
      <c r="H78" s="1106">
        <v>144539.28448</v>
      </c>
      <c r="I78" s="1109"/>
      <c r="J78" s="470">
        <v>4.2443492650680287E-2</v>
      </c>
      <c r="K78" s="470">
        <v>4.8925331760148232E-2</v>
      </c>
      <c r="L78" s="470">
        <v>5.1962305564603045E-2</v>
      </c>
    </row>
    <row r="79" spans="1:12">
      <c r="A79" s="471" t="s">
        <v>578</v>
      </c>
      <c r="B79" s="1106"/>
      <c r="C79" s="1107"/>
      <c r="D79" s="1106"/>
      <c r="E79" s="1108"/>
      <c r="F79" s="1106"/>
      <c r="G79" s="1108"/>
      <c r="H79" s="1106"/>
      <c r="I79" s="1108"/>
      <c r="J79" s="470"/>
      <c r="K79" s="470"/>
      <c r="L79" s="470"/>
    </row>
    <row r="80" spans="1:12">
      <c r="A80" s="474" t="s">
        <v>579</v>
      </c>
      <c r="B80" s="1106">
        <v>2107518</v>
      </c>
      <c r="C80" s="1107"/>
      <c r="D80" s="1106">
        <v>194.42958999999999</v>
      </c>
      <c r="E80" s="1108"/>
      <c r="F80" s="1106">
        <v>1009.6319299999999</v>
      </c>
      <c r="G80" s="1108"/>
      <c r="H80" s="1106">
        <v>1701.2059300000001</v>
      </c>
      <c r="I80" s="1108"/>
      <c r="J80" s="470">
        <v>9.2255245269554046E-5</v>
      </c>
      <c r="K80" s="470">
        <v>4.7906206732279387E-4</v>
      </c>
      <c r="L80" s="470">
        <v>8.0720825634703953E-4</v>
      </c>
    </row>
    <row r="81" spans="1:12">
      <c r="A81" s="474" t="s">
        <v>736</v>
      </c>
      <c r="B81" s="1106">
        <v>350000</v>
      </c>
      <c r="C81" s="1107"/>
      <c r="D81" s="1106">
        <v>117867.15355</v>
      </c>
      <c r="E81" s="1108"/>
      <c r="F81" s="1106">
        <v>135081.95155</v>
      </c>
      <c r="G81" s="1108"/>
      <c r="H81" s="1106">
        <v>142838.07855000001</v>
      </c>
      <c r="I81" s="1108"/>
      <c r="J81" s="470">
        <v>0.33676329585714287</v>
      </c>
      <c r="K81" s="470">
        <v>0.38594843299999998</v>
      </c>
      <c r="L81" s="470">
        <v>0.40810879585714288</v>
      </c>
    </row>
    <row r="82" spans="1:12">
      <c r="A82" s="469" t="s">
        <v>737</v>
      </c>
      <c r="B82" s="1106">
        <v>324100</v>
      </c>
      <c r="C82" s="1107"/>
      <c r="D82" s="1106"/>
      <c r="E82" s="1108"/>
      <c r="F82" s="1106"/>
      <c r="G82" s="1108"/>
      <c r="H82" s="1106"/>
      <c r="I82" s="1108"/>
      <c r="J82" s="470"/>
      <c r="K82" s="470"/>
      <c r="L82" s="470"/>
    </row>
    <row r="83" spans="1:12">
      <c r="A83" s="469" t="s">
        <v>580</v>
      </c>
      <c r="B83" s="1106">
        <v>4184000</v>
      </c>
      <c r="C83" s="1107"/>
      <c r="D83" s="1106">
        <v>1475589.4162999999</v>
      </c>
      <c r="E83" s="1108"/>
      <c r="F83" s="1106">
        <v>1812753.91447</v>
      </c>
      <c r="G83" s="1108"/>
      <c r="H83" s="1106">
        <v>2122853.0869300002</v>
      </c>
      <c r="I83" s="1108"/>
      <c r="J83" s="470">
        <v>0.3526743346797323</v>
      </c>
      <c r="K83" s="470">
        <v>0.43325858376434034</v>
      </c>
      <c r="L83" s="470">
        <v>0.50737406475382418</v>
      </c>
    </row>
    <row r="84" spans="1:12">
      <c r="A84" s="469" t="s">
        <v>581</v>
      </c>
      <c r="B84" s="1106">
        <v>16247096</v>
      </c>
      <c r="C84" s="1107"/>
      <c r="D84" s="1106">
        <v>7531398.9988400834</v>
      </c>
      <c r="E84" s="1108"/>
      <c r="F84" s="1106">
        <v>8899092.5971194636</v>
      </c>
      <c r="G84" s="1108"/>
      <c r="H84" s="1106">
        <v>10922268.346229734</v>
      </c>
      <c r="I84" s="1108"/>
      <c r="J84" s="470">
        <v>0.46355354820578909</v>
      </c>
      <c r="K84" s="470">
        <v>0.54773435185706199</v>
      </c>
      <c r="L84" s="470">
        <v>0.67225972852192994</v>
      </c>
    </row>
    <row r="85" spans="1:12">
      <c r="A85" s="469" t="s">
        <v>582</v>
      </c>
      <c r="B85" s="1106">
        <v>2593326</v>
      </c>
      <c r="C85" s="1107"/>
      <c r="D85" s="1106">
        <v>868838.79423</v>
      </c>
      <c r="E85" s="1108"/>
      <c r="F85" s="1106">
        <v>1084950.1183000002</v>
      </c>
      <c r="G85" s="1108"/>
      <c r="H85" s="1106">
        <v>1301063.74597</v>
      </c>
      <c r="I85" s="1108"/>
      <c r="J85" s="470">
        <v>0.33502876006718785</v>
      </c>
      <c r="K85" s="470">
        <v>0.41836241116620132</v>
      </c>
      <c r="L85" s="470">
        <v>0.50169695054536145</v>
      </c>
    </row>
    <row r="86" spans="1:12" ht="15.75">
      <c r="A86" s="475" t="s">
        <v>583</v>
      </c>
      <c r="B86" s="1110">
        <v>2197180</v>
      </c>
      <c r="C86" s="1111"/>
      <c r="D86" s="1110">
        <v>35923.269350000002</v>
      </c>
      <c r="E86" s="1112"/>
      <c r="F86" s="1110">
        <v>392638.11005999998</v>
      </c>
      <c r="G86" s="1112"/>
      <c r="H86" s="1110">
        <v>425335.80791999993</v>
      </c>
      <c r="I86" s="1111"/>
      <c r="J86" s="476">
        <v>1.6349716158894585E-2</v>
      </c>
      <c r="K86" s="476">
        <v>0.17870093031067094</v>
      </c>
      <c r="L86" s="476">
        <v>0.19358259583648127</v>
      </c>
    </row>
    <row r="90" spans="1:12" ht="15.75">
      <c r="A90" s="434"/>
      <c r="B90" s="437" t="s">
        <v>4</v>
      </c>
      <c r="C90" s="438"/>
      <c r="D90" s="926"/>
      <c r="E90" s="434"/>
      <c r="F90" s="434"/>
      <c r="G90" s="434"/>
      <c r="H90" s="434"/>
      <c r="I90" s="434"/>
      <c r="J90" s="434"/>
      <c r="K90" s="439"/>
      <c r="L90" s="439" t="s">
        <v>2</v>
      </c>
    </row>
    <row r="91" spans="1:12" ht="15.75">
      <c r="A91" s="440"/>
      <c r="B91" s="441" t="s">
        <v>233</v>
      </c>
      <c r="C91" s="442"/>
      <c r="D91" s="1668" t="s">
        <v>235</v>
      </c>
      <c r="E91" s="1669"/>
      <c r="F91" s="1669"/>
      <c r="G91" s="1669"/>
      <c r="H91" s="1669"/>
      <c r="I91" s="1670"/>
      <c r="J91" s="1671" t="s">
        <v>449</v>
      </c>
      <c r="K91" s="1672"/>
      <c r="L91" s="1673"/>
    </row>
    <row r="92" spans="1:12" ht="15.75">
      <c r="A92" s="443" t="s">
        <v>3</v>
      </c>
      <c r="B92" s="444" t="s">
        <v>234</v>
      </c>
      <c r="C92" s="442"/>
      <c r="D92" s="445"/>
      <c r="E92" s="446"/>
      <c r="F92" s="445"/>
      <c r="G92" s="446"/>
      <c r="H92" s="445"/>
      <c r="I92" s="446"/>
      <c r="J92" s="447"/>
      <c r="K92" s="448"/>
      <c r="L92" s="448"/>
    </row>
    <row r="93" spans="1:12" ht="18.75">
      <c r="A93" s="449"/>
      <c r="B93" s="450" t="s">
        <v>726</v>
      </c>
      <c r="C93" s="451" t="s">
        <v>4</v>
      </c>
      <c r="D93" s="452" t="s">
        <v>765</v>
      </c>
      <c r="E93" s="453"/>
      <c r="F93" s="450" t="s">
        <v>766</v>
      </c>
      <c r="G93" s="454"/>
      <c r="H93" s="450" t="s">
        <v>767</v>
      </c>
      <c r="I93" s="454"/>
      <c r="J93" s="455" t="s">
        <v>238</v>
      </c>
      <c r="K93" s="456" t="s">
        <v>453</v>
      </c>
      <c r="L93" s="456" t="s">
        <v>454</v>
      </c>
    </row>
    <row r="94" spans="1:12">
      <c r="A94" s="457">
        <v>1</v>
      </c>
      <c r="B94" s="458">
        <v>2</v>
      </c>
      <c r="C94" s="459"/>
      <c r="D94" s="458">
        <v>3</v>
      </c>
      <c r="E94" s="459"/>
      <c r="F94" s="460">
        <v>4</v>
      </c>
      <c r="G94" s="459"/>
      <c r="H94" s="458">
        <v>5</v>
      </c>
      <c r="I94" s="459"/>
      <c r="J94" s="459">
        <v>6</v>
      </c>
      <c r="K94" s="459">
        <v>7</v>
      </c>
      <c r="L94" s="457">
        <v>8</v>
      </c>
    </row>
    <row r="95" spans="1:12" ht="15.75">
      <c r="A95" s="463" t="s">
        <v>553</v>
      </c>
      <c r="B95" s="1101">
        <v>387734520</v>
      </c>
      <c r="C95" s="1102"/>
      <c r="D95" s="1145">
        <v>228765890.36033913</v>
      </c>
      <c r="E95" s="464"/>
      <c r="F95" s="1145">
        <v>262843950.80060926</v>
      </c>
      <c r="G95" s="464"/>
      <c r="H95" s="1145">
        <v>296027883.82620043</v>
      </c>
      <c r="I95" s="464"/>
      <c r="J95" s="465">
        <v>0.59000650847476555</v>
      </c>
      <c r="K95" s="465">
        <v>0.67789669797935259</v>
      </c>
      <c r="L95" s="465">
        <v>0.76348085753675077</v>
      </c>
    </row>
    <row r="96" spans="1:12" ht="15.75">
      <c r="A96" s="467" t="s">
        <v>554</v>
      </c>
      <c r="B96" s="1103"/>
      <c r="C96" s="1104"/>
      <c r="D96" s="1146"/>
      <c r="E96" s="1105"/>
      <c r="F96" s="1146"/>
      <c r="G96" s="1105"/>
      <c r="H96" s="1146"/>
      <c r="I96" s="1105"/>
      <c r="J96" s="465"/>
      <c r="K96" s="465"/>
      <c r="L96" s="465"/>
    </row>
    <row r="97" spans="1:12" ht="15.75">
      <c r="A97" s="463" t="s">
        <v>555</v>
      </c>
      <c r="B97" s="1103">
        <v>359731300</v>
      </c>
      <c r="C97" s="1104"/>
      <c r="D97" s="1147">
        <v>210748619.73145995</v>
      </c>
      <c r="E97" s="1105"/>
      <c r="F97" s="1147">
        <v>240969558.64991993</v>
      </c>
      <c r="G97" s="1105"/>
      <c r="H97" s="1147">
        <v>270267916.23803002</v>
      </c>
      <c r="I97" s="1105"/>
      <c r="J97" s="465">
        <v>0.58585010459601361</v>
      </c>
      <c r="K97" s="465">
        <v>0.66985986109610129</v>
      </c>
      <c r="L97" s="465">
        <v>0.75130497745964842</v>
      </c>
    </row>
    <row r="98" spans="1:12" ht="15.75">
      <c r="A98" s="467" t="s">
        <v>556</v>
      </c>
      <c r="B98" s="1106"/>
      <c r="C98" s="1107"/>
      <c r="D98" s="1146"/>
      <c r="E98" s="1105"/>
      <c r="F98" s="1146"/>
      <c r="G98" s="1105"/>
      <c r="H98" s="1146"/>
      <c r="I98" s="1105"/>
      <c r="J98" s="465"/>
      <c r="K98" s="470"/>
      <c r="L98" s="470"/>
    </row>
    <row r="99" spans="1:12">
      <c r="A99" s="469" t="s">
        <v>557</v>
      </c>
      <c r="B99" s="1106">
        <v>179600000</v>
      </c>
      <c r="C99" s="1107"/>
      <c r="D99" s="1146">
        <v>103871719.76296996</v>
      </c>
      <c r="E99" s="1108"/>
      <c r="F99" s="1146">
        <v>118811117.54181997</v>
      </c>
      <c r="G99" s="1108"/>
      <c r="H99" s="1146">
        <v>132705203.75449</v>
      </c>
      <c r="I99" s="1108"/>
      <c r="J99" s="470">
        <v>0.57835033275595749</v>
      </c>
      <c r="K99" s="470">
        <v>0.66153183486536737</v>
      </c>
      <c r="L99" s="470">
        <v>0.73889311667310698</v>
      </c>
    </row>
    <row r="100" spans="1:12">
      <c r="A100" s="469" t="s">
        <v>558</v>
      </c>
      <c r="B100" s="1106">
        <v>73000000</v>
      </c>
      <c r="C100" s="1107"/>
      <c r="D100" s="1146">
        <v>40535865.340590008</v>
      </c>
      <c r="E100" s="1108"/>
      <c r="F100" s="1146">
        <v>46663120.980870001</v>
      </c>
      <c r="G100" s="1108"/>
      <c r="H100" s="1146">
        <v>52861984.030760013</v>
      </c>
      <c r="I100" s="1108"/>
      <c r="J100" s="470">
        <v>0.55528582658342474</v>
      </c>
      <c r="K100" s="470">
        <v>0.63922083535438357</v>
      </c>
      <c r="L100" s="470">
        <v>0.72413676754465772</v>
      </c>
    </row>
    <row r="101" spans="1:12">
      <c r="A101" s="471" t="s">
        <v>559</v>
      </c>
      <c r="B101" s="1106"/>
      <c r="C101" s="1107"/>
      <c r="D101" s="1146"/>
      <c r="E101" s="1108"/>
      <c r="F101" s="1146"/>
      <c r="G101" s="1108"/>
      <c r="H101" s="1146"/>
      <c r="I101" s="1108"/>
      <c r="J101" s="470"/>
      <c r="K101" s="470"/>
      <c r="L101" s="470"/>
    </row>
    <row r="102" spans="1:12">
      <c r="A102" s="469" t="s">
        <v>560</v>
      </c>
      <c r="B102" s="1106">
        <v>4356552</v>
      </c>
      <c r="C102" s="1107"/>
      <c r="D102" s="1146">
        <v>2468260.84387</v>
      </c>
      <c r="E102" s="1108"/>
      <c r="F102" s="1146">
        <v>2777791.1276400001</v>
      </c>
      <c r="G102" s="1108"/>
      <c r="H102" s="1146">
        <v>3119486.7837200002</v>
      </c>
      <c r="I102" s="1108"/>
      <c r="J102" s="470">
        <v>0.56656292496221783</v>
      </c>
      <c r="K102" s="470">
        <v>0.63761229698164967</v>
      </c>
      <c r="L102" s="470">
        <v>0.71604488680956868</v>
      </c>
    </row>
    <row r="103" spans="1:12">
      <c r="A103" s="469" t="s">
        <v>561</v>
      </c>
      <c r="B103" s="1106">
        <v>68343974</v>
      </c>
      <c r="C103" s="1107"/>
      <c r="D103" s="1146">
        <v>37954451.697790004</v>
      </c>
      <c r="E103" s="1108"/>
      <c r="F103" s="1146">
        <v>43757514.747469999</v>
      </c>
      <c r="G103" s="1108"/>
      <c r="H103" s="1146">
        <v>49593051.632290006</v>
      </c>
      <c r="I103" s="1108"/>
      <c r="J103" s="470">
        <v>0.55534452383161104</v>
      </c>
      <c r="K103" s="470">
        <v>0.64025417584687128</v>
      </c>
      <c r="L103" s="470">
        <v>0.72563898072842536</v>
      </c>
    </row>
    <row r="104" spans="1:12">
      <c r="A104" s="469" t="s">
        <v>562</v>
      </c>
      <c r="B104" s="1106">
        <v>299474</v>
      </c>
      <c r="C104" s="1107"/>
      <c r="D104" s="1146">
        <v>113152.79892999998</v>
      </c>
      <c r="E104" s="1108"/>
      <c r="F104" s="1146">
        <v>127815.10576000001</v>
      </c>
      <c r="G104" s="1108"/>
      <c r="H104" s="1146">
        <v>149445.61475000001</v>
      </c>
      <c r="I104" s="1108"/>
      <c r="J104" s="470">
        <v>0.37783847322305097</v>
      </c>
      <c r="K104" s="470">
        <v>0.42679867287310419</v>
      </c>
      <c r="L104" s="470">
        <v>0.49902700985728315</v>
      </c>
    </row>
    <row r="105" spans="1:12">
      <c r="A105" s="469" t="s">
        <v>563</v>
      </c>
      <c r="B105" s="1106">
        <v>2080000</v>
      </c>
      <c r="C105" s="1107"/>
      <c r="D105" s="1146">
        <v>1309510.84305</v>
      </c>
      <c r="E105" s="1108"/>
      <c r="F105" s="1146">
        <v>1496491.05865</v>
      </c>
      <c r="G105" s="1108"/>
      <c r="H105" s="1146">
        <v>1699417.08715</v>
      </c>
      <c r="I105" s="1108"/>
      <c r="J105" s="470">
        <v>0.62957252069711545</v>
      </c>
      <c r="K105" s="470">
        <v>0.71946685512019237</v>
      </c>
      <c r="L105" s="470">
        <v>0.81702744574519237</v>
      </c>
    </row>
    <row r="106" spans="1:12">
      <c r="A106" s="469" t="s">
        <v>564</v>
      </c>
      <c r="B106" s="1106">
        <v>34800000</v>
      </c>
      <c r="C106" s="1107"/>
      <c r="D106" s="1146">
        <v>24950252.618799992</v>
      </c>
      <c r="E106" s="1108"/>
      <c r="F106" s="1146">
        <v>27627130.151999999</v>
      </c>
      <c r="G106" s="1108"/>
      <c r="H106" s="1146">
        <v>30445630.233240001</v>
      </c>
      <c r="I106" s="1108"/>
      <c r="J106" s="470">
        <v>0.71696128214942501</v>
      </c>
      <c r="K106" s="470">
        <v>0.79388305034482753</v>
      </c>
      <c r="L106" s="470">
        <v>0.8748744319896552</v>
      </c>
    </row>
    <row r="107" spans="1:12">
      <c r="A107" s="471" t="s">
        <v>565</v>
      </c>
      <c r="B107" s="1106"/>
      <c r="C107" s="1107"/>
      <c r="D107" s="1146"/>
      <c r="E107" s="1108"/>
      <c r="F107" s="1146"/>
      <c r="G107" s="1108"/>
      <c r="H107" s="1146"/>
      <c r="I107" s="1108"/>
      <c r="J107" s="470"/>
      <c r="K107" s="470"/>
      <c r="L107" s="470"/>
    </row>
    <row r="108" spans="1:12">
      <c r="A108" s="469" t="s">
        <v>566</v>
      </c>
      <c r="B108" s="1106">
        <v>6240</v>
      </c>
      <c r="C108" s="1107"/>
      <c r="D108" s="1146">
        <v>88.024989999999988</v>
      </c>
      <c r="E108" s="1108"/>
      <c r="F108" s="1146">
        <v>177.28398999999999</v>
      </c>
      <c r="G108" s="1108"/>
      <c r="H108" s="1146">
        <v>13945.921990000001</v>
      </c>
      <c r="I108" s="1108"/>
      <c r="J108" s="470">
        <v>1.4106568910256408E-2</v>
      </c>
      <c r="K108" s="470">
        <v>2.8410895833333331E-2</v>
      </c>
      <c r="L108" s="470">
        <v>2.2349233958333334</v>
      </c>
    </row>
    <row r="109" spans="1:12">
      <c r="A109" s="469" t="s">
        <v>567</v>
      </c>
      <c r="B109" s="1106">
        <v>64300000</v>
      </c>
      <c r="C109" s="1107"/>
      <c r="D109" s="1146">
        <v>36382154.187330008</v>
      </c>
      <c r="E109" s="1108"/>
      <c r="F109" s="1146">
        <v>42172652.27722998</v>
      </c>
      <c r="G109" s="1108"/>
      <c r="H109" s="1146">
        <v>47873577.507639959</v>
      </c>
      <c r="I109" s="1108"/>
      <c r="J109" s="470">
        <v>0.56581888316220852</v>
      </c>
      <c r="K109" s="470">
        <v>0.65587328580450976</v>
      </c>
      <c r="L109" s="470">
        <v>0.74453464242052814</v>
      </c>
    </row>
    <row r="110" spans="1:12">
      <c r="A110" s="471" t="s">
        <v>559</v>
      </c>
      <c r="B110" s="1106"/>
      <c r="C110" s="1107"/>
      <c r="D110" s="1146"/>
      <c r="E110" s="1108"/>
      <c r="F110" s="1146"/>
      <c r="G110" s="1108"/>
      <c r="H110" s="1146"/>
      <c r="I110" s="1108"/>
      <c r="J110" s="470"/>
      <c r="K110" s="470"/>
      <c r="L110" s="470"/>
    </row>
    <row r="111" spans="1:12">
      <c r="A111" s="469" t="s">
        <v>568</v>
      </c>
      <c r="B111" s="1106">
        <v>53950000</v>
      </c>
      <c r="C111" s="1107"/>
      <c r="D111" s="1146">
        <v>29307236.073240012</v>
      </c>
      <c r="E111" s="1108"/>
      <c r="F111" s="1146">
        <v>34181878.493289977</v>
      </c>
      <c r="G111" s="1108"/>
      <c r="H111" s="1146">
        <v>39175569.96530997</v>
      </c>
      <c r="I111" s="1108"/>
      <c r="J111" s="470">
        <v>0.54322958430472679</v>
      </c>
      <c r="K111" s="470">
        <v>0.63358440209990685</v>
      </c>
      <c r="L111" s="470">
        <v>0.72614587516793272</v>
      </c>
    </row>
    <row r="112" spans="1:12">
      <c r="A112" s="469" t="s">
        <v>569</v>
      </c>
      <c r="B112" s="1106">
        <v>10346000</v>
      </c>
      <c r="C112" s="1107"/>
      <c r="D112" s="1146">
        <v>7074914.2021900006</v>
      </c>
      <c r="E112" s="1108"/>
      <c r="F112" s="1146">
        <v>7990769.8720400007</v>
      </c>
      <c r="G112" s="1108"/>
      <c r="H112" s="1146">
        <v>8685614.1751299985</v>
      </c>
      <c r="I112" s="1108"/>
      <c r="J112" s="470">
        <v>0.68383087204620152</v>
      </c>
      <c r="K112" s="470">
        <v>0.7723535542277209</v>
      </c>
      <c r="L112" s="470">
        <v>0.83951422531703057</v>
      </c>
    </row>
    <row r="113" spans="1:12">
      <c r="A113" s="469" t="s">
        <v>570</v>
      </c>
      <c r="B113" s="1106">
        <v>4000</v>
      </c>
      <c r="C113" s="1107"/>
      <c r="D113" s="1146">
        <v>3.9118999999999997</v>
      </c>
      <c r="E113" s="1108"/>
      <c r="F113" s="1146">
        <v>3.9118999999999997</v>
      </c>
      <c r="G113" s="1108"/>
      <c r="H113" s="1146">
        <v>12393.367199999999</v>
      </c>
      <c r="I113" s="1108"/>
      <c r="J113" s="470">
        <v>9.7797499999999985E-4</v>
      </c>
      <c r="K113" s="470">
        <v>9.7797499999999985E-4</v>
      </c>
      <c r="L113" s="470">
        <v>3.0983417999999996</v>
      </c>
    </row>
    <row r="114" spans="1:12">
      <c r="A114" s="469" t="s">
        <v>571</v>
      </c>
      <c r="B114" s="1106">
        <v>1400000</v>
      </c>
      <c r="C114" s="1107"/>
      <c r="D114" s="1146">
        <v>976273.22100000002</v>
      </c>
      <c r="E114" s="1108"/>
      <c r="F114" s="1146">
        <v>1083594.801</v>
      </c>
      <c r="G114" s="1108"/>
      <c r="H114" s="1146">
        <v>1187264.0719999999</v>
      </c>
      <c r="I114" s="1108"/>
      <c r="J114" s="470">
        <v>0.69733801500000003</v>
      </c>
      <c r="K114" s="470">
        <v>0.77399628642857143</v>
      </c>
      <c r="L114" s="470">
        <v>0.84804576571428569</v>
      </c>
    </row>
    <row r="115" spans="1:12">
      <c r="A115" s="469" t="s">
        <v>572</v>
      </c>
      <c r="B115" s="1106">
        <v>4551300</v>
      </c>
      <c r="C115" s="1107"/>
      <c r="D115" s="1146">
        <v>2722933.7100999998</v>
      </c>
      <c r="E115" s="1108"/>
      <c r="F115" s="1146">
        <v>3115505.3750999998</v>
      </c>
      <c r="G115" s="1108"/>
      <c r="H115" s="1146">
        <v>3494893.1984600001</v>
      </c>
      <c r="I115" s="1108"/>
      <c r="J115" s="470">
        <v>0.59827603324324918</v>
      </c>
      <c r="K115" s="470">
        <v>0.68453087581570093</v>
      </c>
      <c r="L115" s="470">
        <v>0.76788899840924574</v>
      </c>
    </row>
    <row r="116" spans="1:12">
      <c r="A116" s="469" t="s">
        <v>573</v>
      </c>
      <c r="B116" s="1106"/>
      <c r="C116" s="1107"/>
      <c r="D116" s="1146">
        <v>23.898</v>
      </c>
      <c r="E116" s="1108"/>
      <c r="F116" s="1146">
        <v>23.922999999999998</v>
      </c>
      <c r="G116" s="1108"/>
      <c r="H116" s="1146">
        <v>23.949000000000002</v>
      </c>
      <c r="I116" s="1108"/>
      <c r="J116" s="470"/>
      <c r="K116" s="470"/>
      <c r="L116" s="470"/>
    </row>
    <row r="117" spans="1:12">
      <c r="A117" s="469" t="s">
        <v>574</v>
      </c>
      <c r="B117" s="1106"/>
      <c r="C117" s="1107"/>
      <c r="D117" s="1146">
        <v>0.51934999999999998</v>
      </c>
      <c r="E117" s="1108"/>
      <c r="F117" s="1146">
        <v>36.773980000000002</v>
      </c>
      <c r="G117" s="1108"/>
      <c r="H117" s="1146">
        <v>36.775019999999998</v>
      </c>
      <c r="I117" s="1108"/>
      <c r="J117" s="470"/>
      <c r="K117" s="470"/>
      <c r="L117" s="470"/>
    </row>
    <row r="118" spans="1:12">
      <c r="A118" s="473" t="s">
        <v>575</v>
      </c>
      <c r="B118" s="1106"/>
      <c r="C118" s="1107"/>
      <c r="D118" s="1146">
        <v>-114.36972999999999</v>
      </c>
      <c r="E118" s="1108"/>
      <c r="F118" s="1146">
        <v>-114.23372999999999</v>
      </c>
      <c r="G118" s="1108"/>
      <c r="H118" s="1146">
        <v>-114.36972999999999</v>
      </c>
      <c r="I118" s="1108"/>
      <c r="J118" s="470"/>
      <c r="K118" s="470"/>
      <c r="L118" s="470"/>
    </row>
    <row r="119" spans="1:12" ht="15.75">
      <c r="A119" s="463" t="s">
        <v>576</v>
      </c>
      <c r="B119" s="1103">
        <v>25806040</v>
      </c>
      <c r="C119" s="1104"/>
      <c r="D119" s="1147">
        <v>17574272.740019187</v>
      </c>
      <c r="E119" s="1105"/>
      <c r="F119" s="1147">
        <v>21028423.276309337</v>
      </c>
      <c r="G119" s="1105"/>
      <c r="H119" s="1147">
        <v>24893185.299690407</v>
      </c>
      <c r="I119" s="1105"/>
      <c r="J119" s="465">
        <v>0.68101393084794049</v>
      </c>
      <c r="K119" s="465">
        <v>0.81486439904415153</v>
      </c>
      <c r="L119" s="465">
        <v>0.96462631615274586</v>
      </c>
    </row>
    <row r="120" spans="1:12" ht="15.75">
      <c r="A120" s="467" t="s">
        <v>556</v>
      </c>
      <c r="B120" s="1106"/>
      <c r="C120" s="1107"/>
      <c r="D120" s="1146"/>
      <c r="E120" s="1108"/>
      <c r="F120" s="1146"/>
      <c r="G120" s="1108"/>
      <c r="H120" s="1146"/>
      <c r="I120" s="1108"/>
      <c r="J120" s="465"/>
      <c r="K120" s="470"/>
      <c r="L120" s="465"/>
    </row>
    <row r="121" spans="1:12">
      <c r="A121" s="469" t="s">
        <v>577</v>
      </c>
      <c r="B121" s="1106">
        <v>2781618</v>
      </c>
      <c r="C121" s="1107"/>
      <c r="D121" s="1146">
        <v>691818.12696000002</v>
      </c>
      <c r="E121" s="1109"/>
      <c r="F121" s="1146">
        <v>2069783.1612799999</v>
      </c>
      <c r="G121" s="1109"/>
      <c r="H121" s="1146">
        <v>3294826.8564899992</v>
      </c>
      <c r="I121" s="1109"/>
      <c r="J121" s="470">
        <v>0.24871068815344163</v>
      </c>
      <c r="K121" s="470">
        <v>0.74409324403278954</v>
      </c>
      <c r="L121" s="470">
        <v>1.1845001206096593</v>
      </c>
    </row>
    <row r="122" spans="1:12">
      <c r="A122" s="471" t="s">
        <v>578</v>
      </c>
      <c r="B122" s="1106"/>
      <c r="C122" s="1107"/>
      <c r="D122" s="1146"/>
      <c r="E122" s="1108"/>
      <c r="F122" s="1146"/>
      <c r="G122" s="1108"/>
      <c r="H122" s="1146"/>
      <c r="I122" s="1108"/>
      <c r="J122" s="470"/>
      <c r="K122" s="470"/>
      <c r="L122" s="470"/>
    </row>
    <row r="123" spans="1:12">
      <c r="A123" s="474" t="s">
        <v>579</v>
      </c>
      <c r="B123" s="1106">
        <v>2107518</v>
      </c>
      <c r="C123" s="1107"/>
      <c r="D123" s="1146">
        <v>84914.042580000008</v>
      </c>
      <c r="E123" s="1108"/>
      <c r="F123" s="1146">
        <v>1530359.2171299998</v>
      </c>
      <c r="G123" s="1108"/>
      <c r="H123" s="1146">
        <v>2788698.1983399992</v>
      </c>
      <c r="I123" s="1108"/>
      <c r="J123" s="470">
        <v>4.0291016532243144E-2</v>
      </c>
      <c r="K123" s="470">
        <v>0.72614289279142563</v>
      </c>
      <c r="L123" s="470">
        <v>1.3232144154118728</v>
      </c>
    </row>
    <row r="124" spans="1:12">
      <c r="A124" s="474" t="s">
        <v>736</v>
      </c>
      <c r="B124" s="1106">
        <v>350000</v>
      </c>
      <c r="C124" s="1107"/>
      <c r="D124" s="1146">
        <v>242159.43155000001</v>
      </c>
      <c r="E124" s="1108"/>
      <c r="F124" s="1146">
        <v>174679.29131999999</v>
      </c>
      <c r="G124" s="1108"/>
      <c r="H124" s="1146">
        <v>141384.00532</v>
      </c>
      <c r="I124" s="1108"/>
      <c r="J124" s="470">
        <v>0.69188409014285712</v>
      </c>
      <c r="K124" s="470">
        <v>0.49908368948571424</v>
      </c>
      <c r="L124" s="470">
        <v>0.40395430091428569</v>
      </c>
    </row>
    <row r="125" spans="1:12">
      <c r="A125" s="469" t="s">
        <v>737</v>
      </c>
      <c r="B125" s="1106">
        <v>324100</v>
      </c>
      <c r="C125" s="1107"/>
      <c r="D125" s="1146">
        <v>364744.65282999998</v>
      </c>
      <c r="E125" s="1108"/>
      <c r="F125" s="1146">
        <v>364744.65282999998</v>
      </c>
      <c r="G125" s="1108"/>
      <c r="H125" s="1146">
        <v>364744.65282999998</v>
      </c>
      <c r="I125" s="1108"/>
      <c r="J125" s="470">
        <v>1.1254077532551681</v>
      </c>
      <c r="K125" s="470">
        <v>1.1254077532551681</v>
      </c>
      <c r="L125" s="470">
        <v>1.1254077532551681</v>
      </c>
    </row>
    <row r="126" spans="1:12">
      <c r="A126" s="469" t="s">
        <v>580</v>
      </c>
      <c r="B126" s="1106">
        <v>4184000</v>
      </c>
      <c r="C126" s="1107"/>
      <c r="D126" s="1146">
        <v>2509628.4841499999</v>
      </c>
      <c r="E126" s="1108"/>
      <c r="F126" s="1146">
        <v>2898978.41187</v>
      </c>
      <c r="G126" s="1108"/>
      <c r="H126" s="1146">
        <v>3286379.73227</v>
      </c>
      <c r="I126" s="1108"/>
      <c r="J126" s="470">
        <v>0.59981560328632888</v>
      </c>
      <c r="K126" s="470">
        <v>0.69287246937619507</v>
      </c>
      <c r="L126" s="470">
        <v>0.78546360713910135</v>
      </c>
    </row>
    <row r="127" spans="1:12">
      <c r="A127" s="469" t="s">
        <v>581</v>
      </c>
      <c r="B127" s="1106">
        <v>16247096</v>
      </c>
      <c r="C127" s="1107"/>
      <c r="D127" s="1146">
        <v>12855623.164919188</v>
      </c>
      <c r="E127" s="1108"/>
      <c r="F127" s="1146">
        <v>14326374.554769337</v>
      </c>
      <c r="G127" s="1108"/>
      <c r="H127" s="1146">
        <v>16362579.44922041</v>
      </c>
      <c r="I127" s="1108"/>
      <c r="J127" s="470">
        <v>0.7912566753418081</v>
      </c>
      <c r="K127" s="470">
        <v>0.88178063050586619</v>
      </c>
      <c r="L127" s="470">
        <v>1.007107944042456</v>
      </c>
    </row>
    <row r="128" spans="1:12">
      <c r="A128" s="469" t="s">
        <v>582</v>
      </c>
      <c r="B128" s="1106">
        <v>2593326</v>
      </c>
      <c r="C128" s="1107"/>
      <c r="D128" s="1146">
        <v>1517202.9639900001</v>
      </c>
      <c r="E128" s="1108"/>
      <c r="F128" s="1146">
        <v>1733287.1483899998</v>
      </c>
      <c r="G128" s="1108"/>
      <c r="H128" s="1146">
        <v>1949399.26171</v>
      </c>
      <c r="I128" s="1108"/>
      <c r="J128" s="470">
        <v>0.58504135769664134</v>
      </c>
      <c r="K128" s="470">
        <v>0.66836454359768105</v>
      </c>
      <c r="L128" s="470">
        <v>0.75169849903560138</v>
      </c>
    </row>
    <row r="129" spans="1:16" ht="15.75">
      <c r="A129" s="475" t="s">
        <v>583</v>
      </c>
      <c r="B129" s="1110">
        <v>2197180</v>
      </c>
      <c r="C129" s="1111"/>
      <c r="D129" s="1148">
        <v>442997.88886000001</v>
      </c>
      <c r="E129" s="1112"/>
      <c r="F129" s="1148">
        <v>845968.87438000017</v>
      </c>
      <c r="G129" s="1112"/>
      <c r="H129" s="1148">
        <v>866782.28847999999</v>
      </c>
      <c r="I129" s="1111"/>
      <c r="J129" s="476">
        <v>0.20162111836991053</v>
      </c>
      <c r="K129" s="476">
        <v>0.38502483837464396</v>
      </c>
      <c r="L129" s="476">
        <v>0.39449762353562295</v>
      </c>
    </row>
    <row r="134" spans="1:16" ht="15.75">
      <c r="A134" s="440"/>
      <c r="B134" s="441" t="s">
        <v>233</v>
      </c>
      <c r="C134" s="1174"/>
      <c r="D134" s="1668" t="s">
        <v>235</v>
      </c>
      <c r="E134" s="1669"/>
      <c r="F134" s="1669"/>
      <c r="G134" s="1669"/>
      <c r="H134" s="1669"/>
      <c r="I134" s="1670"/>
      <c r="J134" s="1671" t="s">
        <v>449</v>
      </c>
      <c r="K134" s="1672"/>
      <c r="L134" s="1673"/>
    </row>
    <row r="135" spans="1:16" ht="15.75">
      <c r="A135" s="443" t="s">
        <v>3</v>
      </c>
      <c r="B135" s="444" t="s">
        <v>234</v>
      </c>
      <c r="C135" s="442"/>
      <c r="D135" s="445"/>
      <c r="E135" s="446"/>
      <c r="F135" s="445"/>
      <c r="G135" s="446"/>
      <c r="H135" s="445"/>
      <c r="I135" s="446"/>
      <c r="J135" s="447"/>
      <c r="K135" s="448"/>
      <c r="L135" s="448"/>
    </row>
    <row r="136" spans="1:16" ht="18.75">
      <c r="A136" s="449"/>
      <c r="B136" s="450" t="s">
        <v>726</v>
      </c>
      <c r="C136" s="451" t="s">
        <v>4</v>
      </c>
      <c r="D136" s="452" t="s">
        <v>773</v>
      </c>
      <c r="E136" s="453"/>
      <c r="F136" s="450" t="s">
        <v>774</v>
      </c>
      <c r="G136" s="454"/>
      <c r="H136" s="450" t="s">
        <v>775</v>
      </c>
      <c r="I136" s="454"/>
      <c r="J136" s="455" t="s">
        <v>238</v>
      </c>
      <c r="K136" s="456" t="s">
        <v>453</v>
      </c>
      <c r="L136" s="456" t="s">
        <v>454</v>
      </c>
    </row>
    <row r="137" spans="1:16">
      <c r="A137" s="457">
        <v>1</v>
      </c>
      <c r="B137" s="458">
        <v>2</v>
      </c>
      <c r="C137" s="459"/>
      <c r="D137" s="458">
        <v>3</v>
      </c>
      <c r="E137" s="459"/>
      <c r="F137" s="460">
        <v>4</v>
      </c>
      <c r="G137" s="459"/>
      <c r="H137" s="458">
        <v>5</v>
      </c>
      <c r="I137" s="459"/>
      <c r="J137" s="459">
        <v>6</v>
      </c>
      <c r="K137" s="459">
        <v>7</v>
      </c>
      <c r="L137" s="457">
        <v>8</v>
      </c>
    </row>
    <row r="138" spans="1:16" ht="15.75">
      <c r="A138" s="463" t="s">
        <v>553</v>
      </c>
      <c r="B138" s="1101">
        <v>387734520</v>
      </c>
      <c r="C138" s="1102"/>
      <c r="D138" s="1145">
        <v>332891923.55592865</v>
      </c>
      <c r="E138" s="464"/>
      <c r="F138" s="1145">
        <v>367107591.67405045</v>
      </c>
      <c r="G138" s="464"/>
      <c r="H138" s="1145">
        <v>400535255.43188041</v>
      </c>
      <c r="I138" s="464"/>
      <c r="J138" s="465">
        <v>0.85855632239277702</v>
      </c>
      <c r="K138" s="465">
        <v>0.94680141369422166</v>
      </c>
      <c r="L138" s="465">
        <v>1.0330141753483295</v>
      </c>
      <c r="N138" s="1137"/>
      <c r="P138" s="1176"/>
    </row>
    <row r="139" spans="1:16" ht="15.75">
      <c r="A139" s="467" t="s">
        <v>554</v>
      </c>
      <c r="B139" s="1103"/>
      <c r="C139" s="1104"/>
      <c r="D139" s="1146"/>
      <c r="E139" s="1105"/>
      <c r="F139" s="1146"/>
      <c r="G139" s="1105"/>
      <c r="H139" s="1146"/>
      <c r="I139" s="1105"/>
      <c r="J139" s="465"/>
      <c r="K139" s="465"/>
      <c r="L139" s="465"/>
    </row>
    <row r="140" spans="1:16" ht="15.75">
      <c r="A140" s="463" t="s">
        <v>555</v>
      </c>
      <c r="B140" s="1103">
        <v>359731300</v>
      </c>
      <c r="C140" s="1104"/>
      <c r="D140" s="1147">
        <v>304546810.17242014</v>
      </c>
      <c r="E140" s="1105"/>
      <c r="F140" s="1147">
        <v>336238447.55371004</v>
      </c>
      <c r="G140" s="1105"/>
      <c r="H140" s="1147">
        <v>367290720.63891983</v>
      </c>
      <c r="I140" s="1105"/>
      <c r="J140" s="465">
        <v>0.84659525087869791</v>
      </c>
      <c r="K140" s="465">
        <v>0.93469333236699181</v>
      </c>
      <c r="L140" s="465">
        <v>1.0210140753360073</v>
      </c>
    </row>
    <row r="141" spans="1:16" ht="15.75">
      <c r="A141" s="467" t="s">
        <v>556</v>
      </c>
      <c r="B141" s="1106"/>
      <c r="C141" s="1107"/>
      <c r="D141" s="1146"/>
      <c r="E141" s="1105"/>
      <c r="F141" s="1146"/>
      <c r="G141" s="1105"/>
      <c r="H141" s="1146"/>
      <c r="I141" s="1105"/>
      <c r="J141" s="470"/>
      <c r="K141" s="470"/>
      <c r="L141" s="470"/>
    </row>
    <row r="142" spans="1:16">
      <c r="A142" s="469" t="s">
        <v>557</v>
      </c>
      <c r="B142" s="1106">
        <v>179600000</v>
      </c>
      <c r="C142" s="1107"/>
      <c r="D142" s="1146">
        <v>150116141.72797006</v>
      </c>
      <c r="E142" s="1108"/>
      <c r="F142" s="1146">
        <v>166491379.29880002</v>
      </c>
      <c r="G142" s="1108"/>
      <c r="H142" s="1146">
        <v>180891751.05481988</v>
      </c>
      <c r="I142" s="1108"/>
      <c r="J142" s="470">
        <v>0.83583597844081325</v>
      </c>
      <c r="K142" s="470">
        <v>0.92701213418040096</v>
      </c>
      <c r="L142" s="470">
        <v>1.0071923778108012</v>
      </c>
    </row>
    <row r="143" spans="1:16">
      <c r="A143" s="469" t="s">
        <v>558</v>
      </c>
      <c r="B143" s="1106">
        <v>73000000</v>
      </c>
      <c r="C143" s="1107"/>
      <c r="D143" s="1146">
        <v>59334864.058530018</v>
      </c>
      <c r="E143" s="1108"/>
      <c r="F143" s="1146">
        <v>65254514.098960012</v>
      </c>
      <c r="G143" s="1108"/>
      <c r="H143" s="1146">
        <v>72395920.445479989</v>
      </c>
      <c r="I143" s="1108"/>
      <c r="J143" s="470">
        <v>0.81280635696616466</v>
      </c>
      <c r="K143" s="470">
        <v>0.89389745341041116</v>
      </c>
      <c r="L143" s="470">
        <v>0.9917249376093149</v>
      </c>
    </row>
    <row r="144" spans="1:16">
      <c r="A144" s="471" t="s">
        <v>559</v>
      </c>
      <c r="B144" s="1106"/>
      <c r="C144" s="1107"/>
      <c r="D144" s="1146"/>
      <c r="E144" s="1108"/>
      <c r="F144" s="1146"/>
      <c r="G144" s="1108"/>
      <c r="H144" s="1146"/>
      <c r="I144" s="1108"/>
      <c r="J144" s="470"/>
      <c r="K144" s="470"/>
      <c r="L144" s="470"/>
    </row>
    <row r="145" spans="1:12">
      <c r="A145" s="469" t="s">
        <v>560</v>
      </c>
      <c r="B145" s="1106">
        <v>4356552</v>
      </c>
      <c r="C145" s="1107"/>
      <c r="D145" s="1146">
        <v>3525256.8903000001</v>
      </c>
      <c r="E145" s="1108"/>
      <c r="F145" s="1146">
        <v>3886611.3375299997</v>
      </c>
      <c r="G145" s="1108"/>
      <c r="H145" s="1146">
        <v>4266666.52532</v>
      </c>
      <c r="I145" s="1108"/>
      <c r="J145" s="470">
        <v>0.80918508267547362</v>
      </c>
      <c r="K145" s="470">
        <v>0.89213013812987874</v>
      </c>
      <c r="L145" s="470">
        <v>0.97936774892621503</v>
      </c>
    </row>
    <row r="146" spans="1:12">
      <c r="A146" s="469" t="s">
        <v>561</v>
      </c>
      <c r="B146" s="1106">
        <v>68343974</v>
      </c>
      <c r="C146" s="1107"/>
      <c r="D146" s="1146">
        <v>55643222.69594001</v>
      </c>
      <c r="E146" s="1108"/>
      <c r="F146" s="1146">
        <v>61184587.242820017</v>
      </c>
      <c r="G146" s="1108"/>
      <c r="H146" s="1146">
        <v>67921426.946319997</v>
      </c>
      <c r="I146" s="1108"/>
      <c r="J146" s="470">
        <v>0.81416428456355217</v>
      </c>
      <c r="K146" s="470">
        <v>0.89524479865364603</v>
      </c>
      <c r="L146" s="470">
        <v>0.99381734732487159</v>
      </c>
    </row>
    <row r="147" spans="1:12">
      <c r="A147" s="469" t="s">
        <v>562</v>
      </c>
      <c r="B147" s="1106">
        <v>299474</v>
      </c>
      <c r="C147" s="1107"/>
      <c r="D147" s="1146">
        <v>166384.47229000001</v>
      </c>
      <c r="E147" s="1108"/>
      <c r="F147" s="1146">
        <v>183315.51861000003</v>
      </c>
      <c r="G147" s="1108"/>
      <c r="H147" s="1146">
        <v>207826.97383999999</v>
      </c>
      <c r="I147" s="1108"/>
      <c r="J147" s="470">
        <v>0.5555890404175321</v>
      </c>
      <c r="K147" s="470">
        <v>0.61212498784535563</v>
      </c>
      <c r="L147" s="470">
        <v>0.69397334606677041</v>
      </c>
    </row>
    <row r="148" spans="1:12">
      <c r="A148" s="469" t="s">
        <v>563</v>
      </c>
      <c r="B148" s="1106">
        <v>2080000</v>
      </c>
      <c r="C148" s="1107"/>
      <c r="D148" s="1146">
        <v>1902194.0981500002</v>
      </c>
      <c r="E148" s="1108"/>
      <c r="F148" s="1146">
        <v>2112142.85555</v>
      </c>
      <c r="G148" s="1108"/>
      <c r="H148" s="1146">
        <v>2336573.6355500002</v>
      </c>
      <c r="I148" s="1108"/>
      <c r="J148" s="470">
        <v>0.91451639334134627</v>
      </c>
      <c r="K148" s="470">
        <v>1.0154532959375</v>
      </c>
      <c r="L148" s="470">
        <v>1.1233527093990385</v>
      </c>
    </row>
    <row r="149" spans="1:12">
      <c r="A149" s="469" t="s">
        <v>564</v>
      </c>
      <c r="B149" s="1106">
        <v>34800000</v>
      </c>
      <c r="C149" s="1107"/>
      <c r="D149" s="1146">
        <v>34019866.998210005</v>
      </c>
      <c r="E149" s="1108"/>
      <c r="F149" s="1146">
        <v>37141939.820220016</v>
      </c>
      <c r="G149" s="1108"/>
      <c r="H149" s="1146">
        <v>39984712.827230021</v>
      </c>
      <c r="I149" s="1108"/>
      <c r="J149" s="470">
        <v>0.97758238500603467</v>
      </c>
      <c r="K149" s="470">
        <v>1.0672971212706901</v>
      </c>
      <c r="L149" s="470">
        <v>1.1489860007824719</v>
      </c>
    </row>
    <row r="150" spans="1:12">
      <c r="A150" s="471" t="s">
        <v>565</v>
      </c>
      <c r="B150" s="1106"/>
      <c r="C150" s="1107"/>
      <c r="D150" s="1146"/>
      <c r="E150" s="1108"/>
      <c r="F150" s="1146"/>
      <c r="G150" s="1108"/>
      <c r="H150" s="1146"/>
      <c r="I150" s="1108"/>
      <c r="J150" s="470"/>
      <c r="K150" s="470"/>
      <c r="L150" s="470"/>
    </row>
    <row r="151" spans="1:12">
      <c r="A151" s="469" t="s">
        <v>566</v>
      </c>
      <c r="B151" s="1106">
        <v>6240</v>
      </c>
      <c r="C151" s="1107"/>
      <c r="D151" s="1146">
        <v>20902.843990000001</v>
      </c>
      <c r="E151" s="1108"/>
      <c r="F151" s="1146">
        <v>20958.117990000002</v>
      </c>
      <c r="G151" s="1108"/>
      <c r="H151" s="1146">
        <v>21635.560990000002</v>
      </c>
      <c r="I151" s="1108"/>
      <c r="J151" s="470">
        <v>3.3498147419871795</v>
      </c>
      <c r="K151" s="470">
        <v>3.3586727548076927</v>
      </c>
      <c r="L151" s="470">
        <v>3.4672373381410257</v>
      </c>
    </row>
    <row r="152" spans="1:12">
      <c r="A152" s="469" t="s">
        <v>567</v>
      </c>
      <c r="B152" s="1106">
        <v>64300000</v>
      </c>
      <c r="C152" s="1107"/>
      <c r="D152" s="1146">
        <v>53974055.30529999</v>
      </c>
      <c r="E152" s="1108"/>
      <c r="F152" s="1146">
        <v>59492861.025599994</v>
      </c>
      <c r="G152" s="1108"/>
      <c r="H152" s="1146">
        <v>65444928.256070003</v>
      </c>
      <c r="I152" s="1108"/>
      <c r="J152" s="470">
        <v>0.83940988033125952</v>
      </c>
      <c r="K152" s="470">
        <v>0.92523889619906674</v>
      </c>
      <c r="L152" s="470">
        <v>1.0178060381970451</v>
      </c>
    </row>
    <row r="153" spans="1:12">
      <c r="A153" s="471" t="s">
        <v>559</v>
      </c>
      <c r="B153" s="1106"/>
      <c r="C153" s="1107"/>
      <c r="D153" s="1146"/>
      <c r="E153" s="1108"/>
      <c r="F153" s="1146"/>
      <c r="G153" s="1108"/>
      <c r="H153" s="1146"/>
      <c r="I153" s="1108"/>
      <c r="J153" s="470"/>
      <c r="K153" s="470"/>
      <c r="L153" s="470"/>
    </row>
    <row r="154" spans="1:12">
      <c r="A154" s="469" t="s">
        <v>568</v>
      </c>
      <c r="B154" s="1106">
        <v>53950000</v>
      </c>
      <c r="C154" s="1107"/>
      <c r="D154" s="1146">
        <v>44515835.746719986</v>
      </c>
      <c r="E154" s="1108"/>
      <c r="F154" s="1146">
        <v>49311558.54801999</v>
      </c>
      <c r="G154" s="1108"/>
      <c r="H154" s="1146">
        <v>54530918.783989988</v>
      </c>
      <c r="I154" s="1108"/>
      <c r="J154" s="470">
        <v>0.82513133914216841</v>
      </c>
      <c r="K154" s="470">
        <v>0.9140233280448562</v>
      </c>
      <c r="L154" s="470">
        <v>1.0107677253751619</v>
      </c>
    </row>
    <row r="155" spans="1:12">
      <c r="A155" s="469" t="s">
        <v>569</v>
      </c>
      <c r="B155" s="1106">
        <v>10346000</v>
      </c>
      <c r="C155" s="1107"/>
      <c r="D155" s="1146">
        <v>9445393.246030001</v>
      </c>
      <c r="E155" s="1108"/>
      <c r="F155" s="1146">
        <v>10168458.743690001</v>
      </c>
      <c r="G155" s="1108"/>
      <c r="H155" s="1146">
        <v>10901156.093400002</v>
      </c>
      <c r="I155" s="1108"/>
      <c r="J155" s="470">
        <v>0.91295121264546697</v>
      </c>
      <c r="K155" s="470">
        <v>0.98283962339938147</v>
      </c>
      <c r="L155" s="470">
        <v>1.0536590076744636</v>
      </c>
    </row>
    <row r="156" spans="1:12">
      <c r="A156" s="469" t="s">
        <v>570</v>
      </c>
      <c r="B156" s="1106">
        <v>4000</v>
      </c>
      <c r="C156" s="1107"/>
      <c r="D156" s="1146">
        <v>12826.312550000001</v>
      </c>
      <c r="E156" s="1108"/>
      <c r="F156" s="1146">
        <v>12843.733890000001</v>
      </c>
      <c r="G156" s="1108"/>
      <c r="H156" s="1146">
        <v>12853.37868</v>
      </c>
      <c r="I156" s="1108"/>
      <c r="J156" s="470">
        <v>3.2065781375000002</v>
      </c>
      <c r="K156" s="470">
        <v>3.2109334725000003</v>
      </c>
      <c r="L156" s="470">
        <v>3.2133446700000001</v>
      </c>
    </row>
    <row r="157" spans="1:12">
      <c r="A157" s="469" t="s">
        <v>571</v>
      </c>
      <c r="B157" s="1106">
        <v>1400000</v>
      </c>
      <c r="C157" s="1107"/>
      <c r="D157" s="1146">
        <v>1301946.69</v>
      </c>
      <c r="E157" s="1108"/>
      <c r="F157" s="1146">
        <v>1409771.175</v>
      </c>
      <c r="G157" s="1108"/>
      <c r="H157" s="1146">
        <v>1536508.8389999999</v>
      </c>
      <c r="I157" s="1108"/>
      <c r="J157" s="470">
        <v>0.92996192142857137</v>
      </c>
      <c r="K157" s="470">
        <v>1.0069794107142858</v>
      </c>
      <c r="L157" s="470">
        <v>1.0975063135714285</v>
      </c>
    </row>
    <row r="158" spans="1:12">
      <c r="A158" s="469" t="s">
        <v>572</v>
      </c>
      <c r="B158" s="1106">
        <v>4551300</v>
      </c>
      <c r="C158" s="1107"/>
      <c r="D158" s="1146">
        <v>3897794.8697800003</v>
      </c>
      <c r="E158" s="1108"/>
      <c r="F158" s="1146">
        <v>4335892.8125799997</v>
      </c>
      <c r="G158" s="1108"/>
      <c r="H158" s="1146">
        <v>4700379.0887700003</v>
      </c>
      <c r="I158" s="1108"/>
      <c r="J158" s="470">
        <v>0.85641352356030154</v>
      </c>
      <c r="K158" s="470">
        <v>0.95267128349702279</v>
      </c>
      <c r="L158" s="470">
        <v>1.0327552762441501</v>
      </c>
    </row>
    <row r="159" spans="1:12">
      <c r="A159" s="469" t="s">
        <v>573</v>
      </c>
      <c r="B159" s="1106"/>
      <c r="C159" s="1107"/>
      <c r="D159" s="1146">
        <v>23.972999999999999</v>
      </c>
      <c r="E159" s="1108"/>
      <c r="F159" s="1146">
        <v>23.998000000000001</v>
      </c>
      <c r="G159" s="1108"/>
      <c r="H159" s="1146">
        <v>24.023</v>
      </c>
      <c r="I159" s="1108"/>
      <c r="J159" s="470"/>
      <c r="K159" s="470"/>
      <c r="L159" s="470"/>
    </row>
    <row r="160" spans="1:12">
      <c r="A160" s="469" t="s">
        <v>574</v>
      </c>
      <c r="B160" s="1106"/>
      <c r="C160" s="1107"/>
      <c r="D160" s="1146">
        <v>36.821209999999994</v>
      </c>
      <c r="E160" s="1108"/>
      <c r="F160" s="1146">
        <v>36.838730000000005</v>
      </c>
      <c r="G160" s="1108"/>
      <c r="H160" s="1146">
        <v>36.838729999999998</v>
      </c>
      <c r="I160" s="1108"/>
      <c r="J160" s="470"/>
      <c r="K160" s="470"/>
      <c r="L160" s="470"/>
    </row>
    <row r="161" spans="1:12">
      <c r="A161" s="473" t="s">
        <v>575</v>
      </c>
      <c r="B161" s="1106"/>
      <c r="C161" s="1107"/>
      <c r="D161" s="1146">
        <v>-114.36972999999999</v>
      </c>
      <c r="E161" s="1108"/>
      <c r="F161" s="1146">
        <v>-114.36972999999999</v>
      </c>
      <c r="G161" s="1108"/>
      <c r="H161" s="1146">
        <v>-114.36972999999999</v>
      </c>
      <c r="I161" s="1108"/>
      <c r="J161" s="470"/>
      <c r="K161" s="470"/>
      <c r="L161" s="470"/>
    </row>
    <row r="162" spans="1:12" ht="15.75">
      <c r="A162" s="463" t="s">
        <v>576</v>
      </c>
      <c r="B162" s="1103">
        <v>25806040</v>
      </c>
      <c r="C162" s="1104"/>
      <c r="D162" s="1147">
        <v>27342013.067178503</v>
      </c>
      <c r="E162" s="1105"/>
      <c r="F162" s="1147">
        <v>29460275.93950041</v>
      </c>
      <c r="G162" s="1105"/>
      <c r="H162" s="1147">
        <v>31379033.874620583</v>
      </c>
      <c r="I162" s="1105"/>
      <c r="J162" s="465">
        <v>1.0595199056956628</v>
      </c>
      <c r="K162" s="465">
        <v>1.1416039012378656</v>
      </c>
      <c r="L162" s="465">
        <v>1.2159569571550142</v>
      </c>
    </row>
    <row r="163" spans="1:12" ht="15.75">
      <c r="A163" s="467" t="s">
        <v>556</v>
      </c>
      <c r="B163" s="1106"/>
      <c r="C163" s="1107"/>
      <c r="D163" s="1146"/>
      <c r="E163" s="1108"/>
      <c r="F163" s="1146"/>
      <c r="G163" s="1108"/>
      <c r="H163" s="1146"/>
      <c r="I163" s="1108"/>
      <c r="J163" s="470"/>
      <c r="K163" s="470"/>
      <c r="L163" s="465"/>
    </row>
    <row r="164" spans="1:12">
      <c r="A164" s="469" t="s">
        <v>577</v>
      </c>
      <c r="B164" s="1106">
        <v>2781618</v>
      </c>
      <c r="C164" s="1107"/>
      <c r="D164" s="1146">
        <v>3414154.6459399997</v>
      </c>
      <c r="E164" s="1109"/>
      <c r="F164" s="1146">
        <v>3431226.7390099997</v>
      </c>
      <c r="G164" s="1109"/>
      <c r="H164" s="1146">
        <v>3510655.5723799998</v>
      </c>
      <c r="I164" s="1109"/>
      <c r="J164" s="470">
        <v>1.2273988182201869</v>
      </c>
      <c r="K164" s="470">
        <v>1.2335362867978277</v>
      </c>
      <c r="L164" s="470">
        <v>1.2620911902281333</v>
      </c>
    </row>
    <row r="165" spans="1:12">
      <c r="A165" s="471" t="s">
        <v>578</v>
      </c>
      <c r="B165" s="1106"/>
      <c r="C165" s="1107"/>
      <c r="D165" s="1146"/>
      <c r="E165" s="1108"/>
      <c r="F165" s="1146"/>
      <c r="G165" s="1108"/>
      <c r="H165" s="1146"/>
      <c r="I165" s="1108"/>
      <c r="J165" s="470"/>
      <c r="K165" s="470"/>
      <c r="L165" s="470"/>
    </row>
    <row r="166" spans="1:12">
      <c r="A166" s="474" t="s">
        <v>579</v>
      </c>
      <c r="B166" s="1106">
        <v>2107518</v>
      </c>
      <c r="C166" s="1107"/>
      <c r="D166" s="1146">
        <v>2851137.9307299997</v>
      </c>
      <c r="E166" s="1108"/>
      <c r="F166" s="1146">
        <v>2855441.1535599995</v>
      </c>
      <c r="G166" s="1108"/>
      <c r="H166" s="1146">
        <v>2856424.3378299996</v>
      </c>
      <c r="I166" s="1108"/>
      <c r="J166" s="470">
        <v>1.3528415561480376</v>
      </c>
      <c r="K166" s="470">
        <v>1.3548834000753491</v>
      </c>
      <c r="L166" s="470">
        <v>1.3553499129449902</v>
      </c>
    </row>
    <row r="167" spans="1:12">
      <c r="A167" s="474" t="s">
        <v>736</v>
      </c>
      <c r="B167" s="1106">
        <v>350000</v>
      </c>
      <c r="C167" s="1107"/>
      <c r="D167" s="1146">
        <v>198272.06237999996</v>
      </c>
      <c r="E167" s="1108"/>
      <c r="F167" s="1146">
        <v>211040.93261999998</v>
      </c>
      <c r="G167" s="1108"/>
      <c r="H167" s="1146">
        <v>289486.58172000002</v>
      </c>
      <c r="I167" s="1108"/>
      <c r="J167" s="470">
        <v>0.56649160679999988</v>
      </c>
      <c r="K167" s="470">
        <v>0.60297409319999995</v>
      </c>
      <c r="L167" s="470">
        <v>0.82710451920000005</v>
      </c>
    </row>
    <row r="168" spans="1:12">
      <c r="A168" s="469" t="s">
        <v>737</v>
      </c>
      <c r="B168" s="1106">
        <v>324100</v>
      </c>
      <c r="C168" s="1107"/>
      <c r="D168" s="1146">
        <v>364744.65282999998</v>
      </c>
      <c r="E168" s="1108"/>
      <c r="F168" s="1146">
        <v>364744.65282999998</v>
      </c>
      <c r="G168" s="1108"/>
      <c r="H168" s="1146">
        <v>364744.65282999998</v>
      </c>
      <c r="I168" s="1108"/>
      <c r="J168" s="470">
        <v>1.1254077532551681</v>
      </c>
      <c r="K168" s="470">
        <v>1.1254077532551681</v>
      </c>
      <c r="L168" s="470">
        <v>1.1254077532551681</v>
      </c>
    </row>
    <row r="169" spans="1:12">
      <c r="A169" s="469" t="s">
        <v>580</v>
      </c>
      <c r="B169" s="1106">
        <v>4184000</v>
      </c>
      <c r="C169" s="1107"/>
      <c r="D169" s="1146">
        <v>3735714.8499000003</v>
      </c>
      <c r="E169" s="1108"/>
      <c r="F169" s="1146">
        <v>4086973.3052800004</v>
      </c>
      <c r="G169" s="1108"/>
      <c r="H169" s="1146">
        <v>4409000.0129799992</v>
      </c>
      <c r="I169" s="1108"/>
      <c r="J169" s="470">
        <v>0.89285727770076484</v>
      </c>
      <c r="K169" s="470">
        <v>0.97681006340344179</v>
      </c>
      <c r="L169" s="470">
        <v>1.0537762937332693</v>
      </c>
    </row>
    <row r="170" spans="1:12">
      <c r="A170" s="469" t="s">
        <v>581</v>
      </c>
      <c r="B170" s="1106">
        <v>16247096</v>
      </c>
      <c r="C170" s="1107"/>
      <c r="D170" s="1146">
        <v>18026632.296968505</v>
      </c>
      <c r="E170" s="1108"/>
      <c r="F170" s="1146">
        <v>19560452.649640407</v>
      </c>
      <c r="G170" s="1108"/>
      <c r="H170" s="1146">
        <v>20861634.360110585</v>
      </c>
      <c r="I170" s="1108"/>
      <c r="J170" s="470">
        <v>1.1095294997314291</v>
      </c>
      <c r="K170" s="470">
        <v>1.2039353155567252</v>
      </c>
      <c r="L170" s="470">
        <v>1.2840223483698616</v>
      </c>
    </row>
    <row r="171" spans="1:12">
      <c r="A171" s="469" t="s">
        <v>582</v>
      </c>
      <c r="B171" s="1106">
        <v>2593326</v>
      </c>
      <c r="C171" s="1107"/>
      <c r="D171" s="1146">
        <v>2165511.2743699998</v>
      </c>
      <c r="E171" s="1108"/>
      <c r="F171" s="1146">
        <v>2381623.2455700003</v>
      </c>
      <c r="G171" s="1108"/>
      <c r="H171" s="1146">
        <v>2597743.9291500002</v>
      </c>
      <c r="I171" s="1108"/>
      <c r="J171" s="470">
        <v>0.83503241565850173</v>
      </c>
      <c r="K171" s="470">
        <v>0.91836631629421073</v>
      </c>
      <c r="L171" s="470">
        <v>1.0017035764689823</v>
      </c>
    </row>
    <row r="172" spans="1:12" ht="15.75">
      <c r="A172" s="475" t="s">
        <v>583</v>
      </c>
      <c r="B172" s="1110">
        <v>2197180</v>
      </c>
      <c r="C172" s="1111"/>
      <c r="D172" s="1148">
        <v>1003100.3163300002</v>
      </c>
      <c r="E172" s="1112"/>
      <c r="F172" s="1148">
        <v>1408868.1808399998</v>
      </c>
      <c r="G172" s="1112"/>
      <c r="H172" s="1148">
        <v>1865500.9183399999</v>
      </c>
      <c r="I172" s="1111"/>
      <c r="J172" s="476">
        <v>0.45653989037311471</v>
      </c>
      <c r="K172" s="476">
        <v>0.64121655068769956</v>
      </c>
      <c r="L172" s="476">
        <v>0.84904328199783352</v>
      </c>
    </row>
  </sheetData>
  <mergeCells count="9">
    <mergeCell ref="D134:I134"/>
    <mergeCell ref="J134:L134"/>
    <mergeCell ref="D91:I91"/>
    <mergeCell ref="J91:L91"/>
    <mergeCell ref="A2:L2"/>
    <mergeCell ref="D5:I5"/>
    <mergeCell ref="J5:L5"/>
    <mergeCell ref="D48:I48"/>
    <mergeCell ref="J48:L48"/>
  </mergeCells>
  <conditionalFormatting sqref="K9:K43 L39 K95:K129">
    <cfRule type="containsErrors" dxfId="12" priority="4">
      <formula>ISERROR(K9)</formula>
    </cfRule>
  </conditionalFormatting>
  <conditionalFormatting sqref="K52:K86">
    <cfRule type="containsErrors" dxfId="11" priority="3">
      <formula>ISERROR(K52)</formula>
    </cfRule>
  </conditionalFormatting>
  <conditionalFormatting sqref="K138:K172">
    <cfRule type="containsErrors" dxfId="10" priority="1">
      <formula>ISERROR(K138)</formula>
    </cfRule>
  </conditionalFormatting>
  <printOptions horizontalCentered="1" gridLinesSet="0"/>
  <pageMargins left="0.15748031496062992" right="0.15748031496062992" top="0.78740157480314965" bottom="0" header="0.47244094488188981" footer="0"/>
  <pageSetup paperSize="9" scale="69" firstPageNumber="14" fitToHeight="100" orientation="landscape" useFirstPageNumber="1" r:id="rId1"/>
  <headerFooter alignWithMargins="0">
    <oddHeader>&amp;C&amp;"Arial,Normalny"&amp;12- &amp;P -</oddHeader>
  </headerFooter>
  <rowBreaks count="3" manualBreakCount="3">
    <brk id="45" max="11" man="1"/>
    <brk id="88" max="11" man="1"/>
    <brk id="131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H196"/>
  <sheetViews>
    <sheetView showGridLines="0" zoomScale="70" zoomScaleNormal="70" workbookViewId="0">
      <selection activeCell="I29" sqref="I29"/>
    </sheetView>
  </sheetViews>
  <sheetFormatPr defaultColWidth="96.42578125" defaultRowHeight="15"/>
  <cols>
    <col min="1" max="1" width="99" style="94" customWidth="1"/>
    <col min="2" max="3" width="21.140625" style="94" customWidth="1"/>
    <col min="4" max="4" width="2" style="94" customWidth="1"/>
    <col min="5" max="5" width="18.5703125" style="94" customWidth="1"/>
    <col min="6" max="6" width="8.5703125" style="94" customWidth="1"/>
    <col min="7" max="7" width="14.42578125" style="94" bestFit="1" customWidth="1"/>
    <col min="8" max="8" width="26.85546875" style="94" customWidth="1"/>
    <col min="9" max="16384" width="96.42578125" style="94"/>
  </cols>
  <sheetData>
    <row r="1" spans="1:8" ht="18" customHeight="1">
      <c r="A1" s="91" t="s">
        <v>231</v>
      </c>
      <c r="B1" s="92"/>
      <c r="C1" s="92"/>
      <c r="D1" s="92"/>
      <c r="E1" s="92"/>
    </row>
    <row r="2" spans="1:8" ht="18" customHeight="1">
      <c r="A2" s="1675" t="s">
        <v>232</v>
      </c>
      <c r="B2" s="1675"/>
      <c r="C2" s="1675"/>
      <c r="D2" s="1675"/>
      <c r="E2" s="1675"/>
    </row>
    <row r="3" spans="1:8" ht="18" customHeight="1">
      <c r="A3" s="95"/>
      <c r="B3" s="96"/>
      <c r="C3" s="96"/>
      <c r="D3" s="96"/>
      <c r="E3" s="96"/>
    </row>
    <row r="4" spans="1:8" ht="18" customHeight="1">
      <c r="A4" s="97"/>
      <c r="C4" s="94" t="s">
        <v>4</v>
      </c>
      <c r="E4" s="98" t="s">
        <v>2</v>
      </c>
      <c r="F4" s="835"/>
      <c r="G4" s="835"/>
      <c r="H4" s="835"/>
    </row>
    <row r="5" spans="1:8" ht="15.95" customHeight="1">
      <c r="A5" s="99"/>
      <c r="B5" s="100" t="s">
        <v>233</v>
      </c>
      <c r="C5" s="1677" t="s">
        <v>235</v>
      </c>
      <c r="D5" s="1678"/>
      <c r="E5" s="385"/>
      <c r="F5" s="835"/>
      <c r="G5" s="835"/>
      <c r="H5" s="835"/>
    </row>
    <row r="6" spans="1:8" ht="15.95" customHeight="1">
      <c r="A6" s="101" t="s">
        <v>3</v>
      </c>
      <c r="B6" s="102" t="s">
        <v>234</v>
      </c>
      <c r="C6" s="1679"/>
      <c r="D6" s="1680"/>
      <c r="E6" s="386" t="s">
        <v>236</v>
      </c>
      <c r="F6" s="835"/>
      <c r="G6" s="835"/>
      <c r="H6" s="835"/>
    </row>
    <row r="7" spans="1:8" ht="15.95" customHeight="1">
      <c r="A7" s="103"/>
      <c r="B7" s="104" t="s">
        <v>761</v>
      </c>
      <c r="C7" s="1679"/>
      <c r="D7" s="1680"/>
      <c r="E7" s="383" t="s">
        <v>238</v>
      </c>
      <c r="F7" s="835"/>
      <c r="G7" s="835"/>
      <c r="H7" s="836"/>
    </row>
    <row r="8" spans="1:8" s="107" customFormat="1" ht="9.9499999999999993" customHeight="1">
      <c r="A8" s="105">
        <v>1</v>
      </c>
      <c r="B8" s="106">
        <v>2</v>
      </c>
      <c r="C8" s="1681">
        <v>3</v>
      </c>
      <c r="D8" s="1682"/>
      <c r="E8" s="416">
        <v>4</v>
      </c>
      <c r="F8" s="837"/>
      <c r="G8" s="837"/>
      <c r="H8" s="838"/>
    </row>
    <row r="9" spans="1:8" ht="31.5" customHeight="1">
      <c r="A9" s="927" t="s">
        <v>239</v>
      </c>
      <c r="B9" s="996">
        <v>387734520000</v>
      </c>
      <c r="C9" s="1157">
        <v>400535255431.88031</v>
      </c>
      <c r="D9" s="994"/>
      <c r="E9" s="415">
        <v>1.0330141753483293</v>
      </c>
      <c r="F9" s="1676"/>
      <c r="G9" s="1676"/>
      <c r="H9" s="835"/>
    </row>
    <row r="10" spans="1:8" ht="19.5" customHeight="1">
      <c r="A10" s="928" t="s">
        <v>240</v>
      </c>
      <c r="B10" s="997">
        <v>415000</v>
      </c>
      <c r="C10" s="1156">
        <v>962481.85</v>
      </c>
      <c r="D10" s="995"/>
      <c r="E10" s="384">
        <v>2.3192333734939758</v>
      </c>
      <c r="F10" s="839"/>
      <c r="G10" s="840"/>
      <c r="H10" s="835"/>
    </row>
    <row r="11" spans="1:8" ht="19.5" customHeight="1">
      <c r="A11" s="928" t="s">
        <v>241</v>
      </c>
      <c r="B11" s="997">
        <v>4064000</v>
      </c>
      <c r="C11" s="1156">
        <v>12293694.790000001</v>
      </c>
      <c r="D11" s="995"/>
      <c r="E11" s="384">
        <v>3.0250233243110238</v>
      </c>
      <c r="F11" s="839"/>
      <c r="G11" s="840"/>
      <c r="H11" s="835"/>
    </row>
    <row r="12" spans="1:8" ht="19.5" customHeight="1">
      <c r="A12" s="928" t="s">
        <v>242</v>
      </c>
      <c r="B12" s="997">
        <v>450000</v>
      </c>
      <c r="C12" s="1156">
        <v>1856262.71</v>
      </c>
      <c r="D12" s="995"/>
      <c r="E12" s="384">
        <v>4.1250282444444446</v>
      </c>
      <c r="F12" s="839"/>
      <c r="G12" s="840"/>
      <c r="H12" s="835"/>
    </row>
    <row r="13" spans="1:8" ht="20.100000000000001" customHeight="1">
      <c r="A13" s="928" t="s">
        <v>243</v>
      </c>
      <c r="B13" s="997">
        <v>262000</v>
      </c>
      <c r="C13" s="1156">
        <v>2999887.4899999998</v>
      </c>
      <c r="D13" s="995"/>
      <c r="E13" s="384" t="s">
        <v>753</v>
      </c>
      <c r="F13" s="839"/>
      <c r="G13" s="840"/>
      <c r="H13" s="835"/>
    </row>
    <row r="14" spans="1:8" ht="20.100000000000001" customHeight="1">
      <c r="A14" s="928" t="s">
        <v>244</v>
      </c>
      <c r="B14" s="997">
        <v>53496000</v>
      </c>
      <c r="C14" s="1156">
        <v>50500796.419999994</v>
      </c>
      <c r="D14" s="995"/>
      <c r="E14" s="384">
        <v>0.94401070023927014</v>
      </c>
      <c r="F14" s="839"/>
      <c r="G14" s="840"/>
      <c r="H14" s="835"/>
    </row>
    <row r="15" spans="1:8" ht="20.100000000000001" customHeight="1">
      <c r="A15" s="928" t="s">
        <v>245</v>
      </c>
      <c r="B15" s="997">
        <v>30000</v>
      </c>
      <c r="C15" s="1156">
        <v>24011.15</v>
      </c>
      <c r="D15" s="995"/>
      <c r="E15" s="384">
        <v>0.8003716666666667</v>
      </c>
      <c r="F15" s="839"/>
      <c r="G15" s="840"/>
      <c r="H15" s="835"/>
    </row>
    <row r="16" spans="1:8" ht="20.100000000000001" customHeight="1">
      <c r="A16" s="928" t="s">
        <v>246</v>
      </c>
      <c r="B16" s="997">
        <v>852000</v>
      </c>
      <c r="C16" s="1156">
        <v>1003892.6400000001</v>
      </c>
      <c r="D16" s="995"/>
      <c r="E16" s="384">
        <v>1.1782777464788734</v>
      </c>
      <c r="F16" s="839"/>
      <c r="G16" s="840"/>
      <c r="H16" s="835"/>
    </row>
    <row r="17" spans="1:8" ht="20.100000000000001" customHeight="1">
      <c r="A17" s="928" t="s">
        <v>247</v>
      </c>
      <c r="B17" s="997">
        <v>48000</v>
      </c>
      <c r="C17" s="1156">
        <v>52609.83</v>
      </c>
      <c r="D17" s="995"/>
      <c r="E17" s="384">
        <v>1.096038125</v>
      </c>
      <c r="F17" s="839"/>
      <c r="G17" s="840"/>
      <c r="H17" s="835"/>
    </row>
    <row r="18" spans="1:8" ht="20.100000000000001" customHeight="1">
      <c r="A18" s="928" t="s">
        <v>248</v>
      </c>
      <c r="B18" s="997">
        <v>31802000</v>
      </c>
      <c r="C18" s="1156">
        <v>33458015.279999997</v>
      </c>
      <c r="D18" s="995"/>
      <c r="E18" s="384">
        <v>1.0520726771901137</v>
      </c>
      <c r="F18" s="839"/>
      <c r="G18" s="840"/>
      <c r="H18" s="835"/>
    </row>
    <row r="19" spans="1:8" ht="19.5" customHeight="1">
      <c r="A19" s="929" t="s">
        <v>729</v>
      </c>
      <c r="B19" s="997">
        <v>0</v>
      </c>
      <c r="C19" s="1156">
        <v>21075.809999999998</v>
      </c>
      <c r="D19" s="995"/>
      <c r="E19" s="384">
        <v>0</v>
      </c>
      <c r="F19" s="835"/>
      <c r="G19" s="835"/>
      <c r="H19" s="835"/>
    </row>
    <row r="20" spans="1:8" ht="20.100000000000001" customHeight="1">
      <c r="A20" s="928" t="s">
        <v>249</v>
      </c>
      <c r="B20" s="997">
        <v>10000</v>
      </c>
      <c r="C20" s="1156">
        <v>131113.20000000001</v>
      </c>
      <c r="D20" s="995"/>
      <c r="E20" s="384" t="s">
        <v>753</v>
      </c>
      <c r="F20" s="839"/>
      <c r="G20" s="840"/>
      <c r="H20" s="835"/>
    </row>
    <row r="21" spans="1:8" ht="20.100000000000001" customHeight="1">
      <c r="A21" s="928" t="s">
        <v>250</v>
      </c>
      <c r="B21" s="997">
        <v>1728000</v>
      </c>
      <c r="C21" s="1156">
        <v>2442523.02</v>
      </c>
      <c r="D21" s="995"/>
      <c r="E21" s="384">
        <v>1.4134971180555556</v>
      </c>
      <c r="F21" s="839"/>
      <c r="G21" s="840"/>
      <c r="H21" s="835"/>
    </row>
    <row r="22" spans="1:8" ht="20.100000000000001" customHeight="1">
      <c r="A22" s="928" t="s">
        <v>251</v>
      </c>
      <c r="B22" s="997">
        <v>1667000</v>
      </c>
      <c r="C22" s="1156">
        <v>3537562.27</v>
      </c>
      <c r="D22" s="995"/>
      <c r="E22" s="384">
        <v>2.1221129394121174</v>
      </c>
      <c r="F22" s="839"/>
      <c r="G22" s="840"/>
      <c r="H22" s="835"/>
    </row>
    <row r="23" spans="1:8" ht="20.100000000000001" customHeight="1">
      <c r="A23" s="928" t="s">
        <v>252</v>
      </c>
      <c r="B23" s="997">
        <v>2000</v>
      </c>
      <c r="C23" s="1156">
        <v>26005.74</v>
      </c>
      <c r="D23" s="995"/>
      <c r="E23" s="384" t="s">
        <v>753</v>
      </c>
      <c r="F23" s="839"/>
      <c r="G23" s="840"/>
      <c r="H23" s="835"/>
    </row>
    <row r="24" spans="1:8" ht="20.100000000000001" customHeight="1">
      <c r="A24" s="928" t="s">
        <v>253</v>
      </c>
      <c r="B24" s="997">
        <v>2327238000</v>
      </c>
      <c r="C24" s="1156">
        <v>2628860057.7900023</v>
      </c>
      <c r="D24" s="995"/>
      <c r="E24" s="384">
        <v>1.1296051619086669</v>
      </c>
      <c r="F24" s="839"/>
      <c r="G24" s="840"/>
      <c r="H24" s="835"/>
    </row>
    <row r="25" spans="1:8" ht="20.100000000000001" customHeight="1">
      <c r="A25" s="928" t="s">
        <v>254</v>
      </c>
      <c r="B25" s="997">
        <v>1400720000</v>
      </c>
      <c r="C25" s="1156">
        <v>2095019809.3499999</v>
      </c>
      <c r="D25" s="995"/>
      <c r="E25" s="384">
        <v>1.4956735174410303</v>
      </c>
      <c r="F25" s="839"/>
      <c r="G25" s="840"/>
      <c r="H25" s="835"/>
    </row>
    <row r="26" spans="1:8" ht="20.100000000000001" customHeight="1">
      <c r="A26" s="928" t="s">
        <v>255</v>
      </c>
      <c r="B26" s="997">
        <v>30000</v>
      </c>
      <c r="C26" s="1156">
        <v>364185.77</v>
      </c>
      <c r="D26" s="995"/>
      <c r="E26" s="384" t="s">
        <v>753</v>
      </c>
      <c r="F26" s="839"/>
      <c r="G26" s="840"/>
      <c r="H26" s="835"/>
    </row>
    <row r="27" spans="1:8" ht="20.100000000000001" customHeight="1">
      <c r="A27" s="930" t="s">
        <v>256</v>
      </c>
      <c r="B27" s="997">
        <v>10541000</v>
      </c>
      <c r="C27" s="1156">
        <v>49574373.039999999</v>
      </c>
      <c r="D27" s="995"/>
      <c r="E27" s="384">
        <v>4.7030047471776868</v>
      </c>
      <c r="F27" s="839"/>
      <c r="G27" s="840"/>
      <c r="H27" s="835"/>
    </row>
    <row r="28" spans="1:8" ht="20.100000000000001" customHeight="1">
      <c r="A28" s="928" t="s">
        <v>257</v>
      </c>
      <c r="B28" s="997">
        <v>579309000</v>
      </c>
      <c r="C28" s="1156">
        <v>768264139.80999994</v>
      </c>
      <c r="D28" s="995"/>
      <c r="E28" s="384">
        <v>1.3261733199553261</v>
      </c>
      <c r="F28" s="839"/>
      <c r="G28" s="840"/>
      <c r="H28" s="835"/>
    </row>
    <row r="29" spans="1:8" ht="20.100000000000001" customHeight="1">
      <c r="A29" s="928" t="s">
        <v>258</v>
      </c>
      <c r="B29" s="997">
        <v>65671000</v>
      </c>
      <c r="C29" s="1156">
        <v>67434676.75000003</v>
      </c>
      <c r="D29" s="995"/>
      <c r="E29" s="384">
        <v>1.0268562493338007</v>
      </c>
      <c r="F29" s="839"/>
      <c r="G29" s="840"/>
      <c r="H29" s="835"/>
    </row>
    <row r="30" spans="1:8" ht="20.100000000000001" customHeight="1">
      <c r="A30" s="928" t="s">
        <v>259</v>
      </c>
      <c r="B30" s="997">
        <v>12719000</v>
      </c>
      <c r="C30" s="1156">
        <v>3536591.2199999997</v>
      </c>
      <c r="D30" s="995"/>
      <c r="E30" s="384">
        <v>0.27805576067300886</v>
      </c>
      <c r="F30" s="839"/>
      <c r="G30" s="840"/>
      <c r="H30" s="835"/>
    </row>
    <row r="31" spans="1:8" ht="20.100000000000001" customHeight="1">
      <c r="A31" s="928" t="s">
        <v>260</v>
      </c>
      <c r="B31" s="997">
        <v>22818000</v>
      </c>
      <c r="C31" s="1156">
        <v>42233079.090000011</v>
      </c>
      <c r="D31" s="995"/>
      <c r="E31" s="384">
        <v>1.8508668196160931</v>
      </c>
      <c r="F31" s="839"/>
      <c r="G31" s="835"/>
      <c r="H31" s="835"/>
    </row>
    <row r="32" spans="1:8" ht="20.100000000000001" customHeight="1">
      <c r="A32" s="928" t="s">
        <v>261</v>
      </c>
      <c r="B32" s="997">
        <v>0</v>
      </c>
      <c r="C32" s="1156">
        <v>10181.67</v>
      </c>
      <c r="D32" s="995"/>
      <c r="E32" s="384">
        <v>0</v>
      </c>
      <c r="F32" s="839"/>
      <c r="G32" s="835"/>
      <c r="H32" s="835"/>
    </row>
    <row r="33" spans="1:8" ht="20.100000000000001" customHeight="1">
      <c r="A33" s="928" t="s">
        <v>262</v>
      </c>
      <c r="B33" s="997">
        <v>5289000</v>
      </c>
      <c r="C33" s="1156">
        <v>8894868.6700000037</v>
      </c>
      <c r="D33" s="995"/>
      <c r="E33" s="384">
        <v>1.6817675685384768</v>
      </c>
      <c r="F33" s="839"/>
      <c r="G33" s="840"/>
      <c r="H33" s="835"/>
    </row>
    <row r="34" spans="1:8" ht="20.100000000000001" customHeight="1">
      <c r="A34" s="928" t="s">
        <v>263</v>
      </c>
      <c r="B34" s="997">
        <v>748000</v>
      </c>
      <c r="C34" s="1156">
        <v>2206139.54</v>
      </c>
      <c r="D34" s="995"/>
      <c r="E34" s="384">
        <v>2.9493844117647061</v>
      </c>
      <c r="F34" s="839"/>
      <c r="G34" s="840"/>
      <c r="H34" s="835"/>
    </row>
    <row r="35" spans="1:8" ht="20.100000000000001" customHeight="1">
      <c r="A35" s="928" t="s">
        <v>264</v>
      </c>
      <c r="B35" s="997">
        <v>7000</v>
      </c>
      <c r="C35" s="1156">
        <v>22688.83</v>
      </c>
      <c r="D35" s="995"/>
      <c r="E35" s="384">
        <v>3.2412614285714287</v>
      </c>
      <c r="F35" s="841"/>
      <c r="G35" s="840"/>
      <c r="H35" s="835"/>
    </row>
    <row r="36" spans="1:8" ht="20.100000000000001" customHeight="1">
      <c r="A36" s="928" t="s">
        <v>265</v>
      </c>
      <c r="B36" s="997">
        <v>717000</v>
      </c>
      <c r="C36" s="1156">
        <v>22395750.84</v>
      </c>
      <c r="D36" s="995"/>
      <c r="E36" s="384" t="s">
        <v>753</v>
      </c>
      <c r="F36" s="839"/>
      <c r="G36" s="840"/>
      <c r="H36" s="835"/>
    </row>
    <row r="37" spans="1:8" ht="20.100000000000001" customHeight="1">
      <c r="A37" s="928" t="s">
        <v>742</v>
      </c>
      <c r="B37" s="997">
        <v>31535000</v>
      </c>
      <c r="C37" s="1156">
        <v>110482455.88999999</v>
      </c>
      <c r="D37" s="995"/>
      <c r="E37" s="384">
        <v>3.5034867889646422</v>
      </c>
      <c r="F37" s="839"/>
      <c r="G37" s="840"/>
      <c r="H37" s="835"/>
    </row>
    <row r="38" spans="1:8" ht="20.100000000000001" customHeight="1">
      <c r="A38" s="928" t="s">
        <v>266</v>
      </c>
      <c r="B38" s="997">
        <v>118147000</v>
      </c>
      <c r="C38" s="1156">
        <v>190755447.87999994</v>
      </c>
      <c r="D38" s="995"/>
      <c r="E38" s="384">
        <v>1.6145602332687241</v>
      </c>
      <c r="F38" s="839"/>
      <c r="G38" s="840"/>
      <c r="H38" s="835"/>
    </row>
    <row r="39" spans="1:8" ht="20.100000000000001" customHeight="1">
      <c r="A39" s="928" t="s">
        <v>267</v>
      </c>
      <c r="B39" s="997">
        <v>5879000</v>
      </c>
      <c r="C39" s="1156">
        <v>8244039.9600000009</v>
      </c>
      <c r="D39" s="995"/>
      <c r="E39" s="384">
        <v>1.4022860962748769</v>
      </c>
      <c r="F39" s="839"/>
      <c r="G39" s="840"/>
      <c r="H39" s="835"/>
    </row>
    <row r="40" spans="1:8" ht="20.100000000000001" customHeight="1">
      <c r="A40" s="928" t="s">
        <v>268</v>
      </c>
      <c r="B40" s="997">
        <v>44660000</v>
      </c>
      <c r="C40" s="1156">
        <v>34594073.890000001</v>
      </c>
      <c r="D40" s="995"/>
      <c r="E40" s="384">
        <v>0.77460980497089116</v>
      </c>
      <c r="F40" s="839"/>
      <c r="G40" s="840"/>
      <c r="H40" s="835"/>
    </row>
    <row r="41" spans="1:8" s="108" customFormat="1" ht="20.100000000000001" customHeight="1">
      <c r="A41" s="928" t="s">
        <v>269</v>
      </c>
      <c r="B41" s="997">
        <v>45784000</v>
      </c>
      <c r="C41" s="1156">
        <v>53278097.390000023</v>
      </c>
      <c r="D41" s="995"/>
      <c r="E41" s="384">
        <v>1.1636837626681815</v>
      </c>
      <c r="F41" s="839"/>
      <c r="G41" s="840"/>
      <c r="H41" s="842"/>
    </row>
    <row r="42" spans="1:8" ht="20.100000000000001" customHeight="1">
      <c r="A42" s="928" t="s">
        <v>270</v>
      </c>
      <c r="B42" s="997">
        <v>77714000</v>
      </c>
      <c r="C42" s="1156">
        <v>799215174.36999989</v>
      </c>
      <c r="D42" s="995"/>
      <c r="E42" s="384" t="s">
        <v>753</v>
      </c>
      <c r="F42" s="839"/>
      <c r="G42" s="840"/>
      <c r="H42" s="835"/>
    </row>
    <row r="43" spans="1:8" ht="20.100000000000001" customHeight="1">
      <c r="A43" s="928" t="s">
        <v>271</v>
      </c>
      <c r="B43" s="997">
        <v>400000</v>
      </c>
      <c r="C43" s="1156">
        <v>49128142.869999997</v>
      </c>
      <c r="D43" s="995"/>
      <c r="E43" s="384" t="s">
        <v>753</v>
      </c>
      <c r="F43" s="839"/>
      <c r="G43" s="840"/>
      <c r="H43" s="835"/>
    </row>
    <row r="44" spans="1:8" ht="20.100000000000001" customHeight="1">
      <c r="A44" s="928" t="s">
        <v>272</v>
      </c>
      <c r="B44" s="997">
        <v>390000</v>
      </c>
      <c r="C44" s="1156">
        <v>6501844.4800000004</v>
      </c>
      <c r="D44" s="995"/>
      <c r="E44" s="384" t="s">
        <v>753</v>
      </c>
      <c r="F44" s="843"/>
      <c r="G44" s="844"/>
      <c r="H44" s="835"/>
    </row>
    <row r="45" spans="1:8" ht="20.100000000000001" customHeight="1">
      <c r="A45" s="928" t="s">
        <v>273</v>
      </c>
      <c r="B45" s="997">
        <v>63625000</v>
      </c>
      <c r="C45" s="1156">
        <v>71151925</v>
      </c>
      <c r="D45" s="995"/>
      <c r="E45" s="384">
        <v>1.1183013752455795</v>
      </c>
      <c r="F45" s="839"/>
      <c r="G45" s="840"/>
      <c r="H45" s="835"/>
    </row>
    <row r="46" spans="1:8" ht="20.100000000000001" hidden="1" customHeight="1">
      <c r="A46" s="928" t="s">
        <v>274</v>
      </c>
      <c r="B46" s="997">
        <v>0</v>
      </c>
      <c r="C46" s="1156">
        <v>0</v>
      </c>
      <c r="D46" s="995"/>
      <c r="E46" s="384">
        <v>0</v>
      </c>
      <c r="F46" s="839"/>
      <c r="G46" s="840"/>
      <c r="H46" s="835"/>
    </row>
    <row r="47" spans="1:8" ht="20.100000000000001" customHeight="1">
      <c r="A47" s="928" t="s">
        <v>275</v>
      </c>
      <c r="B47" s="997">
        <v>111584000</v>
      </c>
      <c r="C47" s="1156">
        <v>166098187.06</v>
      </c>
      <c r="D47" s="995"/>
      <c r="E47" s="384">
        <v>1.4885484214582736</v>
      </c>
      <c r="F47" s="839"/>
      <c r="G47" s="840"/>
      <c r="H47" s="835"/>
    </row>
    <row r="48" spans="1:8" ht="20.100000000000001" customHeight="1">
      <c r="A48" s="928" t="s">
        <v>276</v>
      </c>
      <c r="B48" s="997">
        <v>0</v>
      </c>
      <c r="C48" s="1156">
        <v>22228.85</v>
      </c>
      <c r="D48" s="995"/>
      <c r="E48" s="384">
        <v>0</v>
      </c>
      <c r="F48" s="839"/>
      <c r="G48" s="835"/>
      <c r="H48" s="835"/>
    </row>
    <row r="49" spans="1:8" ht="20.100000000000001" customHeight="1">
      <c r="A49" s="928" t="s">
        <v>277</v>
      </c>
      <c r="B49" s="997">
        <v>4709434000</v>
      </c>
      <c r="C49" s="1156">
        <v>5650607906.5800009</v>
      </c>
      <c r="D49" s="995"/>
      <c r="E49" s="384">
        <v>1.1998486243952036</v>
      </c>
      <c r="F49" s="839"/>
      <c r="G49" s="840"/>
      <c r="H49" s="835"/>
    </row>
    <row r="50" spans="1:8" ht="20.100000000000001" customHeight="1">
      <c r="A50" s="928" t="s">
        <v>278</v>
      </c>
      <c r="B50" s="997">
        <v>114724000</v>
      </c>
      <c r="C50" s="1156">
        <v>141334206.04000008</v>
      </c>
      <c r="D50" s="995"/>
      <c r="E50" s="384">
        <v>1.2319497754611073</v>
      </c>
      <c r="F50" s="839"/>
      <c r="G50" s="840"/>
      <c r="H50" s="835"/>
    </row>
    <row r="51" spans="1:8" ht="20.100000000000001" customHeight="1">
      <c r="A51" s="928" t="s">
        <v>279</v>
      </c>
      <c r="B51" s="1180">
        <v>11000</v>
      </c>
      <c r="C51" s="1156">
        <v>59441.67</v>
      </c>
      <c r="D51" s="995"/>
      <c r="E51" s="384">
        <v>5.4037881818181814</v>
      </c>
      <c r="F51" s="839"/>
      <c r="G51" s="840"/>
      <c r="H51" s="835"/>
    </row>
    <row r="52" spans="1:8" ht="20.100000000000001" customHeight="1">
      <c r="A52" s="928" t="s">
        <v>280</v>
      </c>
      <c r="B52" s="997">
        <v>340000</v>
      </c>
      <c r="C52" s="1156">
        <v>1824882.7299999995</v>
      </c>
      <c r="D52" s="995"/>
      <c r="E52" s="384">
        <v>5.3673021470588225</v>
      </c>
      <c r="F52" s="839"/>
      <c r="G52" s="840"/>
      <c r="H52" s="835"/>
    </row>
    <row r="53" spans="1:8" ht="20.100000000000001" customHeight="1">
      <c r="A53" s="928" t="s">
        <v>281</v>
      </c>
      <c r="B53" s="997">
        <v>236515000</v>
      </c>
      <c r="C53" s="1156">
        <v>203977029.61000001</v>
      </c>
      <c r="D53" s="995"/>
      <c r="E53" s="384">
        <v>0.8624274553833795</v>
      </c>
      <c r="F53" s="839"/>
      <c r="G53" s="840"/>
      <c r="H53" s="835"/>
    </row>
    <row r="54" spans="1:8" ht="20.100000000000001" customHeight="1">
      <c r="A54" s="928" t="s">
        <v>282</v>
      </c>
      <c r="B54" s="997">
        <v>188181000</v>
      </c>
      <c r="C54" s="1156">
        <v>217969793.13000003</v>
      </c>
      <c r="D54" s="995"/>
      <c r="E54" s="384">
        <v>1.1582986227621281</v>
      </c>
      <c r="F54" s="839"/>
      <c r="G54" s="840"/>
      <c r="H54" s="835"/>
    </row>
    <row r="55" spans="1:8" ht="20.100000000000001" customHeight="1">
      <c r="A55" s="928" t="s">
        <v>283</v>
      </c>
      <c r="B55" s="997">
        <v>620384000</v>
      </c>
      <c r="C55" s="1156">
        <v>462595946.12999994</v>
      </c>
      <c r="D55" s="995"/>
      <c r="E55" s="384">
        <v>0.74566066521702679</v>
      </c>
      <c r="F55" s="839"/>
      <c r="G55" s="840"/>
      <c r="H55" s="835"/>
    </row>
    <row r="56" spans="1:8" ht="20.100000000000001" customHeight="1">
      <c r="A56" s="928" t="s">
        <v>284</v>
      </c>
      <c r="B56" s="997">
        <v>13401000</v>
      </c>
      <c r="C56" s="1156">
        <v>141435319.91999999</v>
      </c>
      <c r="D56" s="995"/>
      <c r="E56" s="384" t="s">
        <v>753</v>
      </c>
      <c r="F56" s="839"/>
      <c r="G56" s="840"/>
      <c r="H56" s="835"/>
    </row>
    <row r="57" spans="1:8" ht="20.100000000000001" customHeight="1">
      <c r="A57" s="928" t="s">
        <v>285</v>
      </c>
      <c r="B57" s="997">
        <v>22350000</v>
      </c>
      <c r="C57" s="1156">
        <v>19918901.049999997</v>
      </c>
      <c r="D57" s="995"/>
      <c r="E57" s="384">
        <v>0.89122599776286338</v>
      </c>
      <c r="F57" s="839"/>
      <c r="G57" s="840"/>
      <c r="H57" s="835"/>
    </row>
    <row r="58" spans="1:8" ht="20.100000000000001" customHeight="1">
      <c r="A58" s="928" t="s">
        <v>286</v>
      </c>
      <c r="B58" s="997">
        <v>111800000</v>
      </c>
      <c r="C58" s="1156">
        <v>138823091.16</v>
      </c>
      <c r="D58" s="995"/>
      <c r="E58" s="384">
        <v>1.241709223255814</v>
      </c>
      <c r="F58" s="839"/>
      <c r="G58" s="840"/>
      <c r="H58" s="835"/>
    </row>
    <row r="59" spans="1:8" ht="20.100000000000001" customHeight="1">
      <c r="A59" s="928" t="s">
        <v>287</v>
      </c>
      <c r="B59" s="997">
        <v>0</v>
      </c>
      <c r="C59" s="1156">
        <v>9807.3100000000013</v>
      </c>
      <c r="D59" s="995"/>
      <c r="E59" s="384">
        <v>0</v>
      </c>
      <c r="F59" s="839"/>
      <c r="G59" s="835"/>
      <c r="H59" s="835"/>
    </row>
    <row r="60" spans="1:8" ht="20.100000000000001" customHeight="1">
      <c r="A60" s="928" t="s">
        <v>288</v>
      </c>
      <c r="B60" s="997">
        <v>28480000</v>
      </c>
      <c r="C60" s="1156">
        <v>18017970.669999998</v>
      </c>
      <c r="D60" s="995"/>
      <c r="E60" s="384">
        <v>0.63265346453651683</v>
      </c>
      <c r="F60" s="839"/>
      <c r="G60" s="840"/>
      <c r="H60" s="835"/>
    </row>
    <row r="61" spans="1:8" ht="20.100000000000001" customHeight="1">
      <c r="A61" s="928" t="s">
        <v>289</v>
      </c>
      <c r="B61" s="997">
        <v>1000</v>
      </c>
      <c r="C61" s="1156">
        <v>25378.629999999997</v>
      </c>
      <c r="D61" s="995"/>
      <c r="E61" s="384" t="s">
        <v>753</v>
      </c>
      <c r="F61" s="839"/>
      <c r="G61" s="840"/>
      <c r="H61" s="835"/>
    </row>
    <row r="62" spans="1:8" ht="20.100000000000001" customHeight="1">
      <c r="A62" s="928" t="s">
        <v>290</v>
      </c>
      <c r="B62" s="997">
        <v>213000</v>
      </c>
      <c r="C62" s="1156">
        <v>1079177.1200000001</v>
      </c>
      <c r="D62" s="995"/>
      <c r="E62" s="384">
        <v>5.0665592488262918</v>
      </c>
      <c r="F62" s="841"/>
      <c r="G62" s="840"/>
      <c r="H62" s="835"/>
    </row>
    <row r="63" spans="1:8" ht="20.100000000000001" customHeight="1">
      <c r="A63" s="928" t="s">
        <v>291</v>
      </c>
      <c r="B63" s="997">
        <v>10126000</v>
      </c>
      <c r="C63" s="1156">
        <v>11979547.010000002</v>
      </c>
      <c r="D63" s="995"/>
      <c r="E63" s="384">
        <v>1.1830482925143198</v>
      </c>
      <c r="F63" s="841"/>
      <c r="G63" s="840"/>
      <c r="H63" s="835"/>
    </row>
    <row r="64" spans="1:8" ht="20.100000000000001" customHeight="1">
      <c r="A64" s="928" t="s">
        <v>292</v>
      </c>
      <c r="B64" s="997">
        <v>2520000</v>
      </c>
      <c r="C64" s="1156">
        <v>2482512.5200000005</v>
      </c>
      <c r="D64" s="995"/>
      <c r="E64" s="384">
        <v>0.98512401587301601</v>
      </c>
      <c r="F64" s="839"/>
      <c r="G64" s="840"/>
      <c r="H64" s="835"/>
    </row>
    <row r="65" spans="1:8" ht="20.100000000000001" customHeight="1">
      <c r="A65" s="928" t="s">
        <v>293</v>
      </c>
      <c r="B65" s="997">
        <v>59000</v>
      </c>
      <c r="C65" s="1156">
        <v>347433.39</v>
      </c>
      <c r="D65" s="995"/>
      <c r="E65" s="384">
        <v>5.8887015254237287</v>
      </c>
      <c r="F65" s="839"/>
      <c r="G65" s="840"/>
      <c r="H65" s="835"/>
    </row>
    <row r="66" spans="1:8" ht="20.100000000000001" customHeight="1">
      <c r="A66" s="928" t="s">
        <v>294</v>
      </c>
      <c r="B66" s="997">
        <v>650000</v>
      </c>
      <c r="C66" s="1156">
        <v>637509.62999999989</v>
      </c>
      <c r="D66" s="995"/>
      <c r="E66" s="384">
        <v>0.98078404615384596</v>
      </c>
      <c r="F66" s="839"/>
      <c r="G66" s="840"/>
      <c r="H66" s="835"/>
    </row>
    <row r="67" spans="1:8" ht="20.100000000000001" customHeight="1">
      <c r="A67" s="928" t="s">
        <v>295</v>
      </c>
      <c r="B67" s="997">
        <v>73000000</v>
      </c>
      <c r="C67" s="1156">
        <v>75382576.859999999</v>
      </c>
      <c r="D67" s="995"/>
      <c r="E67" s="384">
        <v>1.0326380391780823</v>
      </c>
      <c r="F67" s="839"/>
      <c r="G67" s="840"/>
      <c r="H67" s="835"/>
    </row>
    <row r="68" spans="1:8" ht="20.100000000000001" customHeight="1">
      <c r="A68" s="928" t="s">
        <v>296</v>
      </c>
      <c r="B68" s="997">
        <v>1690000</v>
      </c>
      <c r="C68" s="1156">
        <v>2510447.09</v>
      </c>
      <c r="D68" s="1119"/>
      <c r="E68" s="384">
        <v>1.4854716508875738</v>
      </c>
      <c r="F68" s="839"/>
      <c r="G68" s="840"/>
      <c r="H68" s="835"/>
    </row>
    <row r="69" spans="1:8" ht="19.5" customHeight="1">
      <c r="A69" s="928" t="s">
        <v>297</v>
      </c>
      <c r="B69" s="997">
        <v>0</v>
      </c>
      <c r="C69" s="1156">
        <v>4613.62</v>
      </c>
      <c r="D69" s="995"/>
      <c r="E69" s="384">
        <v>0</v>
      </c>
      <c r="F69" s="839"/>
      <c r="G69" s="835"/>
      <c r="H69" s="835"/>
    </row>
    <row r="70" spans="1:8" ht="20.100000000000001" customHeight="1">
      <c r="A70" s="928" t="s">
        <v>298</v>
      </c>
      <c r="B70" s="997">
        <v>66874000</v>
      </c>
      <c r="C70" s="1156">
        <v>72618271.729999989</v>
      </c>
      <c r="D70" s="995"/>
      <c r="E70" s="384">
        <v>1.0858969364775546</v>
      </c>
      <c r="F70" s="839"/>
      <c r="G70" s="840"/>
      <c r="H70" s="835"/>
    </row>
    <row r="71" spans="1:8" ht="20.100000000000001" customHeight="1">
      <c r="A71" s="928" t="s">
        <v>299</v>
      </c>
      <c r="B71" s="997">
        <v>10718000</v>
      </c>
      <c r="C71" s="1156">
        <v>10463446.77</v>
      </c>
      <c r="D71" s="995"/>
      <c r="E71" s="384">
        <v>0.97624993189027798</v>
      </c>
      <c r="F71" s="839"/>
      <c r="G71" s="840"/>
      <c r="H71" s="835"/>
    </row>
    <row r="72" spans="1:8" ht="20.100000000000001" customHeight="1">
      <c r="A72" s="928" t="s">
        <v>300</v>
      </c>
      <c r="B72" s="997">
        <v>28000</v>
      </c>
      <c r="C72" s="1156">
        <v>122988.23000000001</v>
      </c>
      <c r="D72" s="995"/>
      <c r="E72" s="384">
        <v>4.3924367857142865</v>
      </c>
      <c r="F72" s="839"/>
      <c r="G72" s="840"/>
      <c r="H72" s="835"/>
    </row>
    <row r="73" spans="1:8" ht="20.100000000000001" customHeight="1">
      <c r="A73" s="928" t="s">
        <v>301</v>
      </c>
      <c r="B73" s="997">
        <v>0</v>
      </c>
      <c r="C73" s="1156">
        <v>9914.0499999999993</v>
      </c>
      <c r="D73" s="995"/>
      <c r="E73" s="384">
        <v>0</v>
      </c>
      <c r="F73" s="839"/>
      <c r="G73" s="835"/>
      <c r="H73" s="835"/>
    </row>
    <row r="74" spans="1:8" ht="20.100000000000001" customHeight="1">
      <c r="A74" s="928" t="s">
        <v>302</v>
      </c>
      <c r="B74" s="997">
        <v>360000</v>
      </c>
      <c r="C74" s="1156">
        <v>394930.82</v>
      </c>
      <c r="D74" s="995"/>
      <c r="E74" s="384">
        <v>1.0970300555555557</v>
      </c>
      <c r="F74" s="839"/>
      <c r="G74" s="840"/>
      <c r="H74" s="835"/>
    </row>
    <row r="75" spans="1:8" ht="20.100000000000001" customHeight="1">
      <c r="A75" s="928" t="s">
        <v>303</v>
      </c>
      <c r="B75" s="997">
        <v>833000</v>
      </c>
      <c r="C75" s="1156">
        <v>835764.89</v>
      </c>
      <c r="D75" s="995"/>
      <c r="E75" s="384">
        <v>1.0033191956782714</v>
      </c>
      <c r="F75" s="839"/>
      <c r="G75" s="840"/>
      <c r="H75" s="835"/>
    </row>
    <row r="76" spans="1:8" ht="20.100000000000001" hidden="1" customHeight="1">
      <c r="A76" s="928" t="s">
        <v>304</v>
      </c>
      <c r="B76" s="997">
        <v>0</v>
      </c>
      <c r="C76" s="1156">
        <v>0</v>
      </c>
      <c r="D76" s="995"/>
      <c r="E76" s="384">
        <v>0</v>
      </c>
      <c r="F76" s="839"/>
      <c r="G76" s="840"/>
      <c r="H76" s="835"/>
    </row>
    <row r="77" spans="1:8" ht="20.100000000000001" customHeight="1">
      <c r="A77" s="928" t="s">
        <v>305</v>
      </c>
      <c r="B77" s="997">
        <v>3061000</v>
      </c>
      <c r="C77" s="1156">
        <v>4402896.5599999996</v>
      </c>
      <c r="D77" s="995"/>
      <c r="E77" s="384">
        <v>1.4383850245017966</v>
      </c>
      <c r="F77" s="839"/>
      <c r="G77" s="840"/>
      <c r="H77" s="835"/>
    </row>
    <row r="78" spans="1:8" ht="20.100000000000001" customHeight="1">
      <c r="A78" s="928" t="s">
        <v>306</v>
      </c>
      <c r="B78" s="997">
        <v>4000</v>
      </c>
      <c r="C78" s="1156">
        <v>52021.040000000008</v>
      </c>
      <c r="D78" s="995"/>
      <c r="E78" s="384" t="s">
        <v>753</v>
      </c>
      <c r="F78" s="839"/>
      <c r="G78" s="840"/>
      <c r="H78" s="835"/>
    </row>
    <row r="79" spans="1:8" ht="20.100000000000001" customHeight="1">
      <c r="A79" s="928" t="s">
        <v>307</v>
      </c>
      <c r="B79" s="997">
        <v>275423000</v>
      </c>
      <c r="C79" s="1156">
        <v>329239993.50999999</v>
      </c>
      <c r="D79" s="995"/>
      <c r="E79" s="384">
        <v>1.1953976011807292</v>
      </c>
      <c r="F79" s="839"/>
      <c r="G79" s="840"/>
      <c r="H79" s="835"/>
    </row>
    <row r="80" spans="1:8" ht="20.100000000000001" customHeight="1">
      <c r="A80" s="928" t="s">
        <v>358</v>
      </c>
      <c r="B80" s="997">
        <v>4510000</v>
      </c>
      <c r="C80" s="1156">
        <v>6905850.1399999987</v>
      </c>
      <c r="D80" s="995"/>
      <c r="E80" s="384">
        <v>1.5312306297117513</v>
      </c>
      <c r="F80" s="839"/>
      <c r="G80" s="840"/>
      <c r="H80" s="835"/>
    </row>
    <row r="81" spans="1:8" ht="20.100000000000001" customHeight="1">
      <c r="A81" s="928" t="s">
        <v>308</v>
      </c>
      <c r="B81" s="997">
        <v>554000</v>
      </c>
      <c r="C81" s="1156">
        <v>666866.79</v>
      </c>
      <c r="D81" s="995"/>
      <c r="E81" s="384">
        <v>1.2037306678700361</v>
      </c>
      <c r="F81" s="839"/>
      <c r="G81" s="840"/>
      <c r="H81" s="835"/>
    </row>
    <row r="82" spans="1:8" ht="20.100000000000001" customHeight="1">
      <c r="A82" s="928" t="s">
        <v>309</v>
      </c>
      <c r="B82" s="997">
        <v>707502000</v>
      </c>
      <c r="C82" s="1156">
        <v>756508128.80000007</v>
      </c>
      <c r="D82" s="995"/>
      <c r="E82" s="384">
        <v>1.0692664173387496</v>
      </c>
      <c r="F82" s="841"/>
      <c r="G82" s="840"/>
      <c r="H82" s="835"/>
    </row>
    <row r="83" spans="1:8" ht="20.100000000000001" customHeight="1">
      <c r="A83" s="928" t="s">
        <v>310</v>
      </c>
      <c r="B83" s="997">
        <v>368864092000</v>
      </c>
      <c r="C83" s="1156">
        <v>376965983359.18036</v>
      </c>
      <c r="D83" s="995"/>
      <c r="E83" s="384">
        <v>1.0219644349637058</v>
      </c>
      <c r="F83" s="839"/>
      <c r="G83" s="840"/>
      <c r="H83" s="835"/>
    </row>
    <row r="84" spans="1:8" ht="20.100000000000001" customHeight="1">
      <c r="A84" s="928" t="s">
        <v>311</v>
      </c>
      <c r="B84" s="997">
        <v>1501968000</v>
      </c>
      <c r="C84" s="1156">
        <v>2394389275.1099997</v>
      </c>
      <c r="D84" s="995"/>
      <c r="E84" s="384">
        <v>1.5941679683655043</v>
      </c>
      <c r="F84" s="839"/>
      <c r="G84" s="840"/>
      <c r="H84" s="835"/>
    </row>
    <row r="85" spans="1:8" ht="20.100000000000001" customHeight="1">
      <c r="A85" s="928" t="s">
        <v>312</v>
      </c>
      <c r="B85" s="997">
        <v>2592000</v>
      </c>
      <c r="C85" s="1156">
        <v>2966277.64</v>
      </c>
      <c r="D85" s="995"/>
      <c r="E85" s="384">
        <v>1.144397237654321</v>
      </c>
      <c r="F85" s="839"/>
      <c r="G85" s="840"/>
      <c r="H85" s="835"/>
    </row>
    <row r="86" spans="1:8" ht="20.100000000000001" hidden="1" customHeight="1">
      <c r="A86" s="928" t="s">
        <v>313</v>
      </c>
      <c r="B86" s="997">
        <v>0</v>
      </c>
      <c r="C86" s="1156">
        <v>0</v>
      </c>
      <c r="D86" s="995"/>
      <c r="E86" s="384">
        <v>0</v>
      </c>
      <c r="F86" s="839"/>
      <c r="G86" s="840"/>
      <c r="H86" s="835"/>
    </row>
    <row r="87" spans="1:8" ht="19.5" customHeight="1">
      <c r="A87" s="928" t="s">
        <v>314</v>
      </c>
      <c r="B87" s="997">
        <v>2593326000</v>
      </c>
      <c r="C87" s="1156">
        <v>2692113828.5</v>
      </c>
      <c r="D87" s="995"/>
      <c r="E87" s="384">
        <v>1.0380931007131382</v>
      </c>
      <c r="F87" s="839"/>
      <c r="G87" s="835"/>
      <c r="H87" s="835"/>
    </row>
    <row r="88" spans="1:8" ht="20.100000000000001" hidden="1" customHeight="1">
      <c r="A88" s="928" t="s">
        <v>315</v>
      </c>
      <c r="B88" s="997">
        <v>0</v>
      </c>
      <c r="C88" s="1156">
        <v>0</v>
      </c>
      <c r="D88" s="995"/>
      <c r="E88" s="384">
        <v>0</v>
      </c>
      <c r="F88" s="839"/>
      <c r="G88" s="840"/>
      <c r="H88" s="835"/>
    </row>
    <row r="89" spans="1:8" ht="20.100000000000001" hidden="1" customHeight="1">
      <c r="A89" s="928" t="s">
        <v>316</v>
      </c>
      <c r="B89" s="997">
        <v>0</v>
      </c>
      <c r="C89" s="1156">
        <v>0</v>
      </c>
      <c r="D89" s="995"/>
      <c r="E89" s="384">
        <v>0</v>
      </c>
      <c r="F89" s="839"/>
      <c r="G89" s="840"/>
      <c r="H89" s="835"/>
    </row>
    <row r="90" spans="1:8" ht="20.100000000000001" customHeight="1">
      <c r="A90" s="928" t="s">
        <v>317</v>
      </c>
      <c r="B90" s="997">
        <v>2537937000</v>
      </c>
      <c r="C90" s="1156">
        <v>2905421679.0299983</v>
      </c>
      <c r="D90" s="995"/>
      <c r="E90" s="384">
        <v>1.1447966119844575</v>
      </c>
      <c r="F90" s="835"/>
      <c r="G90" s="835"/>
      <c r="H90" s="835"/>
    </row>
    <row r="91" spans="1:8" ht="20.100000000000001" customHeight="1">
      <c r="A91" s="928" t="s">
        <v>318</v>
      </c>
      <c r="B91" s="997">
        <v>0</v>
      </c>
      <c r="C91" s="1156">
        <v>247627.61999999988</v>
      </c>
      <c r="D91" s="995"/>
      <c r="E91" s="384">
        <v>0</v>
      </c>
      <c r="F91" s="835"/>
      <c r="G91" s="840"/>
      <c r="H91" s="835"/>
    </row>
    <row r="92" spans="1:8" ht="20.100000000000001" hidden="1" customHeight="1">
      <c r="A92" s="928" t="s">
        <v>319</v>
      </c>
      <c r="B92" s="997">
        <v>0</v>
      </c>
      <c r="C92" s="1156">
        <v>0</v>
      </c>
      <c r="D92" s="995"/>
      <c r="E92" s="384">
        <v>0</v>
      </c>
      <c r="F92" s="835"/>
      <c r="G92" s="835"/>
      <c r="H92" s="835"/>
    </row>
    <row r="93" spans="1:8" ht="20.100000000000001" customHeight="1">
      <c r="A93" s="928" t="s">
        <v>320</v>
      </c>
      <c r="B93" s="997">
        <v>10508000</v>
      </c>
      <c r="C93" s="1156">
        <v>13290727.389999999</v>
      </c>
      <c r="D93" s="995"/>
      <c r="E93" s="384">
        <v>1.2648198886562618</v>
      </c>
      <c r="F93" s="835"/>
      <c r="G93" s="835"/>
      <c r="H93" s="835"/>
    </row>
    <row r="94" spans="1:8" ht="6" customHeight="1">
      <c r="A94" s="931"/>
      <c r="B94" s="1138"/>
      <c r="C94" s="1158" t="s">
        <v>4</v>
      </c>
      <c r="D94" s="810"/>
      <c r="E94" s="932">
        <v>0</v>
      </c>
      <c r="F94" s="835"/>
      <c r="G94" s="835"/>
      <c r="H94" s="835"/>
    </row>
    <row r="95" spans="1:8" ht="18">
      <c r="A95" s="825" t="s">
        <v>747</v>
      </c>
      <c r="C95" s="109"/>
      <c r="D95" s="109"/>
      <c r="F95" s="835"/>
      <c r="G95" s="835"/>
      <c r="H95" s="835"/>
    </row>
    <row r="96" spans="1:8" ht="18">
      <c r="A96" s="825" t="s">
        <v>760</v>
      </c>
    </row>
    <row r="97" spans="1:5">
      <c r="A97" s="1120"/>
      <c r="C97" s="375"/>
      <c r="D97" s="375"/>
      <c r="E97" s="375"/>
    </row>
    <row r="98" spans="1:5">
      <c r="C98" s="373"/>
      <c r="D98" s="373"/>
      <c r="E98" s="374"/>
    </row>
    <row r="99" spans="1:5">
      <c r="C99" s="375"/>
      <c r="D99" s="375"/>
      <c r="E99" s="375"/>
    </row>
    <row r="196" spans="3:3">
      <c r="C196" s="94" t="s">
        <v>124</v>
      </c>
    </row>
  </sheetData>
  <mergeCells count="4">
    <mergeCell ref="A2:E2"/>
    <mergeCell ref="F9:G9"/>
    <mergeCell ref="C5:D7"/>
    <mergeCell ref="C8:D8"/>
  </mergeCells>
  <printOptions horizontalCentered="1"/>
  <pageMargins left="0.70866141732283472" right="0.70866141732283472" top="0.70866141732283472" bottom="0" header="0.43307086614173229" footer="0.19685039370078741"/>
  <pageSetup paperSize="9" scale="73" firstPageNumber="19" fitToHeight="0" orientation="landscape" useFirstPageNumber="1" r:id="rId1"/>
  <headerFooter alignWithMargins="0">
    <oddHeader>&amp;C&amp;12 - &amp;P -</oddHeader>
  </headerFooter>
  <rowBreaks count="2" manualBreakCount="2">
    <brk id="36" max="4" man="1"/>
    <brk id="65" max="4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F31"/>
  <sheetViews>
    <sheetView showGridLines="0" zoomScale="75" zoomScaleNormal="75" zoomScaleSheetLayoutView="85" workbookViewId="0">
      <selection activeCell="H23" sqref="H23"/>
    </sheetView>
  </sheetViews>
  <sheetFormatPr defaultColWidth="16.28515625" defaultRowHeight="15"/>
  <cols>
    <col min="1" max="1" width="52" style="111" customWidth="1"/>
    <col min="2" max="4" width="26.5703125" style="111" customWidth="1"/>
    <col min="5" max="5" width="19.7109375" style="111" customWidth="1"/>
    <col min="6" max="6" width="44.5703125" style="111" customWidth="1"/>
    <col min="7" max="16384" width="16.28515625" style="111"/>
  </cols>
  <sheetData>
    <row r="1" spans="1:6" ht="15" customHeight="1">
      <c r="A1" s="110" t="s">
        <v>321</v>
      </c>
    </row>
    <row r="2" spans="1:6" ht="15.75">
      <c r="A2" s="112" t="s">
        <v>322</v>
      </c>
      <c r="B2" s="113"/>
      <c r="C2" s="113"/>
      <c r="D2" s="113"/>
    </row>
    <row r="3" spans="1:6" ht="15.75">
      <c r="A3" s="112"/>
      <c r="B3" s="113"/>
      <c r="C3" s="113"/>
      <c r="D3" s="113"/>
    </row>
    <row r="4" spans="1:6" ht="15.75" customHeight="1">
      <c r="A4" s="112"/>
      <c r="B4" s="113"/>
      <c r="C4" s="113"/>
      <c r="D4" s="115" t="s">
        <v>2</v>
      </c>
    </row>
    <row r="5" spans="1:6" ht="15.95" customHeight="1">
      <c r="A5" s="116"/>
      <c r="B5" s="117" t="s">
        <v>233</v>
      </c>
      <c r="C5" s="118"/>
      <c r="D5" s="418"/>
    </row>
    <row r="6" spans="1:6" ht="15.95" customHeight="1">
      <c r="A6" s="119" t="s">
        <v>3</v>
      </c>
      <c r="B6" s="120" t="s">
        <v>234</v>
      </c>
      <c r="C6" s="121" t="s">
        <v>235</v>
      </c>
      <c r="D6" s="419" t="s">
        <v>236</v>
      </c>
    </row>
    <row r="7" spans="1:6" ht="15.95" customHeight="1">
      <c r="A7" s="122"/>
      <c r="B7" s="123" t="s">
        <v>762</v>
      </c>
      <c r="C7" s="124"/>
      <c r="D7" s="420" t="s">
        <v>238</v>
      </c>
      <c r="E7" s="477"/>
    </row>
    <row r="8" spans="1:6" s="129" customFormat="1" ht="13.5" customHeight="1">
      <c r="A8" s="125">
        <v>1</v>
      </c>
      <c r="B8" s="126">
        <v>2</v>
      </c>
      <c r="C8" s="127">
        <v>3</v>
      </c>
      <c r="D8" s="417">
        <v>4</v>
      </c>
      <c r="E8" s="478"/>
    </row>
    <row r="9" spans="1:6" ht="19.5" customHeight="1">
      <c r="A9" s="130" t="s">
        <v>323</v>
      </c>
      <c r="B9" s="998">
        <v>2537937000</v>
      </c>
      <c r="C9" s="999">
        <v>2905421679.0299997</v>
      </c>
      <c r="D9" s="933">
        <v>1.1447966119844581</v>
      </c>
      <c r="E9" s="128"/>
      <c r="F9" s="114"/>
    </row>
    <row r="10" spans="1:6" ht="22.5" customHeight="1">
      <c r="A10" s="131" t="s">
        <v>324</v>
      </c>
      <c r="B10" s="1000">
        <v>190374000</v>
      </c>
      <c r="C10" s="1001">
        <v>221982620.07999998</v>
      </c>
      <c r="D10" s="901">
        <v>1.1660343328395684</v>
      </c>
      <c r="E10" s="128"/>
      <c r="F10" s="132"/>
    </row>
    <row r="11" spans="1:6" ht="24" customHeight="1">
      <c r="A11" s="131" t="s">
        <v>325</v>
      </c>
      <c r="B11" s="1000">
        <v>100321000</v>
      </c>
      <c r="C11" s="1001">
        <v>138080945.26999995</v>
      </c>
      <c r="D11" s="901">
        <v>1.3763912368297759</v>
      </c>
      <c r="E11" s="128"/>
      <c r="F11" s="133"/>
    </row>
    <row r="12" spans="1:6" ht="24" customHeight="1">
      <c r="A12" s="131" t="s">
        <v>326</v>
      </c>
      <c r="B12" s="1000">
        <v>87674000</v>
      </c>
      <c r="C12" s="1001">
        <v>112643657.60000002</v>
      </c>
      <c r="D12" s="901">
        <v>1.2848011679631364</v>
      </c>
      <c r="E12" s="128"/>
      <c r="F12" s="133"/>
    </row>
    <row r="13" spans="1:6" ht="24" customHeight="1">
      <c r="A13" s="131" t="s">
        <v>327</v>
      </c>
      <c r="B13" s="1000">
        <v>51161000</v>
      </c>
      <c r="C13" s="1001">
        <v>63648021.630000032</v>
      </c>
      <c r="D13" s="901">
        <v>1.2440730562342415</v>
      </c>
      <c r="E13" s="128"/>
      <c r="F13" s="133"/>
    </row>
    <row r="14" spans="1:6" ht="24" customHeight="1">
      <c r="A14" s="131" t="s">
        <v>328</v>
      </c>
      <c r="B14" s="1000">
        <v>155842000</v>
      </c>
      <c r="C14" s="1001">
        <v>171231071.75000012</v>
      </c>
      <c r="D14" s="901">
        <v>1.0987479097419188</v>
      </c>
      <c r="E14" s="128"/>
      <c r="F14" s="133"/>
    </row>
    <row r="15" spans="1:6" ht="24" customHeight="1">
      <c r="A15" s="131" t="s">
        <v>329</v>
      </c>
      <c r="B15" s="1000">
        <v>193879000</v>
      </c>
      <c r="C15" s="1001">
        <v>239913178.42000011</v>
      </c>
      <c r="D15" s="901">
        <v>1.2374376720531883</v>
      </c>
      <c r="E15" s="128"/>
      <c r="F15" s="133"/>
    </row>
    <row r="16" spans="1:6" ht="24" customHeight="1">
      <c r="A16" s="131" t="s">
        <v>330</v>
      </c>
      <c r="B16" s="1000">
        <v>572675000</v>
      </c>
      <c r="C16" s="1001">
        <v>602727745.91999984</v>
      </c>
      <c r="D16" s="901">
        <v>1.0524778380756972</v>
      </c>
      <c r="E16" s="128"/>
      <c r="F16" s="134"/>
    </row>
    <row r="17" spans="1:6" ht="24" customHeight="1">
      <c r="A17" s="131" t="s">
        <v>331</v>
      </c>
      <c r="B17" s="1000">
        <v>44141000</v>
      </c>
      <c r="C17" s="1001">
        <v>56316729.409999989</v>
      </c>
      <c r="D17" s="901">
        <v>1.2758371901406853</v>
      </c>
      <c r="E17" s="128"/>
      <c r="F17" s="133"/>
    </row>
    <row r="18" spans="1:6" ht="24" customHeight="1">
      <c r="A18" s="131" t="s">
        <v>332</v>
      </c>
      <c r="B18" s="1000">
        <v>81239000</v>
      </c>
      <c r="C18" s="1001">
        <v>93583241.300000012</v>
      </c>
      <c r="D18" s="901">
        <v>1.1519496953433697</v>
      </c>
      <c r="E18" s="128"/>
      <c r="F18" s="134"/>
    </row>
    <row r="19" spans="1:6" ht="24" customHeight="1">
      <c r="A19" s="131" t="s">
        <v>333</v>
      </c>
      <c r="B19" s="1000">
        <v>58910000</v>
      </c>
      <c r="C19" s="1001">
        <v>80546877.11999993</v>
      </c>
      <c r="D19" s="901">
        <v>1.3672869991512464</v>
      </c>
      <c r="E19" s="128"/>
      <c r="F19" s="133" t="s">
        <v>4</v>
      </c>
    </row>
    <row r="20" spans="1:6" ht="24" customHeight="1">
      <c r="A20" s="131" t="s">
        <v>334</v>
      </c>
      <c r="B20" s="1000">
        <v>170067000</v>
      </c>
      <c r="C20" s="1001">
        <v>196770120.58999991</v>
      </c>
      <c r="D20" s="901">
        <v>1.1570152974415961</v>
      </c>
      <c r="E20" s="128"/>
      <c r="F20" s="133"/>
    </row>
    <row r="21" spans="1:6" ht="24" customHeight="1">
      <c r="A21" s="131" t="s">
        <v>335</v>
      </c>
      <c r="B21" s="1000">
        <v>301988000</v>
      </c>
      <c r="C21" s="1001">
        <v>334558923.92999995</v>
      </c>
      <c r="D21" s="901">
        <v>1.1078550271202827</v>
      </c>
      <c r="E21" s="128"/>
      <c r="F21" s="133"/>
    </row>
    <row r="22" spans="1:6" ht="24" customHeight="1">
      <c r="A22" s="131" t="s">
        <v>336</v>
      </c>
      <c r="B22" s="1000">
        <v>63294000</v>
      </c>
      <c r="C22" s="1001">
        <v>71127535.98999998</v>
      </c>
      <c r="D22" s="901">
        <v>1.1237642744967924</v>
      </c>
      <c r="E22" s="128"/>
      <c r="F22" s="133"/>
    </row>
    <row r="23" spans="1:6" ht="24" customHeight="1">
      <c r="A23" s="131" t="s">
        <v>337</v>
      </c>
      <c r="B23" s="1000">
        <v>80470000</v>
      </c>
      <c r="C23" s="1001">
        <v>93292982.340000018</v>
      </c>
      <c r="D23" s="901">
        <v>1.159351091586927</v>
      </c>
      <c r="E23" s="128"/>
      <c r="F23" s="133"/>
    </row>
    <row r="24" spans="1:6" ht="24" customHeight="1">
      <c r="A24" s="131" t="s">
        <v>338</v>
      </c>
      <c r="B24" s="1000">
        <v>276500000</v>
      </c>
      <c r="C24" s="1001">
        <v>283968028.6400001</v>
      </c>
      <c r="D24" s="901">
        <v>1.0270091451717906</v>
      </c>
      <c r="E24" s="128"/>
      <c r="F24" s="133"/>
    </row>
    <row r="25" spans="1:6" ht="24" customHeight="1">
      <c r="A25" s="135" t="s">
        <v>339</v>
      </c>
      <c r="B25" s="1002">
        <v>109402000</v>
      </c>
      <c r="C25" s="1003">
        <v>145029999.04000014</v>
      </c>
      <c r="D25" s="902">
        <v>1.3256613136871369</v>
      </c>
      <c r="E25" s="128"/>
      <c r="F25" s="133"/>
    </row>
    <row r="26" spans="1:6" ht="23.25" customHeight="1">
      <c r="A26" s="825" t="s">
        <v>760</v>
      </c>
    </row>
    <row r="31" spans="1:6">
      <c r="D31" s="111" t="s">
        <v>4</v>
      </c>
    </row>
  </sheetData>
  <phoneticPr fontId="50" type="noConversion"/>
  <conditionalFormatting sqref="E9:E25">
    <cfRule type="cellIs" dxfId="9" priority="1" operator="equal">
      <formula>#REF!</formula>
    </cfRule>
  </conditionalFormatting>
  <printOptions horizontalCentered="1"/>
  <pageMargins left="0.78740157480314965" right="0.78740157480314965" top="0.78740157480314965" bottom="0.78740157480314965" header="0.43307086614173229" footer="0.51181102362204722"/>
  <pageSetup paperSize="9" scale="75" firstPageNumber="22" orientation="landscape" useFirstPageNumber="1" r:id="rId1"/>
  <headerFooter alignWithMargins="0">
    <oddHeader>&amp;C&amp;12 - &amp;P -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8"/>
  <sheetViews>
    <sheetView showGridLines="0" showZeros="0" topLeftCell="B109" zoomScale="70" zoomScaleNormal="70" zoomScaleSheetLayoutView="70" workbookViewId="0">
      <selection activeCell="D123" sqref="D123"/>
    </sheetView>
  </sheetViews>
  <sheetFormatPr defaultColWidth="7.85546875" defaultRowHeight="15"/>
  <cols>
    <col min="1" max="1" width="6.7109375" style="748" hidden="1" customWidth="1"/>
    <col min="2" max="2" width="2.28515625" style="748" customWidth="1"/>
    <col min="3" max="3" width="4.5703125" style="748" customWidth="1"/>
    <col min="4" max="4" width="66.28515625" style="748" customWidth="1"/>
    <col min="5" max="5" width="16" style="750" customWidth="1"/>
    <col min="6" max="6" width="19.140625" style="748" bestFit="1" customWidth="1"/>
    <col min="7" max="7" width="16" style="748" customWidth="1"/>
    <col min="8" max="8" width="16.42578125" style="748" customWidth="1"/>
    <col min="9" max="9" width="16" style="748" customWidth="1"/>
    <col min="10" max="10" width="11.5703125" style="748" bestFit="1" customWidth="1"/>
    <col min="11" max="12" width="9.28515625" style="748" customWidth="1"/>
    <col min="13" max="13" width="7.85546875" style="748" customWidth="1"/>
    <col min="14" max="14" width="7.85546875" style="748"/>
    <col min="15" max="15" width="14.140625" style="748" bestFit="1" customWidth="1"/>
    <col min="16" max="16" width="16.28515625" style="748" bestFit="1" customWidth="1"/>
    <col min="17" max="17" width="16.42578125" style="748" customWidth="1"/>
    <col min="18" max="19" width="7.85546875" style="748"/>
    <col min="20" max="20" width="16" style="748" customWidth="1"/>
    <col min="21" max="16384" width="7.85546875" style="748"/>
  </cols>
  <sheetData>
    <row r="1" spans="1:17" ht="19.5" customHeight="1">
      <c r="B1" s="749" t="s">
        <v>668</v>
      </c>
      <c r="C1" s="749"/>
      <c r="D1" s="749"/>
      <c r="I1" s="751"/>
    </row>
    <row r="2" spans="1:17" ht="15.75" customHeight="1">
      <c r="B2" s="1688" t="s">
        <v>669</v>
      </c>
      <c r="C2" s="1688"/>
      <c r="D2" s="1688"/>
      <c r="E2" s="1688"/>
      <c r="F2" s="1688"/>
      <c r="G2" s="1688"/>
      <c r="H2" s="1688"/>
      <c r="I2" s="1688"/>
      <c r="J2" s="1688"/>
      <c r="K2" s="1688"/>
      <c r="L2" s="1688"/>
    </row>
    <row r="3" spans="1:17" ht="15" customHeight="1">
      <c r="B3" s="809"/>
      <c r="C3" s="809"/>
      <c r="D3" s="809"/>
      <c r="E3" s="809"/>
      <c r="F3" s="809"/>
      <c r="G3" s="809"/>
      <c r="H3" s="809"/>
      <c r="I3" s="809"/>
      <c r="J3" s="809"/>
      <c r="K3" s="809"/>
      <c r="L3" s="809"/>
    </row>
    <row r="4" spans="1:17" ht="15" customHeight="1">
      <c r="B4" s="916"/>
      <c r="C4" s="916"/>
      <c r="D4" s="916"/>
      <c r="E4" s="916"/>
      <c r="F4" s="916"/>
      <c r="G4" s="916"/>
      <c r="H4" s="916"/>
      <c r="I4" s="916"/>
      <c r="J4" s="916"/>
      <c r="K4" s="916"/>
      <c r="L4" s="916"/>
    </row>
    <row r="5" spans="1:17" ht="15.75">
      <c r="B5" s="752"/>
      <c r="C5" s="753"/>
      <c r="D5" s="754"/>
      <c r="E5" s="755" t="s">
        <v>233</v>
      </c>
      <c r="F5" s="756" t="s">
        <v>534</v>
      </c>
      <c r="G5" s="757" t="s">
        <v>235</v>
      </c>
      <c r="H5" s="758"/>
      <c r="I5" s="758"/>
      <c r="J5" s="758" t="s">
        <v>449</v>
      </c>
      <c r="K5" s="758"/>
      <c r="L5" s="759"/>
    </row>
    <row r="6" spans="1:17" ht="15.75">
      <c r="B6" s="760" t="s">
        <v>3</v>
      </c>
      <c r="C6" s="761"/>
      <c r="D6" s="762"/>
      <c r="E6" s="763" t="s">
        <v>234</v>
      </c>
      <c r="F6" s="764" t="s">
        <v>537</v>
      </c>
      <c r="G6" s="765"/>
      <c r="H6" s="765"/>
      <c r="I6" s="765"/>
      <c r="J6" s="765"/>
      <c r="K6" s="988"/>
      <c r="L6" s="988"/>
    </row>
    <row r="7" spans="1:17" ht="15.75">
      <c r="B7" s="766"/>
      <c r="C7" s="750"/>
      <c r="D7" s="767"/>
      <c r="E7" s="768" t="s">
        <v>726</v>
      </c>
      <c r="F7" s="764"/>
      <c r="G7" s="769" t="s">
        <v>450</v>
      </c>
      <c r="H7" s="770" t="s">
        <v>552</v>
      </c>
      <c r="I7" s="770" t="s">
        <v>452</v>
      </c>
      <c r="J7" s="989" t="s">
        <v>549</v>
      </c>
      <c r="K7" s="990" t="s">
        <v>473</v>
      </c>
      <c r="L7" s="990" t="s">
        <v>749</v>
      </c>
    </row>
    <row r="8" spans="1:17" s="771" customFormat="1" ht="15" customHeight="1">
      <c r="B8" s="772"/>
      <c r="C8" s="773"/>
      <c r="D8" s="774"/>
      <c r="E8" s="1683" t="s">
        <v>670</v>
      </c>
      <c r="F8" s="1684"/>
      <c r="G8" s="1684"/>
      <c r="H8" s="1684"/>
      <c r="I8" s="1685"/>
      <c r="J8" s="991"/>
      <c r="K8" s="991"/>
      <c r="L8" s="991"/>
      <c r="M8" s="748"/>
    </row>
    <row r="9" spans="1:17" s="771" customFormat="1" ht="9.9499999999999993" customHeight="1">
      <c r="B9" s="1686">
        <v>1</v>
      </c>
      <c r="C9" s="1687"/>
      <c r="D9" s="1687"/>
      <c r="E9" s="775">
        <v>2</v>
      </c>
      <c r="F9" s="776">
        <v>3</v>
      </c>
      <c r="G9" s="776">
        <v>4</v>
      </c>
      <c r="H9" s="777">
        <v>5</v>
      </c>
      <c r="I9" s="777">
        <v>6</v>
      </c>
      <c r="J9" s="903">
        <v>7</v>
      </c>
      <c r="K9" s="1131">
        <v>8</v>
      </c>
      <c r="L9" s="903">
        <v>9</v>
      </c>
    </row>
    <row r="10" spans="1:17" ht="21.75" customHeight="1">
      <c r="A10" s="778" t="s">
        <v>671</v>
      </c>
      <c r="B10" s="779" t="s">
        <v>672</v>
      </c>
      <c r="C10" s="780"/>
      <c r="D10" s="781"/>
      <c r="E10" s="981">
        <v>416234520000</v>
      </c>
      <c r="F10" s="811">
        <v>416234519999.99994</v>
      </c>
      <c r="G10" s="816">
        <v>32149648836.799999</v>
      </c>
      <c r="H10" s="816">
        <v>65570214102.400055</v>
      </c>
      <c r="I10" s="816">
        <v>94776282167.559921</v>
      </c>
      <c r="J10" s="1125">
        <v>7.7239266067600551E-2</v>
      </c>
      <c r="K10" s="819">
        <v>0.15753189836921758</v>
      </c>
      <c r="L10" s="1129">
        <v>0.22769923592007682</v>
      </c>
      <c r="O10" s="834"/>
    </row>
    <row r="11" spans="1:17" ht="15.75">
      <c r="A11" s="778"/>
      <c r="B11" s="783" t="s">
        <v>554</v>
      </c>
      <c r="C11" s="784"/>
      <c r="D11" s="781"/>
      <c r="E11" s="812"/>
      <c r="F11" s="812"/>
      <c r="G11" s="817"/>
      <c r="H11" s="817"/>
      <c r="I11" s="817"/>
      <c r="J11" s="1126"/>
      <c r="K11" s="782"/>
      <c r="L11" s="1129"/>
    </row>
    <row r="12" spans="1:17" ht="21.75" customHeight="1">
      <c r="A12" s="778" t="s">
        <v>673</v>
      </c>
      <c r="B12" s="786" t="s">
        <v>646</v>
      </c>
      <c r="C12" s="787" t="s">
        <v>674</v>
      </c>
      <c r="D12" s="788"/>
      <c r="E12" s="812">
        <v>222579619000</v>
      </c>
      <c r="F12" s="812">
        <v>234048781574.64981</v>
      </c>
      <c r="G12" s="817">
        <v>18713797051.48</v>
      </c>
      <c r="H12" s="817">
        <v>36784247799.010017</v>
      </c>
      <c r="I12" s="817">
        <v>52697223136.579971</v>
      </c>
      <c r="J12" s="1126">
        <v>7.9956823212562797E-2</v>
      </c>
      <c r="K12" s="782">
        <v>0.1571648762772033</v>
      </c>
      <c r="L12" s="1129">
        <v>0.22515487063013059</v>
      </c>
      <c r="O12" s="834"/>
    </row>
    <row r="13" spans="1:17" ht="12" customHeight="1">
      <c r="A13" s="778"/>
      <c r="B13" s="789"/>
      <c r="C13" s="790" t="s">
        <v>588</v>
      </c>
      <c r="D13" s="791"/>
      <c r="E13" s="813"/>
      <c r="F13" s="813"/>
      <c r="G13" s="818"/>
      <c r="H13" s="818"/>
      <c r="I13" s="818"/>
      <c r="J13" s="1127"/>
      <c r="K13" s="785"/>
      <c r="L13" s="1130"/>
      <c r="O13" s="834"/>
    </row>
    <row r="14" spans="1:17" ht="15.95" customHeight="1">
      <c r="A14" s="778" t="s">
        <v>675</v>
      </c>
      <c r="B14" s="789"/>
      <c r="C14" s="792" t="s">
        <v>676</v>
      </c>
      <c r="D14" s="791" t="s">
        <v>677</v>
      </c>
      <c r="E14" s="813">
        <v>60762707000</v>
      </c>
      <c r="F14" s="813">
        <v>61477929041</v>
      </c>
      <c r="G14" s="818">
        <v>8215124912</v>
      </c>
      <c r="H14" s="818">
        <v>16434506200</v>
      </c>
      <c r="I14" s="818">
        <v>21130512626</v>
      </c>
      <c r="J14" s="1127">
        <v>0.13362722264963225</v>
      </c>
      <c r="K14" s="785">
        <v>0.2673236795117111</v>
      </c>
      <c r="L14" s="1130">
        <v>0.34370892051207408</v>
      </c>
      <c r="O14" s="834"/>
    </row>
    <row r="15" spans="1:17" ht="15.95" customHeight="1">
      <c r="A15" s="778" t="s">
        <v>678</v>
      </c>
      <c r="B15" s="789"/>
      <c r="C15" s="792" t="s">
        <v>679</v>
      </c>
      <c r="D15" s="791" t="s">
        <v>680</v>
      </c>
      <c r="E15" s="813">
        <v>68327537000</v>
      </c>
      <c r="F15" s="813">
        <v>58686608645.790001</v>
      </c>
      <c r="G15" s="818">
        <v>3366656719.3600001</v>
      </c>
      <c r="H15" s="818">
        <v>7580686548.8800001</v>
      </c>
      <c r="I15" s="818">
        <v>11444522605.84</v>
      </c>
      <c r="J15" s="1127">
        <v>5.7366693987717994E-2</v>
      </c>
      <c r="K15" s="785">
        <v>0.12917233971780742</v>
      </c>
      <c r="L15" s="1130">
        <v>0.19501080178128499</v>
      </c>
      <c r="O15" s="834"/>
      <c r="Q15" s="834"/>
    </row>
    <row r="16" spans="1:17" ht="12" customHeight="1">
      <c r="A16" s="778"/>
      <c r="B16" s="789"/>
      <c r="C16" s="792"/>
      <c r="D16" s="791" t="s">
        <v>588</v>
      </c>
      <c r="E16" s="813">
        <v>0</v>
      </c>
      <c r="F16" s="813"/>
      <c r="G16" s="818"/>
      <c r="H16" s="818"/>
      <c r="I16" s="818"/>
      <c r="J16" s="1127"/>
      <c r="K16" s="785"/>
      <c r="L16" s="1130"/>
      <c r="O16" s="834"/>
    </row>
    <row r="17" spans="1:15" ht="15.95" customHeight="1">
      <c r="A17" s="778" t="s">
        <v>681</v>
      </c>
      <c r="B17" s="793"/>
      <c r="C17" s="792"/>
      <c r="D17" s="791" t="s">
        <v>682</v>
      </c>
      <c r="E17" s="813">
        <v>49390438000</v>
      </c>
      <c r="F17" s="813">
        <v>38924954041.790001</v>
      </c>
      <c r="G17" s="818">
        <v>2055415253.6800001</v>
      </c>
      <c r="H17" s="818">
        <v>4954705804.4700003</v>
      </c>
      <c r="I17" s="818">
        <v>7173339454.4300003</v>
      </c>
      <c r="J17" s="1127">
        <v>5.2804564688073805E-2</v>
      </c>
      <c r="K17" s="785">
        <v>0.12728867448759493</v>
      </c>
      <c r="L17" s="1130">
        <v>0.18428639496217958</v>
      </c>
      <c r="O17" s="834"/>
    </row>
    <row r="18" spans="1:15" ht="15.95" customHeight="1">
      <c r="A18" s="778" t="s">
        <v>683</v>
      </c>
      <c r="B18" s="789"/>
      <c r="C18" s="792"/>
      <c r="D18" s="794" t="s">
        <v>684</v>
      </c>
      <c r="E18" s="813">
        <v>17368778000</v>
      </c>
      <c r="F18" s="813">
        <v>18515764000</v>
      </c>
      <c r="G18" s="818">
        <v>1251421465.6800001</v>
      </c>
      <c r="H18" s="818">
        <v>2506340744.4099998</v>
      </c>
      <c r="I18" s="818">
        <v>4086723151.4099998</v>
      </c>
      <c r="J18" s="1127">
        <v>6.7586812279525704E-2</v>
      </c>
      <c r="K18" s="785">
        <v>0.13536253456298103</v>
      </c>
      <c r="L18" s="1130">
        <v>0.22071588033904516</v>
      </c>
      <c r="O18" s="834"/>
    </row>
    <row r="19" spans="1:15" ht="45">
      <c r="A19" s="795" t="s">
        <v>685</v>
      </c>
      <c r="B19" s="789"/>
      <c r="C19" s="796" t="s">
        <v>686</v>
      </c>
      <c r="D19" s="797" t="s">
        <v>687</v>
      </c>
      <c r="E19" s="813">
        <v>39546629000</v>
      </c>
      <c r="F19" s="813">
        <v>53339486649.090004</v>
      </c>
      <c r="G19" s="818">
        <v>3583006096.9300003</v>
      </c>
      <c r="H19" s="818">
        <v>7219847428.6399994</v>
      </c>
      <c r="I19" s="818">
        <v>10723130415.100002</v>
      </c>
      <c r="J19" s="1127">
        <v>6.7173614183838951E-2</v>
      </c>
      <c r="K19" s="785">
        <v>0.13535652257281658</v>
      </c>
      <c r="L19" s="1130">
        <v>0.20103550087846495</v>
      </c>
      <c r="O19" s="834"/>
    </row>
    <row r="20" spans="1:15" ht="30">
      <c r="A20" s="795" t="s">
        <v>688</v>
      </c>
      <c r="B20" s="789"/>
      <c r="C20" s="796" t="s">
        <v>689</v>
      </c>
      <c r="D20" s="797" t="s">
        <v>690</v>
      </c>
      <c r="E20" s="813">
        <v>3054780000</v>
      </c>
      <c r="F20" s="813">
        <v>6013628775.0100002</v>
      </c>
      <c r="G20" s="818">
        <v>264524660.39000002</v>
      </c>
      <c r="H20" s="818">
        <v>560789770.02999997</v>
      </c>
      <c r="I20" s="818">
        <v>882335363.85000014</v>
      </c>
      <c r="J20" s="1127">
        <v>4.3987527379350105E-2</v>
      </c>
      <c r="K20" s="785">
        <v>9.325314065949597E-2</v>
      </c>
      <c r="L20" s="1130">
        <v>0.14672261904768688</v>
      </c>
      <c r="O20" s="834"/>
    </row>
    <row r="21" spans="1:15" ht="15" customHeight="1">
      <c r="A21" s="795" t="s">
        <v>691</v>
      </c>
      <c r="B21" s="789"/>
      <c r="C21" s="796" t="s">
        <v>692</v>
      </c>
      <c r="D21" s="797" t="s">
        <v>693</v>
      </c>
      <c r="E21" s="813">
        <v>16146947000</v>
      </c>
      <c r="F21" s="813">
        <v>20198521293</v>
      </c>
      <c r="G21" s="818">
        <v>2315038420.4000001</v>
      </c>
      <c r="H21" s="818">
        <v>3069374050.8000002</v>
      </c>
      <c r="I21" s="818">
        <v>4861947485.8000002</v>
      </c>
      <c r="J21" s="1127">
        <v>0.11461425253948168</v>
      </c>
      <c r="K21" s="782">
        <v>0.15196033443615115</v>
      </c>
      <c r="L21" s="1129">
        <v>0.24070809022465209</v>
      </c>
      <c r="O21" s="834"/>
    </row>
    <row r="22" spans="1:15" ht="21.75" customHeight="1">
      <c r="A22" s="778" t="s">
        <v>694</v>
      </c>
      <c r="B22" s="779" t="s">
        <v>661</v>
      </c>
      <c r="C22" s="780" t="s">
        <v>695</v>
      </c>
      <c r="D22" s="798"/>
      <c r="E22" s="812">
        <v>28476092000</v>
      </c>
      <c r="F22" s="812">
        <v>28496510209.050018</v>
      </c>
      <c r="G22" s="817">
        <v>2152903654.8199987</v>
      </c>
      <c r="H22" s="817">
        <v>4393994387.3099985</v>
      </c>
      <c r="I22" s="817">
        <v>6713761133.9299994</v>
      </c>
      <c r="J22" s="1126">
        <v>7.5549730090678696E-2</v>
      </c>
      <c r="K22" s="782">
        <v>0.15419412254608422</v>
      </c>
      <c r="L22" s="1129">
        <v>0.23559941496969058</v>
      </c>
      <c r="O22" s="834"/>
    </row>
    <row r="23" spans="1:15" ht="21.75" customHeight="1">
      <c r="A23" s="778" t="s">
        <v>696</v>
      </c>
      <c r="B23" s="799" t="s">
        <v>697</v>
      </c>
      <c r="C23" s="780" t="s">
        <v>698</v>
      </c>
      <c r="D23" s="798"/>
      <c r="E23" s="812">
        <v>81440065000</v>
      </c>
      <c r="F23" s="812">
        <v>78815882531.660172</v>
      </c>
      <c r="G23" s="817">
        <v>4354256662.4700031</v>
      </c>
      <c r="H23" s="817">
        <v>11318593129.180044</v>
      </c>
      <c r="I23" s="817">
        <v>17954169303.869946</v>
      </c>
      <c r="J23" s="1126">
        <v>5.52459291529332E-2</v>
      </c>
      <c r="K23" s="782">
        <v>0.14360802373345741</v>
      </c>
      <c r="L23" s="1129">
        <v>0.22779887412486682</v>
      </c>
      <c r="O23" s="834"/>
    </row>
    <row r="24" spans="1:15" ht="12" customHeight="1">
      <c r="A24" s="778"/>
      <c r="B24" s="799"/>
      <c r="C24" s="790" t="s">
        <v>588</v>
      </c>
      <c r="D24" s="798"/>
      <c r="E24" s="813"/>
      <c r="F24" s="813"/>
      <c r="G24" s="818"/>
      <c r="H24" s="818"/>
      <c r="I24" s="818"/>
      <c r="J24" s="1126"/>
      <c r="K24" s="782"/>
      <c r="L24" s="1129"/>
      <c r="O24" s="834"/>
    </row>
    <row r="25" spans="1:15" ht="15.75" customHeight="1">
      <c r="A25" s="778" t="s">
        <v>699</v>
      </c>
      <c r="B25" s="799"/>
      <c r="C25" s="792" t="s">
        <v>700</v>
      </c>
      <c r="D25" s="791" t="s">
        <v>701</v>
      </c>
      <c r="E25" s="813">
        <v>51110861000</v>
      </c>
      <c r="F25" s="813">
        <v>51832884636.740013</v>
      </c>
      <c r="G25" s="818">
        <v>2930915598.940001</v>
      </c>
      <c r="H25" s="818">
        <v>8474690978.2500029</v>
      </c>
      <c r="I25" s="818">
        <v>13473263568.089993</v>
      </c>
      <c r="J25" s="1127">
        <v>5.6545484965398185E-2</v>
      </c>
      <c r="K25" s="785">
        <v>0.16350027666110253</v>
      </c>
      <c r="L25" s="1130">
        <v>0.25993659551295584</v>
      </c>
      <c r="O25" s="834"/>
    </row>
    <row r="26" spans="1:15" ht="15.75" customHeight="1">
      <c r="A26" s="778" t="s">
        <v>702</v>
      </c>
      <c r="B26" s="799"/>
      <c r="C26" s="792" t="s">
        <v>703</v>
      </c>
      <c r="D26" s="791" t="s">
        <v>704</v>
      </c>
      <c r="E26" s="813">
        <v>20361288000</v>
      </c>
      <c r="F26" s="813">
        <v>21405041055.179996</v>
      </c>
      <c r="G26" s="818">
        <v>753686527.5200007</v>
      </c>
      <c r="H26" s="818">
        <v>1658734321.4699991</v>
      </c>
      <c r="I26" s="818">
        <v>2875662305.5600019</v>
      </c>
      <c r="J26" s="1127">
        <v>3.5210702262942373E-2</v>
      </c>
      <c r="K26" s="785">
        <v>7.749269516437518E-2</v>
      </c>
      <c r="L26" s="1130">
        <v>0.13434509647268791</v>
      </c>
      <c r="O26" s="834"/>
    </row>
    <row r="27" spans="1:15" ht="21.75" customHeight="1">
      <c r="A27" s="778" t="s">
        <v>705</v>
      </c>
      <c r="B27" s="799" t="s">
        <v>706</v>
      </c>
      <c r="C27" s="780" t="s">
        <v>707</v>
      </c>
      <c r="D27" s="798"/>
      <c r="E27" s="812">
        <v>21783880000</v>
      </c>
      <c r="F27" s="812">
        <v>18784374392.230007</v>
      </c>
      <c r="G27" s="817">
        <v>390825235.82999992</v>
      </c>
      <c r="H27" s="817">
        <v>916038020.17000008</v>
      </c>
      <c r="I27" s="817">
        <v>1758347178.0199997</v>
      </c>
      <c r="J27" s="1126">
        <v>2.0805869158552408E-2</v>
      </c>
      <c r="K27" s="782">
        <v>4.8765958399387056E-2</v>
      </c>
      <c r="L27" s="1129">
        <v>9.3606906533300616E-2</v>
      </c>
      <c r="O27" s="834"/>
    </row>
    <row r="28" spans="1:15" ht="12" customHeight="1">
      <c r="A28" s="778"/>
      <c r="B28" s="799"/>
      <c r="C28" s="790" t="s">
        <v>588</v>
      </c>
      <c r="D28" s="798"/>
      <c r="E28" s="813"/>
      <c r="F28" s="813"/>
      <c r="G28" s="818"/>
      <c r="H28" s="818"/>
      <c r="I28" s="818"/>
      <c r="J28" s="1126"/>
      <c r="K28" s="782"/>
      <c r="L28" s="1129"/>
      <c r="O28" s="834"/>
    </row>
    <row r="29" spans="1:15" ht="30" customHeight="1">
      <c r="A29" s="795" t="s">
        <v>708</v>
      </c>
      <c r="B29" s="799"/>
      <c r="C29" s="796" t="s">
        <v>709</v>
      </c>
      <c r="D29" s="800" t="s">
        <v>710</v>
      </c>
      <c r="E29" s="813">
        <v>14847721000</v>
      </c>
      <c r="F29" s="813">
        <v>14526488440.800001</v>
      </c>
      <c r="G29" s="845">
        <v>268428336.09000003</v>
      </c>
      <c r="H29" s="845">
        <v>745800593.03000009</v>
      </c>
      <c r="I29" s="845">
        <v>1394990619.0300002</v>
      </c>
      <c r="J29" s="1127">
        <v>1.8478542641873135E-2</v>
      </c>
      <c r="K29" s="785">
        <v>5.1340734966290824E-2</v>
      </c>
      <c r="L29" s="1130">
        <v>9.6030821537842731E-2</v>
      </c>
      <c r="O29" s="834"/>
    </row>
    <row r="30" spans="1:15" ht="47.25" customHeight="1">
      <c r="A30" s="795" t="s">
        <v>711</v>
      </c>
      <c r="B30" s="799"/>
      <c r="C30" s="796" t="s">
        <v>712</v>
      </c>
      <c r="D30" s="800" t="s">
        <v>713</v>
      </c>
      <c r="E30" s="813">
        <v>43339000</v>
      </c>
      <c r="F30" s="813">
        <v>169952777.15000001</v>
      </c>
      <c r="G30" s="845">
        <v>11500</v>
      </c>
      <c r="H30" s="845">
        <v>494678.73</v>
      </c>
      <c r="I30" s="845">
        <v>4091933.05</v>
      </c>
      <c r="J30" s="1127">
        <v>6.7665855144279996E-5</v>
      </c>
      <c r="K30" s="785">
        <v>2.9106834162727301E-3</v>
      </c>
      <c r="L30" s="1130">
        <v>2.407688252359929E-2</v>
      </c>
      <c r="M30" s="801"/>
      <c r="O30" s="834"/>
    </row>
    <row r="31" spans="1:15" ht="30">
      <c r="A31" s="795" t="s">
        <v>714</v>
      </c>
      <c r="B31" s="799"/>
      <c r="C31" s="796" t="s">
        <v>715</v>
      </c>
      <c r="D31" s="800" t="s">
        <v>716</v>
      </c>
      <c r="E31" s="814">
        <v>35700000</v>
      </c>
      <c r="F31" s="814">
        <v>668921613.95000017</v>
      </c>
      <c r="G31" s="845">
        <v>0</v>
      </c>
      <c r="H31" s="845">
        <v>0</v>
      </c>
      <c r="I31" s="845">
        <v>135000</v>
      </c>
      <c r="J31" s="1127">
        <v>0</v>
      </c>
      <c r="K31" s="785">
        <v>0</v>
      </c>
      <c r="L31" s="1130">
        <v>2.0181736870905002E-4</v>
      </c>
      <c r="O31" s="834"/>
    </row>
    <row r="32" spans="1:15" ht="21.75" customHeight="1">
      <c r="A32" s="795" t="s">
        <v>717</v>
      </c>
      <c r="B32" s="802" t="s">
        <v>718</v>
      </c>
      <c r="C32" s="803" t="s">
        <v>719</v>
      </c>
      <c r="D32" s="804"/>
      <c r="E32" s="812">
        <v>29199900000</v>
      </c>
      <c r="F32" s="812">
        <v>27345893000</v>
      </c>
      <c r="G32" s="824">
        <v>4218826905.1700001</v>
      </c>
      <c r="H32" s="824">
        <v>4929443944.3800001</v>
      </c>
      <c r="I32" s="824">
        <v>6126942374.8400002</v>
      </c>
      <c r="J32" s="1126">
        <v>0.15427643577666306</v>
      </c>
      <c r="K32" s="782">
        <v>0.18026267945903249</v>
      </c>
      <c r="L32" s="1129">
        <v>0.22405347577568596</v>
      </c>
      <c r="O32" s="834"/>
    </row>
    <row r="33" spans="1:23" ht="21.75" customHeight="1">
      <c r="A33" s="795" t="s">
        <v>720</v>
      </c>
      <c r="B33" s="802" t="s">
        <v>721</v>
      </c>
      <c r="C33" s="803" t="s">
        <v>722</v>
      </c>
      <c r="D33" s="804"/>
      <c r="E33" s="812">
        <v>22207223000</v>
      </c>
      <c r="F33" s="812">
        <v>21719914613.66</v>
      </c>
      <c r="G33" s="846">
        <v>1810114112.6900001</v>
      </c>
      <c r="H33" s="846">
        <v>6154077427.0199995</v>
      </c>
      <c r="I33" s="846">
        <v>7957372212.8000002</v>
      </c>
      <c r="J33" s="1126">
        <v>8.3338914764959096E-2</v>
      </c>
      <c r="K33" s="782">
        <v>0.28333801198047076</v>
      </c>
      <c r="L33" s="1129">
        <v>0.36636296018380671</v>
      </c>
      <c r="O33" s="834"/>
    </row>
    <row r="34" spans="1:23" ht="21.75" customHeight="1">
      <c r="A34" s="795" t="s">
        <v>723</v>
      </c>
      <c r="B34" s="805" t="s">
        <v>724</v>
      </c>
      <c r="C34" s="806" t="s">
        <v>725</v>
      </c>
      <c r="D34" s="807"/>
      <c r="E34" s="815">
        <v>10547741000</v>
      </c>
      <c r="F34" s="815">
        <v>7023163678.7500029</v>
      </c>
      <c r="G34" s="847">
        <v>508925214.33999985</v>
      </c>
      <c r="H34" s="847">
        <v>1073819395.329999</v>
      </c>
      <c r="I34" s="847">
        <v>1568466827.5200016</v>
      </c>
      <c r="J34" s="1128">
        <v>7.2463812267376831E-2</v>
      </c>
      <c r="K34" s="808">
        <v>0.15289682035733496</v>
      </c>
      <c r="L34" s="808">
        <v>0.22332767670867676</v>
      </c>
      <c r="O34" s="834"/>
    </row>
    <row r="35" spans="1:23" s="985" customFormat="1" ht="14.25">
      <c r="E35" s="986"/>
    </row>
    <row r="36" spans="1:23" s="985" customFormat="1" ht="14.25">
      <c r="E36" s="986"/>
    </row>
    <row r="37" spans="1:23" s="985" customFormat="1" ht="14.25">
      <c r="E37" s="986"/>
    </row>
    <row r="38" spans="1:23" s="985" customFormat="1" ht="14.25">
      <c r="E38" s="986"/>
    </row>
    <row r="39" spans="1:23" ht="15.75">
      <c r="B39" s="752"/>
      <c r="C39" s="753"/>
      <c r="D39" s="754"/>
      <c r="E39" s="755" t="s">
        <v>233</v>
      </c>
      <c r="F39" s="756" t="s">
        <v>534</v>
      </c>
      <c r="G39" s="757" t="s">
        <v>235</v>
      </c>
      <c r="H39" s="758"/>
      <c r="I39" s="758"/>
      <c r="J39" s="758" t="s">
        <v>449</v>
      </c>
      <c r="K39" s="758"/>
      <c r="L39" s="759"/>
      <c r="O39" s="750"/>
      <c r="P39" s="750"/>
      <c r="Q39" s="750"/>
      <c r="R39" s="750"/>
      <c r="S39" s="750"/>
      <c r="T39" s="750"/>
      <c r="U39" s="750"/>
      <c r="V39" s="750"/>
      <c r="W39" s="750"/>
    </row>
    <row r="40" spans="1:23" ht="15.75">
      <c r="B40" s="760" t="s">
        <v>3</v>
      </c>
      <c r="C40" s="761"/>
      <c r="D40" s="762"/>
      <c r="E40" s="763" t="s">
        <v>234</v>
      </c>
      <c r="F40" s="764" t="s">
        <v>537</v>
      </c>
      <c r="G40" s="765"/>
      <c r="H40" s="765"/>
      <c r="I40" s="765"/>
      <c r="J40" s="765"/>
      <c r="K40" s="988"/>
      <c r="L40" s="988"/>
      <c r="O40" s="750"/>
      <c r="P40" s="750"/>
      <c r="Q40" s="750"/>
      <c r="R40" s="750"/>
      <c r="S40" s="750"/>
      <c r="T40" s="750"/>
      <c r="U40" s="750"/>
      <c r="V40" s="750"/>
      <c r="W40" s="750"/>
    </row>
    <row r="41" spans="1:23" ht="15.75">
      <c r="B41" s="766"/>
      <c r="C41" s="750"/>
      <c r="D41" s="767"/>
      <c r="E41" s="768" t="s">
        <v>726</v>
      </c>
      <c r="F41" s="764"/>
      <c r="G41" s="769" t="s">
        <v>750</v>
      </c>
      <c r="H41" s="770" t="s">
        <v>754</v>
      </c>
      <c r="I41" s="770" t="s">
        <v>752</v>
      </c>
      <c r="J41" s="989" t="s">
        <v>549</v>
      </c>
      <c r="K41" s="990" t="s">
        <v>473</v>
      </c>
      <c r="L41" s="990" t="s">
        <v>749</v>
      </c>
      <c r="O41" s="750"/>
      <c r="P41" s="750"/>
      <c r="Q41" s="750"/>
      <c r="R41" s="750"/>
      <c r="S41" s="750"/>
      <c r="T41" s="750"/>
      <c r="U41" s="750"/>
      <c r="V41" s="750"/>
      <c r="W41" s="750"/>
    </row>
    <row r="42" spans="1:23">
      <c r="B42" s="772"/>
      <c r="C42" s="773"/>
      <c r="D42" s="774"/>
      <c r="E42" s="1683" t="s">
        <v>670</v>
      </c>
      <c r="F42" s="1684"/>
      <c r="G42" s="1684"/>
      <c r="H42" s="1684"/>
      <c r="I42" s="1685"/>
      <c r="J42" s="991"/>
      <c r="K42" s="991"/>
      <c r="L42" s="991"/>
      <c r="O42" s="750"/>
      <c r="P42" s="750"/>
      <c r="Q42" s="750"/>
      <c r="R42" s="750"/>
      <c r="S42" s="750"/>
      <c r="T42" s="750"/>
      <c r="U42" s="750"/>
      <c r="V42" s="750"/>
      <c r="W42" s="750"/>
    </row>
    <row r="43" spans="1:23">
      <c r="B43" s="1686">
        <v>1</v>
      </c>
      <c r="C43" s="1687"/>
      <c r="D43" s="1687"/>
      <c r="E43" s="1154">
        <v>2</v>
      </c>
      <c r="F43" s="776">
        <v>3</v>
      </c>
      <c r="G43" s="776">
        <v>4</v>
      </c>
      <c r="H43" s="777">
        <v>5</v>
      </c>
      <c r="I43" s="777">
        <v>6</v>
      </c>
      <c r="J43" s="776">
        <v>7</v>
      </c>
      <c r="K43" s="1149">
        <v>8</v>
      </c>
      <c r="L43" s="776">
        <v>9</v>
      </c>
      <c r="O43" s="750"/>
      <c r="P43" s="750"/>
      <c r="Q43" s="750"/>
      <c r="R43" s="750"/>
      <c r="S43" s="750"/>
      <c r="T43" s="750"/>
      <c r="U43" s="750"/>
      <c r="V43" s="750"/>
      <c r="W43" s="750"/>
    </row>
    <row r="44" spans="1:23" ht="23.25" customHeight="1">
      <c r="B44" s="779" t="s">
        <v>672</v>
      </c>
      <c r="C44" s="780"/>
      <c r="D44" s="781"/>
      <c r="E44" s="981">
        <v>416234520000</v>
      </c>
      <c r="F44" s="811">
        <v>416234519999.99994</v>
      </c>
      <c r="G44" s="816">
        <v>130040803115.6501</v>
      </c>
      <c r="H44" s="816">
        <v>164800901044.14993</v>
      </c>
      <c r="I44" s="816">
        <v>197217550867.65012</v>
      </c>
      <c r="J44" s="819">
        <v>0.31242195653462407</v>
      </c>
      <c r="K44" s="819">
        <v>0.39593280500653805</v>
      </c>
      <c r="L44" s="819">
        <v>0.47381353874169335</v>
      </c>
      <c r="O44" s="750"/>
      <c r="P44" s="750"/>
      <c r="Q44" s="1151"/>
      <c r="R44" s="750"/>
      <c r="S44" s="750"/>
      <c r="T44" s="1151"/>
      <c r="U44" s="750"/>
      <c r="V44" s="750"/>
      <c r="W44" s="750"/>
    </row>
    <row r="45" spans="1:23" ht="15.75">
      <c r="B45" s="783" t="s">
        <v>554</v>
      </c>
      <c r="C45" s="784"/>
      <c r="D45" s="781"/>
      <c r="E45" s="812"/>
      <c r="F45" s="812"/>
      <c r="G45" s="817"/>
      <c r="H45" s="817"/>
      <c r="I45" s="817"/>
      <c r="J45" s="782"/>
      <c r="K45" s="782"/>
      <c r="L45" s="782"/>
      <c r="O45" s="750"/>
      <c r="P45" s="750"/>
      <c r="Q45" s="1151"/>
      <c r="R45" s="750"/>
      <c r="S45" s="750"/>
      <c r="T45" s="1151"/>
      <c r="U45" s="750"/>
      <c r="V45" s="750"/>
      <c r="W45" s="750"/>
    </row>
    <row r="46" spans="1:23" ht="15.75" customHeight="1">
      <c r="B46" s="786" t="s">
        <v>646</v>
      </c>
      <c r="C46" s="787" t="s">
        <v>674</v>
      </c>
      <c r="D46" s="788"/>
      <c r="E46" s="812">
        <v>222579619000</v>
      </c>
      <c r="F46" s="812">
        <v>234048781574.64981</v>
      </c>
      <c r="G46" s="817">
        <v>71661345629.849976</v>
      </c>
      <c r="H46" s="817">
        <v>93948656037.050156</v>
      </c>
      <c r="I46" s="817">
        <v>112915459847.06012</v>
      </c>
      <c r="J46" s="782">
        <v>0.30618123772199002</v>
      </c>
      <c r="K46" s="782">
        <v>0.40140630258775883</v>
      </c>
      <c r="L46" s="782">
        <v>0.48244412590990465</v>
      </c>
      <c r="O46" s="750"/>
      <c r="P46" s="750"/>
      <c r="Q46" s="1151"/>
      <c r="R46" s="750"/>
      <c r="S46" s="750"/>
      <c r="T46" s="1151"/>
      <c r="U46" s="750"/>
      <c r="V46" s="750"/>
      <c r="W46" s="750"/>
    </row>
    <row r="47" spans="1:23" ht="15.75">
      <c r="B47" s="789"/>
      <c r="C47" s="790" t="s">
        <v>588</v>
      </c>
      <c r="D47" s="791"/>
      <c r="E47" s="813"/>
      <c r="F47" s="813"/>
      <c r="G47" s="818"/>
      <c r="H47" s="818"/>
      <c r="I47" s="818"/>
      <c r="J47" s="785"/>
      <c r="K47" s="785"/>
      <c r="L47" s="782"/>
      <c r="O47" s="750"/>
      <c r="P47" s="750"/>
      <c r="Q47" s="1152"/>
      <c r="R47" s="750"/>
      <c r="S47" s="750"/>
      <c r="T47" s="1152"/>
      <c r="U47" s="750"/>
      <c r="V47" s="750"/>
      <c r="W47" s="750"/>
    </row>
    <row r="48" spans="1:23">
      <c r="B48" s="789"/>
      <c r="C48" s="792" t="s">
        <v>676</v>
      </c>
      <c r="D48" s="791" t="s">
        <v>677</v>
      </c>
      <c r="E48" s="813">
        <v>60762707000</v>
      </c>
      <c r="F48" s="813">
        <v>61477929041</v>
      </c>
      <c r="G48" s="818">
        <v>25826283941</v>
      </c>
      <c r="H48" s="818">
        <v>30529382255</v>
      </c>
      <c r="I48" s="818">
        <v>35228732506</v>
      </c>
      <c r="J48" s="785">
        <v>0.42009033719688732</v>
      </c>
      <c r="K48" s="785">
        <v>0.49659093484817568</v>
      </c>
      <c r="L48" s="785">
        <v>0.573030566506327</v>
      </c>
      <c r="O48" s="750"/>
      <c r="P48" s="750"/>
      <c r="Q48" s="1152"/>
      <c r="R48" s="750"/>
      <c r="S48" s="750"/>
      <c r="T48" s="1152"/>
      <c r="U48" s="750"/>
      <c r="V48" s="750"/>
      <c r="W48" s="750"/>
    </row>
    <row r="49" spans="2:23">
      <c r="B49" s="789"/>
      <c r="C49" s="792" t="s">
        <v>679</v>
      </c>
      <c r="D49" s="791" t="s">
        <v>680</v>
      </c>
      <c r="E49" s="813">
        <v>68327537000</v>
      </c>
      <c r="F49" s="813">
        <v>58686608645.790001</v>
      </c>
      <c r="G49" s="818">
        <v>17366705220.790001</v>
      </c>
      <c r="H49" s="818">
        <v>27408904018.48</v>
      </c>
      <c r="I49" s="818">
        <v>34232843368.510002</v>
      </c>
      <c r="J49" s="785">
        <v>0.29592279433982654</v>
      </c>
      <c r="K49" s="785">
        <v>0.46703847182429126</v>
      </c>
      <c r="L49" s="785">
        <v>0.58331609473511059</v>
      </c>
      <c r="O49" s="750"/>
      <c r="P49" s="750"/>
      <c r="Q49" s="1152"/>
      <c r="R49" s="750"/>
      <c r="S49" s="750"/>
      <c r="T49" s="1152"/>
      <c r="U49" s="750"/>
      <c r="V49" s="750"/>
      <c r="W49" s="750"/>
    </row>
    <row r="50" spans="2:23">
      <c r="B50" s="789"/>
      <c r="C50" s="792"/>
      <c r="D50" s="791" t="s">
        <v>588</v>
      </c>
      <c r="E50" s="813">
        <v>0</v>
      </c>
      <c r="F50" s="813"/>
      <c r="G50" s="818"/>
      <c r="H50" s="818"/>
      <c r="I50" s="818"/>
      <c r="J50" s="785"/>
      <c r="K50" s="785"/>
      <c r="L50" s="785"/>
      <c r="O50" s="750"/>
      <c r="P50" s="750"/>
      <c r="Q50" s="1152"/>
      <c r="R50" s="750"/>
      <c r="S50" s="750"/>
      <c r="T50" s="1152"/>
      <c r="U50" s="750"/>
      <c r="V50" s="750"/>
      <c r="W50" s="750"/>
    </row>
    <row r="51" spans="2:23">
      <c r="B51" s="793"/>
      <c r="C51" s="792"/>
      <c r="D51" s="791" t="s">
        <v>682</v>
      </c>
      <c r="E51" s="813">
        <v>49390438000</v>
      </c>
      <c r="F51" s="813">
        <v>38924954041.790001</v>
      </c>
      <c r="G51" s="818">
        <v>11470334592.530001</v>
      </c>
      <c r="H51" s="818">
        <v>18932479082.099998</v>
      </c>
      <c r="I51" s="818">
        <v>24225166591.150002</v>
      </c>
      <c r="J51" s="785">
        <v>0.29467817945823133</v>
      </c>
      <c r="K51" s="785">
        <v>0.48638410881035354</v>
      </c>
      <c r="L51" s="785">
        <v>0.62235568897889404</v>
      </c>
      <c r="O51" s="750"/>
      <c r="P51" s="750"/>
      <c r="Q51" s="1152"/>
      <c r="R51" s="750"/>
      <c r="S51" s="750"/>
      <c r="T51" s="1152"/>
      <c r="U51" s="750"/>
      <c r="V51" s="750"/>
      <c r="W51" s="750"/>
    </row>
    <row r="52" spans="2:23">
      <c r="B52" s="789"/>
      <c r="C52" s="792"/>
      <c r="D52" s="794" t="s">
        <v>684</v>
      </c>
      <c r="E52" s="813">
        <v>17368778000</v>
      </c>
      <c r="F52" s="813">
        <v>18515764000</v>
      </c>
      <c r="G52" s="818">
        <v>5637090628.2600002</v>
      </c>
      <c r="H52" s="818">
        <v>8158574936.3800001</v>
      </c>
      <c r="I52" s="818">
        <v>9630006777.3600006</v>
      </c>
      <c r="J52" s="785">
        <v>0.30444817876594238</v>
      </c>
      <c r="K52" s="785">
        <v>0.44062858742312766</v>
      </c>
      <c r="L52" s="785">
        <v>0.52009772739380344</v>
      </c>
      <c r="O52" s="750"/>
      <c r="P52" s="750"/>
      <c r="Q52" s="1152"/>
      <c r="R52" s="750"/>
      <c r="S52" s="750"/>
      <c r="T52" s="1152"/>
      <c r="U52" s="750"/>
      <c r="V52" s="750"/>
      <c r="W52" s="750"/>
    </row>
    <row r="53" spans="2:23" ht="45">
      <c r="B53" s="789"/>
      <c r="C53" s="796" t="s">
        <v>686</v>
      </c>
      <c r="D53" s="797" t="s">
        <v>687</v>
      </c>
      <c r="E53" s="813">
        <v>39546629000</v>
      </c>
      <c r="F53" s="813">
        <v>53339486649.090004</v>
      </c>
      <c r="G53" s="818">
        <v>14979265961.430002</v>
      </c>
      <c r="H53" s="818">
        <v>18484201021.929996</v>
      </c>
      <c r="I53" s="818">
        <v>21970410659.099995</v>
      </c>
      <c r="J53" s="785">
        <v>0.2808288362423817</v>
      </c>
      <c r="K53" s="785">
        <v>0.34653878736280164</v>
      </c>
      <c r="L53" s="785">
        <v>0.4118976772993525</v>
      </c>
      <c r="O53" s="750"/>
      <c r="P53" s="750"/>
      <c r="Q53" s="1152"/>
      <c r="R53" s="750"/>
      <c r="S53" s="750"/>
      <c r="T53" s="1152"/>
      <c r="U53" s="750"/>
      <c r="V53" s="750"/>
      <c r="W53" s="750"/>
    </row>
    <row r="54" spans="2:23" ht="30">
      <c r="B54" s="789"/>
      <c r="C54" s="796" t="s">
        <v>689</v>
      </c>
      <c r="D54" s="797" t="s">
        <v>690</v>
      </c>
      <c r="E54" s="813">
        <v>3054780000</v>
      </c>
      <c r="F54" s="813">
        <v>6013628775.0100002</v>
      </c>
      <c r="G54" s="818">
        <v>1645709192.7700002</v>
      </c>
      <c r="H54" s="818">
        <v>2216385836.54</v>
      </c>
      <c r="I54" s="818">
        <v>2735345288.2399998</v>
      </c>
      <c r="J54" s="785">
        <v>0.27366324965199795</v>
      </c>
      <c r="K54" s="785">
        <v>0.36856046814035576</v>
      </c>
      <c r="L54" s="785">
        <v>0.45485768918874631</v>
      </c>
      <c r="O54" s="750"/>
      <c r="P54" s="750"/>
      <c r="Q54" s="1152"/>
      <c r="R54" s="750"/>
      <c r="S54" s="750"/>
      <c r="T54" s="1152"/>
      <c r="U54" s="750"/>
      <c r="V54" s="750"/>
      <c r="W54" s="750"/>
    </row>
    <row r="55" spans="2:23">
      <c r="B55" s="789"/>
      <c r="C55" s="796" t="s">
        <v>692</v>
      </c>
      <c r="D55" s="797" t="s">
        <v>693</v>
      </c>
      <c r="E55" s="813">
        <v>16146947000</v>
      </c>
      <c r="F55" s="813">
        <v>20198521293</v>
      </c>
      <c r="G55" s="818">
        <v>6455574018.8000002</v>
      </c>
      <c r="H55" s="818">
        <v>8090475476</v>
      </c>
      <c r="I55" s="818">
        <v>9861863332</v>
      </c>
      <c r="J55" s="785">
        <v>0.31960626845675305</v>
      </c>
      <c r="K55" s="785">
        <v>0.40054790935630696</v>
      </c>
      <c r="L55" s="785">
        <v>0.48824679732460058</v>
      </c>
      <c r="O55" s="750"/>
      <c r="P55" s="750"/>
      <c r="Q55" s="1152"/>
      <c r="R55" s="750"/>
      <c r="S55" s="750"/>
      <c r="T55" s="1152"/>
      <c r="U55" s="750"/>
      <c r="V55" s="750"/>
      <c r="W55" s="750"/>
    </row>
    <row r="56" spans="2:23" ht="19.5" customHeight="1">
      <c r="B56" s="779" t="s">
        <v>661</v>
      </c>
      <c r="C56" s="780" t="s">
        <v>695</v>
      </c>
      <c r="D56" s="798"/>
      <c r="E56" s="812">
        <v>28476092000</v>
      </c>
      <c r="F56" s="812">
        <v>28496510209.050018</v>
      </c>
      <c r="G56" s="817">
        <v>9083468553.1399937</v>
      </c>
      <c r="H56" s="817">
        <v>11953762582.249996</v>
      </c>
      <c r="I56" s="817">
        <v>14406315201.800005</v>
      </c>
      <c r="J56" s="782">
        <v>0.31875722628854514</v>
      </c>
      <c r="K56" s="782">
        <v>0.41948163106841341</v>
      </c>
      <c r="L56" s="782">
        <v>0.5055466475057987</v>
      </c>
      <c r="O56" s="750"/>
      <c r="P56" s="750"/>
      <c r="Q56" s="1151"/>
      <c r="R56" s="750"/>
      <c r="S56" s="750"/>
      <c r="T56" s="1151"/>
      <c r="U56" s="750"/>
      <c r="V56" s="750"/>
      <c r="W56" s="750"/>
    </row>
    <row r="57" spans="2:23" ht="18" customHeight="1">
      <c r="B57" s="799" t="s">
        <v>697</v>
      </c>
      <c r="C57" s="780" t="s">
        <v>698</v>
      </c>
      <c r="D57" s="798"/>
      <c r="E57" s="812">
        <v>81440065000</v>
      </c>
      <c r="F57" s="812">
        <v>78815882531.660172</v>
      </c>
      <c r="G57" s="817">
        <v>24177706989.57011</v>
      </c>
      <c r="H57" s="817">
        <v>29950127245.979782</v>
      </c>
      <c r="I57" s="817">
        <v>35755749197.599968</v>
      </c>
      <c r="J57" s="782">
        <v>0.30676186338277667</v>
      </c>
      <c r="K57" s="782">
        <v>0.38000116580498711</v>
      </c>
      <c r="L57" s="782">
        <v>0.45366172463065374</v>
      </c>
      <c r="O57" s="750"/>
      <c r="P57" s="750"/>
      <c r="Q57" s="1151"/>
      <c r="R57" s="750"/>
      <c r="S57" s="750"/>
      <c r="T57" s="1151"/>
      <c r="U57" s="750"/>
      <c r="V57" s="750"/>
      <c r="W57" s="750"/>
    </row>
    <row r="58" spans="2:23" ht="15.75">
      <c r="B58" s="799"/>
      <c r="C58" s="790" t="s">
        <v>588</v>
      </c>
      <c r="D58" s="798"/>
      <c r="E58" s="813"/>
      <c r="F58" s="813"/>
      <c r="G58" s="818"/>
      <c r="H58" s="818"/>
      <c r="I58" s="818"/>
      <c r="J58" s="782"/>
      <c r="K58" s="782"/>
      <c r="L58" s="782"/>
      <c r="O58" s="750"/>
      <c r="P58" s="750"/>
      <c r="Q58" s="1152"/>
      <c r="R58" s="750"/>
      <c r="S58" s="750"/>
      <c r="T58" s="1152"/>
      <c r="U58" s="750"/>
      <c r="V58" s="750"/>
      <c r="W58" s="750"/>
    </row>
    <row r="59" spans="2:23" ht="15.75">
      <c r="B59" s="799"/>
      <c r="C59" s="792" t="s">
        <v>700</v>
      </c>
      <c r="D59" s="791" t="s">
        <v>701</v>
      </c>
      <c r="E59" s="813">
        <v>51110861000</v>
      </c>
      <c r="F59" s="813">
        <v>51832884636.740013</v>
      </c>
      <c r="G59" s="818">
        <v>17883215855.589989</v>
      </c>
      <c r="H59" s="818">
        <v>21756109973.959999</v>
      </c>
      <c r="I59" s="818">
        <v>25698822305.319992</v>
      </c>
      <c r="J59" s="785">
        <v>0.34501679736562579</v>
      </c>
      <c r="K59" s="785">
        <v>0.4197356586737005</v>
      </c>
      <c r="L59" s="785">
        <v>0.49580150681222629</v>
      </c>
      <c r="O59" s="750"/>
      <c r="P59" s="750"/>
      <c r="Q59" s="1152"/>
      <c r="R59" s="750"/>
      <c r="S59" s="750"/>
      <c r="T59" s="1152"/>
      <c r="U59" s="750"/>
      <c r="V59" s="750"/>
      <c r="W59" s="750"/>
    </row>
    <row r="60" spans="2:23" ht="15.75">
      <c r="B60" s="799"/>
      <c r="C60" s="792" t="s">
        <v>703</v>
      </c>
      <c r="D60" s="791" t="s">
        <v>704</v>
      </c>
      <c r="E60" s="813">
        <v>20361288000</v>
      </c>
      <c r="F60" s="813">
        <v>21405041055.179996</v>
      </c>
      <c r="G60" s="818">
        <v>4248289165.8899984</v>
      </c>
      <c r="H60" s="818">
        <v>5515101246.6299915</v>
      </c>
      <c r="I60" s="818">
        <v>7029908468.1900005</v>
      </c>
      <c r="J60" s="785">
        <v>0.19847143273111906</v>
      </c>
      <c r="K60" s="785">
        <v>0.2576543176167066</v>
      </c>
      <c r="L60" s="785">
        <v>0.32842303128817268</v>
      </c>
      <c r="O60" s="750"/>
      <c r="P60" s="750"/>
      <c r="Q60" s="1152"/>
      <c r="R60" s="750"/>
      <c r="S60" s="750"/>
      <c r="T60" s="1152"/>
      <c r="U60" s="750"/>
      <c r="V60" s="750"/>
      <c r="W60" s="750"/>
    </row>
    <row r="61" spans="2:23" ht="20.25" customHeight="1">
      <c r="B61" s="799" t="s">
        <v>706</v>
      </c>
      <c r="C61" s="780" t="s">
        <v>707</v>
      </c>
      <c r="D61" s="798"/>
      <c r="E61" s="812">
        <v>21783880000</v>
      </c>
      <c r="F61" s="812">
        <v>18784374392.230007</v>
      </c>
      <c r="G61" s="817">
        <v>2397754198.4300003</v>
      </c>
      <c r="H61" s="817">
        <v>3019696000.3400002</v>
      </c>
      <c r="I61" s="817">
        <v>4250552999.8900023</v>
      </c>
      <c r="J61" s="782">
        <v>0.1276462100021713</v>
      </c>
      <c r="K61" s="782">
        <v>0.16075573970613954</v>
      </c>
      <c r="L61" s="782">
        <v>0.22628131824545653</v>
      </c>
      <c r="O61" s="750"/>
      <c r="P61" s="750"/>
      <c r="Q61" s="1151"/>
      <c r="R61" s="750"/>
      <c r="S61" s="750"/>
      <c r="T61" s="1151"/>
      <c r="U61" s="750"/>
      <c r="V61" s="750"/>
      <c r="W61" s="750"/>
    </row>
    <row r="62" spans="2:23" ht="15.75">
      <c r="B62" s="799"/>
      <c r="C62" s="790" t="s">
        <v>588</v>
      </c>
      <c r="D62" s="798"/>
      <c r="E62" s="813"/>
      <c r="F62" s="813"/>
      <c r="G62" s="818"/>
      <c r="H62" s="818"/>
      <c r="I62" s="818"/>
      <c r="J62" s="782"/>
      <c r="K62" s="782"/>
      <c r="L62" s="782"/>
      <c r="O62" s="750"/>
      <c r="P62" s="750"/>
      <c r="Q62" s="1152"/>
      <c r="R62" s="750"/>
      <c r="S62" s="750"/>
      <c r="T62" s="1152"/>
      <c r="U62" s="750"/>
      <c r="V62" s="750"/>
      <c r="W62" s="750"/>
    </row>
    <row r="63" spans="2:23" ht="30">
      <c r="B63" s="799"/>
      <c r="C63" s="796" t="s">
        <v>709</v>
      </c>
      <c r="D63" s="800" t="s">
        <v>710</v>
      </c>
      <c r="E63" s="813">
        <v>14847721000</v>
      </c>
      <c r="F63" s="813">
        <v>14526488440.800001</v>
      </c>
      <c r="G63" s="845">
        <v>1865117512.8599994</v>
      </c>
      <c r="H63" s="845">
        <v>2340914114.6199994</v>
      </c>
      <c r="I63" s="845">
        <v>3369877981.7499981</v>
      </c>
      <c r="J63" s="785">
        <v>0.12839424479363604</v>
      </c>
      <c r="K63" s="785">
        <v>0.16114796939122342</v>
      </c>
      <c r="L63" s="785">
        <v>0.23198159661802012</v>
      </c>
      <c r="O63" s="750"/>
      <c r="P63" s="750"/>
      <c r="Q63" s="1152"/>
      <c r="R63" s="750"/>
      <c r="S63" s="750"/>
      <c r="T63" s="1152"/>
      <c r="U63" s="750"/>
      <c r="V63" s="750"/>
      <c r="W63" s="750"/>
    </row>
    <row r="64" spans="2:23" ht="45">
      <c r="B64" s="799"/>
      <c r="C64" s="796" t="s">
        <v>712</v>
      </c>
      <c r="D64" s="800" t="s">
        <v>713</v>
      </c>
      <c r="E64" s="813">
        <v>43339000</v>
      </c>
      <c r="F64" s="813">
        <v>169952777.15000001</v>
      </c>
      <c r="G64" s="845">
        <v>7816546.5300000003</v>
      </c>
      <c r="H64" s="845">
        <v>17002475.280000001</v>
      </c>
      <c r="I64" s="845">
        <v>23746002.729999997</v>
      </c>
      <c r="J64" s="785">
        <v>4.5992461324130825E-2</v>
      </c>
      <c r="K64" s="785">
        <v>0.1000423503817984</v>
      </c>
      <c r="L64" s="785">
        <v>0.13972118095511801</v>
      </c>
      <c r="O64" s="750"/>
      <c r="P64" s="750"/>
      <c r="Q64" s="1152"/>
      <c r="R64" s="750"/>
      <c r="S64" s="750"/>
      <c r="T64" s="1152"/>
      <c r="U64" s="750"/>
      <c r="V64" s="750"/>
      <c r="W64" s="750"/>
    </row>
    <row r="65" spans="2:23" ht="30">
      <c r="B65" s="799"/>
      <c r="C65" s="796" t="s">
        <v>715</v>
      </c>
      <c r="D65" s="800" t="s">
        <v>716</v>
      </c>
      <c r="E65" s="814">
        <v>35700000</v>
      </c>
      <c r="F65" s="814">
        <v>668921613.95000017</v>
      </c>
      <c r="G65" s="845">
        <v>8563188.6199999992</v>
      </c>
      <c r="H65" s="845">
        <v>18446945.149999999</v>
      </c>
      <c r="I65" s="845">
        <v>48590674.909999996</v>
      </c>
      <c r="J65" s="785">
        <v>1.2801482926279119E-2</v>
      </c>
      <c r="K65" s="785">
        <v>2.7577140228838309E-2</v>
      </c>
      <c r="L65" s="785">
        <v>7.2640312252837444E-2</v>
      </c>
      <c r="O65" s="750"/>
      <c r="P65" s="750"/>
      <c r="Q65" s="1152"/>
      <c r="R65" s="750"/>
      <c r="S65" s="750"/>
      <c r="T65" s="1152"/>
      <c r="U65" s="750"/>
      <c r="V65" s="750"/>
      <c r="W65" s="750"/>
    </row>
    <row r="66" spans="2:23" ht="15.75">
      <c r="B66" s="802" t="s">
        <v>718</v>
      </c>
      <c r="C66" s="803" t="s">
        <v>719</v>
      </c>
      <c r="D66" s="804"/>
      <c r="E66" s="812">
        <v>29199900000</v>
      </c>
      <c r="F66" s="812">
        <v>27345893000</v>
      </c>
      <c r="G66" s="824">
        <v>11303585165.119999</v>
      </c>
      <c r="H66" s="824">
        <v>12814616057.040001</v>
      </c>
      <c r="I66" s="824">
        <v>14249356153.099998</v>
      </c>
      <c r="J66" s="782">
        <v>0.41335586170544875</v>
      </c>
      <c r="K66" s="782">
        <v>0.46861208946586608</v>
      </c>
      <c r="L66" s="782">
        <v>0.52107847248213834</v>
      </c>
      <c r="O66" s="750"/>
      <c r="P66" s="750"/>
      <c r="Q66" s="1153"/>
      <c r="R66" s="750"/>
      <c r="S66" s="750"/>
      <c r="T66" s="1153"/>
      <c r="U66" s="750"/>
      <c r="V66" s="750"/>
      <c r="W66" s="750"/>
    </row>
    <row r="67" spans="2:23" ht="15.75">
      <c r="B67" s="802" t="s">
        <v>721</v>
      </c>
      <c r="C67" s="803" t="s">
        <v>722</v>
      </c>
      <c r="D67" s="804"/>
      <c r="E67" s="812">
        <v>22207223000</v>
      </c>
      <c r="F67" s="812">
        <v>21719914613.66</v>
      </c>
      <c r="G67" s="846">
        <v>9323327640.710001</v>
      </c>
      <c r="H67" s="846">
        <v>10524896020.500002</v>
      </c>
      <c r="I67" s="846">
        <v>12521357910.07</v>
      </c>
      <c r="J67" s="782">
        <v>0.42925249967817147</v>
      </c>
      <c r="K67" s="782">
        <v>0.48457354495678945</v>
      </c>
      <c r="L67" s="782">
        <v>0.57649204118855601</v>
      </c>
      <c r="O67" s="750"/>
      <c r="P67" s="750"/>
      <c r="Q67" s="1151"/>
      <c r="R67" s="750"/>
      <c r="S67" s="750"/>
      <c r="T67" s="1151"/>
      <c r="U67" s="750"/>
      <c r="V67" s="750"/>
      <c r="W67" s="750"/>
    </row>
    <row r="68" spans="2:23" ht="15.75">
      <c r="B68" s="805" t="s">
        <v>724</v>
      </c>
      <c r="C68" s="806" t="s">
        <v>725</v>
      </c>
      <c r="D68" s="807"/>
      <c r="E68" s="815">
        <v>10547741000</v>
      </c>
      <c r="F68" s="815">
        <v>7023163678.7500029</v>
      </c>
      <c r="G68" s="847">
        <v>2093614938.8300018</v>
      </c>
      <c r="H68" s="847">
        <v>2589147100.9899945</v>
      </c>
      <c r="I68" s="847">
        <v>3118759558.1299963</v>
      </c>
      <c r="J68" s="808">
        <v>0.29810140196001067</v>
      </c>
      <c r="K68" s="808">
        <v>0.36865823144973553</v>
      </c>
      <c r="L68" s="808">
        <v>0.44406761692973667</v>
      </c>
      <c r="O68" s="750"/>
      <c r="P68" s="750"/>
      <c r="Q68" s="1151"/>
      <c r="R68" s="750"/>
      <c r="S68" s="750"/>
      <c r="T68" s="1151"/>
      <c r="U68" s="750"/>
      <c r="V68" s="750"/>
      <c r="W68" s="750"/>
    </row>
    <row r="69" spans="2:23">
      <c r="O69" s="750"/>
      <c r="P69" s="750"/>
      <c r="Q69" s="750"/>
      <c r="R69" s="750"/>
      <c r="S69" s="750"/>
      <c r="T69" s="750"/>
      <c r="U69" s="750"/>
      <c r="V69" s="750"/>
      <c r="W69" s="750"/>
    </row>
    <row r="70" spans="2:23">
      <c r="O70" s="750"/>
      <c r="P70" s="750"/>
      <c r="Q70" s="750"/>
      <c r="R70" s="750"/>
      <c r="S70" s="750"/>
      <c r="T70" s="750"/>
      <c r="U70" s="750"/>
      <c r="V70" s="750"/>
      <c r="W70" s="750"/>
    </row>
    <row r="73" spans="2:23" ht="15.75">
      <c r="B73" s="752"/>
      <c r="C73" s="753"/>
      <c r="D73" s="754"/>
      <c r="E73" s="755" t="s">
        <v>233</v>
      </c>
      <c r="F73" s="756" t="s">
        <v>534</v>
      </c>
      <c r="G73" s="757" t="s">
        <v>235</v>
      </c>
      <c r="H73" s="758"/>
      <c r="I73" s="758"/>
      <c r="J73" s="758" t="s">
        <v>449</v>
      </c>
      <c r="K73" s="758"/>
      <c r="L73" s="759"/>
      <c r="O73" s="750"/>
      <c r="P73" s="750"/>
      <c r="Q73" s="750"/>
      <c r="R73" s="750"/>
      <c r="S73" s="750"/>
      <c r="T73" s="750"/>
      <c r="U73" s="750"/>
      <c r="V73" s="750"/>
      <c r="W73" s="750"/>
    </row>
    <row r="74" spans="2:23" ht="15.75">
      <c r="B74" s="760" t="s">
        <v>3</v>
      </c>
      <c r="C74" s="761"/>
      <c r="D74" s="762"/>
      <c r="E74" s="763" t="s">
        <v>234</v>
      </c>
      <c r="F74" s="764" t="s">
        <v>537</v>
      </c>
      <c r="G74" s="765"/>
      <c r="H74" s="765"/>
      <c r="I74" s="765"/>
      <c r="J74" s="765"/>
      <c r="K74" s="988"/>
      <c r="L74" s="988"/>
      <c r="O74" s="750"/>
      <c r="P74" s="750"/>
      <c r="Q74" s="750"/>
      <c r="R74" s="750"/>
      <c r="S74" s="750"/>
      <c r="T74" s="750"/>
      <c r="U74" s="750"/>
      <c r="V74" s="750"/>
      <c r="W74" s="750"/>
    </row>
    <row r="75" spans="2:23" ht="15.75">
      <c r="B75" s="766"/>
      <c r="C75" s="750"/>
      <c r="D75" s="767"/>
      <c r="E75" s="768" t="s">
        <v>726</v>
      </c>
      <c r="F75" s="764"/>
      <c r="G75" s="769" t="s">
        <v>765</v>
      </c>
      <c r="H75" s="770" t="s">
        <v>766</v>
      </c>
      <c r="I75" s="770" t="s">
        <v>767</v>
      </c>
      <c r="J75" s="989" t="s">
        <v>549</v>
      </c>
      <c r="K75" s="990" t="s">
        <v>473</v>
      </c>
      <c r="L75" s="990" t="s">
        <v>749</v>
      </c>
      <c r="O75" s="750"/>
      <c r="P75" s="750"/>
      <c r="Q75" s="750"/>
      <c r="R75" s="750"/>
      <c r="S75" s="750"/>
      <c r="T75" s="750"/>
      <c r="U75" s="750"/>
      <c r="V75" s="750"/>
      <c r="W75" s="750"/>
    </row>
    <row r="76" spans="2:23">
      <c r="B76" s="772"/>
      <c r="C76" s="773"/>
      <c r="D76" s="774"/>
      <c r="E76" s="1683" t="s">
        <v>670</v>
      </c>
      <c r="F76" s="1684"/>
      <c r="G76" s="1684"/>
      <c r="H76" s="1684"/>
      <c r="I76" s="1685"/>
      <c r="J76" s="991"/>
      <c r="K76" s="991"/>
      <c r="L76" s="991"/>
      <c r="O76" s="750"/>
      <c r="P76" s="750"/>
      <c r="Q76" s="750"/>
      <c r="R76" s="750"/>
      <c r="S76" s="750"/>
      <c r="T76" s="750"/>
      <c r="U76" s="750"/>
      <c r="V76" s="750"/>
      <c r="W76" s="750"/>
    </row>
    <row r="77" spans="2:23">
      <c r="B77" s="1686">
        <v>1</v>
      </c>
      <c r="C77" s="1687"/>
      <c r="D77" s="1687"/>
      <c r="E77" s="1154">
        <v>2</v>
      </c>
      <c r="F77" s="776">
        <v>3</v>
      </c>
      <c r="G77" s="776">
        <v>4</v>
      </c>
      <c r="H77" s="777">
        <v>5</v>
      </c>
      <c r="I77" s="777">
        <v>6</v>
      </c>
      <c r="J77" s="776">
        <v>7</v>
      </c>
      <c r="K77" s="1149">
        <v>8</v>
      </c>
      <c r="L77" s="776">
        <v>9</v>
      </c>
      <c r="O77" s="750"/>
      <c r="P77" s="750"/>
      <c r="Q77" s="750"/>
      <c r="R77" s="750"/>
      <c r="S77" s="750"/>
      <c r="T77" s="750"/>
      <c r="U77" s="750"/>
      <c r="V77" s="750"/>
      <c r="W77" s="750"/>
    </row>
    <row r="78" spans="2:23" ht="23.25" customHeight="1">
      <c r="B78" s="779" t="s">
        <v>672</v>
      </c>
      <c r="C78" s="780"/>
      <c r="D78" s="781"/>
      <c r="E78" s="981">
        <v>416234520000</v>
      </c>
      <c r="F78" s="811">
        <v>416234519999.99994</v>
      </c>
      <c r="G78" s="816">
        <v>233548799492.33054</v>
      </c>
      <c r="H78" s="816">
        <v>264824688498.24042</v>
      </c>
      <c r="I78" s="816">
        <v>297814202620.23029</v>
      </c>
      <c r="J78" s="819">
        <v>0.56109906379780938</v>
      </c>
      <c r="K78" s="819">
        <v>0.63623912908098168</v>
      </c>
      <c r="L78" s="819">
        <v>0.71549616456662535</v>
      </c>
      <c r="O78" s="750"/>
      <c r="P78" s="750"/>
      <c r="Q78" s="1151"/>
      <c r="R78" s="750"/>
      <c r="S78" s="750"/>
      <c r="T78" s="1151"/>
      <c r="U78" s="750"/>
      <c r="V78" s="750"/>
      <c r="W78" s="750"/>
    </row>
    <row r="79" spans="2:23" ht="15.75">
      <c r="B79" s="783" t="s">
        <v>554</v>
      </c>
      <c r="C79" s="784"/>
      <c r="D79" s="781"/>
      <c r="E79" s="812"/>
      <c r="F79" s="812"/>
      <c r="G79" s="817"/>
      <c r="H79" s="817"/>
      <c r="I79" s="817"/>
      <c r="J79" s="782"/>
      <c r="K79" s="782"/>
      <c r="L79" s="782"/>
      <c r="O79" s="750"/>
      <c r="P79" s="750"/>
      <c r="Q79" s="1151"/>
      <c r="R79" s="750"/>
      <c r="S79" s="750"/>
      <c r="T79" s="1151"/>
      <c r="U79" s="750"/>
      <c r="V79" s="750"/>
      <c r="W79" s="750"/>
    </row>
    <row r="80" spans="2:23" ht="15.75" customHeight="1">
      <c r="B80" s="786" t="s">
        <v>646</v>
      </c>
      <c r="C80" s="787" t="s">
        <v>674</v>
      </c>
      <c r="D80" s="788"/>
      <c r="E80" s="812">
        <v>222579619000</v>
      </c>
      <c r="F80" s="812">
        <v>234048781574.64981</v>
      </c>
      <c r="G80" s="817">
        <v>131856680004.31012</v>
      </c>
      <c r="H80" s="817">
        <v>151518088641.49002</v>
      </c>
      <c r="I80" s="817">
        <v>171007846987.83014</v>
      </c>
      <c r="J80" s="782">
        <v>0.56337264017011968</v>
      </c>
      <c r="K80" s="782">
        <v>0.64737824150203216</v>
      </c>
      <c r="L80" s="782">
        <v>0.73065044747215324</v>
      </c>
      <c r="O80" s="750"/>
      <c r="P80" s="750"/>
      <c r="Q80" s="1151"/>
      <c r="R80" s="750"/>
      <c r="S80" s="750"/>
      <c r="T80" s="1151"/>
      <c r="U80" s="750"/>
      <c r="V80" s="750"/>
      <c r="W80" s="750"/>
    </row>
    <row r="81" spans="2:23">
      <c r="B81" s="789"/>
      <c r="C81" s="790" t="s">
        <v>588</v>
      </c>
      <c r="D81" s="791"/>
      <c r="E81" s="813"/>
      <c r="F81" s="813"/>
      <c r="G81" s="818"/>
      <c r="H81" s="818"/>
      <c r="I81" s="818"/>
      <c r="J81" s="785"/>
      <c r="K81" s="785"/>
      <c r="L81" s="785"/>
      <c r="O81" s="750"/>
      <c r="P81" s="750"/>
      <c r="Q81" s="1152"/>
      <c r="R81" s="750"/>
      <c r="S81" s="750"/>
      <c r="T81" s="1152"/>
      <c r="U81" s="750"/>
      <c r="V81" s="750"/>
      <c r="W81" s="750"/>
    </row>
    <row r="82" spans="2:23">
      <c r="B82" s="789"/>
      <c r="C82" s="792" t="s">
        <v>676</v>
      </c>
      <c r="D82" s="791" t="s">
        <v>677</v>
      </c>
      <c r="E82" s="813">
        <v>60762707000</v>
      </c>
      <c r="F82" s="813">
        <v>61477929041</v>
      </c>
      <c r="G82" s="818">
        <v>39929672774</v>
      </c>
      <c r="H82" s="818">
        <v>44638679738</v>
      </c>
      <c r="I82" s="818">
        <v>49906736432</v>
      </c>
      <c r="J82" s="785">
        <v>0.64949606138116101</v>
      </c>
      <c r="K82" s="785">
        <v>0.72609276913394716</v>
      </c>
      <c r="L82" s="785">
        <v>0.81178297985146664</v>
      </c>
      <c r="O82" s="750"/>
      <c r="P82" s="750"/>
      <c r="Q82" s="1152"/>
      <c r="R82" s="750"/>
      <c r="S82" s="750"/>
      <c r="T82" s="1152"/>
      <c r="U82" s="750"/>
      <c r="V82" s="750"/>
      <c r="W82" s="750"/>
    </row>
    <row r="83" spans="2:23">
      <c r="B83" s="789"/>
      <c r="C83" s="792" t="s">
        <v>679</v>
      </c>
      <c r="D83" s="791" t="s">
        <v>680</v>
      </c>
      <c r="E83" s="813">
        <v>68327537000</v>
      </c>
      <c r="F83" s="813">
        <v>58686608645.790001</v>
      </c>
      <c r="G83" s="818">
        <v>39572806832.809998</v>
      </c>
      <c r="H83" s="818">
        <v>44714100246.379997</v>
      </c>
      <c r="I83" s="818">
        <v>49723736660.370003</v>
      </c>
      <c r="J83" s="785">
        <v>0.67430726951111408</v>
      </c>
      <c r="K83" s="785">
        <v>0.76191317368937195</v>
      </c>
      <c r="L83" s="785">
        <v>0.84727568703932987</v>
      </c>
      <c r="O83" s="750"/>
      <c r="P83" s="750"/>
      <c r="Q83" s="1152"/>
      <c r="R83" s="750"/>
      <c r="S83" s="750"/>
      <c r="T83" s="1152"/>
      <c r="U83" s="750"/>
      <c r="V83" s="750"/>
      <c r="W83" s="750"/>
    </row>
    <row r="84" spans="2:23">
      <c r="B84" s="789"/>
      <c r="C84" s="792"/>
      <c r="D84" s="791" t="s">
        <v>588</v>
      </c>
      <c r="E84" s="813">
        <v>0</v>
      </c>
      <c r="F84" s="813"/>
      <c r="G84" s="818"/>
      <c r="H84" s="818"/>
      <c r="I84" s="818"/>
      <c r="J84" s="785"/>
      <c r="K84" s="785" t="e">
        <v>#DIV/0!</v>
      </c>
      <c r="L84" s="785"/>
      <c r="O84" s="750"/>
      <c r="P84" s="750"/>
      <c r="Q84" s="1152"/>
      <c r="R84" s="750"/>
      <c r="S84" s="750"/>
      <c r="T84" s="1152"/>
      <c r="U84" s="750"/>
      <c r="V84" s="750"/>
      <c r="W84" s="750"/>
    </row>
    <row r="85" spans="2:23">
      <c r="B85" s="793"/>
      <c r="C85" s="792"/>
      <c r="D85" s="791" t="s">
        <v>682</v>
      </c>
      <c r="E85" s="813">
        <v>49390438000</v>
      </c>
      <c r="F85" s="813">
        <v>38924954041.790001</v>
      </c>
      <c r="G85" s="818">
        <v>27937739844.549999</v>
      </c>
      <c r="H85" s="818">
        <v>31469279436.709999</v>
      </c>
      <c r="I85" s="818">
        <v>34886944378.720001</v>
      </c>
      <c r="J85" s="785">
        <v>0.7177334060447681</v>
      </c>
      <c r="K85" s="785">
        <v>0.80846028496075917</v>
      </c>
      <c r="L85" s="785">
        <v>0.89626167165837178</v>
      </c>
      <c r="O85" s="750"/>
      <c r="P85" s="750"/>
      <c r="Q85" s="1152"/>
      <c r="R85" s="750"/>
      <c r="S85" s="750"/>
      <c r="T85" s="1152"/>
      <c r="U85" s="750"/>
      <c r="V85" s="750"/>
      <c r="W85" s="750"/>
    </row>
    <row r="86" spans="2:23">
      <c r="B86" s="789"/>
      <c r="C86" s="792"/>
      <c r="D86" s="794" t="s">
        <v>684</v>
      </c>
      <c r="E86" s="813">
        <v>17368778000</v>
      </c>
      <c r="F86" s="813">
        <v>18515764000</v>
      </c>
      <c r="G86" s="818">
        <v>11197576988.26</v>
      </c>
      <c r="H86" s="818">
        <v>12497510809.67</v>
      </c>
      <c r="I86" s="818">
        <v>14029662281.65</v>
      </c>
      <c r="J86" s="785">
        <v>0.60475911165534413</v>
      </c>
      <c r="K86" s="785">
        <v>0.6749659808620373</v>
      </c>
      <c r="L86" s="785">
        <v>0.75771446869003078</v>
      </c>
      <c r="O86" s="750"/>
      <c r="P86" s="750"/>
      <c r="Q86" s="1152"/>
      <c r="R86" s="750"/>
      <c r="S86" s="750"/>
      <c r="T86" s="1152"/>
      <c r="U86" s="750"/>
      <c r="V86" s="750"/>
      <c r="W86" s="750"/>
    </row>
    <row r="87" spans="2:23" ht="45">
      <c r="B87" s="789"/>
      <c r="C87" s="796" t="s">
        <v>686</v>
      </c>
      <c r="D87" s="797" t="s">
        <v>687</v>
      </c>
      <c r="E87" s="813">
        <v>39546629000</v>
      </c>
      <c r="F87" s="813">
        <v>53339486649.090004</v>
      </c>
      <c r="G87" s="818">
        <v>26630951103.470001</v>
      </c>
      <c r="H87" s="818">
        <v>32491069033.119995</v>
      </c>
      <c r="I87" s="818">
        <v>38229213309.220001</v>
      </c>
      <c r="J87" s="785">
        <v>0.49927272976340759</v>
      </c>
      <c r="K87" s="785">
        <v>0.60913726535975776</v>
      </c>
      <c r="L87" s="785">
        <v>0.71671505878417019</v>
      </c>
      <c r="O87" s="750"/>
      <c r="P87" s="750"/>
      <c r="Q87" s="1152"/>
      <c r="R87" s="750"/>
      <c r="S87" s="750"/>
      <c r="T87" s="1152"/>
      <c r="U87" s="750"/>
      <c r="V87" s="750"/>
      <c r="W87" s="750"/>
    </row>
    <row r="88" spans="2:23" ht="30">
      <c r="B88" s="789"/>
      <c r="C88" s="796" t="s">
        <v>689</v>
      </c>
      <c r="D88" s="797" t="s">
        <v>690</v>
      </c>
      <c r="E88" s="813">
        <v>3054780000</v>
      </c>
      <c r="F88" s="813">
        <v>6013628775.0100002</v>
      </c>
      <c r="G88" s="818">
        <v>3216958331.9700003</v>
      </c>
      <c r="H88" s="818">
        <v>3741540958.230001</v>
      </c>
      <c r="I88" s="818">
        <v>4186314421.6399989</v>
      </c>
      <c r="J88" s="785">
        <v>0.53494461536073956</v>
      </c>
      <c r="K88" s="785">
        <v>0.62217690818864668</v>
      </c>
      <c r="L88" s="785">
        <v>0.69613781932075403</v>
      </c>
      <c r="O88" s="750"/>
      <c r="P88" s="750"/>
      <c r="Q88" s="1152"/>
      <c r="R88" s="750"/>
      <c r="S88" s="750"/>
      <c r="T88" s="1152"/>
      <c r="U88" s="750"/>
      <c r="V88" s="750"/>
      <c r="W88" s="750"/>
    </row>
    <row r="89" spans="2:23">
      <c r="B89" s="789"/>
      <c r="C89" s="796" t="s">
        <v>692</v>
      </c>
      <c r="D89" s="797" t="s">
        <v>693</v>
      </c>
      <c r="E89" s="813">
        <v>16146947000</v>
      </c>
      <c r="F89" s="813">
        <v>20198521293</v>
      </c>
      <c r="G89" s="818">
        <v>11469665884.549999</v>
      </c>
      <c r="H89" s="818">
        <v>12979178238.549999</v>
      </c>
      <c r="I89" s="818">
        <v>14494202017.549999</v>
      </c>
      <c r="J89" s="785">
        <v>0.567846810079356</v>
      </c>
      <c r="K89" s="785">
        <v>0.64258061519820575</v>
      </c>
      <c r="L89" s="785">
        <v>0.71758728311329945</v>
      </c>
      <c r="O89" s="750"/>
      <c r="P89" s="750"/>
      <c r="Q89" s="1152"/>
      <c r="R89" s="750"/>
      <c r="S89" s="750"/>
      <c r="T89" s="1152"/>
      <c r="U89" s="750"/>
      <c r="V89" s="750"/>
      <c r="W89" s="750"/>
    </row>
    <row r="90" spans="2:23" ht="19.5" customHeight="1">
      <c r="B90" s="779" t="s">
        <v>661</v>
      </c>
      <c r="C90" s="780" t="s">
        <v>695</v>
      </c>
      <c r="D90" s="798"/>
      <c r="E90" s="812">
        <v>28476092000</v>
      </c>
      <c r="F90" s="812">
        <v>28496510209.050018</v>
      </c>
      <c r="G90" s="817">
        <v>16846399923.159992</v>
      </c>
      <c r="H90" s="817">
        <v>19214425695.630016</v>
      </c>
      <c r="I90" s="817">
        <v>21614869684.830029</v>
      </c>
      <c r="J90" s="782">
        <v>0.59117414025700088</v>
      </c>
      <c r="K90" s="782">
        <v>0.67427293920108977</v>
      </c>
      <c r="L90" s="782">
        <v>0.75850935873423209</v>
      </c>
      <c r="O90" s="750"/>
      <c r="P90" s="750"/>
      <c r="Q90" s="1151"/>
      <c r="R90" s="750"/>
      <c r="S90" s="750"/>
      <c r="T90" s="1151"/>
      <c r="U90" s="750"/>
      <c r="V90" s="750"/>
      <c r="W90" s="750"/>
    </row>
    <row r="91" spans="2:23" ht="18" customHeight="1">
      <c r="B91" s="799" t="s">
        <v>697</v>
      </c>
      <c r="C91" s="780" t="s">
        <v>698</v>
      </c>
      <c r="D91" s="798"/>
      <c r="E91" s="812">
        <v>81440065000</v>
      </c>
      <c r="F91" s="812">
        <v>78815882531.660172</v>
      </c>
      <c r="G91" s="817">
        <v>41931480703.56044</v>
      </c>
      <c r="H91" s="817">
        <v>47749842982.220406</v>
      </c>
      <c r="I91" s="817">
        <v>53636971925.330093</v>
      </c>
      <c r="J91" s="782">
        <v>0.53201815873490543</v>
      </c>
      <c r="K91" s="782">
        <v>0.60584036425703147</v>
      </c>
      <c r="L91" s="782">
        <v>0.68053506732966207</v>
      </c>
      <c r="O91" s="750"/>
      <c r="P91" s="750"/>
      <c r="Q91" s="1151"/>
      <c r="R91" s="750"/>
      <c r="S91" s="750"/>
      <c r="T91" s="1151"/>
      <c r="U91" s="750"/>
      <c r="V91" s="750"/>
      <c r="W91" s="750"/>
    </row>
    <row r="92" spans="2:23" ht="15.75">
      <c r="B92" s="799"/>
      <c r="C92" s="790" t="s">
        <v>588</v>
      </c>
      <c r="D92" s="798"/>
      <c r="E92" s="813"/>
      <c r="F92" s="813"/>
      <c r="G92" s="818"/>
      <c r="H92" s="818"/>
      <c r="I92" s="818"/>
      <c r="J92" s="782"/>
      <c r="K92" s="782"/>
      <c r="L92" s="782"/>
      <c r="O92" s="750"/>
      <c r="P92" s="750"/>
      <c r="Q92" s="1152"/>
      <c r="R92" s="750"/>
      <c r="S92" s="750"/>
      <c r="T92" s="1152"/>
      <c r="U92" s="750"/>
      <c r="V92" s="750"/>
      <c r="W92" s="750"/>
    </row>
    <row r="93" spans="2:23" ht="15.75">
      <c r="B93" s="799"/>
      <c r="C93" s="792" t="s">
        <v>700</v>
      </c>
      <c r="D93" s="791" t="s">
        <v>701</v>
      </c>
      <c r="E93" s="813">
        <v>51110861000</v>
      </c>
      <c r="F93" s="813">
        <v>51832884636.740013</v>
      </c>
      <c r="G93" s="818">
        <v>29771442507.099998</v>
      </c>
      <c r="H93" s="818">
        <v>33742705005.970005</v>
      </c>
      <c r="I93" s="818">
        <v>37740938202.230003</v>
      </c>
      <c r="J93" s="785">
        <v>0.57437363781211404</v>
      </c>
      <c r="K93" s="785">
        <v>0.65099029780898232</v>
      </c>
      <c r="L93" s="785">
        <v>0.72812729730806058</v>
      </c>
      <c r="O93" s="750"/>
      <c r="P93" s="750"/>
      <c r="Q93" s="1152"/>
      <c r="R93" s="750"/>
      <c r="S93" s="750"/>
      <c r="T93" s="1152"/>
      <c r="U93" s="750"/>
      <c r="V93" s="750"/>
      <c r="W93" s="750"/>
    </row>
    <row r="94" spans="2:23" ht="15.75">
      <c r="B94" s="799"/>
      <c r="C94" s="792" t="s">
        <v>703</v>
      </c>
      <c r="D94" s="791" t="s">
        <v>704</v>
      </c>
      <c r="E94" s="813">
        <v>20361288000</v>
      </c>
      <c r="F94" s="813">
        <v>21405041055.179996</v>
      </c>
      <c r="G94" s="818">
        <v>8642359981.6600056</v>
      </c>
      <c r="H94" s="818">
        <v>10135335150.170006</v>
      </c>
      <c r="I94" s="818">
        <v>11739971499.849993</v>
      </c>
      <c r="J94" s="785">
        <v>0.40375348775930348</v>
      </c>
      <c r="K94" s="785">
        <v>0.47350225229851944</v>
      </c>
      <c r="L94" s="785">
        <v>0.54846760020621088</v>
      </c>
      <c r="O94" s="750"/>
      <c r="P94" s="750"/>
      <c r="Q94" s="1152"/>
      <c r="R94" s="750"/>
      <c r="S94" s="750"/>
      <c r="T94" s="1152"/>
      <c r="U94" s="750"/>
      <c r="V94" s="750"/>
      <c r="W94" s="750"/>
    </row>
    <row r="95" spans="2:23" ht="20.25" customHeight="1">
      <c r="B95" s="799" t="s">
        <v>706</v>
      </c>
      <c r="C95" s="780" t="s">
        <v>707</v>
      </c>
      <c r="D95" s="798"/>
      <c r="E95" s="812">
        <v>21783880000</v>
      </c>
      <c r="F95" s="812">
        <v>18784374392.230007</v>
      </c>
      <c r="G95" s="817">
        <v>5466922280.9199991</v>
      </c>
      <c r="H95" s="817">
        <v>6098867534.6099958</v>
      </c>
      <c r="I95" s="817">
        <v>7319321898.2599955</v>
      </c>
      <c r="J95" s="782">
        <v>0.29103563242336905</v>
      </c>
      <c r="K95" s="782">
        <v>0.32467770324747891</v>
      </c>
      <c r="L95" s="782">
        <v>0.38964948980614278</v>
      </c>
      <c r="O95" s="750"/>
      <c r="P95" s="750"/>
      <c r="Q95" s="1151"/>
      <c r="R95" s="750"/>
      <c r="S95" s="750"/>
      <c r="T95" s="1151"/>
      <c r="U95" s="750"/>
      <c r="V95" s="750"/>
      <c r="W95" s="750"/>
    </row>
    <row r="96" spans="2:23" ht="15.75">
      <c r="B96" s="799"/>
      <c r="C96" s="790" t="s">
        <v>588</v>
      </c>
      <c r="D96" s="798"/>
      <c r="E96" s="813"/>
      <c r="F96" s="813"/>
      <c r="G96" s="818"/>
      <c r="H96" s="818"/>
      <c r="I96" s="818"/>
      <c r="J96" s="782"/>
      <c r="K96" s="785"/>
      <c r="L96" s="785"/>
      <c r="O96" s="750"/>
      <c r="P96" s="750"/>
      <c r="Q96" s="1152"/>
      <c r="R96" s="750"/>
      <c r="S96" s="750"/>
      <c r="T96" s="1152"/>
      <c r="U96" s="750"/>
      <c r="V96" s="750"/>
      <c r="W96" s="750"/>
    </row>
    <row r="97" spans="2:23" ht="30">
      <c r="B97" s="799"/>
      <c r="C97" s="796" t="s">
        <v>709</v>
      </c>
      <c r="D97" s="800" t="s">
        <v>710</v>
      </c>
      <c r="E97" s="813">
        <v>14847721000</v>
      </c>
      <c r="F97" s="813">
        <v>14526488440.800001</v>
      </c>
      <c r="G97" s="845">
        <v>4243675866.5099978</v>
      </c>
      <c r="H97" s="845">
        <v>4528738171.0599995</v>
      </c>
      <c r="I97" s="845">
        <v>5349838943.6200008</v>
      </c>
      <c r="J97" s="785">
        <v>0.29213363462231828</v>
      </c>
      <c r="K97" s="785">
        <v>0.31175725568612322</v>
      </c>
      <c r="L97" s="785">
        <v>0.36828163705373623</v>
      </c>
      <c r="O97" s="750"/>
      <c r="P97" s="750"/>
      <c r="Q97" s="1152"/>
      <c r="R97" s="750"/>
      <c r="S97" s="750"/>
      <c r="T97" s="1152"/>
      <c r="U97" s="750"/>
      <c r="V97" s="750"/>
      <c r="W97" s="750"/>
    </row>
    <row r="98" spans="2:23" ht="45">
      <c r="B98" s="799"/>
      <c r="C98" s="796" t="s">
        <v>712</v>
      </c>
      <c r="D98" s="800" t="s">
        <v>713</v>
      </c>
      <c r="E98" s="813">
        <v>43339000</v>
      </c>
      <c r="F98" s="813">
        <v>169952777.15000001</v>
      </c>
      <c r="G98" s="845">
        <v>41293064.330000006</v>
      </c>
      <c r="H98" s="845">
        <v>58072475.060000002</v>
      </c>
      <c r="I98" s="845">
        <v>70201920.280000016</v>
      </c>
      <c r="J98" s="785">
        <v>0.24296787038410572</v>
      </c>
      <c r="K98" s="785">
        <v>0.34169771176345853</v>
      </c>
      <c r="L98" s="785">
        <v>0.4130672146536325</v>
      </c>
      <c r="O98" s="750"/>
      <c r="P98" s="750"/>
      <c r="Q98" s="1152"/>
      <c r="R98" s="750"/>
      <c r="S98" s="750"/>
      <c r="T98" s="1152"/>
      <c r="U98" s="750"/>
      <c r="V98" s="750"/>
      <c r="W98" s="750"/>
    </row>
    <row r="99" spans="2:23" ht="30">
      <c r="B99" s="799"/>
      <c r="C99" s="796" t="s">
        <v>715</v>
      </c>
      <c r="D99" s="800" t="s">
        <v>716</v>
      </c>
      <c r="E99" s="814">
        <v>35700000</v>
      </c>
      <c r="F99" s="814">
        <v>668921613.95000017</v>
      </c>
      <c r="G99" s="845">
        <v>95714867.439999998</v>
      </c>
      <c r="H99" s="845">
        <v>178926633.13000003</v>
      </c>
      <c r="I99" s="845">
        <v>229714596.17000002</v>
      </c>
      <c r="J99" s="785">
        <v>0.14308831624500981</v>
      </c>
      <c r="K99" s="785">
        <v>0.26748520215011956</v>
      </c>
      <c r="L99" s="785">
        <v>0.34341033594882536</v>
      </c>
      <c r="O99" s="750"/>
      <c r="P99" s="750"/>
      <c r="Q99" s="1152"/>
      <c r="R99" s="750"/>
      <c r="S99" s="750"/>
      <c r="T99" s="1152"/>
      <c r="U99" s="750"/>
      <c r="V99" s="750"/>
      <c r="W99" s="750"/>
    </row>
    <row r="100" spans="2:23" ht="15.75">
      <c r="B100" s="802" t="s">
        <v>718</v>
      </c>
      <c r="C100" s="803" t="s">
        <v>719</v>
      </c>
      <c r="D100" s="804"/>
      <c r="E100" s="812">
        <v>29199900000</v>
      </c>
      <c r="F100" s="812">
        <v>27345893000</v>
      </c>
      <c r="G100" s="824">
        <v>19596235857.109997</v>
      </c>
      <c r="H100" s="824">
        <v>20128786931.690002</v>
      </c>
      <c r="I100" s="824">
        <v>21815392827.780003</v>
      </c>
      <c r="J100" s="782">
        <v>0.71660617764832168</v>
      </c>
      <c r="K100" s="782">
        <v>0.73608080495634221</v>
      </c>
      <c r="L100" s="782">
        <v>0.79775755824759509</v>
      </c>
      <c r="O100" s="750"/>
      <c r="P100" s="750"/>
      <c r="Q100" s="1153"/>
      <c r="R100" s="750"/>
      <c r="S100" s="750"/>
      <c r="T100" s="1153"/>
      <c r="U100" s="750"/>
      <c r="V100" s="750"/>
      <c r="W100" s="750"/>
    </row>
    <row r="101" spans="2:23" ht="15.75">
      <c r="B101" s="802" t="s">
        <v>721</v>
      </c>
      <c r="C101" s="803" t="s">
        <v>722</v>
      </c>
      <c r="D101" s="804"/>
      <c r="E101" s="812">
        <v>22207223000</v>
      </c>
      <c r="F101" s="812">
        <v>21719914613.66</v>
      </c>
      <c r="G101" s="846">
        <v>14290829031.559999</v>
      </c>
      <c r="H101" s="846">
        <v>16068419953.82</v>
      </c>
      <c r="I101" s="846">
        <v>17894877799.139999</v>
      </c>
      <c r="J101" s="782">
        <v>0.65795972432471117</v>
      </c>
      <c r="K101" s="782">
        <v>0.73980124874497966</v>
      </c>
      <c r="L101" s="782">
        <v>0.82389264034609166</v>
      </c>
      <c r="O101" s="750"/>
      <c r="P101" s="750"/>
      <c r="Q101" s="1151"/>
      <c r="R101" s="750"/>
      <c r="S101" s="750"/>
      <c r="T101" s="1151"/>
      <c r="U101" s="750"/>
      <c r="V101" s="750"/>
      <c r="W101" s="750"/>
    </row>
    <row r="102" spans="2:23" ht="15.75">
      <c r="B102" s="805" t="s">
        <v>724</v>
      </c>
      <c r="C102" s="806" t="s">
        <v>725</v>
      </c>
      <c r="D102" s="807"/>
      <c r="E102" s="815">
        <v>10547741000</v>
      </c>
      <c r="F102" s="815">
        <v>7023163678.7500029</v>
      </c>
      <c r="G102" s="847">
        <v>3560251691.7100034</v>
      </c>
      <c r="H102" s="847">
        <v>4046256758.7799969</v>
      </c>
      <c r="I102" s="847">
        <v>4524921497.0600061</v>
      </c>
      <c r="J102" s="808">
        <v>0.50692990432250107</v>
      </c>
      <c r="K102" s="808">
        <v>0.57613020909974832</v>
      </c>
      <c r="L102" s="808">
        <v>0.64428535401375708</v>
      </c>
      <c r="O102" s="750"/>
      <c r="P102" s="750"/>
      <c r="Q102" s="1151"/>
      <c r="R102" s="750"/>
      <c r="S102" s="750"/>
      <c r="T102" s="1151"/>
      <c r="U102" s="750"/>
      <c r="V102" s="750"/>
      <c r="W102" s="750"/>
    </row>
    <row r="107" spans="2:23" ht="15.75">
      <c r="B107" s="752"/>
      <c r="C107" s="753"/>
      <c r="D107" s="754"/>
      <c r="E107" s="755" t="s">
        <v>233</v>
      </c>
      <c r="F107" s="756" t="s">
        <v>534</v>
      </c>
      <c r="G107" s="757" t="s">
        <v>235</v>
      </c>
      <c r="H107" s="758"/>
      <c r="I107" s="758"/>
      <c r="J107" s="758" t="s">
        <v>449</v>
      </c>
      <c r="K107" s="758"/>
      <c r="L107" s="759"/>
    </row>
    <row r="108" spans="2:23" ht="15.75">
      <c r="B108" s="760" t="s">
        <v>3</v>
      </c>
      <c r="C108" s="761"/>
      <c r="D108" s="762"/>
      <c r="E108" s="763" t="s">
        <v>234</v>
      </c>
      <c r="F108" s="764" t="s">
        <v>537</v>
      </c>
      <c r="G108" s="765"/>
      <c r="H108" s="765"/>
      <c r="I108" s="765"/>
      <c r="J108" s="765"/>
      <c r="K108" s="988"/>
      <c r="L108" s="988"/>
    </row>
    <row r="109" spans="2:23" ht="21.75" customHeight="1">
      <c r="B109" s="766"/>
      <c r="C109" s="750"/>
      <c r="D109" s="767"/>
      <c r="E109" s="768" t="s">
        <v>726</v>
      </c>
      <c r="F109" s="764"/>
      <c r="G109" s="770" t="s">
        <v>773</v>
      </c>
      <c r="H109" s="770" t="s">
        <v>774</v>
      </c>
      <c r="I109" s="770" t="s">
        <v>786</v>
      </c>
      <c r="J109" s="989" t="s">
        <v>549</v>
      </c>
      <c r="K109" s="990" t="s">
        <v>473</v>
      </c>
      <c r="L109" s="990" t="s">
        <v>749</v>
      </c>
    </row>
    <row r="110" spans="2:23">
      <c r="B110" s="772"/>
      <c r="C110" s="773"/>
      <c r="D110" s="774"/>
      <c r="E110" s="1683" t="s">
        <v>670</v>
      </c>
      <c r="F110" s="1684"/>
      <c r="G110" s="1684"/>
      <c r="H110" s="1684"/>
      <c r="I110" s="1685"/>
      <c r="J110" s="991"/>
      <c r="K110" s="991"/>
      <c r="L110" s="991"/>
    </row>
    <row r="111" spans="2:23">
      <c r="B111" s="1686">
        <v>1</v>
      </c>
      <c r="C111" s="1687"/>
      <c r="D111" s="1687"/>
      <c r="E111" s="1173">
        <v>2</v>
      </c>
      <c r="F111" s="776">
        <v>3</v>
      </c>
      <c r="G111" s="776">
        <v>4</v>
      </c>
      <c r="H111" s="777">
        <v>5</v>
      </c>
      <c r="I111" s="777">
        <v>6</v>
      </c>
      <c r="J111" s="776">
        <v>7</v>
      </c>
      <c r="K111" s="1149">
        <v>8</v>
      </c>
      <c r="L111" s="776">
        <v>9</v>
      </c>
    </row>
    <row r="112" spans="2:23" ht="15.75">
      <c r="B112" s="779" t="s">
        <v>672</v>
      </c>
      <c r="C112" s="780"/>
      <c r="D112" s="781"/>
      <c r="E112" s="981">
        <v>416234520000</v>
      </c>
      <c r="F112" s="811">
        <v>416234519999.99994</v>
      </c>
      <c r="G112" s="816">
        <v>336083991680</v>
      </c>
      <c r="H112" s="1175">
        <v>368989937380.78052</v>
      </c>
      <c r="I112" s="1243">
        <v>414273014380.15002</v>
      </c>
      <c r="J112" s="819">
        <v>0.80743901702338394</v>
      </c>
      <c r="K112" s="819">
        <v>0.88649528006658496</v>
      </c>
      <c r="L112" s="819">
        <v>0.99528749893245294</v>
      </c>
    </row>
    <row r="113" spans="2:12" ht="15.75">
      <c r="B113" s="783" t="s">
        <v>554</v>
      </c>
      <c r="C113" s="784"/>
      <c r="D113" s="781"/>
      <c r="E113" s="812"/>
      <c r="F113" s="812"/>
      <c r="G113" s="817"/>
      <c r="H113" s="846"/>
      <c r="I113" s="846"/>
      <c r="J113" s="782"/>
      <c r="K113" s="782"/>
      <c r="L113" s="782"/>
    </row>
    <row r="114" spans="2:12" ht="15.75">
      <c r="B114" s="786" t="s">
        <v>646</v>
      </c>
      <c r="C114" s="787" t="s">
        <v>674</v>
      </c>
      <c r="D114" s="788"/>
      <c r="E114" s="812">
        <v>222579619000</v>
      </c>
      <c r="F114" s="812">
        <v>234048781574.64981</v>
      </c>
      <c r="G114" s="817">
        <v>193070091657.3898</v>
      </c>
      <c r="H114" s="846">
        <v>212245126171.78003</v>
      </c>
      <c r="I114" s="846">
        <v>233329135589.89972</v>
      </c>
      <c r="J114" s="782">
        <v>0.82491389341332733</v>
      </c>
      <c r="K114" s="782">
        <v>0.90684140606852293</v>
      </c>
      <c r="L114" s="782">
        <v>0.99692523080056894</v>
      </c>
    </row>
    <row r="115" spans="2:12">
      <c r="B115" s="789"/>
      <c r="C115" s="790" t="s">
        <v>588</v>
      </c>
      <c r="D115" s="791"/>
      <c r="E115" s="813"/>
      <c r="F115" s="813"/>
      <c r="G115" s="818"/>
      <c r="H115" s="845"/>
      <c r="I115" s="845"/>
      <c r="J115" s="785"/>
      <c r="K115" s="785"/>
      <c r="L115" s="785"/>
    </row>
    <row r="116" spans="2:12">
      <c r="B116" s="789"/>
      <c r="C116" s="792" t="s">
        <v>676</v>
      </c>
      <c r="D116" s="791" t="s">
        <v>677</v>
      </c>
      <c r="E116" s="813">
        <v>60762707000</v>
      </c>
      <c r="F116" s="813">
        <v>61477929041</v>
      </c>
      <c r="G116" s="818">
        <v>54921401558</v>
      </c>
      <c r="H116" s="845">
        <v>59990701971</v>
      </c>
      <c r="I116" s="845">
        <v>61476628662.169998</v>
      </c>
      <c r="J116" s="785">
        <v>0.89335152329826506</v>
      </c>
      <c r="K116" s="785">
        <v>0.97580876432893238</v>
      </c>
      <c r="L116" s="785">
        <v>0.99997884803781967</v>
      </c>
    </row>
    <row r="117" spans="2:12">
      <c r="B117" s="789"/>
      <c r="C117" s="792" t="s">
        <v>679</v>
      </c>
      <c r="D117" s="791" t="s">
        <v>680</v>
      </c>
      <c r="E117" s="813">
        <v>68327537000</v>
      </c>
      <c r="F117" s="813">
        <v>58686608645.790001</v>
      </c>
      <c r="G117" s="818">
        <v>56576792884.330002</v>
      </c>
      <c r="H117" s="845">
        <v>61526571952.25</v>
      </c>
      <c r="I117" s="845">
        <v>58681675977.419998</v>
      </c>
      <c r="J117" s="785">
        <v>0.96404945165269229</v>
      </c>
      <c r="K117" s="785">
        <v>1.0483920160321571</v>
      </c>
      <c r="L117" s="785">
        <v>0.99991594899613689</v>
      </c>
    </row>
    <row r="118" spans="2:12">
      <c r="B118" s="789"/>
      <c r="C118" s="792"/>
      <c r="D118" s="791" t="s">
        <v>588</v>
      </c>
      <c r="E118" s="813"/>
      <c r="F118" s="813"/>
      <c r="G118" s="818"/>
      <c r="H118" s="845"/>
      <c r="I118" s="845"/>
      <c r="J118" s="785"/>
      <c r="K118" s="785"/>
      <c r="L118" s="785" t="e">
        <v>#DIV/0!</v>
      </c>
    </row>
    <row r="119" spans="2:12">
      <c r="B119" s="793"/>
      <c r="C119" s="792"/>
      <c r="D119" s="791" t="s">
        <v>682</v>
      </c>
      <c r="E119" s="813">
        <v>49390438000</v>
      </c>
      <c r="F119" s="813">
        <v>38924954041.790001</v>
      </c>
      <c r="G119" s="818">
        <v>39861109190.160004</v>
      </c>
      <c r="H119" s="845">
        <v>43428911105.809998</v>
      </c>
      <c r="I119" s="845">
        <v>38924954041.790001</v>
      </c>
      <c r="J119" s="785">
        <v>1.0240502569987608</v>
      </c>
      <c r="K119" s="785">
        <v>1.1157087317093433</v>
      </c>
      <c r="L119" s="785">
        <v>1</v>
      </c>
    </row>
    <row r="120" spans="2:12">
      <c r="B120" s="789"/>
      <c r="C120" s="792"/>
      <c r="D120" s="794" t="s">
        <v>684</v>
      </c>
      <c r="E120" s="813">
        <v>17368778000</v>
      </c>
      <c r="F120" s="813">
        <v>18515764000</v>
      </c>
      <c r="G120" s="818">
        <v>15584983694.17</v>
      </c>
      <c r="H120" s="845">
        <v>16907140846.440001</v>
      </c>
      <c r="I120" s="845">
        <v>18510831332.130001</v>
      </c>
      <c r="J120" s="785">
        <v>0.84171431943991082</v>
      </c>
      <c r="K120" s="785">
        <v>0.91312142704130383</v>
      </c>
      <c r="L120" s="785">
        <v>0.99973359630906944</v>
      </c>
    </row>
    <row r="121" spans="2:12" ht="45">
      <c r="B121" s="789"/>
      <c r="C121" s="796" t="s">
        <v>686</v>
      </c>
      <c r="D121" s="797" t="s">
        <v>687</v>
      </c>
      <c r="E121" s="813">
        <v>39546629000</v>
      </c>
      <c r="F121" s="813">
        <v>53339486649.090004</v>
      </c>
      <c r="G121" s="818">
        <v>43853972184.889999</v>
      </c>
      <c r="H121" s="845">
        <v>48621216042.860001</v>
      </c>
      <c r="I121" s="845">
        <v>52922463110.579994</v>
      </c>
      <c r="J121" s="785">
        <v>0.82216712120603375</v>
      </c>
      <c r="K121" s="785">
        <v>0.91154263187288287</v>
      </c>
      <c r="L121" s="785">
        <v>0.99218171068549033</v>
      </c>
    </row>
    <row r="122" spans="2:12" ht="30">
      <c r="B122" s="789"/>
      <c r="C122" s="796" t="s">
        <v>689</v>
      </c>
      <c r="D122" s="797" t="s">
        <v>690</v>
      </c>
      <c r="E122" s="813">
        <v>3054780000</v>
      </c>
      <c r="F122" s="813">
        <v>6013628775.0100002</v>
      </c>
      <c r="G122" s="818">
        <v>4771875560.6899996</v>
      </c>
      <c r="H122" s="845">
        <v>5381167987.3699999</v>
      </c>
      <c r="I122" s="845">
        <v>5907833596.5599995</v>
      </c>
      <c r="J122" s="785">
        <v>0.79351016486415293</v>
      </c>
      <c r="K122" s="785">
        <v>0.89482876125173716</v>
      </c>
      <c r="L122" s="785">
        <v>0.98240743111885476</v>
      </c>
    </row>
    <row r="123" spans="2:12">
      <c r="B123" s="789"/>
      <c r="C123" s="796" t="s">
        <v>692</v>
      </c>
      <c r="D123" s="797" t="s">
        <v>693</v>
      </c>
      <c r="E123" s="813">
        <v>16146947000</v>
      </c>
      <c r="F123" s="813">
        <v>20198521293</v>
      </c>
      <c r="G123" s="818">
        <v>16255093276.67</v>
      </c>
      <c r="H123" s="845">
        <v>17988881434.389999</v>
      </c>
      <c r="I123" s="845">
        <v>20195654518.32</v>
      </c>
      <c r="J123" s="785">
        <v>0.8047664995310011</v>
      </c>
      <c r="K123" s="785">
        <v>0.89060388002879332</v>
      </c>
      <c r="L123" s="785">
        <v>0.99985807007164462</v>
      </c>
    </row>
    <row r="124" spans="2:12" ht="15.75">
      <c r="B124" s="779" t="s">
        <v>661</v>
      </c>
      <c r="C124" s="780" t="s">
        <v>695</v>
      </c>
      <c r="D124" s="798"/>
      <c r="E124" s="812">
        <v>28476092000</v>
      </c>
      <c r="F124" s="812">
        <v>28496510209.050018</v>
      </c>
      <c r="G124" s="817">
        <v>23871049370.709972</v>
      </c>
      <c r="H124" s="846">
        <v>26063942706.709976</v>
      </c>
      <c r="I124" s="846">
        <v>28364687061.400024</v>
      </c>
      <c r="J124" s="782">
        <v>0.83768325298755086</v>
      </c>
      <c r="K124" s="782">
        <v>0.91463630162097886</v>
      </c>
      <c r="L124" s="782">
        <v>0.99537405995741435</v>
      </c>
    </row>
    <row r="125" spans="2:12" ht="15.75">
      <c r="B125" s="799" t="s">
        <v>697</v>
      </c>
      <c r="C125" s="780" t="s">
        <v>698</v>
      </c>
      <c r="D125" s="798"/>
      <c r="E125" s="812">
        <v>81440065000</v>
      </c>
      <c r="F125" s="812">
        <v>78815882531.660172</v>
      </c>
      <c r="G125" s="817">
        <v>60317951659.460258</v>
      </c>
      <c r="H125" s="846">
        <v>66974529658.000427</v>
      </c>
      <c r="I125" s="846">
        <v>78197306328.980164</v>
      </c>
      <c r="J125" s="782">
        <v>0.76530198891360079</v>
      </c>
      <c r="K125" s="782">
        <v>0.84975930620451912</v>
      </c>
      <c r="L125" s="782">
        <v>0.99215163006730878</v>
      </c>
    </row>
    <row r="126" spans="2:12" ht="15.75">
      <c r="B126" s="799"/>
      <c r="C126" s="790" t="s">
        <v>588</v>
      </c>
      <c r="D126" s="798"/>
      <c r="E126" s="813"/>
      <c r="F126" s="813"/>
      <c r="G126" s="818"/>
      <c r="H126" s="845"/>
      <c r="I126" s="845"/>
      <c r="J126" s="782"/>
      <c r="K126" s="785"/>
      <c r="L126" s="785"/>
    </row>
    <row r="127" spans="2:12" ht="15.75">
      <c r="B127" s="799"/>
      <c r="C127" s="792" t="s">
        <v>700</v>
      </c>
      <c r="D127" s="791" t="s">
        <v>701</v>
      </c>
      <c r="E127" s="813">
        <v>51110861000</v>
      </c>
      <c r="F127" s="813">
        <v>51832884636.740013</v>
      </c>
      <c r="G127" s="818">
        <v>41917518628.470001</v>
      </c>
      <c r="H127" s="845">
        <v>46043425104.409988</v>
      </c>
      <c r="I127" s="845">
        <v>51668181274.93</v>
      </c>
      <c r="J127" s="785">
        <v>0.80870510916458171</v>
      </c>
      <c r="K127" s="785">
        <v>0.88830528007645637</v>
      </c>
      <c r="L127" s="785">
        <v>0.99682241567367313</v>
      </c>
    </row>
    <row r="128" spans="2:12" ht="15.75">
      <c r="B128" s="799"/>
      <c r="C128" s="792" t="s">
        <v>703</v>
      </c>
      <c r="D128" s="791" t="s">
        <v>704</v>
      </c>
      <c r="E128" s="813">
        <v>20361288000</v>
      </c>
      <c r="F128" s="813">
        <v>21405041055.179996</v>
      </c>
      <c r="G128" s="818">
        <v>13816576850.450003</v>
      </c>
      <c r="H128" s="845">
        <v>15880979145.060001</v>
      </c>
      <c r="I128" s="845">
        <v>21112688808.249985</v>
      </c>
      <c r="J128" s="785">
        <v>0.64548238028753546</v>
      </c>
      <c r="K128" s="785">
        <v>0.74192705840275985</v>
      </c>
      <c r="L128" s="785">
        <v>0.98634189739807754</v>
      </c>
    </row>
    <row r="129" spans="2:12" ht="15.75">
      <c r="B129" s="799" t="s">
        <v>706</v>
      </c>
      <c r="C129" s="780" t="s">
        <v>707</v>
      </c>
      <c r="D129" s="798"/>
      <c r="E129" s="812">
        <v>21783880000</v>
      </c>
      <c r="F129" s="812">
        <v>18784374392.230007</v>
      </c>
      <c r="G129" s="817">
        <v>8756799292.590004</v>
      </c>
      <c r="H129" s="846">
        <v>10741544405.150011</v>
      </c>
      <c r="I129" s="846">
        <v>18610437467.619995</v>
      </c>
      <c r="J129" s="782">
        <v>0.46617465717741324</v>
      </c>
      <c r="K129" s="782">
        <v>0.57183402443219811</v>
      </c>
      <c r="L129" s="782">
        <v>0.99074033976441822</v>
      </c>
    </row>
    <row r="130" spans="2:12" ht="15.75">
      <c r="B130" s="799"/>
      <c r="C130" s="790" t="s">
        <v>588</v>
      </c>
      <c r="D130" s="798"/>
      <c r="E130" s="813"/>
      <c r="F130" s="813"/>
      <c r="G130" s="818"/>
      <c r="H130" s="845"/>
      <c r="I130" s="845"/>
      <c r="J130" s="782"/>
      <c r="K130" s="782"/>
      <c r="L130" s="785"/>
    </row>
    <row r="131" spans="2:12" ht="30">
      <c r="B131" s="799"/>
      <c r="C131" s="796" t="s">
        <v>709</v>
      </c>
      <c r="D131" s="800" t="s">
        <v>710</v>
      </c>
      <c r="E131" s="813">
        <v>14847721000</v>
      </c>
      <c r="F131" s="813">
        <v>14526488440.800001</v>
      </c>
      <c r="G131" s="845">
        <v>6327457785.4099998</v>
      </c>
      <c r="H131" s="845">
        <v>7875070288.4599943</v>
      </c>
      <c r="I131" s="845">
        <v>14447369163.490011</v>
      </c>
      <c r="J131" s="785">
        <v>0.43558068498084557</v>
      </c>
      <c r="K131" s="785">
        <v>0.54211796061748696</v>
      </c>
      <c r="L131" s="785">
        <v>0.99455344781827859</v>
      </c>
    </row>
    <row r="132" spans="2:12" ht="45">
      <c r="B132" s="799"/>
      <c r="C132" s="796" t="s">
        <v>712</v>
      </c>
      <c r="D132" s="800" t="s">
        <v>713</v>
      </c>
      <c r="E132" s="813">
        <v>43339000</v>
      </c>
      <c r="F132" s="813">
        <v>169952777.15000001</v>
      </c>
      <c r="G132" s="845">
        <v>94081446.830000013</v>
      </c>
      <c r="H132" s="845">
        <v>110368492.00000001</v>
      </c>
      <c r="I132" s="845">
        <v>167108021.33000001</v>
      </c>
      <c r="J132" s="785">
        <v>0.55357404808374444</v>
      </c>
      <c r="K132" s="785">
        <v>0.64940681670996758</v>
      </c>
      <c r="L132" s="785">
        <v>0.98326149258808981</v>
      </c>
    </row>
    <row r="133" spans="2:12" ht="30">
      <c r="B133" s="799"/>
      <c r="C133" s="796" t="s">
        <v>715</v>
      </c>
      <c r="D133" s="800" t="s">
        <v>716</v>
      </c>
      <c r="E133" s="814">
        <v>35700000</v>
      </c>
      <c r="F133" s="814">
        <v>668921613.95000017</v>
      </c>
      <c r="G133" s="845">
        <v>328509831.61999995</v>
      </c>
      <c r="H133" s="845">
        <v>385487452.06000006</v>
      </c>
      <c r="I133" s="845">
        <v>655383796.38000011</v>
      </c>
      <c r="J133" s="785">
        <v>0.49110362824149234</v>
      </c>
      <c r="K133" s="785">
        <v>0.57628194996374282</v>
      </c>
      <c r="L133" s="785">
        <v>0.97976172799969963</v>
      </c>
    </row>
    <row r="134" spans="2:12" ht="15.75">
      <c r="B134" s="802" t="s">
        <v>718</v>
      </c>
      <c r="C134" s="803" t="s">
        <v>719</v>
      </c>
      <c r="D134" s="804"/>
      <c r="E134" s="812">
        <v>29199900000</v>
      </c>
      <c r="F134" s="812">
        <v>27345893000</v>
      </c>
      <c r="G134" s="824">
        <v>24953096389.610001</v>
      </c>
      <c r="H134" s="824">
        <v>26413986211.220001</v>
      </c>
      <c r="I134" s="824">
        <v>27336009369.27</v>
      </c>
      <c r="J134" s="782">
        <v>0.91249886736593322</v>
      </c>
      <c r="K134" s="782">
        <v>0.96592150825793111</v>
      </c>
      <c r="L134" s="782">
        <v>0.99963856983094324</v>
      </c>
    </row>
    <row r="135" spans="2:12" ht="15.75">
      <c r="B135" s="802" t="s">
        <v>721</v>
      </c>
      <c r="C135" s="803" t="s">
        <v>722</v>
      </c>
      <c r="D135" s="804"/>
      <c r="E135" s="812">
        <v>22207223000</v>
      </c>
      <c r="F135" s="812">
        <v>21719914613.66</v>
      </c>
      <c r="G135" s="846">
        <v>19711986003.839996</v>
      </c>
      <c r="H135" s="846">
        <v>20603125114.390003</v>
      </c>
      <c r="I135" s="846">
        <v>21719914608.329998</v>
      </c>
      <c r="J135" s="782">
        <v>0.90755356797962805</v>
      </c>
      <c r="K135" s="782">
        <v>0.94858223344176362</v>
      </c>
      <c r="L135" s="782">
        <v>0.99999999975460296</v>
      </c>
    </row>
    <row r="136" spans="2:12" ht="15.75">
      <c r="B136" s="805" t="s">
        <v>724</v>
      </c>
      <c r="C136" s="806" t="s">
        <v>725</v>
      </c>
      <c r="D136" s="807"/>
      <c r="E136" s="815">
        <v>10547741000</v>
      </c>
      <c r="F136" s="815">
        <v>7023163678.7500029</v>
      </c>
      <c r="G136" s="847">
        <v>5403017306.3999987</v>
      </c>
      <c r="H136" s="847">
        <v>5947683113.5300045</v>
      </c>
      <c r="I136" s="847">
        <v>6714370429.6499891</v>
      </c>
      <c r="J136" s="808">
        <v>0.76931388097189257</v>
      </c>
      <c r="K136" s="808">
        <v>0.84686665235012515</v>
      </c>
      <c r="L136" s="808">
        <v>0.95603217250448969</v>
      </c>
    </row>
    <row r="138" spans="2:12" ht="18">
      <c r="B138" s="825" t="s">
        <v>785</v>
      </c>
    </row>
  </sheetData>
  <mergeCells count="9">
    <mergeCell ref="E110:I110"/>
    <mergeCell ref="B111:D111"/>
    <mergeCell ref="E76:I76"/>
    <mergeCell ref="B77:D77"/>
    <mergeCell ref="B2:L2"/>
    <mergeCell ref="E8:I8"/>
    <mergeCell ref="B9:D9"/>
    <mergeCell ref="E42:I42"/>
    <mergeCell ref="B43:D43"/>
  </mergeCells>
  <conditionalFormatting sqref="J44:J68">
    <cfRule type="containsErrors" dxfId="8" priority="12">
      <formula>ISERROR(J44)</formula>
    </cfRule>
  </conditionalFormatting>
  <conditionalFormatting sqref="J10:J34">
    <cfRule type="containsErrors" dxfId="7" priority="10">
      <formula>ISERROR(J10)</formula>
    </cfRule>
  </conditionalFormatting>
  <conditionalFormatting sqref="K10:K34">
    <cfRule type="containsErrors" dxfId="6" priority="9">
      <formula>ISERROR(K10)</formula>
    </cfRule>
  </conditionalFormatting>
  <conditionalFormatting sqref="K44:K68">
    <cfRule type="containsErrors" dxfId="5" priority="8">
      <formula>ISERROR(K44)</formula>
    </cfRule>
  </conditionalFormatting>
  <conditionalFormatting sqref="J78:J102">
    <cfRule type="containsErrors" dxfId="4" priority="7">
      <formula>ISERROR(J78)</formula>
    </cfRule>
  </conditionalFormatting>
  <conditionalFormatting sqref="K78:K102">
    <cfRule type="containsErrors" dxfId="3" priority="6">
      <formula>ISERROR(K78)</formula>
    </cfRule>
  </conditionalFormatting>
  <conditionalFormatting sqref="J112:J136">
    <cfRule type="containsErrors" dxfId="2" priority="5">
      <formula>ISERROR(J112)</formula>
    </cfRule>
  </conditionalFormatting>
  <conditionalFormatting sqref="K112:K136">
    <cfRule type="containsErrors" dxfId="1" priority="2">
      <formula>ISERROR(K112)</formula>
    </cfRule>
  </conditionalFormatting>
  <conditionalFormatting sqref="L112:L136">
    <cfRule type="containsErrors" dxfId="0" priority="1">
      <formula>ISERROR(L112)</formula>
    </cfRule>
  </conditionalFormatting>
  <printOptions horizontalCentered="1" gridLinesSet="0"/>
  <pageMargins left="0.59055118110236227" right="0.39370078740157483" top="0.62992125984251968" bottom="0.19685039370078741" header="0.43307086614173229" footer="0"/>
  <pageSetup paperSize="9" scale="73" firstPageNumber="24" fitToWidth="0" fitToHeight="4" orientation="landscape" useFirstPageNumber="1" r:id="rId1"/>
  <headerFooter alignWithMargins="0">
    <oddHeader>&amp;C&amp;"Helv,Standardowy"&amp;12- &amp;P -</oddHeader>
  </headerFooter>
  <rowBreaks count="3" manualBreakCount="3">
    <brk id="36" min="1" max="11" man="1"/>
    <brk id="70" min="1" max="11" man="1"/>
    <brk id="10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31</vt:i4>
      </vt:variant>
      <vt:variant>
        <vt:lpstr>Zakresy nazwane</vt:lpstr>
      </vt:variant>
      <vt:variant>
        <vt:i4>58</vt:i4>
      </vt:variant>
    </vt:vector>
  </HeadingPairs>
  <TitlesOfParts>
    <vt:vector size="89" baseType="lpstr">
      <vt:lpstr>TYTUŁ</vt:lpstr>
      <vt:lpstr>SPIS TREŚCI   </vt:lpstr>
      <vt:lpstr>UWAGA</vt:lpstr>
      <vt:lpstr>TABLICA 1</vt:lpstr>
      <vt:lpstr>TABLICA 2</vt:lpstr>
      <vt:lpstr>TABLICA 3</vt:lpstr>
      <vt:lpstr>TABLICA 4 </vt:lpstr>
      <vt:lpstr>TABLICA 5</vt:lpstr>
      <vt:lpstr>TABLICA 6</vt:lpstr>
      <vt:lpstr>TABLICA  7</vt:lpstr>
      <vt:lpstr>TABLICA 8 </vt:lpstr>
      <vt:lpstr>TABLICA 9 </vt:lpstr>
      <vt:lpstr>TABLICA 10 </vt:lpstr>
      <vt:lpstr>TABLICA 11</vt:lpstr>
      <vt:lpstr>TABLICA 12</vt:lpstr>
      <vt:lpstr>TABLICA 13</vt:lpstr>
      <vt:lpstr>TABLICA 14</vt:lpstr>
      <vt:lpstr>TABLICA 15 </vt:lpstr>
      <vt:lpstr>TABLICA 16</vt:lpstr>
      <vt:lpstr>TYTUŁ-środ.europejskie</vt:lpstr>
      <vt:lpstr>TABLICA 17</vt:lpstr>
      <vt:lpstr>TABLICA 18</vt:lpstr>
      <vt:lpstr>TABLICA 19</vt:lpstr>
      <vt:lpstr>TABLICA 20</vt:lpstr>
      <vt:lpstr>WYKRES1</vt:lpstr>
      <vt:lpstr>WYKRES2</vt:lpstr>
      <vt:lpstr>WYKRES3</vt:lpstr>
      <vt:lpstr>WYKRES4</vt:lpstr>
      <vt:lpstr>WYKRES5</vt:lpstr>
      <vt:lpstr>WYKRES6</vt:lpstr>
      <vt:lpstr>WYKRES7</vt:lpstr>
      <vt:lpstr>'TABLICA 2'!_Ver2</vt:lpstr>
      <vt:lpstr>'SPIS TREŚCI   '!Obszar_wydruku</vt:lpstr>
      <vt:lpstr>'TABLICA  7'!Obszar_wydruku</vt:lpstr>
      <vt:lpstr>'TABLICA 1'!Obszar_wydruku</vt:lpstr>
      <vt:lpstr>'TABLICA 10 '!Obszar_wydruku</vt:lpstr>
      <vt:lpstr>'TABLICA 11'!Obszar_wydruku</vt:lpstr>
      <vt:lpstr>'TABLICA 12'!Obszar_wydruku</vt:lpstr>
      <vt:lpstr>'TABLICA 13'!Obszar_wydruku</vt:lpstr>
      <vt:lpstr>'TABLICA 14'!Obszar_wydruku</vt:lpstr>
      <vt:lpstr>'TABLICA 15 '!Obszar_wydruku</vt:lpstr>
      <vt:lpstr>'TABLICA 16'!Obszar_wydruku</vt:lpstr>
      <vt:lpstr>'TABLICA 17'!Obszar_wydruku</vt:lpstr>
      <vt:lpstr>'TABLICA 18'!Obszar_wydruku</vt:lpstr>
      <vt:lpstr>'TABLICA 19'!Obszar_wydruku</vt:lpstr>
      <vt:lpstr>'TABLICA 2'!Obszar_wydruku</vt:lpstr>
      <vt:lpstr>'TABLICA 20'!Obszar_wydruku</vt:lpstr>
      <vt:lpstr>'TABLICA 3'!Obszar_wydruku</vt:lpstr>
      <vt:lpstr>'TABLICA 4 '!Obszar_wydruku</vt:lpstr>
      <vt:lpstr>'TABLICA 5'!Obszar_wydruku</vt:lpstr>
      <vt:lpstr>'TABLICA 6'!Obszar_wydruku</vt:lpstr>
      <vt:lpstr>'TABLICA 8 '!Obszar_wydruku</vt:lpstr>
      <vt:lpstr>'TABLICA 9 '!Obszar_wydruku</vt:lpstr>
      <vt:lpstr>'TYTUŁ-środ.europejskie'!Obszar_wydruku</vt:lpstr>
      <vt:lpstr>WYKRES1!Obszar_wydruku</vt:lpstr>
      <vt:lpstr>WYKRES2!Obszar_wydruku</vt:lpstr>
      <vt:lpstr>WYKRES3!Obszar_wydruku</vt:lpstr>
      <vt:lpstr>WYKRES4!Obszar_wydruku</vt:lpstr>
      <vt:lpstr>WYKRES5!Obszar_wydruku</vt:lpstr>
      <vt:lpstr>WYKRES6!Obszar_wydruku</vt:lpstr>
      <vt:lpstr>WYKRES7!Obszar_wydruku</vt:lpstr>
      <vt:lpstr>'SPIS TREŚCI   '!Print_Area_MI</vt:lpstr>
      <vt:lpstr>'TABLICA 11'!Print_Area_MI</vt:lpstr>
      <vt:lpstr>'TABLICA 12'!Print_Area_MI</vt:lpstr>
      <vt:lpstr>'TABLICA 13'!Print_Area_MI</vt:lpstr>
      <vt:lpstr>'TABLICA 14'!Print_Area_MI</vt:lpstr>
      <vt:lpstr>'TABLICA 15 '!Print_Area_MI</vt:lpstr>
      <vt:lpstr>'TABLICA 4 '!Print_Area_MI</vt:lpstr>
      <vt:lpstr>'TABLICA 5'!Print_Area_MI</vt:lpstr>
      <vt:lpstr>'TABLICA  7'!Print_Titles_MI</vt:lpstr>
      <vt:lpstr>'TABLICA 10 '!Print_Titles_MI</vt:lpstr>
      <vt:lpstr>'TABLICA 9 '!Print_Titles_MI</vt:lpstr>
      <vt:lpstr>'TABLICA  7'!Tytuły_wydruku</vt:lpstr>
      <vt:lpstr>'TABLICA 1'!Tytuły_wydruku</vt:lpstr>
      <vt:lpstr>'TABLICA 10 '!Tytuły_wydruku</vt:lpstr>
      <vt:lpstr>'TABLICA 11'!Tytuły_wydruku</vt:lpstr>
      <vt:lpstr>'TABLICA 12'!Tytuły_wydruku</vt:lpstr>
      <vt:lpstr>'TABLICA 13'!Tytuły_wydruku</vt:lpstr>
      <vt:lpstr>'TABLICA 14'!Tytuły_wydruku</vt:lpstr>
      <vt:lpstr>'TABLICA 17'!Tytuły_wydruku</vt:lpstr>
      <vt:lpstr>'TABLICA 18'!Tytuły_wydruku</vt:lpstr>
      <vt:lpstr>'TABLICA 19'!Tytuły_wydruku</vt:lpstr>
      <vt:lpstr>'TABLICA 20'!Tytuły_wydruku</vt:lpstr>
      <vt:lpstr>'TABLICA 3'!Tytuły_wydruku</vt:lpstr>
      <vt:lpstr>'TABLICA 4 '!Tytuły_wydruku</vt:lpstr>
      <vt:lpstr>'TABLICA 5'!Tytuły_wydruku</vt:lpstr>
      <vt:lpstr>'TABLICA 6'!Tytuły_wydruku</vt:lpstr>
      <vt:lpstr>'TABLICA 8 '!Tytuły_wydruku</vt:lpstr>
      <vt:lpstr>'TABLICA 9 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Sprawozdanie operatywne za styczeń - grudzień 2019 r.</dc:title>
  <cp:lastPrinted>2020-05-28T10:35:20Z</cp:lastPrinted>
  <dcterms:created xsi:type="dcterms:W3CDTF">2019-07-31T09:18:36Z</dcterms:created>
  <dcterms:modified xsi:type="dcterms:W3CDTF">2020-06-01T11:18:45Z</dcterms:modified>
</cp:coreProperties>
</file>