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0920"/>
  </bookViews>
  <sheets>
    <sheet name="Arkusz1" sheetId="1" r:id="rId1"/>
  </sheets>
  <calcPr calcId="114210"/>
</workbook>
</file>

<file path=xl/calcChain.xml><?xml version="1.0" encoding="utf-8"?>
<calcChain xmlns="http://schemas.openxmlformats.org/spreadsheetml/2006/main">
  <c r="W39" i="1"/>
  <c r="W36"/>
  <c r="W33"/>
  <c r="W28"/>
  <c r="U28"/>
  <c r="G28"/>
  <c r="U35"/>
  <c r="W35"/>
  <c r="V35"/>
  <c r="X35"/>
  <c r="Y81"/>
  <c r="L17"/>
  <c r="G73"/>
  <c r="U16"/>
  <c r="U17"/>
  <c r="U18"/>
  <c r="V18"/>
  <c r="U19"/>
  <c r="W19"/>
  <c r="X19"/>
  <c r="U20"/>
  <c r="U21"/>
  <c r="W21"/>
  <c r="X21"/>
  <c r="U22"/>
  <c r="U23"/>
  <c r="U24"/>
  <c r="W24"/>
  <c r="U25"/>
  <c r="W25"/>
  <c r="U26"/>
  <c r="W26"/>
  <c r="U27"/>
  <c r="W27"/>
  <c r="X28"/>
  <c r="U30"/>
  <c r="U31"/>
  <c r="W31"/>
  <c r="V31"/>
  <c r="X31"/>
  <c r="W32"/>
  <c r="U34"/>
  <c r="X34"/>
  <c r="V34"/>
  <c r="W34"/>
  <c r="U36"/>
  <c r="U37"/>
  <c r="W37"/>
  <c r="U38"/>
  <c r="W38"/>
  <c r="X38"/>
  <c r="U39"/>
  <c r="U40"/>
  <c r="U41"/>
  <c r="U42"/>
  <c r="X42"/>
  <c r="U43"/>
  <c r="V43"/>
  <c r="U44"/>
  <c r="U45"/>
  <c r="V45"/>
  <c r="U46"/>
  <c r="W46"/>
  <c r="X46"/>
  <c r="U47"/>
  <c r="U48"/>
  <c r="W48"/>
  <c r="U49"/>
  <c r="V49"/>
  <c r="U50"/>
  <c r="V50"/>
  <c r="U52"/>
  <c r="W52"/>
  <c r="U53"/>
  <c r="W53"/>
  <c r="U54"/>
  <c r="W54"/>
  <c r="W55"/>
  <c r="U56"/>
  <c r="U57"/>
  <c r="V57"/>
  <c r="U58"/>
  <c r="W58"/>
  <c r="U59"/>
  <c r="W60"/>
  <c r="V60"/>
  <c r="X60"/>
  <c r="U61"/>
  <c r="W61"/>
  <c r="U62"/>
  <c r="U63"/>
  <c r="W63"/>
  <c r="U64"/>
  <c r="V64"/>
  <c r="X64"/>
  <c r="U65"/>
  <c r="W65"/>
  <c r="X65"/>
  <c r="U66"/>
  <c r="W67"/>
  <c r="X67"/>
  <c r="U68"/>
  <c r="V68"/>
  <c r="U69"/>
  <c r="U70"/>
  <c r="W70"/>
  <c r="U71"/>
  <c r="W71"/>
  <c r="X71"/>
  <c r="U72"/>
  <c r="W72"/>
  <c r="X72"/>
  <c r="U73"/>
  <c r="V73"/>
  <c r="X73"/>
  <c r="U74"/>
  <c r="W74"/>
  <c r="V74"/>
  <c r="U75"/>
  <c r="W75"/>
  <c r="U76"/>
  <c r="W76"/>
  <c r="U77"/>
  <c r="U78"/>
  <c r="X78"/>
  <c r="W78"/>
  <c r="V78"/>
  <c r="U79"/>
  <c r="V79"/>
  <c r="X79"/>
  <c r="U80"/>
  <c r="U15"/>
  <c r="S81"/>
  <c r="T81"/>
  <c r="R81"/>
  <c r="N81"/>
  <c r="O81"/>
  <c r="P81"/>
  <c r="M81"/>
  <c r="Q81"/>
  <c r="Z81"/>
  <c r="L38"/>
  <c r="L40"/>
  <c r="L50"/>
  <c r="G47"/>
  <c r="G49"/>
  <c r="G50"/>
  <c r="G52"/>
  <c r="G53"/>
  <c r="G54"/>
  <c r="G56"/>
  <c r="G57"/>
  <c r="G58"/>
  <c r="G60"/>
  <c r="G61"/>
  <c r="G62"/>
  <c r="G64"/>
  <c r="G66"/>
  <c r="G67"/>
  <c r="G69"/>
  <c r="G70"/>
  <c r="V77"/>
  <c r="X77"/>
  <c r="W77"/>
  <c r="L70"/>
  <c r="L71"/>
  <c r="G72"/>
  <c r="G75"/>
  <c r="G76"/>
  <c r="G77"/>
  <c r="G78"/>
  <c r="G16"/>
  <c r="G18"/>
  <c r="G20"/>
  <c r="G21"/>
  <c r="G22"/>
  <c r="G23"/>
  <c r="G24"/>
  <c r="G25"/>
  <c r="G26"/>
  <c r="G27"/>
  <c r="G29"/>
  <c r="G33"/>
  <c r="G34"/>
  <c r="G36"/>
  <c r="G39"/>
  <c r="G43"/>
  <c r="G44"/>
  <c r="G15"/>
  <c r="L16"/>
  <c r="L18"/>
  <c r="L21"/>
  <c r="L22"/>
  <c r="L27"/>
  <c r="L34"/>
  <c r="W20"/>
  <c r="X20"/>
  <c r="V30"/>
  <c r="K81"/>
  <c r="J81"/>
  <c r="I81"/>
  <c r="G80"/>
  <c r="H81"/>
  <c r="V47"/>
  <c r="W47"/>
  <c r="W40"/>
  <c r="W69"/>
  <c r="X69"/>
  <c r="W29"/>
  <c r="X29"/>
  <c r="V24"/>
  <c r="V17"/>
  <c r="W17"/>
  <c r="V62"/>
  <c r="W62"/>
  <c r="X62"/>
  <c r="W44"/>
  <c r="V23"/>
  <c r="W16"/>
  <c r="X16"/>
  <c r="W23"/>
  <c r="X23"/>
  <c r="X36"/>
  <c r="W49"/>
  <c r="X49"/>
  <c r="X33"/>
  <c r="V40"/>
  <c r="V52"/>
  <c r="X52"/>
  <c r="W80"/>
  <c r="V55"/>
  <c r="X55"/>
  <c r="X32"/>
  <c r="V46"/>
  <c r="X51"/>
  <c r="V72"/>
  <c r="W50"/>
  <c r="W57"/>
  <c r="X57"/>
  <c r="V26"/>
  <c r="X26"/>
  <c r="X24"/>
  <c r="W79"/>
  <c r="W64"/>
  <c r="X17"/>
  <c r="V22"/>
  <c r="X22"/>
  <c r="X47"/>
  <c r="V48"/>
  <c r="W45"/>
  <c r="X45"/>
  <c r="V27"/>
  <c r="X27"/>
  <c r="V61"/>
  <c r="X61"/>
  <c r="G81"/>
  <c r="X44"/>
  <c r="V56"/>
  <c r="X56"/>
  <c r="W56"/>
  <c r="X74"/>
  <c r="W22"/>
  <c r="V80"/>
  <c r="X80"/>
  <c r="V70"/>
  <c r="X70"/>
  <c r="X40"/>
  <c r="L81"/>
  <c r="V66"/>
  <c r="W66"/>
  <c r="W59"/>
  <c r="X59"/>
  <c r="W73"/>
  <c r="V71"/>
  <c r="V54"/>
  <c r="X54"/>
  <c r="V76"/>
  <c r="W15"/>
  <c r="X15"/>
  <c r="V75"/>
  <c r="X75"/>
  <c r="V41"/>
  <c r="X41"/>
  <c r="W41"/>
  <c r="W30"/>
  <c r="X30"/>
  <c r="V25"/>
  <c r="X25"/>
  <c r="U81"/>
  <c r="X66"/>
  <c r="X18"/>
  <c r="X53"/>
  <c r="X58"/>
  <c r="V63"/>
  <c r="X63"/>
  <c r="X39"/>
  <c r="W18"/>
  <c r="W68"/>
  <c r="X68"/>
  <c r="X76"/>
  <c r="X50"/>
  <c r="X48"/>
  <c r="W43"/>
  <c r="X43"/>
  <c r="X37"/>
  <c r="X81"/>
  <c r="V81"/>
  <c r="W81"/>
</calcChain>
</file>

<file path=xl/sharedStrings.xml><?xml version="1.0" encoding="utf-8"?>
<sst xmlns="http://schemas.openxmlformats.org/spreadsheetml/2006/main" count="380" uniqueCount="220">
  <si>
    <t>Załącznik nr 3</t>
  </si>
  <si>
    <t>Lp.</t>
  </si>
  <si>
    <t>Gmina/powiat</t>
  </si>
  <si>
    <t xml:space="preserve">Koszt ubezpieczeń OC lub NNW asystentów </t>
  </si>
  <si>
    <t>Wkład własny</t>
  </si>
  <si>
    <t>Liczba punktów uzyskanych przez gminę/powiat w ramach oceny formalnej i merytorycznej wniosku dokonanej przez Wojewodę</t>
  </si>
  <si>
    <t>Ogółem</t>
  </si>
  <si>
    <t>RAZEM dla województwa</t>
  </si>
  <si>
    <t xml:space="preserve">Załącznik nr 3 do Programu
Ministra Rodziny i Polityki Społecznej
„Asystent osobisty osoby niepełnosprawnej” – edycja 2023
 </t>
  </si>
  <si>
    <t>Dla osób
z orzeczeniem o znacznym stopniu niepełnosprawności z niepełnosprawnością sprzężoną</t>
  </si>
  <si>
    <t>Typ gminy/powiatu</t>
  </si>
  <si>
    <t>6a</t>
  </si>
  <si>
    <t>6b</t>
  </si>
  <si>
    <t>6c</t>
  </si>
  <si>
    <t>6d</t>
  </si>
  <si>
    <t>Adres wnioskodawcy</t>
  </si>
  <si>
    <t>Liczba godzin usługi asystencji osobistej</t>
  </si>
  <si>
    <t xml:space="preserve">Koszt zakupu jednorazowych biletów komunikacji publicznej/prywatnej dla asystentów towarzyszącyh uczestnikowi oraz koszt przejazdu asystentów własnym/udostępnionym przez osobę trzecią/innym środkiem transportu np. taksówką w związku z wyjazdami, które dotyczą realizacji usług wymienionych w treści Programu oraz
koszt zakupu biletów wstępu na wydarzenia kulturalne, rozrywkowe, sportowe lub społeczne itp. dla asystenta towarzyszącego uczestnikowi </t>
  </si>
  <si>
    <t>Dla osób z orzeczeniem o znacznym stopniu niepełnosprawności</t>
  </si>
  <si>
    <t>Dla osób z orzeczeniem o umiarkowanym stopniu niepełnosprawności</t>
  </si>
  <si>
    <t>Dla dzieci w wieku do 16 r.ż. spełniających zapisy działu III Programu</t>
  </si>
  <si>
    <t>Liczba osób
z orzeczeniem o znacznym stopniu niepełnosprawności z niepełnosprawnością sprzężoną</t>
  </si>
  <si>
    <t>Liczba osób z orzeczeniem o znacznym stopniu niepełnosprawności</t>
  </si>
  <si>
    <t>Liczba osób z orzeczeniem o umiarkowanym stopniu niepełnosprawności</t>
  </si>
  <si>
    <t xml:space="preserve">Liczba dzieci w wieku do 16 r.ż. spełniających zapisy działu III Programu </t>
  </si>
  <si>
    <t>Data złożenia wniosku do Wojewody</t>
  </si>
  <si>
    <t>7a</t>
  </si>
  <si>
    <t>7b</t>
  </si>
  <si>
    <t>7c</t>
  </si>
  <si>
    <t>7d</t>
  </si>
  <si>
    <t>Koszt wynagrodzenia asystentów za wykonaną usługę asystencji osobistej</t>
  </si>
  <si>
    <t>Razem koszty realizacji usługi asystencji osobistej                       (suma z kolumn 9-11)</t>
  </si>
  <si>
    <t xml:space="preserve">Koszty obsługi Programu dla Wojewody (nie większe niż 0,5 % wnioskowanej kwoty na realizację Programu przez gminę/powiat z kolumny 12) </t>
  </si>
  <si>
    <t>Wnioskowana kwota środków Funduszu Solidarnościowego na realizację Programu (suma z kolumn 12-14)</t>
  </si>
  <si>
    <t>Liczba  osób
niepełnosprawnych, którym zostaną przyznane usługi asystencji osobistej</t>
  </si>
  <si>
    <t>Planowana liczba asystentów osób niepełnosprawnych</t>
  </si>
  <si>
    <t>Koszty obsługi Programu dla gminy/powiatu (nie większe niż 2% wnioskowanych środków na jego realizację, tj. nie więcej niż 2% kwoty z kolumny 12)</t>
  </si>
  <si>
    <t>Gmina Strzelce</t>
  </si>
  <si>
    <t>gmina wiejska</t>
  </si>
  <si>
    <t>07.11.2022</t>
  </si>
  <si>
    <t>Gmina Zduny</t>
  </si>
  <si>
    <t>Gmina Stryków</t>
  </si>
  <si>
    <t>Gmina Ksawerów</t>
  </si>
  <si>
    <t>Gmina Maków</t>
  </si>
  <si>
    <t>Gmina Zgierz</t>
  </si>
  <si>
    <t>Gmina Warta</t>
  </si>
  <si>
    <t>miejsko-wiejska</t>
  </si>
  <si>
    <t>Miasto Łódź</t>
  </si>
  <si>
    <t>Gmina Pątnów</t>
  </si>
  <si>
    <t>Gmina Dobroń</t>
  </si>
  <si>
    <t>Miasto Pabianice</t>
  </si>
  <si>
    <t>Gmina Ujazd</t>
  </si>
  <si>
    <t>Gmina Rokiciny</t>
  </si>
  <si>
    <t>Miasto Rawa Mazowiecka</t>
  </si>
  <si>
    <t>Gmina Lubochnia</t>
  </si>
  <si>
    <t>Powiat Łódzki Wschodni, Al. J. Piłsudskiego 133 D, 92-318 Łódź</t>
  </si>
  <si>
    <t>28.10.2022</t>
  </si>
  <si>
    <t>miejsko-gminny</t>
  </si>
  <si>
    <t>Gmina Zduny, 99-440 Zduny, Zduny 1C</t>
  </si>
  <si>
    <t>08.11.2022</t>
  </si>
  <si>
    <t>Gmina Ksawerów, 95-054 Ksawerów, ul.  Kościuszki 3 h</t>
  </si>
  <si>
    <t>Gmina Maków, 96-124 Maków u. Akcajowa 2 a</t>
  </si>
  <si>
    <t>Gmina Zgierz, 95-100 Zgierz, ul. Łęczycka 4</t>
  </si>
  <si>
    <t>09.11.2022</t>
  </si>
  <si>
    <t>gmina miejsko-wiejska</t>
  </si>
  <si>
    <t>Gmina Miasto Łowicz</t>
  </si>
  <si>
    <t>gmina miejska</t>
  </si>
  <si>
    <t>Gmina Miasto Łowicz,                         99-400 Łowicz , ul. Pl. Stary Rynek 1</t>
  </si>
  <si>
    <t>Gmina Dobroń, 95-082 Dobroń, ul. 11 Listopada 9</t>
  </si>
  <si>
    <t>09.11.2022,                       16.11.2022 (korekta)</t>
  </si>
  <si>
    <t>Powiat  Wieluński</t>
  </si>
  <si>
    <t xml:space="preserve"> powiat ziemski</t>
  </si>
  <si>
    <t xml:space="preserve"> Gmina Gidle</t>
  </si>
  <si>
    <t>09.11.2022,                          17.11.2022 (korekta)</t>
  </si>
  <si>
    <t>Gmina Rokiciny,                        97-221 Rokiciny-Kolonia, ul. Tomaszowska 9</t>
  </si>
  <si>
    <t>10.11.2022</t>
  </si>
  <si>
    <t>Gmina Lubochnia, 97-217 Lubochnia Dworska, ul. Tomaszowska 9</t>
  </si>
  <si>
    <t>Gmina Mokrsko</t>
  </si>
  <si>
    <t>Gmina Mokrsko, 98-345 Mokrsko, ul. Mokrsko 231</t>
  </si>
  <si>
    <t>Gmina Goszczanów</t>
  </si>
  <si>
    <t>Gmina Goszczanów, 98-215 Gosczanów, ul. Kaliska 19</t>
  </si>
  <si>
    <t>Gmina Dmosin</t>
  </si>
  <si>
    <t>Gmina Dmosin, 95-061 Dmosin, Dmosin 9</t>
  </si>
  <si>
    <t>powiat ziemski</t>
  </si>
  <si>
    <t>Gmina Widawa</t>
  </si>
  <si>
    <t>Gmina Widawa, 98-170 Widawa, ul. Rynek Kościuszki 10</t>
  </si>
  <si>
    <t>Powiat Zduńskowolski</t>
  </si>
  <si>
    <t>Miasto Kutno</t>
  </si>
  <si>
    <t>Gmina Cielądz</t>
  </si>
  <si>
    <t>Gmina Brójce</t>
  </si>
  <si>
    <t>Powiat Sieradzki</t>
  </si>
  <si>
    <t>Gmina Nieborów</t>
  </si>
  <si>
    <t>Gmina Ręczno</t>
  </si>
  <si>
    <t>Gmina Pęczniew</t>
  </si>
  <si>
    <t>Gmina Świnice Warckie</t>
  </si>
  <si>
    <t>Miasto Radomsko</t>
  </si>
  <si>
    <t>Gmina Nieborów, 99-416 Nieborów, Al. Legionów Polskich 26</t>
  </si>
  <si>
    <t>10.11.2022,                         18.11.2022 (korekta)</t>
  </si>
  <si>
    <t>09.11.2022,                            17.11.2022 (korekta)</t>
  </si>
  <si>
    <t>Gmina Osjaków</t>
  </si>
  <si>
    <t xml:space="preserve">Gmina Osjaków,                          98-320 Osjaków, ul. Targowa 26 </t>
  </si>
  <si>
    <t>09.11.20222</t>
  </si>
  <si>
    <t>Gmina Andrespol</t>
  </si>
  <si>
    <t>Gmina Oporów</t>
  </si>
  <si>
    <t>Gmina Kiernozia</t>
  </si>
  <si>
    <t>Gmina Kiernozia, 99-412 Kiernozia, ul. Sobocka 1a</t>
  </si>
  <si>
    <t>Powiat Poddębicki</t>
  </si>
  <si>
    <t>Miasto Bełchatów</t>
  </si>
  <si>
    <t>Gmina Sędziejowice</t>
  </si>
  <si>
    <t>Gmina Sędziejowice, 98-160 Sędziejowice, ul. Wieluńska 6</t>
  </si>
  <si>
    <t>Powiat Łowicki</t>
  </si>
  <si>
    <t>Powiat Łowicki,                          99-400 Łowicz, ul. Stanisławskiego 30</t>
  </si>
  <si>
    <t>Gmina Kiełczygłów</t>
  </si>
  <si>
    <t>Gmina Stryków, 95-010 Stryków, ul. T.Kościuszki 27</t>
  </si>
  <si>
    <t>09.11.2022, 21.11.2022 (korekta)</t>
  </si>
  <si>
    <t>10.11.2022,                    21.11.2022 (korekta)</t>
  </si>
  <si>
    <t>Gmina Peczniew,                      99-235 Pęczniew, ul. Główna 10/12</t>
  </si>
  <si>
    <t>10.11.2022,                           21.11.2022 (korekta)</t>
  </si>
  <si>
    <t>Gmina Świnice Warckie, 99-140 Świnice Warckie, ul. Szkolna 1</t>
  </si>
  <si>
    <t>10.11.2022,                          21.11.2022 (korekta)</t>
  </si>
  <si>
    <t>Gmina Nowosolna,                          92-703 Łódź, ul. Rynek Nowosolna 1</t>
  </si>
  <si>
    <t>Gmina Poświętne</t>
  </si>
  <si>
    <t>Miasto Piotrków Trybunalski</t>
  </si>
  <si>
    <t>Gmina Lututów</t>
  </si>
  <si>
    <t>gmina wiejsko-miejska</t>
  </si>
  <si>
    <t>Gmina Lututów, 98-360 Lututów, ul. Klonowska 8</t>
  </si>
  <si>
    <t>Gmina Sulejów</t>
  </si>
  <si>
    <t>10.11.2022,                   18.11.2022 (korekta)</t>
  </si>
  <si>
    <t>Gmina Sulejów, 97-330 Sulejów, ul. Konecka 42</t>
  </si>
  <si>
    <t>Gmina Drzewica</t>
  </si>
  <si>
    <t>Gmina Drzewica, 26-340 Drzewica, ul. S.Staszica 22</t>
  </si>
  <si>
    <t>Gmina Głuchów</t>
  </si>
  <si>
    <t>10.11.2022 ,                       21.11.2022 (korekta)</t>
  </si>
  <si>
    <t>Miasto Bełchatów,               97-400 Bełchatów, ul. Kościuszki 1</t>
  </si>
  <si>
    <t>Miasto Zduńska Wola,          98-220 Zduńska Wola, ul. Złotnickiego 12</t>
  </si>
  <si>
    <t>Gmina Oporów,                     99-322 Oporów, Oporów 25</t>
  </si>
  <si>
    <t>Gmina Andrespol,                         95-020 Andrespol, ul. Rokicińska 126</t>
  </si>
  <si>
    <t>Gmina Grabica,                       97-306 Grabica, Grabica 66</t>
  </si>
  <si>
    <t>Miasto Radomsko,                 97-500 Radomsko, ul. Tysiąlecia 5</t>
  </si>
  <si>
    <t>Gmina Gidle,                                     97-540 Gidle, ul. Pławińska 22</t>
  </si>
  <si>
    <t>Miasto Pabianice,                   95-200 Pabianice, ul. Zamkowa 16</t>
  </si>
  <si>
    <t>Miasto Łodż,                                  90-926 Łódź, ul. Piotrkowska 104</t>
  </si>
  <si>
    <t>Gmina Czerniewice,                97-216 Czerniewice ul. Mazowiecka 42</t>
  </si>
  <si>
    <t>Gmina Dąbrowice, 99-352 Dabrowice, ul. Nowy Rynek 17</t>
  </si>
  <si>
    <t>Gmina Strzelce, 99-307 Strzelce, ul. Leśna 1</t>
  </si>
  <si>
    <t>Powiat Zduńskowolski,            98-220 Zduńska Wola, ul. Złotnickiego 25</t>
  </si>
  <si>
    <t>Gmina Poświętne, 26-315 Poświetne, ul. Akacjowa 4</t>
  </si>
  <si>
    <t>Miasto i Gmina Bolimów</t>
  </si>
  <si>
    <t>Gmina Zduńska Wola, 98-220 Zduńska Wola, ul. Zielona 30</t>
  </si>
  <si>
    <t>10.11.2022,                          22.11.2022 (korekta)</t>
  </si>
  <si>
    <t>10.11.2022,                                18.11.2022 (korekta), 22.11.2022 (korekta)</t>
  </si>
  <si>
    <t>07.11.2022                    09.11.2022 (korekta), 15.11.2022 (korekta)</t>
  </si>
  <si>
    <t xml:space="preserve">10.11.2022,                    17.11.2022 (korekta)                       18.11.2022 (korekta) </t>
  </si>
  <si>
    <t>Gmina Błaszki *</t>
  </si>
  <si>
    <t>Gmina Dąbrowice *</t>
  </si>
  <si>
    <t>Miasto Zduńska Wola *</t>
  </si>
  <si>
    <t>Gmina Nowosolna *</t>
  </si>
  <si>
    <t>Gmina Zduńska Wola *</t>
  </si>
  <si>
    <t>Powiat Łódzki Wschodni</t>
  </si>
  <si>
    <t>NIE</t>
  </si>
  <si>
    <t>Miasto i Gmina Bolimów, 99-417 Bolimów,                              ul. Łowicka 9</t>
  </si>
  <si>
    <t>Gmina Warta, 98-290 Warta ul. Rynek im. Wł. St. Reymonta 1</t>
  </si>
  <si>
    <t>Gmina Czerniewice</t>
  </si>
  <si>
    <t>Miasto Łęczyca</t>
  </si>
  <si>
    <t>Miasto Łęczyca,                                99-100 Łęczyca, ul. Marii Konopnickiej 14</t>
  </si>
  <si>
    <t>Gmina Pątnów,                                 98-335 Pątnów, Pątnów 48</t>
  </si>
  <si>
    <t>Powiat Wieluński,                98-300 Wieluń , Pl. Kazimierza Wielkiego 2</t>
  </si>
  <si>
    <t>Gmina Budziszewice,                    97-212 Budziszewice, ul. J.Ch. Paska 66</t>
  </si>
  <si>
    <t>09.11.2022,                          17.11.2022 (korekta), 18.11.2022 (korekta)</t>
  </si>
  <si>
    <t>Gmina Ujazd,                          97-225 Ujazd, Pl. Kościuszki 6</t>
  </si>
  <si>
    <t>Gmina Miasto Głowno</t>
  </si>
  <si>
    <t>Gmina Miasto Głowno,       95-015 Głowno, ul. Młynarska 15</t>
  </si>
  <si>
    <t xml:space="preserve"> Miasto Rawa Mazowiecka, 96-200 Rawa Mazowiecka, Plac Marszałka Jożefa Piłsudskiego 5</t>
  </si>
  <si>
    <t>Gmina Błaszki, 98-235 Błaszki, Plac Niepodległości 13</t>
  </si>
  <si>
    <t>10.11.2022, 18.11.2022(korekta)</t>
  </si>
  <si>
    <t>Powiat Opoczyński</t>
  </si>
  <si>
    <t>Powiat  Opoczyński, 26-300 Opoczno, ul. Kwiatowa 1a</t>
  </si>
  <si>
    <t>Gmina Konstantynów Łodzki</t>
  </si>
  <si>
    <t>Gmina Konstantynów Łodzki, 95-050 Konstantynów Łodzki, ul. Zgierska 2</t>
  </si>
  <si>
    <t>Miasto Kutno,                 99-300 Kutno, Pl. Marszałka J. Piłsudskiego 18</t>
  </si>
  <si>
    <t>Gmina Cielądż , 96-214 Cielądz, Cielądz 59</t>
  </si>
  <si>
    <t>Powiat Sieradzki, 98-200 Sieradz, Plac Wojewódzki 3</t>
  </si>
  <si>
    <t>Gmina Brójce, 95-006 Brójce, Brójce 39</t>
  </si>
  <si>
    <t>Gmina Wieluń</t>
  </si>
  <si>
    <t>Gmina Wieluń, 98-300 Wieluń, Plac Kazimierza Wielkiego 1</t>
  </si>
  <si>
    <t>10.11.2022, 17.11.2022(korekta)</t>
  </si>
  <si>
    <t>Gmina Ręczno, 97-510 Ręczno, ul. Piotrkowska 5</t>
  </si>
  <si>
    <t>Miasto i Gmina Biała Rawska</t>
  </si>
  <si>
    <t>Miasto i Gmina Biała Rawska, 96-230 Biała Rawska, ul. Jana Pawła II 57</t>
  </si>
  <si>
    <t>10.11.2022,                             17.11.2022 (korekta)</t>
  </si>
  <si>
    <t>Gmina Miasto Tomaszów Mazowiecki</t>
  </si>
  <si>
    <t>Gmina Miasto Tomaszów Mazowiecki, 97-200 Tomaszów Mazowiecki, ul. POW 10/16</t>
  </si>
  <si>
    <t>Gmina Miasto Sieradz</t>
  </si>
  <si>
    <t>Gmina Miasto Sieradz,                                98-200 Sieradz, Plac Wojewódzki 1</t>
  </si>
  <si>
    <t>Gmina Grabica</t>
  </si>
  <si>
    <t>10.11.2022,                         18.11.2022 (korekta)                     21.11.2022 (korekta)</t>
  </si>
  <si>
    <t>Powiat Poddębicki,                      99-200 Poddębice, ul. ul.Łęczycka 16</t>
  </si>
  <si>
    <t>Gmina Kiełczygłów,                       98-358 Kiełczygłow, ul. Tysiąclecia 25</t>
  </si>
  <si>
    <t>Miasto Piotrków Trybunalski, 97-300 Piotrków Trybunalski, Pasaż Rudowskiego 10</t>
  </si>
  <si>
    <t>Gmina Głuchów, 96-130 Głuchów, Al. Klonowa 5</t>
  </si>
  <si>
    <t>Gmina Miasto Zgierz</t>
  </si>
  <si>
    <t xml:space="preserve">Gmina Miasto Zgierz, 95-100 Zgierz ,Plac Jana Pawła II 16 </t>
  </si>
  <si>
    <t>* korekty wniosków złożone po terminie wskazanym w wezwaniu.</t>
  </si>
  <si>
    <t xml:space="preserve"> Gmina Budziszewice **</t>
  </si>
  <si>
    <t>* * gmina, złozyła 2 korekty do wniosku</t>
  </si>
  <si>
    <t>Województwo Łódzkie</t>
  </si>
  <si>
    <t xml:space="preserve"> </t>
  </si>
  <si>
    <t>09.11.2022 r.</t>
  </si>
  <si>
    <t>09.11.2022,                         17.11.2022 (korekta)</t>
  </si>
  <si>
    <t xml:space="preserve">          Z up. WOJEWODY ŁÓDZKIEGO</t>
  </si>
  <si>
    <t xml:space="preserve">     Dyrektor Wydziału Rodziny i Polityki Społecznej</t>
  </si>
  <si>
    <t>Anetta Chlebicka</t>
  </si>
  <si>
    <t>Gmina Godzianów (data wpływu: 27.12.2022 r.),</t>
  </si>
  <si>
    <t xml:space="preserve">Oświadczenie o rezygnacji z przyjęcia środków finansowych z programu złożyły 3 jednostki:
</t>
  </si>
  <si>
    <t>Gmina Aleksandrów Łódzki (data wpływu: 28.12.2022 r.)</t>
  </si>
  <si>
    <t>Nikola Wyszkowska, inspektor wojewódzki, e-mail: nikola.wyszkowska@lodz.uw.gov.pl, tel. 042 664-20-42</t>
  </si>
  <si>
    <t>Sporządziła:</t>
  </si>
  <si>
    <t>Lista rekomendowanych wniosków do finansowania w ramach Programu "Asystent osobisty osoby niepełnosprawnej" - edycja 2023  (Po aktualizacji)</t>
  </si>
  <si>
    <t>Gmina Tuszyn (data wpływu: 29.12.2022 r.),</t>
  </si>
  <si>
    <t>Łódź, 05 stycznia 2023 r.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</si>
</sst>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11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4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i/>
      <sz val="14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12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 wrapText="1"/>
    </xf>
    <xf numFmtId="0" fontId="6" fillId="0" borderId="0" xfId="1" applyFont="1" applyFill="1" applyProtection="1"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4" fontId="4" fillId="0" borderId="0" xfId="1" applyNumberFormat="1" applyFont="1" applyFill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1" applyFont="1" applyFill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3" fontId="13" fillId="0" borderId="0" xfId="1" applyNumberFormat="1" applyFont="1" applyFill="1" applyBorder="1" applyAlignment="1" applyProtection="1">
      <alignment horizontal="center" vertical="center"/>
      <protection locked="0"/>
    </xf>
    <xf numFmtId="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4" fontId="11" fillId="0" borderId="0" xfId="1" applyNumberFormat="1" applyFont="1" applyAlignment="1" applyProtection="1">
      <alignment horizontal="center" wrapText="1"/>
      <protection locked="0"/>
    </xf>
    <xf numFmtId="4" fontId="0" fillId="0" borderId="0" xfId="0" applyNumberFormat="1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4" fontId="12" fillId="2" borderId="7" xfId="1" applyNumberFormat="1" applyFont="1" applyFill="1" applyBorder="1" applyAlignment="1" applyProtection="1">
      <alignment horizontal="right"/>
      <protection locked="0"/>
    </xf>
    <xf numFmtId="4" fontId="12" fillId="2" borderId="8" xfId="1" applyNumberFormat="1" applyFont="1" applyFill="1" applyBorder="1" applyAlignment="1" applyProtection="1">
      <alignment horizontal="right"/>
      <protection locked="0"/>
    </xf>
    <xf numFmtId="3" fontId="12" fillId="2" borderId="7" xfId="1" applyNumberFormat="1" applyFont="1" applyFill="1" applyBorder="1" applyAlignment="1" applyProtection="1">
      <alignment horizontal="right"/>
      <protection locked="0"/>
    </xf>
    <xf numFmtId="1" fontId="12" fillId="2" borderId="7" xfId="1" applyNumberFormat="1" applyFont="1" applyFill="1" applyBorder="1" applyAlignment="1" applyProtection="1">
      <alignment horizontal="right" vertical="center" wrapText="1"/>
      <protection locked="0"/>
    </xf>
    <xf numFmtId="1" fontId="12" fillId="2" borderId="7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1" applyFont="1" applyAlignment="1" applyProtection="1">
      <alignment horizontal="left" vertical="center" wrapText="1"/>
      <protection locked="0"/>
    </xf>
    <xf numFmtId="0" fontId="27" fillId="0" borderId="0" xfId="0" applyFont="1"/>
    <xf numFmtId="4" fontId="0" fillId="0" borderId="0" xfId="0" applyNumberFormat="1" applyFont="1"/>
    <xf numFmtId="3" fontId="13" fillId="3" borderId="0" xfId="1" applyNumberFormat="1" applyFont="1" applyFill="1" applyBorder="1" applyAlignment="1" applyProtection="1">
      <alignment horizontal="center" vertical="center"/>
      <protection locked="0"/>
    </xf>
    <xf numFmtId="4" fontId="12" fillId="2" borderId="9" xfId="1" applyNumberFormat="1" applyFont="1" applyFill="1" applyBorder="1" applyAlignment="1" applyProtection="1">
      <alignment horizontal="right"/>
      <protection locked="0"/>
    </xf>
    <xf numFmtId="4" fontId="12" fillId="4" borderId="7" xfId="1" applyNumberFormat="1" applyFont="1" applyFill="1" applyBorder="1" applyAlignment="1" applyProtection="1">
      <alignment horizontal="right"/>
      <protection locked="0"/>
    </xf>
    <xf numFmtId="4" fontId="12" fillId="4" borderId="8" xfId="1" applyNumberFormat="1" applyFont="1" applyFill="1" applyBorder="1" applyAlignment="1" applyProtection="1">
      <alignment horizontal="right"/>
      <protection locked="0"/>
    </xf>
    <xf numFmtId="4" fontId="11" fillId="0" borderId="0" xfId="1" applyNumberFormat="1" applyFont="1" applyAlignment="1" applyProtection="1">
      <alignment horizontal="left" wrapText="1"/>
      <protection locked="0"/>
    </xf>
    <xf numFmtId="0" fontId="16" fillId="0" borderId="0" xfId="0" applyFont="1" applyFill="1"/>
    <xf numFmtId="0" fontId="4" fillId="0" borderId="0" xfId="1" applyFont="1" applyFill="1" applyAlignment="1" applyProtection="1">
      <alignment horizontal="left" vertical="center" wrapText="1"/>
      <protection locked="0"/>
    </xf>
    <xf numFmtId="1" fontId="12" fillId="2" borderId="8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Alignment="1"/>
    <xf numFmtId="4" fontId="0" fillId="0" borderId="0" xfId="0" applyNumberFormat="1" applyFont="1" applyFill="1" applyBorder="1" applyAlignment="1">
      <alignment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4" fontId="12" fillId="2" borderId="11" xfId="1" applyNumberFormat="1" applyFont="1" applyFill="1" applyBorder="1" applyAlignment="1" applyProtection="1">
      <alignment horizontal="right"/>
      <protection locked="0"/>
    </xf>
    <xf numFmtId="4" fontId="2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27" fillId="0" borderId="0" xfId="0" applyNumberFormat="1" applyFont="1"/>
    <xf numFmtId="4" fontId="16" fillId="0" borderId="0" xfId="0" applyNumberFormat="1" applyFont="1"/>
    <xf numFmtId="4" fontId="14" fillId="0" borderId="0" xfId="0" applyNumberFormat="1" applyFont="1"/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horizontal="center" vertical="center" wrapText="1"/>
    </xf>
    <xf numFmtId="4" fontId="25" fillId="0" borderId="0" xfId="1" applyNumberFormat="1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0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0" fillId="0" borderId="0" xfId="0" applyAlignment="1"/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4" fontId="11" fillId="0" borderId="15" xfId="1" applyNumberFormat="1" applyFont="1" applyFill="1" applyBorder="1" applyAlignment="1" applyProtection="1">
      <alignment vertical="center" wrapText="1"/>
      <protection locked="0"/>
    </xf>
    <xf numFmtId="4" fontId="11" fillId="0" borderId="16" xfId="1" applyNumberFormat="1" applyFont="1" applyFill="1" applyBorder="1" applyAlignment="1" applyProtection="1">
      <alignment horizontal="left" vertical="center" wrapText="1"/>
      <protection locked="0"/>
    </xf>
    <xf numFmtId="1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18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9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21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0" applyFont="1" applyFill="1" applyBorder="1" applyAlignment="1">
      <alignment horizontal="right" vertical="center"/>
    </xf>
    <xf numFmtId="0" fontId="7" fillId="0" borderId="21" xfId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Alignment="1" applyProtection="1">
      <alignment horizontal="left" vertical="center" wrapText="1"/>
      <protection locked="0"/>
    </xf>
    <xf numFmtId="4" fontId="11" fillId="0" borderId="21" xfId="1" applyNumberFormat="1" applyFont="1" applyFill="1" applyBorder="1" applyAlignment="1" applyProtection="1">
      <alignment vertical="center" wrapText="1"/>
      <protection locked="0"/>
    </xf>
    <xf numFmtId="1" fontId="11" fillId="0" borderId="19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0" applyFont="1" applyFill="1" applyBorder="1" applyAlignment="1">
      <alignment vertical="center"/>
    </xf>
    <xf numFmtId="4" fontId="11" fillId="0" borderId="20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20" xfId="1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>
      <alignment horizontal="left" vertical="center"/>
    </xf>
    <xf numFmtId="2" fontId="19" fillId="0" borderId="18" xfId="0" applyNumberFormat="1" applyFont="1" applyFill="1" applyBorder="1" applyAlignment="1">
      <alignment wrapText="1"/>
    </xf>
    <xf numFmtId="1" fontId="20" fillId="0" borderId="18" xfId="0" applyNumberFormat="1" applyFont="1" applyFill="1" applyBorder="1" applyAlignment="1">
      <alignment horizontal="right" vertical="center"/>
    </xf>
    <xf numFmtId="1" fontId="20" fillId="0" borderId="18" xfId="0" quotePrefix="1" applyNumberFormat="1" applyFont="1" applyFill="1" applyBorder="1" applyAlignment="1">
      <alignment horizontal="right" vertical="center"/>
    </xf>
    <xf numFmtId="1" fontId="20" fillId="0" borderId="16" xfId="0" quotePrefix="1" applyNumberFormat="1" applyFont="1" applyFill="1" applyBorder="1" applyAlignment="1">
      <alignment horizontal="right" vertical="center"/>
    </xf>
    <xf numFmtId="4" fontId="20" fillId="0" borderId="18" xfId="0" quotePrefix="1" applyNumberFormat="1" applyFont="1" applyFill="1" applyBorder="1" applyAlignment="1">
      <alignment horizontal="right" vertical="center"/>
    </xf>
    <xf numFmtId="4" fontId="20" fillId="0" borderId="18" xfId="0" applyNumberFormat="1" applyFont="1" applyFill="1" applyBorder="1" applyAlignment="1">
      <alignment horizontal="right" vertical="center"/>
    </xf>
    <xf numFmtId="0" fontId="0" fillId="0" borderId="0" xfId="0" applyFill="1"/>
    <xf numFmtId="0" fontId="20" fillId="0" borderId="18" xfId="0" applyFont="1" applyFill="1" applyBorder="1" applyAlignment="1">
      <alignment horizontal="left" vertical="center"/>
    </xf>
    <xf numFmtId="0" fontId="19" fillId="0" borderId="0" xfId="0" applyFont="1" applyFill="1" applyAlignment="1">
      <alignment wrapText="1"/>
    </xf>
    <xf numFmtId="4" fontId="11" fillId="0" borderId="18" xfId="0" applyNumberFormat="1" applyFont="1" applyFill="1" applyBorder="1" applyAlignment="1">
      <alignment vertical="center"/>
    </xf>
    <xf numFmtId="4" fontId="20" fillId="0" borderId="18" xfId="0" applyNumberFormat="1" applyFont="1" applyFill="1" applyBorder="1" applyAlignment="1">
      <alignment vertical="center"/>
    </xf>
    <xf numFmtId="4" fontId="11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16" xfId="1" applyNumberFormat="1" applyFont="1" applyFill="1" applyBorder="1" applyAlignment="1" applyProtection="1">
      <alignment vertical="center" wrapText="1"/>
      <protection locked="0"/>
    </xf>
    <xf numFmtId="1" fontId="11" fillId="0" borderId="21" xfId="1" applyNumberFormat="1" applyFont="1" applyFill="1" applyBorder="1" applyAlignment="1" applyProtection="1">
      <alignment vertical="center" wrapText="1"/>
      <protection locked="0"/>
    </xf>
    <xf numFmtId="4" fontId="11" fillId="0" borderId="18" xfId="1" applyNumberFormat="1" applyFont="1" applyFill="1" applyBorder="1" applyAlignment="1" applyProtection="1">
      <alignment horizontal="right" wrapText="1"/>
      <protection locked="0"/>
    </xf>
    <xf numFmtId="4" fontId="20" fillId="0" borderId="18" xfId="0" quotePrefix="1" applyNumberFormat="1" applyFont="1" applyFill="1" applyBorder="1" applyAlignment="1">
      <alignment horizontal="right"/>
    </xf>
    <xf numFmtId="4" fontId="11" fillId="0" borderId="16" xfId="1" applyNumberFormat="1" applyFont="1" applyFill="1" applyBorder="1" applyAlignment="1" applyProtection="1">
      <alignment horizontal="right" wrapText="1"/>
      <protection locked="0"/>
    </xf>
    <xf numFmtId="4" fontId="11" fillId="0" borderId="18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vertical="center" wrapText="1"/>
    </xf>
    <xf numFmtId="1" fontId="11" fillId="0" borderId="17" xfId="1" applyNumberFormat="1" applyFont="1" applyFill="1" applyBorder="1" applyAlignment="1" applyProtection="1">
      <alignment vertical="center" wrapText="1"/>
      <protection locked="0"/>
    </xf>
    <xf numFmtId="1" fontId="11" fillId="0" borderId="19" xfId="1" applyNumberFormat="1" applyFont="1" applyFill="1" applyBorder="1" applyAlignment="1" applyProtection="1">
      <alignment vertical="center" wrapText="1"/>
      <protection locked="0"/>
    </xf>
    <xf numFmtId="1" fontId="11" fillId="0" borderId="22" xfId="1" applyNumberFormat="1" applyFont="1" applyFill="1" applyBorder="1" applyAlignment="1" applyProtection="1">
      <alignment vertical="center" wrapText="1"/>
      <protection locked="0"/>
    </xf>
    <xf numFmtId="4" fontId="11" fillId="0" borderId="18" xfId="1" applyNumberFormat="1" applyFont="1" applyFill="1" applyBorder="1" applyAlignment="1" applyProtection="1">
      <alignment vertical="center" wrapText="1"/>
      <protection locked="0"/>
    </xf>
    <xf numFmtId="0" fontId="20" fillId="0" borderId="16" xfId="0" applyFont="1" applyFill="1" applyBorder="1"/>
    <xf numFmtId="4" fontId="11" fillId="0" borderId="18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>
      <alignment horizontal="right"/>
    </xf>
    <xf numFmtId="0" fontId="11" fillId="0" borderId="16" xfId="0" applyFont="1" applyFill="1" applyBorder="1"/>
    <xf numFmtId="0" fontId="29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 applyAlignment="1">
      <alignment horizontal="left" vertical="center"/>
    </xf>
    <xf numFmtId="0" fontId="11" fillId="0" borderId="0" xfId="1" applyFont="1" applyFill="1" applyAlignment="1" applyProtection="1">
      <alignment horizontal="left" wrapText="1"/>
      <protection locked="0"/>
    </xf>
    <xf numFmtId="0" fontId="30" fillId="0" borderId="0" xfId="1" applyFont="1" applyFill="1" applyBorder="1" applyAlignment="1" applyProtection="1">
      <alignment horizontal="left" wrapText="1"/>
      <protection locked="0"/>
    </xf>
    <xf numFmtId="4" fontId="30" fillId="0" borderId="0" xfId="1" applyNumberFormat="1" applyFont="1" applyFill="1" applyAlignment="1" applyProtection="1">
      <alignment horizontal="left" wrapText="1"/>
      <protection locked="0"/>
    </xf>
    <xf numFmtId="4" fontId="11" fillId="0" borderId="0" xfId="1" applyNumberFormat="1" applyFont="1" applyFill="1" applyAlignment="1" applyProtection="1">
      <alignment horizontal="left" wrapText="1"/>
      <protection locked="0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" fontId="7" fillId="0" borderId="46" xfId="0" applyNumberFormat="1" applyFont="1" applyFill="1" applyBorder="1" applyAlignment="1">
      <alignment horizontal="center" vertical="center" wrapText="1"/>
    </xf>
    <xf numFmtId="4" fontId="7" fillId="0" borderId="47" xfId="0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6" fillId="0" borderId="0" xfId="0" applyFont="1" applyFill="1" applyAlignment="1"/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3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34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" fontId="7" fillId="0" borderId="40" xfId="0" applyNumberFormat="1" applyFont="1" applyBorder="1" applyAlignment="1">
      <alignment horizontal="center" vertical="center" wrapText="1"/>
    </xf>
    <xf numFmtId="4" fontId="7" fillId="0" borderId="41" xfId="0" applyNumberFormat="1" applyFont="1" applyBorder="1" applyAlignment="1">
      <alignment horizontal="center" vertical="center" wrapText="1"/>
    </xf>
    <xf numFmtId="4" fontId="7" fillId="0" borderId="9" xfId="1" applyNumberFormat="1" applyFont="1" applyFill="1" applyBorder="1" applyAlignment="1">
      <alignment horizontal="center" vertical="center" wrapText="1"/>
    </xf>
    <xf numFmtId="4" fontId="7" fillId="0" borderId="31" xfId="1" applyNumberFormat="1" applyFont="1" applyFill="1" applyBorder="1" applyAlignment="1">
      <alignment horizontal="center" vertical="center" wrapText="1"/>
    </xf>
    <xf numFmtId="4" fontId="7" fillId="0" borderId="32" xfId="1" applyNumberFormat="1" applyFont="1" applyFill="1" applyBorder="1" applyAlignment="1">
      <alignment horizontal="center" vertical="center" wrapText="1"/>
    </xf>
    <xf numFmtId="4" fontId="7" fillId="0" borderId="42" xfId="0" applyNumberFormat="1" applyFont="1" applyBorder="1" applyAlignment="1">
      <alignment horizontal="center" vertical="center" wrapText="1"/>
    </xf>
    <xf numFmtId="4" fontId="7" fillId="0" borderId="4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0" fontId="4" fillId="0" borderId="0" xfId="1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12" fillId="2" borderId="38" xfId="1" applyFont="1" applyFill="1" applyBorder="1" applyAlignment="1" applyProtection="1">
      <alignment horizontal="center" vertical="center" wrapText="1"/>
      <protection locked="0"/>
    </xf>
    <xf numFmtId="0" fontId="12" fillId="2" borderId="39" xfId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center" vertical="center" wrapText="1"/>
      <protection locked="0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4" fontId="8" fillId="0" borderId="35" xfId="1" applyNumberFormat="1" applyFont="1" applyFill="1" applyBorder="1" applyAlignment="1">
      <alignment horizontal="center" vertical="center" wrapText="1"/>
    </xf>
    <xf numFmtId="4" fontId="8" fillId="0" borderId="36" xfId="1" applyNumberFormat="1" applyFont="1" applyFill="1" applyBorder="1" applyAlignment="1">
      <alignment horizontal="center" vertical="center" wrapText="1"/>
    </xf>
    <xf numFmtId="4" fontId="8" fillId="0" borderId="37" xfId="1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tabSelected="1" topLeftCell="L1" zoomScale="75" zoomScaleNormal="90" zoomScaleSheetLayoutView="80" workbookViewId="0">
      <selection activeCell="G96" sqref="G96"/>
    </sheetView>
  </sheetViews>
  <sheetFormatPr defaultRowHeight="15"/>
  <cols>
    <col min="1" max="1" width="16.5703125" style="1" customWidth="1"/>
    <col min="2" max="2" width="7.140625" style="1" customWidth="1"/>
    <col min="3" max="3" width="13.7109375" style="1" customWidth="1"/>
    <col min="4" max="4" width="14.28515625" style="1" customWidth="1"/>
    <col min="5" max="6" width="18.5703125" style="1" customWidth="1"/>
    <col min="7" max="7" width="10.28515625" style="1" customWidth="1"/>
    <col min="8" max="8" width="18.140625" style="1" customWidth="1"/>
    <col min="9" max="11" width="18.5703125" style="1" customWidth="1"/>
    <col min="12" max="12" width="9.140625" style="37"/>
    <col min="13" max="13" width="17.7109375" style="37" customWidth="1"/>
    <col min="14" max="14" width="18.42578125" style="37" customWidth="1"/>
    <col min="15" max="16" width="19.42578125" style="37" customWidth="1"/>
    <col min="17" max="17" width="19.42578125" style="1" customWidth="1"/>
    <col min="18" max="18" width="16.28515625" style="1" customWidth="1"/>
    <col min="19" max="19" width="52.5703125" style="1" customWidth="1"/>
    <col min="20" max="20" width="15.7109375" style="1" customWidth="1"/>
    <col min="21" max="22" width="17.42578125" style="1" customWidth="1"/>
    <col min="23" max="23" width="16" style="1" customWidth="1"/>
    <col min="24" max="24" width="20.85546875" style="1" customWidth="1"/>
    <col min="25" max="25" width="26.7109375" style="1" customWidth="1"/>
    <col min="26" max="26" width="18.5703125" style="1" customWidth="1"/>
    <col min="27" max="27" width="9.140625" style="1"/>
    <col min="28" max="28" width="17.7109375" style="1" customWidth="1"/>
    <col min="29" max="29" width="13.85546875" style="1" customWidth="1"/>
    <col min="30" max="16384" width="9.140625" style="1"/>
  </cols>
  <sheetData>
    <row r="1" spans="1:26" s="63" customFormat="1" ht="51" customHeight="1" thickBot="1">
      <c r="H1" s="120"/>
      <c r="I1" s="121"/>
      <c r="L1" s="122"/>
      <c r="M1" s="122"/>
      <c r="N1" s="122"/>
      <c r="O1" s="122"/>
      <c r="P1" s="122"/>
      <c r="S1" s="123"/>
      <c r="Y1" s="199" t="s">
        <v>8</v>
      </c>
      <c r="Z1" s="199"/>
    </row>
    <row r="2" spans="1:26" ht="15.75">
      <c r="A2" s="152" t="s">
        <v>0</v>
      </c>
      <c r="B2" s="194" t="s">
        <v>205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</row>
    <row r="3" spans="1:26" ht="15.75" customHeight="1">
      <c r="A3" s="153"/>
      <c r="B3" s="128" t="s">
        <v>217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30"/>
    </row>
    <row r="4" spans="1:26" ht="15.75" customHeight="1">
      <c r="A4" s="153"/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0"/>
    </row>
    <row r="5" spans="1:26" ht="15.75" customHeight="1">
      <c r="A5" s="153"/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30"/>
    </row>
    <row r="6" spans="1:26">
      <c r="A6" s="153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7"/>
    </row>
    <row r="7" spans="1:26" ht="15.75" thickBot="1">
      <c r="A7" s="153"/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60"/>
    </row>
    <row r="8" spans="1:26" ht="0.6" customHeight="1" thickBot="1">
      <c r="A8" s="153"/>
      <c r="B8" s="3"/>
      <c r="C8" s="3"/>
      <c r="D8" s="3"/>
      <c r="E8" s="4"/>
      <c r="F8" s="4"/>
      <c r="G8" s="4"/>
      <c r="H8" s="4"/>
      <c r="I8" s="4"/>
      <c r="J8" s="4"/>
      <c r="K8" s="4"/>
      <c r="L8" s="47"/>
      <c r="M8" s="47"/>
      <c r="N8" s="47"/>
      <c r="O8" s="47"/>
      <c r="P8" s="47"/>
      <c r="Q8" s="2"/>
      <c r="R8" s="2"/>
      <c r="S8" s="2"/>
      <c r="T8" s="2"/>
      <c r="U8" s="2"/>
      <c r="V8" s="2"/>
      <c r="W8" s="2"/>
      <c r="X8" s="5"/>
      <c r="Y8" s="5"/>
    </row>
    <row r="9" spans="1:26" ht="15" customHeight="1">
      <c r="A9" s="153"/>
      <c r="B9" s="148" t="s">
        <v>1</v>
      </c>
      <c r="C9" s="138" t="s">
        <v>2</v>
      </c>
      <c r="D9" s="138" t="s">
        <v>10</v>
      </c>
      <c r="E9" s="188" t="s">
        <v>15</v>
      </c>
      <c r="F9" s="138" t="s">
        <v>25</v>
      </c>
      <c r="G9" s="141" t="s">
        <v>34</v>
      </c>
      <c r="H9" s="142"/>
      <c r="I9" s="142"/>
      <c r="J9" s="142"/>
      <c r="K9" s="161"/>
      <c r="L9" s="141" t="s">
        <v>16</v>
      </c>
      <c r="M9" s="142"/>
      <c r="N9" s="142"/>
      <c r="O9" s="142"/>
      <c r="P9" s="142"/>
      <c r="Q9" s="138" t="s">
        <v>35</v>
      </c>
      <c r="R9" s="200" t="s">
        <v>30</v>
      </c>
      <c r="S9" s="131" t="s">
        <v>17</v>
      </c>
      <c r="T9" s="131" t="s">
        <v>3</v>
      </c>
      <c r="U9" s="209" t="s">
        <v>31</v>
      </c>
      <c r="V9" s="209" t="s">
        <v>36</v>
      </c>
      <c r="W9" s="203" t="s">
        <v>32</v>
      </c>
      <c r="X9" s="206" t="s">
        <v>33</v>
      </c>
      <c r="Y9" s="172" t="s">
        <v>4</v>
      </c>
      <c r="Z9" s="191" t="s">
        <v>5</v>
      </c>
    </row>
    <row r="10" spans="1:26" ht="15" customHeight="1">
      <c r="A10" s="153"/>
      <c r="B10" s="149"/>
      <c r="C10" s="139"/>
      <c r="D10" s="139"/>
      <c r="E10" s="189"/>
      <c r="F10" s="139"/>
      <c r="G10" s="143"/>
      <c r="H10" s="144"/>
      <c r="I10" s="144"/>
      <c r="J10" s="144"/>
      <c r="K10" s="162"/>
      <c r="L10" s="143"/>
      <c r="M10" s="144"/>
      <c r="N10" s="144"/>
      <c r="O10" s="144"/>
      <c r="P10" s="144"/>
      <c r="Q10" s="139"/>
      <c r="R10" s="201"/>
      <c r="S10" s="132"/>
      <c r="T10" s="132"/>
      <c r="U10" s="210"/>
      <c r="V10" s="210"/>
      <c r="W10" s="204"/>
      <c r="X10" s="207"/>
      <c r="Y10" s="173"/>
      <c r="Z10" s="192"/>
    </row>
    <row r="11" spans="1:26" ht="15.75" customHeight="1" thickBot="1">
      <c r="A11" s="153"/>
      <c r="B11" s="149"/>
      <c r="C11" s="139"/>
      <c r="D11" s="139"/>
      <c r="E11" s="189"/>
      <c r="F11" s="139"/>
      <c r="G11" s="145"/>
      <c r="H11" s="146"/>
      <c r="I11" s="146"/>
      <c r="J11" s="146"/>
      <c r="K11" s="163"/>
      <c r="L11" s="145"/>
      <c r="M11" s="146"/>
      <c r="N11" s="146"/>
      <c r="O11" s="146"/>
      <c r="P11" s="146"/>
      <c r="Q11" s="139"/>
      <c r="R11" s="201"/>
      <c r="S11" s="132"/>
      <c r="T11" s="132"/>
      <c r="U11" s="210"/>
      <c r="V11" s="210"/>
      <c r="W11" s="204"/>
      <c r="X11" s="207"/>
      <c r="Y11" s="173"/>
      <c r="Z11" s="192"/>
    </row>
    <row r="12" spans="1:26" ht="15" customHeight="1">
      <c r="A12" s="153"/>
      <c r="B12" s="149"/>
      <c r="C12" s="139"/>
      <c r="D12" s="139"/>
      <c r="E12" s="189"/>
      <c r="F12" s="139"/>
      <c r="G12" s="166" t="s">
        <v>6</v>
      </c>
      <c r="H12" s="164" t="s">
        <v>21</v>
      </c>
      <c r="I12" s="168" t="s">
        <v>22</v>
      </c>
      <c r="J12" s="177" t="s">
        <v>23</v>
      </c>
      <c r="K12" s="197" t="s">
        <v>24</v>
      </c>
      <c r="L12" s="136" t="s">
        <v>6</v>
      </c>
      <c r="M12" s="179" t="s">
        <v>9</v>
      </c>
      <c r="N12" s="170" t="s">
        <v>18</v>
      </c>
      <c r="O12" s="134" t="s">
        <v>19</v>
      </c>
      <c r="P12" s="175" t="s">
        <v>20</v>
      </c>
      <c r="Q12" s="139"/>
      <c r="R12" s="201"/>
      <c r="S12" s="132"/>
      <c r="T12" s="132"/>
      <c r="U12" s="210"/>
      <c r="V12" s="210"/>
      <c r="W12" s="204"/>
      <c r="X12" s="207"/>
      <c r="Y12" s="173"/>
      <c r="Z12" s="192"/>
    </row>
    <row r="13" spans="1:26" ht="70.5" customHeight="1" thickBot="1">
      <c r="A13" s="153"/>
      <c r="B13" s="150"/>
      <c r="C13" s="140"/>
      <c r="D13" s="140"/>
      <c r="E13" s="190"/>
      <c r="F13" s="140"/>
      <c r="G13" s="167"/>
      <c r="H13" s="165"/>
      <c r="I13" s="169"/>
      <c r="J13" s="178"/>
      <c r="K13" s="198"/>
      <c r="L13" s="137"/>
      <c r="M13" s="180"/>
      <c r="N13" s="171"/>
      <c r="O13" s="135"/>
      <c r="P13" s="176"/>
      <c r="Q13" s="140"/>
      <c r="R13" s="202"/>
      <c r="S13" s="133"/>
      <c r="T13" s="133"/>
      <c r="U13" s="211"/>
      <c r="V13" s="211"/>
      <c r="W13" s="205"/>
      <c r="X13" s="208"/>
      <c r="Y13" s="174"/>
      <c r="Z13" s="193"/>
    </row>
    <row r="14" spans="1:26">
      <c r="A14" s="153"/>
      <c r="B14" s="18">
        <v>1</v>
      </c>
      <c r="C14" s="6">
        <v>2</v>
      </c>
      <c r="D14" s="6">
        <v>3</v>
      </c>
      <c r="E14" s="22">
        <v>4</v>
      </c>
      <c r="F14" s="24">
        <v>5</v>
      </c>
      <c r="G14" s="18">
        <v>6</v>
      </c>
      <c r="H14" s="6" t="s">
        <v>11</v>
      </c>
      <c r="I14" s="6" t="s">
        <v>12</v>
      </c>
      <c r="J14" s="6" t="s">
        <v>13</v>
      </c>
      <c r="K14" s="17" t="s">
        <v>14</v>
      </c>
      <c r="L14" s="48">
        <v>7</v>
      </c>
      <c r="M14" s="56" t="s">
        <v>26</v>
      </c>
      <c r="N14" s="57" t="s">
        <v>27</v>
      </c>
      <c r="O14" s="58" t="s">
        <v>28</v>
      </c>
      <c r="P14" s="59" t="s">
        <v>29</v>
      </c>
      <c r="Q14" s="15">
        <v>8</v>
      </c>
      <c r="R14" s="22">
        <v>9</v>
      </c>
      <c r="S14" s="15">
        <v>10</v>
      </c>
      <c r="T14" s="22">
        <v>11</v>
      </c>
      <c r="U14" s="22">
        <v>12</v>
      </c>
      <c r="V14" s="15">
        <v>13</v>
      </c>
      <c r="W14" s="22">
        <v>14</v>
      </c>
      <c r="X14" s="15">
        <v>15</v>
      </c>
      <c r="Y14" s="22">
        <v>16</v>
      </c>
      <c r="Z14" s="23">
        <v>17</v>
      </c>
    </row>
    <row r="15" spans="1:26" s="63" customFormat="1" ht="27.75" customHeight="1">
      <c r="A15" s="153"/>
      <c r="B15" s="67">
        <v>1</v>
      </c>
      <c r="C15" s="68" t="s">
        <v>37</v>
      </c>
      <c r="D15" s="68" t="s">
        <v>38</v>
      </c>
      <c r="E15" s="69" t="s">
        <v>144</v>
      </c>
      <c r="F15" s="70" t="s">
        <v>39</v>
      </c>
      <c r="G15" s="71">
        <f>H15+I15+J15+K15</f>
        <v>13</v>
      </c>
      <c r="H15" s="72">
        <v>0</v>
      </c>
      <c r="I15" s="72">
        <v>13</v>
      </c>
      <c r="J15" s="72">
        <v>0</v>
      </c>
      <c r="K15" s="73">
        <v>0</v>
      </c>
      <c r="L15" s="74">
        <v>7176</v>
      </c>
      <c r="M15" s="75">
        <v>0</v>
      </c>
      <c r="N15" s="76">
        <v>7176</v>
      </c>
      <c r="O15" s="77">
        <v>0</v>
      </c>
      <c r="P15" s="78">
        <v>0</v>
      </c>
      <c r="Q15" s="79">
        <v>13</v>
      </c>
      <c r="R15" s="77">
        <v>287040</v>
      </c>
      <c r="S15" s="77">
        <v>2994</v>
      </c>
      <c r="T15" s="77">
        <v>1950</v>
      </c>
      <c r="U15" s="80">
        <f>R15+S15+T15</f>
        <v>291984</v>
      </c>
      <c r="V15" s="80">
        <v>5839</v>
      </c>
      <c r="W15" s="77">
        <f>U15*0.5%</f>
        <v>1459.92</v>
      </c>
      <c r="X15" s="80">
        <f>U15+V15+W15</f>
        <v>299282.92</v>
      </c>
      <c r="Y15" s="80" t="s">
        <v>159</v>
      </c>
      <c r="Z15" s="81">
        <v>15</v>
      </c>
    </row>
    <row r="16" spans="1:26" s="63" customFormat="1" ht="33.75">
      <c r="A16" s="153"/>
      <c r="B16" s="82">
        <v>2</v>
      </c>
      <c r="C16" s="83" t="s">
        <v>154</v>
      </c>
      <c r="D16" s="83" t="s">
        <v>38</v>
      </c>
      <c r="E16" s="84" t="s">
        <v>143</v>
      </c>
      <c r="F16" s="70" t="s">
        <v>151</v>
      </c>
      <c r="G16" s="71">
        <f t="shared" ref="G16:G80" si="0">H16+I16+J16+K16</f>
        <v>25</v>
      </c>
      <c r="H16" s="85">
        <v>13</v>
      </c>
      <c r="I16" s="85">
        <v>6</v>
      </c>
      <c r="J16" s="85">
        <v>5</v>
      </c>
      <c r="K16" s="86">
        <v>1</v>
      </c>
      <c r="L16" s="74">
        <f>M16+N16+O16+P16</f>
        <v>7980</v>
      </c>
      <c r="M16" s="76">
        <v>4550</v>
      </c>
      <c r="N16" s="76">
        <v>1890</v>
      </c>
      <c r="O16" s="77">
        <v>1330</v>
      </c>
      <c r="P16" s="78">
        <v>210</v>
      </c>
      <c r="Q16" s="79">
        <v>25</v>
      </c>
      <c r="R16" s="77">
        <v>303240</v>
      </c>
      <c r="S16" s="77">
        <v>52500</v>
      </c>
      <c r="T16" s="77">
        <v>3309.6</v>
      </c>
      <c r="U16" s="80">
        <f t="shared" ref="U16:U76" si="1">R16+S16+T16</f>
        <v>359049.6</v>
      </c>
      <c r="V16" s="80">
        <v>7179.2</v>
      </c>
      <c r="W16" s="77">
        <f t="shared" ref="W16:W76" si="2">U16*0.5%</f>
        <v>1795.2479999999998</v>
      </c>
      <c r="X16" s="80">
        <f>U16+V16+W16</f>
        <v>368024.04800000001</v>
      </c>
      <c r="Y16" s="80" t="s">
        <v>159</v>
      </c>
      <c r="Z16" s="87">
        <v>16</v>
      </c>
    </row>
    <row r="17" spans="1:27" s="63" customFormat="1" ht="33.75">
      <c r="A17" s="153"/>
      <c r="B17" s="67">
        <v>3</v>
      </c>
      <c r="C17" s="88" t="s">
        <v>147</v>
      </c>
      <c r="D17" s="83" t="s">
        <v>46</v>
      </c>
      <c r="E17" s="84" t="s">
        <v>160</v>
      </c>
      <c r="F17" s="70" t="s">
        <v>39</v>
      </c>
      <c r="G17" s="71">
        <v>4</v>
      </c>
      <c r="H17" s="85">
        <v>0</v>
      </c>
      <c r="I17" s="85">
        <v>4</v>
      </c>
      <c r="J17" s="85">
        <v>0</v>
      </c>
      <c r="K17" s="86">
        <v>0</v>
      </c>
      <c r="L17" s="74">
        <f>M17+N17+O17+P17</f>
        <v>2008.8</v>
      </c>
      <c r="M17" s="76">
        <v>0</v>
      </c>
      <c r="N17" s="76">
        <v>2008.8</v>
      </c>
      <c r="O17" s="77">
        <v>0</v>
      </c>
      <c r="P17" s="78">
        <v>0</v>
      </c>
      <c r="Q17" s="79">
        <v>4</v>
      </c>
      <c r="R17" s="77">
        <v>80352</v>
      </c>
      <c r="S17" s="77">
        <v>5400</v>
      </c>
      <c r="T17" s="89">
        <v>600</v>
      </c>
      <c r="U17" s="80">
        <f t="shared" si="1"/>
        <v>86352</v>
      </c>
      <c r="V17" s="80">
        <f t="shared" ref="V17:V76" si="3">U17*2%</f>
        <v>1727.04</v>
      </c>
      <c r="W17" s="77">
        <f t="shared" si="2"/>
        <v>431.76</v>
      </c>
      <c r="X17" s="80">
        <f t="shared" ref="X17:X80" si="4">U17+V17+W17</f>
        <v>88510.799999999988</v>
      </c>
      <c r="Y17" s="80" t="s">
        <v>159</v>
      </c>
      <c r="Z17" s="87">
        <v>15</v>
      </c>
    </row>
    <row r="18" spans="1:27" s="63" customFormat="1" ht="23.25">
      <c r="A18" s="153"/>
      <c r="B18" s="67">
        <v>4</v>
      </c>
      <c r="C18" s="83" t="s">
        <v>40</v>
      </c>
      <c r="D18" s="90" t="s">
        <v>38</v>
      </c>
      <c r="E18" s="91" t="s">
        <v>58</v>
      </c>
      <c r="F18" s="70" t="s">
        <v>59</v>
      </c>
      <c r="G18" s="71">
        <f t="shared" si="0"/>
        <v>12</v>
      </c>
      <c r="H18" s="72">
        <v>0</v>
      </c>
      <c r="I18" s="92">
        <v>8</v>
      </c>
      <c r="J18" s="93">
        <v>3</v>
      </c>
      <c r="K18" s="94">
        <v>1</v>
      </c>
      <c r="L18" s="74">
        <f>M18+N18+O18+P18</f>
        <v>6000</v>
      </c>
      <c r="M18" s="80">
        <v>0</v>
      </c>
      <c r="N18" s="95">
        <v>4800</v>
      </c>
      <c r="O18" s="95">
        <v>900</v>
      </c>
      <c r="P18" s="95">
        <v>300</v>
      </c>
      <c r="Q18" s="72">
        <v>11</v>
      </c>
      <c r="R18" s="96">
        <v>240000</v>
      </c>
      <c r="S18" s="96">
        <v>35000</v>
      </c>
      <c r="T18" s="96">
        <v>1650</v>
      </c>
      <c r="U18" s="80">
        <f t="shared" si="1"/>
        <v>276650</v>
      </c>
      <c r="V18" s="80">
        <f t="shared" si="3"/>
        <v>5533</v>
      </c>
      <c r="W18" s="77">
        <f t="shared" si="2"/>
        <v>1383.25</v>
      </c>
      <c r="X18" s="80">
        <f t="shared" si="4"/>
        <v>283566.25</v>
      </c>
      <c r="Y18" s="80" t="s">
        <v>159</v>
      </c>
      <c r="Z18" s="81">
        <v>14</v>
      </c>
      <c r="AA18" s="97"/>
    </row>
    <row r="19" spans="1:27" s="63" customFormat="1" ht="34.5">
      <c r="A19" s="153"/>
      <c r="B19" s="82">
        <v>5</v>
      </c>
      <c r="C19" s="83" t="s">
        <v>42</v>
      </c>
      <c r="D19" s="98" t="s">
        <v>38</v>
      </c>
      <c r="E19" s="99" t="s">
        <v>60</v>
      </c>
      <c r="F19" s="70" t="s">
        <v>59</v>
      </c>
      <c r="G19" s="71">
        <v>2</v>
      </c>
      <c r="H19" s="85">
        <v>0</v>
      </c>
      <c r="I19" s="85">
        <v>2</v>
      </c>
      <c r="J19" s="85">
        <v>0</v>
      </c>
      <c r="K19" s="86">
        <v>0</v>
      </c>
      <c r="L19" s="74">
        <v>768.75</v>
      </c>
      <c r="M19" s="76">
        <v>0</v>
      </c>
      <c r="N19" s="76">
        <v>768.75</v>
      </c>
      <c r="O19" s="77">
        <v>0</v>
      </c>
      <c r="P19" s="78">
        <v>0</v>
      </c>
      <c r="Q19" s="71">
        <v>1</v>
      </c>
      <c r="R19" s="96">
        <v>30750</v>
      </c>
      <c r="S19" s="100">
        <v>4800</v>
      </c>
      <c r="T19" s="101">
        <v>150</v>
      </c>
      <c r="U19" s="80">
        <f t="shared" si="1"/>
        <v>35700</v>
      </c>
      <c r="V19" s="101">
        <v>714</v>
      </c>
      <c r="W19" s="77">
        <f t="shared" si="2"/>
        <v>178.5</v>
      </c>
      <c r="X19" s="80">
        <f t="shared" si="4"/>
        <v>36592.5</v>
      </c>
      <c r="Y19" s="80">
        <v>200</v>
      </c>
      <c r="Z19" s="81">
        <v>15</v>
      </c>
    </row>
    <row r="20" spans="1:27" s="63" customFormat="1" ht="33.75">
      <c r="A20" s="153"/>
      <c r="B20" s="67">
        <v>6</v>
      </c>
      <c r="C20" s="83" t="s">
        <v>41</v>
      </c>
      <c r="D20" s="98" t="s">
        <v>64</v>
      </c>
      <c r="E20" s="84" t="s">
        <v>113</v>
      </c>
      <c r="F20" s="70" t="s">
        <v>114</v>
      </c>
      <c r="G20" s="71">
        <f t="shared" si="0"/>
        <v>5</v>
      </c>
      <c r="H20" s="85">
        <v>2</v>
      </c>
      <c r="I20" s="85">
        <v>0</v>
      </c>
      <c r="J20" s="85">
        <v>2</v>
      </c>
      <c r="K20" s="86">
        <v>1</v>
      </c>
      <c r="L20" s="102">
        <v>1564</v>
      </c>
      <c r="M20" s="103">
        <v>840</v>
      </c>
      <c r="N20" s="103">
        <v>0</v>
      </c>
      <c r="O20" s="89">
        <v>480</v>
      </c>
      <c r="P20" s="104">
        <v>244</v>
      </c>
      <c r="Q20" s="105">
        <v>1</v>
      </c>
      <c r="R20" s="89">
        <v>62560</v>
      </c>
      <c r="S20" s="89">
        <v>6000</v>
      </c>
      <c r="T20" s="89">
        <v>150</v>
      </c>
      <c r="U20" s="80">
        <f t="shared" si="1"/>
        <v>68710</v>
      </c>
      <c r="V20" s="80">
        <v>1374</v>
      </c>
      <c r="W20" s="77">
        <f t="shared" si="2"/>
        <v>343.55</v>
      </c>
      <c r="X20" s="80">
        <f t="shared" si="4"/>
        <v>70427.55</v>
      </c>
      <c r="Y20" s="80" t="s">
        <v>159</v>
      </c>
      <c r="Z20" s="87">
        <v>16</v>
      </c>
    </row>
    <row r="21" spans="1:27" s="63" customFormat="1" ht="22.5">
      <c r="A21" s="153"/>
      <c r="B21" s="67">
        <v>7</v>
      </c>
      <c r="C21" s="83" t="s">
        <v>43</v>
      </c>
      <c r="D21" s="98" t="s">
        <v>38</v>
      </c>
      <c r="E21" s="84" t="s">
        <v>61</v>
      </c>
      <c r="F21" s="70" t="s">
        <v>207</v>
      </c>
      <c r="G21" s="71">
        <f t="shared" si="0"/>
        <v>7</v>
      </c>
      <c r="H21" s="85">
        <v>0</v>
      </c>
      <c r="I21" s="85">
        <v>6</v>
      </c>
      <c r="J21" s="85">
        <v>1</v>
      </c>
      <c r="K21" s="86">
        <v>0</v>
      </c>
      <c r="L21" s="74">
        <f>M21+N21+O21+P21</f>
        <v>1612</v>
      </c>
      <c r="M21" s="106">
        <v>0</v>
      </c>
      <c r="N21" s="107">
        <v>1461</v>
      </c>
      <c r="O21" s="107">
        <v>151</v>
      </c>
      <c r="P21" s="108">
        <v>0</v>
      </c>
      <c r="Q21" s="79">
        <v>6</v>
      </c>
      <c r="R21" s="96">
        <v>64480</v>
      </c>
      <c r="S21" s="109">
        <v>6524</v>
      </c>
      <c r="T21" s="96">
        <v>900</v>
      </c>
      <c r="U21" s="80">
        <f t="shared" si="1"/>
        <v>71904</v>
      </c>
      <c r="V21" s="96">
        <v>1438</v>
      </c>
      <c r="W21" s="77">
        <f t="shared" si="2"/>
        <v>359.52</v>
      </c>
      <c r="X21" s="80">
        <f t="shared" si="4"/>
        <v>73701.52</v>
      </c>
      <c r="Y21" s="80" t="s">
        <v>159</v>
      </c>
      <c r="Z21" s="87">
        <v>15</v>
      </c>
      <c r="AA21" s="97"/>
    </row>
    <row r="22" spans="1:27" s="63" customFormat="1" ht="22.5">
      <c r="A22" s="153"/>
      <c r="B22" s="82">
        <v>8</v>
      </c>
      <c r="C22" s="83" t="s">
        <v>44</v>
      </c>
      <c r="D22" s="83" t="s">
        <v>38</v>
      </c>
      <c r="E22" s="110" t="s">
        <v>62</v>
      </c>
      <c r="F22" s="70" t="s">
        <v>63</v>
      </c>
      <c r="G22" s="71">
        <f t="shared" si="0"/>
        <v>1</v>
      </c>
      <c r="H22" s="85">
        <v>0</v>
      </c>
      <c r="I22" s="85">
        <v>1</v>
      </c>
      <c r="J22" s="85">
        <v>0</v>
      </c>
      <c r="K22" s="86">
        <v>0</v>
      </c>
      <c r="L22" s="102">
        <f>M22+N22+O22+P22</f>
        <v>400</v>
      </c>
      <c r="M22" s="103">
        <v>0</v>
      </c>
      <c r="N22" s="103">
        <v>400</v>
      </c>
      <c r="O22" s="89">
        <v>0</v>
      </c>
      <c r="P22" s="104">
        <v>0</v>
      </c>
      <c r="Q22" s="79">
        <v>1</v>
      </c>
      <c r="R22" s="77">
        <v>16000</v>
      </c>
      <c r="S22" s="77">
        <v>2078</v>
      </c>
      <c r="T22" s="77">
        <v>150</v>
      </c>
      <c r="U22" s="80">
        <f t="shared" si="1"/>
        <v>18228</v>
      </c>
      <c r="V22" s="80">
        <f t="shared" si="3"/>
        <v>364.56</v>
      </c>
      <c r="W22" s="77">
        <f t="shared" si="2"/>
        <v>91.14</v>
      </c>
      <c r="X22" s="80">
        <f t="shared" si="4"/>
        <v>18683.7</v>
      </c>
      <c r="Y22" s="80" t="s">
        <v>159</v>
      </c>
      <c r="Z22" s="87">
        <v>15</v>
      </c>
    </row>
    <row r="23" spans="1:27" s="63" customFormat="1" ht="33.75">
      <c r="A23" s="153"/>
      <c r="B23" s="67">
        <v>9</v>
      </c>
      <c r="C23" s="83" t="s">
        <v>45</v>
      </c>
      <c r="D23" s="83" t="s">
        <v>64</v>
      </c>
      <c r="E23" s="84" t="s">
        <v>161</v>
      </c>
      <c r="F23" s="70" t="s">
        <v>63</v>
      </c>
      <c r="G23" s="111">
        <f t="shared" si="0"/>
        <v>6</v>
      </c>
      <c r="H23" s="112">
        <v>2</v>
      </c>
      <c r="I23" s="112">
        <v>2</v>
      </c>
      <c r="J23" s="112">
        <v>2</v>
      </c>
      <c r="K23" s="113">
        <v>0</v>
      </c>
      <c r="L23" s="74">
        <v>1480</v>
      </c>
      <c r="M23" s="76">
        <v>570</v>
      </c>
      <c r="N23" s="76">
        <v>598</v>
      </c>
      <c r="O23" s="77">
        <v>312</v>
      </c>
      <c r="P23" s="78">
        <v>0</v>
      </c>
      <c r="Q23" s="79">
        <v>3</v>
      </c>
      <c r="R23" s="77">
        <v>44400</v>
      </c>
      <c r="S23" s="77">
        <v>510</v>
      </c>
      <c r="T23" s="77">
        <v>450</v>
      </c>
      <c r="U23" s="80">
        <f t="shared" si="1"/>
        <v>45360</v>
      </c>
      <c r="V23" s="80">
        <f t="shared" si="3"/>
        <v>907.2</v>
      </c>
      <c r="W23" s="77">
        <f t="shared" si="2"/>
        <v>226.8</v>
      </c>
      <c r="X23" s="80">
        <f t="shared" si="4"/>
        <v>46494</v>
      </c>
      <c r="Y23" s="80" t="s">
        <v>159</v>
      </c>
      <c r="Z23" s="87">
        <v>16</v>
      </c>
      <c r="AA23" s="97"/>
    </row>
    <row r="24" spans="1:27" s="63" customFormat="1" ht="33.75">
      <c r="A24" s="153"/>
      <c r="B24" s="67">
        <v>10</v>
      </c>
      <c r="C24" s="83" t="s">
        <v>162</v>
      </c>
      <c r="D24" s="83" t="s">
        <v>38</v>
      </c>
      <c r="E24" s="84" t="s">
        <v>142</v>
      </c>
      <c r="F24" s="70" t="s">
        <v>63</v>
      </c>
      <c r="G24" s="71">
        <f t="shared" si="0"/>
        <v>14</v>
      </c>
      <c r="H24" s="85">
        <v>7</v>
      </c>
      <c r="I24" s="85">
        <v>4</v>
      </c>
      <c r="J24" s="85">
        <v>1</v>
      </c>
      <c r="K24" s="86">
        <v>2</v>
      </c>
      <c r="L24" s="74">
        <v>3520</v>
      </c>
      <c r="M24" s="76">
        <v>1715</v>
      </c>
      <c r="N24" s="76">
        <v>964</v>
      </c>
      <c r="O24" s="77">
        <v>241</v>
      </c>
      <c r="P24" s="78">
        <v>600</v>
      </c>
      <c r="Q24" s="79">
        <v>6</v>
      </c>
      <c r="R24" s="77">
        <v>140800</v>
      </c>
      <c r="S24" s="77">
        <v>3600</v>
      </c>
      <c r="T24" s="77">
        <v>900</v>
      </c>
      <c r="U24" s="80">
        <f t="shared" si="1"/>
        <v>145300</v>
      </c>
      <c r="V24" s="80">
        <f t="shared" si="3"/>
        <v>2906</v>
      </c>
      <c r="W24" s="77">
        <f t="shared" si="2"/>
        <v>726.5</v>
      </c>
      <c r="X24" s="80">
        <f t="shared" si="4"/>
        <v>148932.5</v>
      </c>
      <c r="Y24" s="80" t="s">
        <v>159</v>
      </c>
      <c r="Z24" s="87">
        <v>16</v>
      </c>
      <c r="AA24" s="97"/>
    </row>
    <row r="25" spans="1:27" s="63" customFormat="1" ht="33.75">
      <c r="A25" s="153"/>
      <c r="B25" s="82">
        <v>11</v>
      </c>
      <c r="C25" s="83" t="s">
        <v>65</v>
      </c>
      <c r="D25" s="83" t="s">
        <v>66</v>
      </c>
      <c r="E25" s="84" t="s">
        <v>67</v>
      </c>
      <c r="F25" s="70" t="s">
        <v>63</v>
      </c>
      <c r="G25" s="71">
        <f t="shared" si="0"/>
        <v>60</v>
      </c>
      <c r="H25" s="85">
        <v>8</v>
      </c>
      <c r="I25" s="85">
        <v>30</v>
      </c>
      <c r="J25" s="85">
        <v>14</v>
      </c>
      <c r="K25" s="86">
        <v>8</v>
      </c>
      <c r="L25" s="74">
        <v>27846</v>
      </c>
      <c r="M25" s="76">
        <v>4296</v>
      </c>
      <c r="N25" s="76">
        <v>16110</v>
      </c>
      <c r="O25" s="77">
        <v>5040</v>
      </c>
      <c r="P25" s="78">
        <v>2400</v>
      </c>
      <c r="Q25" s="79">
        <v>45</v>
      </c>
      <c r="R25" s="77">
        <v>835380</v>
      </c>
      <c r="S25" s="77">
        <v>58800</v>
      </c>
      <c r="T25" s="77">
        <v>6750</v>
      </c>
      <c r="U25" s="80">
        <f t="shared" si="1"/>
        <v>900930</v>
      </c>
      <c r="V25" s="80">
        <f t="shared" si="3"/>
        <v>18018.600000000002</v>
      </c>
      <c r="W25" s="77">
        <f t="shared" si="2"/>
        <v>4504.6500000000005</v>
      </c>
      <c r="X25" s="80">
        <f t="shared" si="4"/>
        <v>923453.25</v>
      </c>
      <c r="Y25" s="80" t="s">
        <v>159</v>
      </c>
      <c r="Z25" s="87">
        <v>16</v>
      </c>
    </row>
    <row r="26" spans="1:27" s="63" customFormat="1" ht="33.75">
      <c r="A26" s="153"/>
      <c r="B26" s="67">
        <v>12</v>
      </c>
      <c r="C26" s="83" t="s">
        <v>49</v>
      </c>
      <c r="D26" s="83" t="s">
        <v>38</v>
      </c>
      <c r="E26" s="84" t="s">
        <v>68</v>
      </c>
      <c r="F26" s="70" t="s">
        <v>63</v>
      </c>
      <c r="G26" s="71">
        <f t="shared" si="0"/>
        <v>1</v>
      </c>
      <c r="H26" s="85">
        <v>0</v>
      </c>
      <c r="I26" s="85">
        <v>1</v>
      </c>
      <c r="J26" s="85">
        <v>0</v>
      </c>
      <c r="K26" s="86">
        <v>0</v>
      </c>
      <c r="L26" s="74">
        <v>420</v>
      </c>
      <c r="M26" s="76">
        <v>0</v>
      </c>
      <c r="N26" s="76">
        <v>420</v>
      </c>
      <c r="O26" s="77">
        <v>0</v>
      </c>
      <c r="P26" s="78">
        <v>0</v>
      </c>
      <c r="Q26" s="79">
        <v>1</v>
      </c>
      <c r="R26" s="77">
        <v>16800</v>
      </c>
      <c r="S26" s="77">
        <v>1278</v>
      </c>
      <c r="T26" s="77">
        <v>150</v>
      </c>
      <c r="U26" s="80">
        <f t="shared" si="1"/>
        <v>18228</v>
      </c>
      <c r="V26" s="80">
        <f t="shared" si="3"/>
        <v>364.56</v>
      </c>
      <c r="W26" s="77">
        <f t="shared" si="2"/>
        <v>91.14</v>
      </c>
      <c r="X26" s="80">
        <f t="shared" si="4"/>
        <v>18683.7</v>
      </c>
      <c r="Y26" s="80" t="s">
        <v>159</v>
      </c>
      <c r="Z26" s="87">
        <v>15</v>
      </c>
      <c r="AA26" s="97"/>
    </row>
    <row r="27" spans="1:27" s="63" customFormat="1" ht="33.75">
      <c r="A27" s="153"/>
      <c r="B27" s="67">
        <v>13</v>
      </c>
      <c r="C27" s="83" t="s">
        <v>163</v>
      </c>
      <c r="D27" s="83" t="s">
        <v>66</v>
      </c>
      <c r="E27" s="84" t="s">
        <v>164</v>
      </c>
      <c r="F27" s="70" t="s">
        <v>69</v>
      </c>
      <c r="G27" s="71">
        <f t="shared" si="0"/>
        <v>13</v>
      </c>
      <c r="H27" s="85">
        <v>0</v>
      </c>
      <c r="I27" s="85">
        <v>6</v>
      </c>
      <c r="J27" s="85">
        <v>4</v>
      </c>
      <c r="K27" s="86">
        <v>3</v>
      </c>
      <c r="L27" s="74">
        <f>M27+N27+O27+P27</f>
        <v>4433</v>
      </c>
      <c r="M27" s="76">
        <v>0</v>
      </c>
      <c r="N27" s="76">
        <v>2508</v>
      </c>
      <c r="O27" s="77">
        <v>1100</v>
      </c>
      <c r="P27" s="78">
        <v>825</v>
      </c>
      <c r="Q27" s="79">
        <v>13</v>
      </c>
      <c r="R27" s="77">
        <v>155155</v>
      </c>
      <c r="S27" s="77">
        <v>8866</v>
      </c>
      <c r="T27" s="77">
        <v>171</v>
      </c>
      <c r="U27" s="80">
        <f t="shared" si="1"/>
        <v>164192</v>
      </c>
      <c r="V27" s="80">
        <f t="shared" si="3"/>
        <v>3283.84</v>
      </c>
      <c r="W27" s="77">
        <f t="shared" si="2"/>
        <v>820.96</v>
      </c>
      <c r="X27" s="80">
        <f t="shared" si="4"/>
        <v>168296.8</v>
      </c>
      <c r="Y27" s="80" t="s">
        <v>159</v>
      </c>
      <c r="Z27" s="87">
        <v>15</v>
      </c>
    </row>
    <row r="28" spans="1:27" s="63" customFormat="1" ht="33.75">
      <c r="A28" s="153"/>
      <c r="B28" s="82">
        <v>14</v>
      </c>
      <c r="C28" s="83" t="s">
        <v>47</v>
      </c>
      <c r="D28" s="83" t="s">
        <v>66</v>
      </c>
      <c r="E28" s="84" t="s">
        <v>141</v>
      </c>
      <c r="F28" s="70" t="s">
        <v>63</v>
      </c>
      <c r="G28" s="71">
        <f t="shared" si="0"/>
        <v>75</v>
      </c>
      <c r="H28" s="85">
        <v>11</v>
      </c>
      <c r="I28" s="85">
        <v>32</v>
      </c>
      <c r="J28" s="85">
        <v>22</v>
      </c>
      <c r="K28" s="86">
        <v>10</v>
      </c>
      <c r="L28" s="102">
        <v>43800</v>
      </c>
      <c r="M28" s="103">
        <v>9240</v>
      </c>
      <c r="N28" s="103">
        <v>23040</v>
      </c>
      <c r="O28" s="89">
        <v>7920</v>
      </c>
      <c r="P28" s="104">
        <v>3600</v>
      </c>
      <c r="Q28" s="79">
        <v>50</v>
      </c>
      <c r="R28" s="77">
        <v>1752000</v>
      </c>
      <c r="S28" s="77">
        <v>189338.49</v>
      </c>
      <c r="T28" s="77">
        <v>7500</v>
      </c>
      <c r="U28" s="80">
        <f t="shared" si="1"/>
        <v>1948838.49</v>
      </c>
      <c r="V28" s="80">
        <v>38974.76</v>
      </c>
      <c r="W28" s="77">
        <f t="shared" si="2"/>
        <v>9744.1924500000005</v>
      </c>
      <c r="X28" s="80">
        <f t="shared" si="4"/>
        <v>1997557.44245</v>
      </c>
      <c r="Y28" s="80" t="s">
        <v>159</v>
      </c>
      <c r="Z28" s="87">
        <v>16</v>
      </c>
    </row>
    <row r="29" spans="1:27" s="63" customFormat="1" ht="33.75">
      <c r="A29" s="153"/>
      <c r="B29" s="67">
        <v>15</v>
      </c>
      <c r="C29" s="83" t="s">
        <v>48</v>
      </c>
      <c r="D29" s="83" t="s">
        <v>38</v>
      </c>
      <c r="E29" s="84" t="s">
        <v>165</v>
      </c>
      <c r="F29" s="70" t="s">
        <v>63</v>
      </c>
      <c r="G29" s="71">
        <f t="shared" si="0"/>
        <v>15</v>
      </c>
      <c r="H29" s="85">
        <v>3</v>
      </c>
      <c r="I29" s="85">
        <v>11</v>
      </c>
      <c r="J29" s="85">
        <v>1</v>
      </c>
      <c r="K29" s="86">
        <v>0</v>
      </c>
      <c r="L29" s="74">
        <v>6226</v>
      </c>
      <c r="M29" s="76">
        <v>2010</v>
      </c>
      <c r="N29" s="76">
        <v>3960</v>
      </c>
      <c r="O29" s="77">
        <v>256</v>
      </c>
      <c r="P29" s="78">
        <v>0</v>
      </c>
      <c r="Q29" s="79">
        <v>4</v>
      </c>
      <c r="R29" s="77">
        <v>249040</v>
      </c>
      <c r="S29" s="77">
        <v>7200</v>
      </c>
      <c r="T29" s="77">
        <v>600</v>
      </c>
      <c r="U29" s="80">
        <v>256840</v>
      </c>
      <c r="V29" s="80">
        <v>5136.8</v>
      </c>
      <c r="W29" s="77">
        <f t="shared" si="2"/>
        <v>1284.2</v>
      </c>
      <c r="X29" s="80">
        <f t="shared" si="4"/>
        <v>263261</v>
      </c>
      <c r="Y29" s="80" t="s">
        <v>159</v>
      </c>
      <c r="Z29" s="87">
        <v>16</v>
      </c>
    </row>
    <row r="30" spans="1:27" s="63" customFormat="1" ht="33.75">
      <c r="A30" s="153"/>
      <c r="B30" s="67">
        <v>16</v>
      </c>
      <c r="C30" s="83" t="s">
        <v>50</v>
      </c>
      <c r="D30" s="83" t="s">
        <v>66</v>
      </c>
      <c r="E30" s="84" t="s">
        <v>140</v>
      </c>
      <c r="F30" s="70" t="s">
        <v>63</v>
      </c>
      <c r="G30" s="71">
        <v>20</v>
      </c>
      <c r="H30" s="85">
        <v>2</v>
      </c>
      <c r="I30" s="85">
        <v>12</v>
      </c>
      <c r="J30" s="85">
        <v>4</v>
      </c>
      <c r="K30" s="86">
        <v>2</v>
      </c>
      <c r="L30" s="102">
        <v>8028</v>
      </c>
      <c r="M30" s="103">
        <v>960</v>
      </c>
      <c r="N30" s="103">
        <v>4908</v>
      </c>
      <c r="O30" s="89">
        <v>1440</v>
      </c>
      <c r="P30" s="104">
        <v>720</v>
      </c>
      <c r="Q30" s="79">
        <v>4</v>
      </c>
      <c r="R30" s="77">
        <v>321120</v>
      </c>
      <c r="S30" s="77">
        <v>4800</v>
      </c>
      <c r="T30" s="77">
        <v>0</v>
      </c>
      <c r="U30" s="80">
        <f t="shared" si="1"/>
        <v>325920</v>
      </c>
      <c r="V30" s="80">
        <f t="shared" si="3"/>
        <v>6518.4000000000005</v>
      </c>
      <c r="W30" s="77">
        <f t="shared" si="2"/>
        <v>1629.6000000000001</v>
      </c>
      <c r="X30" s="80">
        <f t="shared" si="4"/>
        <v>334068</v>
      </c>
      <c r="Y30" s="80" t="s">
        <v>159</v>
      </c>
      <c r="Z30" s="87">
        <v>16</v>
      </c>
    </row>
    <row r="31" spans="1:27" s="63" customFormat="1" ht="33.75">
      <c r="A31" s="153"/>
      <c r="B31" s="82">
        <v>17</v>
      </c>
      <c r="C31" s="83" t="s">
        <v>70</v>
      </c>
      <c r="D31" s="83" t="s">
        <v>71</v>
      </c>
      <c r="E31" s="84" t="s">
        <v>166</v>
      </c>
      <c r="F31" s="70" t="s">
        <v>63</v>
      </c>
      <c r="G31" s="111">
        <v>35</v>
      </c>
      <c r="H31" s="112">
        <v>20</v>
      </c>
      <c r="I31" s="112">
        <v>11</v>
      </c>
      <c r="J31" s="112">
        <v>2</v>
      </c>
      <c r="K31" s="113">
        <v>2</v>
      </c>
      <c r="L31" s="102">
        <v>20142</v>
      </c>
      <c r="M31" s="103">
        <v>14000</v>
      </c>
      <c r="N31" s="103">
        <v>5016</v>
      </c>
      <c r="O31" s="89">
        <v>406</v>
      </c>
      <c r="P31" s="104">
        <v>720</v>
      </c>
      <c r="Q31" s="79">
        <v>33</v>
      </c>
      <c r="R31" s="77">
        <v>805680</v>
      </c>
      <c r="S31" s="77">
        <v>52470</v>
      </c>
      <c r="T31" s="77">
        <v>4950</v>
      </c>
      <c r="U31" s="80">
        <f t="shared" si="1"/>
        <v>863100</v>
      </c>
      <c r="V31" s="80">
        <f t="shared" si="3"/>
        <v>17262</v>
      </c>
      <c r="W31" s="77">
        <f t="shared" si="2"/>
        <v>4315.5</v>
      </c>
      <c r="X31" s="80">
        <f t="shared" si="4"/>
        <v>884677.5</v>
      </c>
      <c r="Y31" s="80" t="s">
        <v>159</v>
      </c>
      <c r="Z31" s="87">
        <v>16</v>
      </c>
    </row>
    <row r="32" spans="1:27" s="63" customFormat="1" ht="33.75">
      <c r="A32" s="153"/>
      <c r="B32" s="67">
        <v>18</v>
      </c>
      <c r="C32" s="83" t="s">
        <v>72</v>
      </c>
      <c r="D32" s="83" t="s">
        <v>38</v>
      </c>
      <c r="E32" s="84" t="s">
        <v>139</v>
      </c>
      <c r="F32" s="70" t="s">
        <v>73</v>
      </c>
      <c r="G32" s="71">
        <v>7</v>
      </c>
      <c r="H32" s="85">
        <v>0</v>
      </c>
      <c r="I32" s="85">
        <v>5</v>
      </c>
      <c r="J32" s="85">
        <v>2</v>
      </c>
      <c r="K32" s="86">
        <v>0</v>
      </c>
      <c r="L32" s="102">
        <v>3505</v>
      </c>
      <c r="M32" s="103">
        <v>0</v>
      </c>
      <c r="N32" s="103">
        <v>2865</v>
      </c>
      <c r="O32" s="89">
        <v>640</v>
      </c>
      <c r="P32" s="104">
        <v>0</v>
      </c>
      <c r="Q32" s="79">
        <v>4</v>
      </c>
      <c r="R32" s="77">
        <v>140200</v>
      </c>
      <c r="S32" s="77">
        <v>16800</v>
      </c>
      <c r="T32" s="77">
        <v>444</v>
      </c>
      <c r="U32" s="80">
        <v>157444</v>
      </c>
      <c r="V32" s="80">
        <v>3148.88</v>
      </c>
      <c r="W32" s="77">
        <f t="shared" si="2"/>
        <v>787.22</v>
      </c>
      <c r="X32" s="80">
        <f t="shared" si="4"/>
        <v>161380.1</v>
      </c>
      <c r="Y32" s="80" t="s">
        <v>159</v>
      </c>
      <c r="Z32" s="87">
        <v>15</v>
      </c>
    </row>
    <row r="33" spans="1:27" s="63" customFormat="1" ht="33.75">
      <c r="A33" s="153"/>
      <c r="B33" s="67">
        <v>19</v>
      </c>
      <c r="C33" s="83" t="s">
        <v>203</v>
      </c>
      <c r="D33" s="83" t="s">
        <v>38</v>
      </c>
      <c r="E33" s="84" t="s">
        <v>167</v>
      </c>
      <c r="F33" s="70" t="s">
        <v>168</v>
      </c>
      <c r="G33" s="71">
        <f t="shared" si="0"/>
        <v>2</v>
      </c>
      <c r="H33" s="85">
        <v>0</v>
      </c>
      <c r="I33" s="85">
        <v>2</v>
      </c>
      <c r="J33" s="85">
        <v>0</v>
      </c>
      <c r="K33" s="86">
        <v>0</v>
      </c>
      <c r="L33" s="74">
        <v>671</v>
      </c>
      <c r="M33" s="76">
        <v>0</v>
      </c>
      <c r="N33" s="76">
        <v>671</v>
      </c>
      <c r="O33" s="77">
        <v>0</v>
      </c>
      <c r="P33" s="78">
        <v>0</v>
      </c>
      <c r="Q33" s="79">
        <v>1</v>
      </c>
      <c r="R33" s="77">
        <v>26840</v>
      </c>
      <c r="S33" s="77">
        <v>0</v>
      </c>
      <c r="T33" s="77">
        <v>124</v>
      </c>
      <c r="U33" s="80">
        <v>26964</v>
      </c>
      <c r="V33" s="80">
        <v>539.28</v>
      </c>
      <c r="W33" s="77">
        <f>U33*0.5%</f>
        <v>134.82</v>
      </c>
      <c r="X33" s="80">
        <f t="shared" si="4"/>
        <v>27638.1</v>
      </c>
      <c r="Y33" s="80" t="s">
        <v>159</v>
      </c>
      <c r="Z33" s="87">
        <v>15</v>
      </c>
      <c r="AA33" s="97"/>
    </row>
    <row r="34" spans="1:27" s="63" customFormat="1" ht="33.75">
      <c r="A34" s="153"/>
      <c r="B34" s="82">
        <v>20</v>
      </c>
      <c r="C34" s="83" t="s">
        <v>51</v>
      </c>
      <c r="D34" s="83" t="s">
        <v>38</v>
      </c>
      <c r="E34" s="84" t="s">
        <v>169</v>
      </c>
      <c r="F34" s="70" t="s">
        <v>63</v>
      </c>
      <c r="G34" s="111">
        <f t="shared" si="0"/>
        <v>28</v>
      </c>
      <c r="H34" s="112">
        <v>12</v>
      </c>
      <c r="I34" s="112">
        <v>10</v>
      </c>
      <c r="J34" s="112">
        <v>4</v>
      </c>
      <c r="K34" s="113">
        <v>2</v>
      </c>
      <c r="L34" s="102">
        <f>M34+N34+O34+P34</f>
        <v>6642</v>
      </c>
      <c r="M34" s="103">
        <v>4032</v>
      </c>
      <c r="N34" s="103">
        <v>1400</v>
      </c>
      <c r="O34" s="89">
        <v>808</v>
      </c>
      <c r="P34" s="104">
        <v>402</v>
      </c>
      <c r="Q34" s="79">
        <v>8</v>
      </c>
      <c r="R34" s="77">
        <v>265680</v>
      </c>
      <c r="S34" s="77">
        <v>2104</v>
      </c>
      <c r="T34" s="77">
        <v>1184</v>
      </c>
      <c r="U34" s="80">
        <f t="shared" si="1"/>
        <v>268968</v>
      </c>
      <c r="V34" s="80">
        <f t="shared" si="3"/>
        <v>5379.36</v>
      </c>
      <c r="W34" s="77">
        <f t="shared" si="2"/>
        <v>1344.84</v>
      </c>
      <c r="X34" s="80">
        <f t="shared" si="4"/>
        <v>275692.2</v>
      </c>
      <c r="Y34" s="80" t="s">
        <v>159</v>
      </c>
      <c r="Z34" s="87">
        <v>16</v>
      </c>
    </row>
    <row r="35" spans="1:27" s="63" customFormat="1" ht="33.75">
      <c r="A35" s="153"/>
      <c r="B35" s="67">
        <v>21</v>
      </c>
      <c r="C35" s="83" t="s">
        <v>52</v>
      </c>
      <c r="D35" s="83" t="s">
        <v>38</v>
      </c>
      <c r="E35" s="84" t="s">
        <v>74</v>
      </c>
      <c r="F35" s="70" t="s">
        <v>63</v>
      </c>
      <c r="G35" s="71">
        <v>6</v>
      </c>
      <c r="H35" s="85">
        <v>4</v>
      </c>
      <c r="I35" s="85">
        <v>1</v>
      </c>
      <c r="J35" s="85">
        <v>1</v>
      </c>
      <c r="K35" s="86">
        <v>0</v>
      </c>
      <c r="L35" s="74">
        <v>2982</v>
      </c>
      <c r="M35" s="76">
        <v>2328</v>
      </c>
      <c r="N35" s="76">
        <v>544</v>
      </c>
      <c r="O35" s="77">
        <v>110</v>
      </c>
      <c r="P35" s="78">
        <v>0</v>
      </c>
      <c r="Q35" s="79">
        <v>5</v>
      </c>
      <c r="R35" s="77">
        <v>119280</v>
      </c>
      <c r="S35" s="77">
        <v>0</v>
      </c>
      <c r="T35" s="77">
        <v>616</v>
      </c>
      <c r="U35" s="80">
        <f t="shared" si="1"/>
        <v>119896</v>
      </c>
      <c r="V35" s="80">
        <f t="shared" si="3"/>
        <v>2397.92</v>
      </c>
      <c r="W35" s="77">
        <f t="shared" si="2"/>
        <v>599.48</v>
      </c>
      <c r="X35" s="80">
        <f t="shared" si="4"/>
        <v>122893.4</v>
      </c>
      <c r="Y35" s="80" t="s">
        <v>159</v>
      </c>
      <c r="Z35" s="87">
        <v>16</v>
      </c>
    </row>
    <row r="36" spans="1:27" s="63" customFormat="1" ht="33.75">
      <c r="A36" s="153"/>
      <c r="B36" s="67">
        <v>22</v>
      </c>
      <c r="C36" s="83" t="s">
        <v>170</v>
      </c>
      <c r="D36" s="83" t="s">
        <v>66</v>
      </c>
      <c r="E36" s="84" t="s">
        <v>171</v>
      </c>
      <c r="F36" s="70" t="s">
        <v>63</v>
      </c>
      <c r="G36" s="71">
        <f t="shared" si="0"/>
        <v>18</v>
      </c>
      <c r="H36" s="85">
        <v>4</v>
      </c>
      <c r="I36" s="85">
        <v>11</v>
      </c>
      <c r="J36" s="85">
        <v>1</v>
      </c>
      <c r="K36" s="86">
        <v>2</v>
      </c>
      <c r="L36" s="74">
        <v>4824</v>
      </c>
      <c r="M36" s="76">
        <v>1200</v>
      </c>
      <c r="N36" s="76">
        <v>2904</v>
      </c>
      <c r="O36" s="77">
        <v>240</v>
      </c>
      <c r="P36" s="78">
        <v>480</v>
      </c>
      <c r="Q36" s="79">
        <v>3</v>
      </c>
      <c r="R36" s="77">
        <v>192960</v>
      </c>
      <c r="S36" s="77">
        <v>18000</v>
      </c>
      <c r="T36" s="77">
        <v>450</v>
      </c>
      <c r="U36" s="80">
        <f t="shared" si="1"/>
        <v>211410</v>
      </c>
      <c r="V36" s="80">
        <v>4228</v>
      </c>
      <c r="W36" s="77">
        <f t="shared" si="2"/>
        <v>1057.05</v>
      </c>
      <c r="X36" s="80">
        <f t="shared" si="4"/>
        <v>216695.05</v>
      </c>
      <c r="Y36" s="80" t="s">
        <v>159</v>
      </c>
      <c r="Z36" s="87" t="s">
        <v>206</v>
      </c>
    </row>
    <row r="37" spans="1:27" s="63" customFormat="1" ht="56.25">
      <c r="A37" s="153"/>
      <c r="B37" s="82">
        <v>23</v>
      </c>
      <c r="C37" s="83" t="s">
        <v>53</v>
      </c>
      <c r="D37" s="83" t="s">
        <v>66</v>
      </c>
      <c r="E37" s="84" t="s">
        <v>172</v>
      </c>
      <c r="F37" s="70" t="s">
        <v>75</v>
      </c>
      <c r="G37" s="71">
        <v>3</v>
      </c>
      <c r="H37" s="85">
        <v>0</v>
      </c>
      <c r="I37" s="85">
        <v>2</v>
      </c>
      <c r="J37" s="85">
        <v>1</v>
      </c>
      <c r="K37" s="86">
        <v>0</v>
      </c>
      <c r="L37" s="74">
        <v>1800</v>
      </c>
      <c r="M37" s="76">
        <v>0</v>
      </c>
      <c r="N37" s="76">
        <v>1440</v>
      </c>
      <c r="O37" s="77">
        <v>360</v>
      </c>
      <c r="P37" s="78">
        <v>0</v>
      </c>
      <c r="Q37" s="79">
        <v>3</v>
      </c>
      <c r="R37" s="77">
        <v>72000</v>
      </c>
      <c r="S37" s="77">
        <v>1386</v>
      </c>
      <c r="T37" s="77">
        <v>450</v>
      </c>
      <c r="U37" s="80">
        <f t="shared" si="1"/>
        <v>73836</v>
      </c>
      <c r="V37" s="77">
        <v>1476</v>
      </c>
      <c r="W37" s="77">
        <f t="shared" si="2"/>
        <v>369.18</v>
      </c>
      <c r="X37" s="80">
        <f t="shared" si="4"/>
        <v>75681.179999999993</v>
      </c>
      <c r="Y37" s="80" t="s">
        <v>159</v>
      </c>
      <c r="Z37" s="87">
        <v>15</v>
      </c>
    </row>
    <row r="38" spans="1:27" s="63" customFormat="1" ht="33.75">
      <c r="A38" s="153"/>
      <c r="B38" s="67">
        <v>24</v>
      </c>
      <c r="C38" s="83" t="s">
        <v>153</v>
      </c>
      <c r="D38" s="83" t="s">
        <v>124</v>
      </c>
      <c r="E38" s="84" t="s">
        <v>173</v>
      </c>
      <c r="F38" s="70" t="s">
        <v>152</v>
      </c>
      <c r="G38" s="71">
        <v>10</v>
      </c>
      <c r="H38" s="85">
        <v>3</v>
      </c>
      <c r="I38" s="85">
        <v>3</v>
      </c>
      <c r="J38" s="85">
        <v>2</v>
      </c>
      <c r="K38" s="86">
        <v>2</v>
      </c>
      <c r="L38" s="74">
        <f>M38+N38+O38+P38</f>
        <v>6120</v>
      </c>
      <c r="M38" s="76">
        <v>2520</v>
      </c>
      <c r="N38" s="76">
        <v>2160</v>
      </c>
      <c r="O38" s="77">
        <v>720</v>
      </c>
      <c r="P38" s="78">
        <v>720</v>
      </c>
      <c r="Q38" s="79">
        <v>3</v>
      </c>
      <c r="R38" s="77">
        <v>201682</v>
      </c>
      <c r="S38" s="77">
        <v>0</v>
      </c>
      <c r="T38" s="77">
        <v>450</v>
      </c>
      <c r="U38" s="80">
        <f t="shared" si="1"/>
        <v>202132</v>
      </c>
      <c r="V38" s="80">
        <v>3818.64</v>
      </c>
      <c r="W38" s="77">
        <f t="shared" si="2"/>
        <v>1010.66</v>
      </c>
      <c r="X38" s="80">
        <f>U38+V38+W38</f>
        <v>206961.30000000002</v>
      </c>
      <c r="Y38" s="80" t="s">
        <v>159</v>
      </c>
      <c r="Z38" s="87">
        <v>16</v>
      </c>
      <c r="AA38" s="97"/>
    </row>
    <row r="39" spans="1:27" s="63" customFormat="1" ht="33.75">
      <c r="A39" s="153"/>
      <c r="B39" s="67">
        <v>25</v>
      </c>
      <c r="C39" s="83" t="s">
        <v>54</v>
      </c>
      <c r="D39" s="83" t="s">
        <v>38</v>
      </c>
      <c r="E39" s="84" t="s">
        <v>76</v>
      </c>
      <c r="F39" s="70" t="s">
        <v>59</v>
      </c>
      <c r="G39" s="111">
        <f t="shared" si="0"/>
        <v>16</v>
      </c>
      <c r="H39" s="112">
        <v>1</v>
      </c>
      <c r="I39" s="112">
        <v>12</v>
      </c>
      <c r="J39" s="112">
        <v>1</v>
      </c>
      <c r="K39" s="113">
        <v>2</v>
      </c>
      <c r="L39" s="74">
        <v>5930</v>
      </c>
      <c r="M39" s="76">
        <v>500</v>
      </c>
      <c r="N39" s="76">
        <v>4800</v>
      </c>
      <c r="O39" s="77">
        <v>30</v>
      </c>
      <c r="P39" s="78">
        <v>600</v>
      </c>
      <c r="Q39" s="79">
        <v>16</v>
      </c>
      <c r="R39" s="89">
        <v>237200</v>
      </c>
      <c r="S39" s="89">
        <v>0</v>
      </c>
      <c r="T39" s="89">
        <v>1584</v>
      </c>
      <c r="U39" s="80">
        <f t="shared" si="1"/>
        <v>238784</v>
      </c>
      <c r="V39" s="80">
        <v>1120</v>
      </c>
      <c r="W39" s="77">
        <f>U39*0.5%</f>
        <v>1193.92</v>
      </c>
      <c r="X39" s="80">
        <f>U39+V39+W39</f>
        <v>241097.92</v>
      </c>
      <c r="Y39" s="80" t="s">
        <v>159</v>
      </c>
      <c r="Z39" s="87">
        <v>16</v>
      </c>
    </row>
    <row r="40" spans="1:27" s="63" customFormat="1" ht="34.5">
      <c r="A40" s="153"/>
      <c r="B40" s="82">
        <v>26</v>
      </c>
      <c r="C40" s="83" t="s">
        <v>158</v>
      </c>
      <c r="D40" s="83" t="s">
        <v>57</v>
      </c>
      <c r="E40" s="99" t="s">
        <v>55</v>
      </c>
      <c r="F40" s="70" t="s">
        <v>56</v>
      </c>
      <c r="G40" s="71">
        <v>9</v>
      </c>
      <c r="H40" s="85">
        <v>6</v>
      </c>
      <c r="I40" s="85">
        <v>3</v>
      </c>
      <c r="J40" s="85">
        <v>0</v>
      </c>
      <c r="K40" s="86">
        <v>0</v>
      </c>
      <c r="L40" s="74">
        <f>M40+N40+O40+P40</f>
        <v>3630</v>
      </c>
      <c r="M40" s="95">
        <v>2400</v>
      </c>
      <c r="N40" s="95">
        <v>1230</v>
      </c>
      <c r="O40" s="95">
        <v>0</v>
      </c>
      <c r="P40" s="95">
        <v>0</v>
      </c>
      <c r="Q40" s="79">
        <v>6</v>
      </c>
      <c r="R40" s="77">
        <v>145200</v>
      </c>
      <c r="S40" s="77">
        <v>19212</v>
      </c>
      <c r="T40" s="77">
        <v>900</v>
      </c>
      <c r="U40" s="80">
        <f t="shared" si="1"/>
        <v>165312</v>
      </c>
      <c r="V40" s="80">
        <f>U40*2%</f>
        <v>3306.2400000000002</v>
      </c>
      <c r="W40" s="77">
        <f t="shared" si="2"/>
        <v>826.56000000000006</v>
      </c>
      <c r="X40" s="80">
        <f>U40+V40+W40</f>
        <v>169444.8</v>
      </c>
      <c r="Y40" s="80" t="s">
        <v>159</v>
      </c>
      <c r="Z40" s="87">
        <v>16</v>
      </c>
    </row>
    <row r="41" spans="1:27" s="63" customFormat="1" ht="22.5">
      <c r="A41" s="153"/>
      <c r="B41" s="67">
        <v>27</v>
      </c>
      <c r="C41" s="83" t="s">
        <v>77</v>
      </c>
      <c r="D41" s="83" t="s">
        <v>38</v>
      </c>
      <c r="E41" s="84" t="s">
        <v>78</v>
      </c>
      <c r="F41" s="70" t="s">
        <v>75</v>
      </c>
      <c r="G41" s="71">
        <v>9</v>
      </c>
      <c r="H41" s="85">
        <v>2</v>
      </c>
      <c r="I41" s="85">
        <v>5</v>
      </c>
      <c r="J41" s="85">
        <v>2</v>
      </c>
      <c r="K41" s="86">
        <v>0</v>
      </c>
      <c r="L41" s="74">
        <v>5814</v>
      </c>
      <c r="M41" s="76">
        <v>1680</v>
      </c>
      <c r="N41" s="76">
        <v>3600</v>
      </c>
      <c r="O41" s="77">
        <v>534</v>
      </c>
      <c r="P41" s="78">
        <v>0</v>
      </c>
      <c r="Q41" s="79">
        <v>9</v>
      </c>
      <c r="R41" s="77">
        <v>232560</v>
      </c>
      <c r="S41" s="77">
        <v>21600</v>
      </c>
      <c r="T41" s="77">
        <v>1116</v>
      </c>
      <c r="U41" s="80">
        <f t="shared" si="1"/>
        <v>255276</v>
      </c>
      <c r="V41" s="80">
        <f t="shared" si="3"/>
        <v>5105.5200000000004</v>
      </c>
      <c r="W41" s="77">
        <f t="shared" si="2"/>
        <v>1276.3800000000001</v>
      </c>
      <c r="X41" s="80">
        <f t="shared" si="4"/>
        <v>261657.9</v>
      </c>
      <c r="Y41" s="80" t="s">
        <v>159</v>
      </c>
      <c r="Z41" s="87">
        <v>16</v>
      </c>
    </row>
    <row r="42" spans="1:27" s="63" customFormat="1" ht="33.75">
      <c r="A42" s="153"/>
      <c r="B42" s="67">
        <v>28</v>
      </c>
      <c r="C42" s="83" t="s">
        <v>79</v>
      </c>
      <c r="D42" s="83" t="s">
        <v>38</v>
      </c>
      <c r="E42" s="84" t="s">
        <v>80</v>
      </c>
      <c r="F42" s="70" t="s">
        <v>75</v>
      </c>
      <c r="G42" s="71">
        <v>4</v>
      </c>
      <c r="H42" s="85">
        <v>1</v>
      </c>
      <c r="I42" s="85">
        <v>3</v>
      </c>
      <c r="J42" s="85">
        <v>0</v>
      </c>
      <c r="K42" s="86">
        <v>0</v>
      </c>
      <c r="L42" s="74">
        <v>2010</v>
      </c>
      <c r="M42" s="76">
        <v>600</v>
      </c>
      <c r="N42" s="76">
        <v>1410</v>
      </c>
      <c r="O42" s="77">
        <v>0</v>
      </c>
      <c r="P42" s="78">
        <v>0</v>
      </c>
      <c r="Q42" s="79">
        <v>2</v>
      </c>
      <c r="R42" s="77">
        <v>80400</v>
      </c>
      <c r="S42" s="77">
        <v>0</v>
      </c>
      <c r="T42" s="77">
        <v>300</v>
      </c>
      <c r="U42" s="80">
        <f t="shared" si="1"/>
        <v>80700</v>
      </c>
      <c r="V42" s="80">
        <v>1568</v>
      </c>
      <c r="W42" s="77">
        <v>403.5</v>
      </c>
      <c r="X42" s="80">
        <f t="shared" si="4"/>
        <v>82671.5</v>
      </c>
      <c r="Y42" s="80" t="s">
        <v>159</v>
      </c>
      <c r="Z42" s="87">
        <v>16</v>
      </c>
    </row>
    <row r="43" spans="1:27" s="63" customFormat="1" ht="22.5">
      <c r="A43" s="153"/>
      <c r="B43" s="82">
        <v>29</v>
      </c>
      <c r="C43" s="83" t="s">
        <v>81</v>
      </c>
      <c r="D43" s="83" t="s">
        <v>38</v>
      </c>
      <c r="E43" s="84" t="s">
        <v>82</v>
      </c>
      <c r="F43" s="70" t="s">
        <v>174</v>
      </c>
      <c r="G43" s="71">
        <f t="shared" si="0"/>
        <v>3</v>
      </c>
      <c r="H43" s="85">
        <v>1</v>
      </c>
      <c r="I43" s="85">
        <v>1</v>
      </c>
      <c r="J43" s="85">
        <v>0</v>
      </c>
      <c r="K43" s="86">
        <v>1</v>
      </c>
      <c r="L43" s="102">
        <v>720</v>
      </c>
      <c r="M43" s="103">
        <v>240</v>
      </c>
      <c r="N43" s="103">
        <v>240</v>
      </c>
      <c r="O43" s="89">
        <v>0</v>
      </c>
      <c r="P43" s="104">
        <v>240</v>
      </c>
      <c r="Q43" s="79">
        <v>3</v>
      </c>
      <c r="R43" s="77">
        <v>28800</v>
      </c>
      <c r="S43" s="77">
        <v>1242</v>
      </c>
      <c r="T43" s="77">
        <v>450</v>
      </c>
      <c r="U43" s="80">
        <f t="shared" si="1"/>
        <v>30492</v>
      </c>
      <c r="V43" s="80">
        <f t="shared" si="3"/>
        <v>609.84</v>
      </c>
      <c r="W43" s="77">
        <f t="shared" si="2"/>
        <v>152.46</v>
      </c>
      <c r="X43" s="80">
        <f t="shared" si="4"/>
        <v>31254.3</v>
      </c>
      <c r="Y43" s="80" t="s">
        <v>159</v>
      </c>
      <c r="Z43" s="87">
        <v>16</v>
      </c>
    </row>
    <row r="44" spans="1:27" s="63" customFormat="1" ht="33.75">
      <c r="A44" s="153"/>
      <c r="B44" s="67">
        <v>30</v>
      </c>
      <c r="C44" s="83" t="s">
        <v>175</v>
      </c>
      <c r="D44" s="83" t="s">
        <v>83</v>
      </c>
      <c r="E44" s="84" t="s">
        <v>176</v>
      </c>
      <c r="F44" s="70" t="s">
        <v>75</v>
      </c>
      <c r="G44" s="71">
        <f t="shared" si="0"/>
        <v>32</v>
      </c>
      <c r="H44" s="85">
        <v>11</v>
      </c>
      <c r="I44" s="85">
        <v>21</v>
      </c>
      <c r="J44" s="85">
        <v>0</v>
      </c>
      <c r="K44" s="86">
        <v>0</v>
      </c>
      <c r="L44" s="102">
        <v>21716</v>
      </c>
      <c r="M44" s="103">
        <v>8822</v>
      </c>
      <c r="N44" s="103">
        <v>12894</v>
      </c>
      <c r="O44" s="89">
        <v>0</v>
      </c>
      <c r="P44" s="104">
        <v>0</v>
      </c>
      <c r="Q44" s="79">
        <v>30</v>
      </c>
      <c r="R44" s="89">
        <v>868640</v>
      </c>
      <c r="S44" s="89">
        <v>33958</v>
      </c>
      <c r="T44" s="89">
        <v>4350</v>
      </c>
      <c r="U44" s="80">
        <f t="shared" si="1"/>
        <v>906948</v>
      </c>
      <c r="V44" s="114">
        <v>18138.400000000001</v>
      </c>
      <c r="W44" s="77">
        <f t="shared" si="2"/>
        <v>4534.74</v>
      </c>
      <c r="X44" s="114">
        <f t="shared" si="4"/>
        <v>929621.14</v>
      </c>
      <c r="Y44" s="80" t="s">
        <v>159</v>
      </c>
      <c r="Z44" s="87">
        <v>16</v>
      </c>
    </row>
    <row r="45" spans="1:27" s="63" customFormat="1" ht="33.75">
      <c r="A45" s="153"/>
      <c r="B45" s="67">
        <v>31</v>
      </c>
      <c r="C45" s="83" t="s">
        <v>84</v>
      </c>
      <c r="D45" s="83" t="s">
        <v>38</v>
      </c>
      <c r="E45" s="84" t="s">
        <v>85</v>
      </c>
      <c r="F45" s="70" t="s">
        <v>75</v>
      </c>
      <c r="G45" s="111">
        <v>10</v>
      </c>
      <c r="H45" s="112">
        <v>1</v>
      </c>
      <c r="I45" s="112">
        <v>4</v>
      </c>
      <c r="J45" s="112">
        <v>1</v>
      </c>
      <c r="K45" s="113">
        <v>4</v>
      </c>
      <c r="L45" s="74">
        <v>4648</v>
      </c>
      <c r="M45" s="76">
        <v>600</v>
      </c>
      <c r="N45" s="76">
        <v>2248</v>
      </c>
      <c r="O45" s="77">
        <v>360</v>
      </c>
      <c r="P45" s="78">
        <v>1440</v>
      </c>
      <c r="Q45" s="79">
        <v>10</v>
      </c>
      <c r="R45" s="77">
        <v>185920</v>
      </c>
      <c r="S45" s="77">
        <v>26020</v>
      </c>
      <c r="T45" s="77">
        <v>1000</v>
      </c>
      <c r="U45" s="80">
        <f t="shared" si="1"/>
        <v>212940</v>
      </c>
      <c r="V45" s="80">
        <f t="shared" si="3"/>
        <v>4258.8</v>
      </c>
      <c r="W45" s="77">
        <f t="shared" si="2"/>
        <v>1064.7</v>
      </c>
      <c r="X45" s="80">
        <f t="shared" si="4"/>
        <v>218263.5</v>
      </c>
      <c r="Y45" s="80" t="s">
        <v>159</v>
      </c>
      <c r="Z45" s="87">
        <v>16</v>
      </c>
    </row>
    <row r="46" spans="1:27" s="63" customFormat="1" ht="33.75">
      <c r="A46" s="153"/>
      <c r="B46" s="82">
        <v>32</v>
      </c>
      <c r="C46" s="83" t="s">
        <v>86</v>
      </c>
      <c r="D46" s="83" t="s">
        <v>83</v>
      </c>
      <c r="E46" s="84" t="s">
        <v>145</v>
      </c>
      <c r="F46" s="70" t="s">
        <v>75</v>
      </c>
      <c r="G46" s="71">
        <v>4</v>
      </c>
      <c r="H46" s="85">
        <v>0</v>
      </c>
      <c r="I46" s="85">
        <v>3</v>
      </c>
      <c r="J46" s="85">
        <v>1</v>
      </c>
      <c r="K46" s="86">
        <v>0</v>
      </c>
      <c r="L46" s="74">
        <v>1890</v>
      </c>
      <c r="M46" s="76">
        <v>0</v>
      </c>
      <c r="N46" s="76">
        <v>1620</v>
      </c>
      <c r="O46" s="77">
        <v>270</v>
      </c>
      <c r="P46" s="78">
        <v>0</v>
      </c>
      <c r="Q46" s="79">
        <v>4</v>
      </c>
      <c r="R46" s="77">
        <v>75600</v>
      </c>
      <c r="S46" s="77">
        <v>6876</v>
      </c>
      <c r="T46" s="77">
        <v>600</v>
      </c>
      <c r="U46" s="80">
        <f t="shared" si="1"/>
        <v>83076</v>
      </c>
      <c r="V46" s="80">
        <f t="shared" si="3"/>
        <v>1661.52</v>
      </c>
      <c r="W46" s="77">
        <f t="shared" si="2"/>
        <v>415.38</v>
      </c>
      <c r="X46" s="80">
        <f t="shared" si="4"/>
        <v>85152.900000000009</v>
      </c>
      <c r="Y46" s="80" t="s">
        <v>159</v>
      </c>
      <c r="Z46" s="87">
        <v>15</v>
      </c>
    </row>
    <row r="47" spans="1:27" s="63" customFormat="1" ht="45">
      <c r="A47" s="153"/>
      <c r="B47" s="67">
        <v>33</v>
      </c>
      <c r="C47" s="83" t="s">
        <v>177</v>
      </c>
      <c r="D47" s="83" t="s">
        <v>66</v>
      </c>
      <c r="E47" s="84" t="s">
        <v>178</v>
      </c>
      <c r="F47" s="70" t="s">
        <v>75</v>
      </c>
      <c r="G47" s="71">
        <f t="shared" si="0"/>
        <v>8</v>
      </c>
      <c r="H47" s="85">
        <v>1</v>
      </c>
      <c r="I47" s="85">
        <v>6</v>
      </c>
      <c r="J47" s="85">
        <v>1</v>
      </c>
      <c r="K47" s="86">
        <v>0</v>
      </c>
      <c r="L47" s="74">
        <v>2400</v>
      </c>
      <c r="M47" s="76">
        <v>300</v>
      </c>
      <c r="N47" s="76">
        <v>1800</v>
      </c>
      <c r="O47" s="77">
        <v>300</v>
      </c>
      <c r="P47" s="78">
        <v>0</v>
      </c>
      <c r="Q47" s="79">
        <v>8</v>
      </c>
      <c r="R47" s="89">
        <v>96000</v>
      </c>
      <c r="S47" s="89">
        <v>4000</v>
      </c>
      <c r="T47" s="89">
        <v>800</v>
      </c>
      <c r="U47" s="80">
        <f t="shared" si="1"/>
        <v>100800</v>
      </c>
      <c r="V47" s="114">
        <f t="shared" si="3"/>
        <v>2016</v>
      </c>
      <c r="W47" s="77">
        <f t="shared" si="2"/>
        <v>504</v>
      </c>
      <c r="X47" s="80">
        <f t="shared" si="4"/>
        <v>103320</v>
      </c>
      <c r="Y47" s="80" t="s">
        <v>159</v>
      </c>
      <c r="Z47" s="87">
        <v>16</v>
      </c>
      <c r="AA47" s="97"/>
    </row>
    <row r="48" spans="1:27" s="63" customFormat="1" ht="33.75">
      <c r="A48" s="153"/>
      <c r="B48" s="67">
        <v>34</v>
      </c>
      <c r="C48" s="83" t="s">
        <v>87</v>
      </c>
      <c r="D48" s="83" t="s">
        <v>66</v>
      </c>
      <c r="E48" s="84" t="s">
        <v>179</v>
      </c>
      <c r="F48" s="70" t="s">
        <v>75</v>
      </c>
      <c r="G48" s="71">
        <v>34</v>
      </c>
      <c r="H48" s="85">
        <v>10</v>
      </c>
      <c r="I48" s="85">
        <v>12</v>
      </c>
      <c r="J48" s="85">
        <v>8</v>
      </c>
      <c r="K48" s="86">
        <v>4</v>
      </c>
      <c r="L48" s="74">
        <v>21720</v>
      </c>
      <c r="M48" s="76">
        <v>8400</v>
      </c>
      <c r="N48" s="76">
        <v>8640</v>
      </c>
      <c r="O48" s="77">
        <v>3240</v>
      </c>
      <c r="P48" s="78">
        <v>1440</v>
      </c>
      <c r="Q48" s="105">
        <v>14</v>
      </c>
      <c r="R48" s="89">
        <v>868800</v>
      </c>
      <c r="S48" s="89">
        <v>60000</v>
      </c>
      <c r="T48" s="89">
        <v>2100</v>
      </c>
      <c r="U48" s="80">
        <f t="shared" si="1"/>
        <v>930900</v>
      </c>
      <c r="V48" s="114">
        <f t="shared" si="3"/>
        <v>18618</v>
      </c>
      <c r="W48" s="77">
        <f t="shared" si="2"/>
        <v>4654.5</v>
      </c>
      <c r="X48" s="80">
        <f t="shared" si="4"/>
        <v>954172.5</v>
      </c>
      <c r="Y48" s="80" t="s">
        <v>159</v>
      </c>
      <c r="Z48" s="87">
        <v>16</v>
      </c>
    </row>
    <row r="49" spans="1:27" s="63" customFormat="1" ht="22.5">
      <c r="A49" s="153"/>
      <c r="B49" s="82">
        <v>35</v>
      </c>
      <c r="C49" s="83" t="s">
        <v>88</v>
      </c>
      <c r="D49" s="83" t="s">
        <v>38</v>
      </c>
      <c r="E49" s="84" t="s">
        <v>180</v>
      </c>
      <c r="F49" s="70" t="s">
        <v>75</v>
      </c>
      <c r="G49" s="111">
        <f t="shared" si="0"/>
        <v>2</v>
      </c>
      <c r="H49" s="112">
        <v>1</v>
      </c>
      <c r="I49" s="112">
        <v>1</v>
      </c>
      <c r="J49" s="112">
        <v>0</v>
      </c>
      <c r="K49" s="113">
        <v>0</v>
      </c>
      <c r="L49" s="102">
        <v>1423</v>
      </c>
      <c r="M49" s="103">
        <v>823</v>
      </c>
      <c r="N49" s="103">
        <v>600</v>
      </c>
      <c r="O49" s="89">
        <v>0</v>
      </c>
      <c r="P49" s="78">
        <v>0</v>
      </c>
      <c r="Q49" s="79">
        <v>3</v>
      </c>
      <c r="R49" s="77">
        <v>56920</v>
      </c>
      <c r="S49" s="77">
        <v>10165.98</v>
      </c>
      <c r="T49" s="77">
        <v>450</v>
      </c>
      <c r="U49" s="80">
        <f t="shared" si="1"/>
        <v>67535.98</v>
      </c>
      <c r="V49" s="80">
        <f t="shared" si="3"/>
        <v>1350.7195999999999</v>
      </c>
      <c r="W49" s="77">
        <f t="shared" si="2"/>
        <v>337.67989999999998</v>
      </c>
      <c r="X49" s="80">
        <f t="shared" si="4"/>
        <v>69224.379499999995</v>
      </c>
      <c r="Y49" s="80" t="s">
        <v>159</v>
      </c>
      <c r="Z49" s="87">
        <v>16</v>
      </c>
    </row>
    <row r="50" spans="1:27" s="63" customFormat="1" ht="33.75">
      <c r="A50" s="153"/>
      <c r="B50" s="67">
        <v>36</v>
      </c>
      <c r="C50" s="83" t="s">
        <v>90</v>
      </c>
      <c r="D50" s="83" t="s">
        <v>83</v>
      </c>
      <c r="E50" s="84" t="s">
        <v>181</v>
      </c>
      <c r="F50" s="70" t="s">
        <v>119</v>
      </c>
      <c r="G50" s="111">
        <f t="shared" si="0"/>
        <v>20</v>
      </c>
      <c r="H50" s="112">
        <v>0</v>
      </c>
      <c r="I50" s="112">
        <v>20</v>
      </c>
      <c r="J50" s="112">
        <v>0</v>
      </c>
      <c r="K50" s="113">
        <v>0</v>
      </c>
      <c r="L50" s="74">
        <f>M50+N50+O50+P50</f>
        <v>10900</v>
      </c>
      <c r="M50" s="76">
        <v>0</v>
      </c>
      <c r="N50" s="76">
        <v>10900</v>
      </c>
      <c r="O50" s="77">
        <v>0</v>
      </c>
      <c r="P50" s="78">
        <v>0</v>
      </c>
      <c r="Q50" s="79">
        <v>4</v>
      </c>
      <c r="R50" s="77">
        <v>436000</v>
      </c>
      <c r="S50" s="77">
        <v>24000</v>
      </c>
      <c r="T50" s="77">
        <v>600</v>
      </c>
      <c r="U50" s="80">
        <f t="shared" si="1"/>
        <v>460600</v>
      </c>
      <c r="V50" s="80">
        <f t="shared" si="3"/>
        <v>9212</v>
      </c>
      <c r="W50" s="77">
        <f t="shared" si="2"/>
        <v>2303</v>
      </c>
      <c r="X50" s="80">
        <f t="shared" si="4"/>
        <v>472115</v>
      </c>
      <c r="Y50" s="80" t="s">
        <v>159</v>
      </c>
      <c r="Z50" s="87">
        <v>15</v>
      </c>
      <c r="AA50" s="97"/>
    </row>
    <row r="51" spans="1:27" s="63" customFormat="1" ht="22.5">
      <c r="A51" s="153"/>
      <c r="B51" s="67">
        <v>37</v>
      </c>
      <c r="C51" s="83" t="s">
        <v>89</v>
      </c>
      <c r="D51" s="83" t="s">
        <v>38</v>
      </c>
      <c r="E51" s="84" t="s">
        <v>182</v>
      </c>
      <c r="F51" s="70" t="s">
        <v>75</v>
      </c>
      <c r="G51" s="71">
        <v>5</v>
      </c>
      <c r="H51" s="85">
        <v>0</v>
      </c>
      <c r="I51" s="85">
        <v>4</v>
      </c>
      <c r="J51" s="85">
        <v>1</v>
      </c>
      <c r="K51" s="86">
        <v>0</v>
      </c>
      <c r="L51" s="74">
        <v>2820</v>
      </c>
      <c r="M51" s="76">
        <v>0</v>
      </c>
      <c r="N51" s="76">
        <v>2460</v>
      </c>
      <c r="O51" s="77">
        <v>360</v>
      </c>
      <c r="P51" s="78">
        <v>0</v>
      </c>
      <c r="Q51" s="79">
        <v>3</v>
      </c>
      <c r="R51" s="77">
        <v>112800</v>
      </c>
      <c r="S51" s="77">
        <v>804</v>
      </c>
      <c r="T51" s="77">
        <v>300</v>
      </c>
      <c r="U51" s="80">
        <v>113904</v>
      </c>
      <c r="V51" s="80">
        <v>2278.08</v>
      </c>
      <c r="W51" s="77">
        <v>569.52</v>
      </c>
      <c r="X51" s="80">
        <f t="shared" si="4"/>
        <v>116751.6</v>
      </c>
      <c r="Y51" s="80" t="s">
        <v>159</v>
      </c>
      <c r="Z51" s="87">
        <v>15</v>
      </c>
    </row>
    <row r="52" spans="1:27" s="63" customFormat="1" ht="33.75">
      <c r="A52" s="153"/>
      <c r="B52" s="82">
        <v>38</v>
      </c>
      <c r="C52" s="83" t="s">
        <v>183</v>
      </c>
      <c r="D52" s="83" t="s">
        <v>64</v>
      </c>
      <c r="E52" s="84" t="s">
        <v>184</v>
      </c>
      <c r="F52" s="70" t="s">
        <v>63</v>
      </c>
      <c r="G52" s="71">
        <f t="shared" si="0"/>
        <v>45</v>
      </c>
      <c r="H52" s="85">
        <v>29</v>
      </c>
      <c r="I52" s="85">
        <v>14</v>
      </c>
      <c r="J52" s="85">
        <v>0</v>
      </c>
      <c r="K52" s="86">
        <v>2</v>
      </c>
      <c r="L52" s="74">
        <v>18000</v>
      </c>
      <c r="M52" s="76">
        <v>13050</v>
      </c>
      <c r="N52" s="76">
        <v>4550</v>
      </c>
      <c r="O52" s="77">
        <v>0</v>
      </c>
      <c r="P52" s="78">
        <v>400</v>
      </c>
      <c r="Q52" s="79">
        <v>45</v>
      </c>
      <c r="R52" s="77">
        <v>720000</v>
      </c>
      <c r="S52" s="77">
        <v>15222</v>
      </c>
      <c r="T52" s="77">
        <v>6750</v>
      </c>
      <c r="U52" s="80">
        <f t="shared" si="1"/>
        <v>741972</v>
      </c>
      <c r="V52" s="80">
        <f t="shared" si="3"/>
        <v>14839.44</v>
      </c>
      <c r="W52" s="77">
        <f t="shared" si="2"/>
        <v>3709.86</v>
      </c>
      <c r="X52" s="80">
        <f t="shared" si="4"/>
        <v>760521.29999999993</v>
      </c>
      <c r="Y52" s="80" t="s">
        <v>159</v>
      </c>
      <c r="Z52" s="87">
        <v>16</v>
      </c>
    </row>
    <row r="53" spans="1:27" s="63" customFormat="1" ht="33.75">
      <c r="A53" s="153"/>
      <c r="B53" s="67">
        <v>39</v>
      </c>
      <c r="C53" s="83" t="s">
        <v>91</v>
      </c>
      <c r="D53" s="83" t="s">
        <v>38</v>
      </c>
      <c r="E53" s="84" t="s">
        <v>96</v>
      </c>
      <c r="F53" s="70" t="s">
        <v>185</v>
      </c>
      <c r="G53" s="111">
        <f t="shared" si="0"/>
        <v>26</v>
      </c>
      <c r="H53" s="112">
        <v>7</v>
      </c>
      <c r="I53" s="112">
        <v>14</v>
      </c>
      <c r="J53" s="112">
        <v>4</v>
      </c>
      <c r="K53" s="113">
        <v>1</v>
      </c>
      <c r="L53" s="102">
        <v>6820</v>
      </c>
      <c r="M53" s="103">
        <v>2772</v>
      </c>
      <c r="N53" s="103">
        <v>2884</v>
      </c>
      <c r="O53" s="89">
        <v>920</v>
      </c>
      <c r="P53" s="104">
        <v>244</v>
      </c>
      <c r="Q53" s="79">
        <v>9</v>
      </c>
      <c r="R53" s="77">
        <v>272800</v>
      </c>
      <c r="S53" s="77">
        <v>49793.13</v>
      </c>
      <c r="T53" s="77">
        <v>1350</v>
      </c>
      <c r="U53" s="80">
        <f t="shared" si="1"/>
        <v>323943.13</v>
      </c>
      <c r="V53" s="80">
        <v>6478.64</v>
      </c>
      <c r="W53" s="77">
        <f t="shared" si="2"/>
        <v>1619.7156500000001</v>
      </c>
      <c r="X53" s="80">
        <f t="shared" si="4"/>
        <v>332041.48565000005</v>
      </c>
      <c r="Y53" s="80" t="s">
        <v>159</v>
      </c>
      <c r="Z53" s="87">
        <v>16</v>
      </c>
      <c r="AA53" s="97"/>
    </row>
    <row r="54" spans="1:27" s="63" customFormat="1" ht="22.5">
      <c r="A54" s="153"/>
      <c r="B54" s="67">
        <v>40</v>
      </c>
      <c r="C54" s="83" t="s">
        <v>92</v>
      </c>
      <c r="D54" s="83" t="s">
        <v>38</v>
      </c>
      <c r="E54" s="84" t="s">
        <v>186</v>
      </c>
      <c r="F54" s="70" t="s">
        <v>174</v>
      </c>
      <c r="G54" s="71">
        <f t="shared" si="0"/>
        <v>4</v>
      </c>
      <c r="H54" s="85">
        <v>1</v>
      </c>
      <c r="I54" s="85">
        <v>2</v>
      </c>
      <c r="J54" s="85">
        <v>1</v>
      </c>
      <c r="K54" s="86">
        <v>0</v>
      </c>
      <c r="L54" s="74">
        <v>1320</v>
      </c>
      <c r="M54" s="76">
        <v>420</v>
      </c>
      <c r="N54" s="76">
        <v>720</v>
      </c>
      <c r="O54" s="77">
        <v>180</v>
      </c>
      <c r="P54" s="78">
        <v>0</v>
      </c>
      <c r="Q54" s="79">
        <v>4</v>
      </c>
      <c r="R54" s="77">
        <v>52800</v>
      </c>
      <c r="S54" s="77">
        <v>11448</v>
      </c>
      <c r="T54" s="77">
        <v>600</v>
      </c>
      <c r="U54" s="80">
        <f t="shared" si="1"/>
        <v>64848</v>
      </c>
      <c r="V54" s="80">
        <f t="shared" si="3"/>
        <v>1296.96</v>
      </c>
      <c r="W54" s="77">
        <f t="shared" si="2"/>
        <v>324.24</v>
      </c>
      <c r="X54" s="80">
        <f t="shared" si="4"/>
        <v>66469.200000000012</v>
      </c>
      <c r="Y54" s="80" t="s">
        <v>159</v>
      </c>
      <c r="Z54" s="87">
        <v>16</v>
      </c>
    </row>
    <row r="55" spans="1:27" s="63" customFormat="1" ht="45">
      <c r="A55" s="153"/>
      <c r="B55" s="82">
        <v>41</v>
      </c>
      <c r="C55" s="83" t="s">
        <v>187</v>
      </c>
      <c r="D55" s="83" t="s">
        <v>64</v>
      </c>
      <c r="E55" s="84" t="s">
        <v>188</v>
      </c>
      <c r="F55" s="70" t="s">
        <v>115</v>
      </c>
      <c r="G55" s="71">
        <v>5</v>
      </c>
      <c r="H55" s="85">
        <v>1</v>
      </c>
      <c r="I55" s="85">
        <v>1</v>
      </c>
      <c r="J55" s="85">
        <v>2</v>
      </c>
      <c r="K55" s="86">
        <v>1</v>
      </c>
      <c r="L55" s="102">
        <v>2640</v>
      </c>
      <c r="M55" s="103">
        <v>840</v>
      </c>
      <c r="N55" s="103">
        <v>720</v>
      </c>
      <c r="O55" s="89">
        <v>720</v>
      </c>
      <c r="P55" s="104">
        <v>360</v>
      </c>
      <c r="Q55" s="105">
        <v>5</v>
      </c>
      <c r="R55" s="77">
        <v>105600</v>
      </c>
      <c r="S55" s="77">
        <v>16500</v>
      </c>
      <c r="T55" s="77">
        <v>750</v>
      </c>
      <c r="U55" s="80">
        <v>122850</v>
      </c>
      <c r="V55" s="80">
        <f t="shared" si="3"/>
        <v>2457</v>
      </c>
      <c r="W55" s="77">
        <f t="shared" si="2"/>
        <v>614.25</v>
      </c>
      <c r="X55" s="80">
        <f t="shared" si="4"/>
        <v>125921.25</v>
      </c>
      <c r="Y55" s="80" t="s">
        <v>159</v>
      </c>
      <c r="Z55" s="115">
        <v>16</v>
      </c>
    </row>
    <row r="56" spans="1:27" s="63" customFormat="1" ht="33.75">
      <c r="A56" s="153"/>
      <c r="B56" s="67">
        <v>42</v>
      </c>
      <c r="C56" s="83" t="s">
        <v>93</v>
      </c>
      <c r="D56" s="83" t="s">
        <v>38</v>
      </c>
      <c r="E56" s="84" t="s">
        <v>116</v>
      </c>
      <c r="F56" s="70" t="s">
        <v>117</v>
      </c>
      <c r="G56" s="71">
        <f t="shared" si="0"/>
        <v>1</v>
      </c>
      <c r="H56" s="112">
        <v>0</v>
      </c>
      <c r="I56" s="112">
        <v>1</v>
      </c>
      <c r="J56" s="112">
        <v>0</v>
      </c>
      <c r="K56" s="113">
        <v>0</v>
      </c>
      <c r="L56" s="102">
        <v>330</v>
      </c>
      <c r="M56" s="103">
        <v>0</v>
      </c>
      <c r="N56" s="103">
        <v>330</v>
      </c>
      <c r="O56" s="89">
        <v>0</v>
      </c>
      <c r="P56" s="104">
        <v>0</v>
      </c>
      <c r="Q56" s="105">
        <v>1</v>
      </c>
      <c r="R56" s="89">
        <v>13200</v>
      </c>
      <c r="S56" s="89">
        <v>0</v>
      </c>
      <c r="T56" s="89">
        <v>150</v>
      </c>
      <c r="U56" s="80">
        <f t="shared" si="1"/>
        <v>13350</v>
      </c>
      <c r="V56" s="114">
        <f t="shared" si="3"/>
        <v>267</v>
      </c>
      <c r="W56" s="77">
        <f t="shared" si="2"/>
        <v>66.75</v>
      </c>
      <c r="X56" s="114">
        <f t="shared" si="4"/>
        <v>13683.75</v>
      </c>
      <c r="Y56" s="80" t="s">
        <v>159</v>
      </c>
      <c r="Z56" s="115">
        <v>15</v>
      </c>
    </row>
    <row r="57" spans="1:27" s="63" customFormat="1" ht="33.75">
      <c r="A57" s="153"/>
      <c r="B57" s="82">
        <v>43</v>
      </c>
      <c r="C57" s="116" t="s">
        <v>94</v>
      </c>
      <c r="D57" s="116" t="s">
        <v>38</v>
      </c>
      <c r="E57" s="84" t="s">
        <v>118</v>
      </c>
      <c r="F57" s="70" t="s">
        <v>189</v>
      </c>
      <c r="G57" s="71">
        <f t="shared" si="0"/>
        <v>2</v>
      </c>
      <c r="H57" s="85">
        <v>0</v>
      </c>
      <c r="I57" s="85">
        <v>1</v>
      </c>
      <c r="J57" s="85">
        <v>0</v>
      </c>
      <c r="K57" s="86">
        <v>1</v>
      </c>
      <c r="L57" s="74">
        <v>690</v>
      </c>
      <c r="M57" s="76">
        <v>0</v>
      </c>
      <c r="N57" s="76">
        <v>500</v>
      </c>
      <c r="O57" s="77">
        <v>0</v>
      </c>
      <c r="P57" s="78">
        <v>190</v>
      </c>
      <c r="Q57" s="79">
        <v>2</v>
      </c>
      <c r="R57" s="77">
        <v>27600</v>
      </c>
      <c r="S57" s="77">
        <v>600</v>
      </c>
      <c r="T57" s="77">
        <v>192</v>
      </c>
      <c r="U57" s="80">
        <f t="shared" si="1"/>
        <v>28392</v>
      </c>
      <c r="V57" s="80">
        <f t="shared" si="3"/>
        <v>567.84</v>
      </c>
      <c r="W57" s="77">
        <f t="shared" si="2"/>
        <v>141.96</v>
      </c>
      <c r="X57" s="80">
        <f t="shared" si="4"/>
        <v>29101.8</v>
      </c>
      <c r="Y57" s="80">
        <v>200</v>
      </c>
      <c r="Z57" s="115">
        <v>15</v>
      </c>
    </row>
    <row r="58" spans="1:27" s="63" customFormat="1" ht="33.75">
      <c r="A58" s="153"/>
      <c r="B58" s="67">
        <v>44</v>
      </c>
      <c r="C58" s="83" t="s">
        <v>95</v>
      </c>
      <c r="D58" s="83" t="s">
        <v>66</v>
      </c>
      <c r="E58" s="84" t="s">
        <v>138</v>
      </c>
      <c r="F58" s="70" t="s">
        <v>75</v>
      </c>
      <c r="G58" s="111">
        <f t="shared" si="0"/>
        <v>50</v>
      </c>
      <c r="H58" s="112">
        <v>5</v>
      </c>
      <c r="I58" s="112">
        <v>38</v>
      </c>
      <c r="J58" s="112">
        <v>7</v>
      </c>
      <c r="K58" s="113">
        <v>0</v>
      </c>
      <c r="L58" s="74">
        <v>15101</v>
      </c>
      <c r="M58" s="76">
        <v>2050</v>
      </c>
      <c r="N58" s="76">
        <v>11742</v>
      </c>
      <c r="O58" s="77">
        <v>1309</v>
      </c>
      <c r="P58" s="78">
        <v>0</v>
      </c>
      <c r="Q58" s="79">
        <v>18</v>
      </c>
      <c r="R58" s="77">
        <v>604040</v>
      </c>
      <c r="S58" s="77">
        <v>0</v>
      </c>
      <c r="T58" s="77">
        <v>1026</v>
      </c>
      <c r="U58" s="80">
        <f t="shared" si="1"/>
        <v>605066</v>
      </c>
      <c r="V58" s="80">
        <v>12101.32</v>
      </c>
      <c r="W58" s="77">
        <f t="shared" si="2"/>
        <v>3025.33</v>
      </c>
      <c r="X58" s="80">
        <f t="shared" si="4"/>
        <v>620192.64999999991</v>
      </c>
      <c r="Y58" s="80" t="s">
        <v>159</v>
      </c>
      <c r="Z58" s="115">
        <v>16</v>
      </c>
      <c r="AA58" s="97" t="s">
        <v>206</v>
      </c>
    </row>
    <row r="59" spans="1:27" s="63" customFormat="1" ht="45">
      <c r="A59" s="153"/>
      <c r="B59" s="67">
        <v>45</v>
      </c>
      <c r="C59" s="83" t="s">
        <v>190</v>
      </c>
      <c r="D59" s="83" t="s">
        <v>66</v>
      </c>
      <c r="E59" s="84" t="s">
        <v>191</v>
      </c>
      <c r="F59" s="70" t="s">
        <v>119</v>
      </c>
      <c r="G59" s="111">
        <v>1</v>
      </c>
      <c r="H59" s="112">
        <v>1</v>
      </c>
      <c r="I59" s="112">
        <v>0</v>
      </c>
      <c r="J59" s="112">
        <v>0</v>
      </c>
      <c r="K59" s="113">
        <v>0</v>
      </c>
      <c r="L59" s="74">
        <v>674</v>
      </c>
      <c r="M59" s="76">
        <v>674</v>
      </c>
      <c r="N59" s="76">
        <v>0</v>
      </c>
      <c r="O59" s="77">
        <v>0</v>
      </c>
      <c r="P59" s="104">
        <v>0</v>
      </c>
      <c r="Q59" s="105">
        <v>1</v>
      </c>
      <c r="R59" s="77">
        <v>26960</v>
      </c>
      <c r="S59" s="77">
        <v>0</v>
      </c>
      <c r="T59" s="77">
        <v>88</v>
      </c>
      <c r="U59" s="80">
        <f t="shared" si="1"/>
        <v>27048</v>
      </c>
      <c r="V59" s="80">
        <v>540</v>
      </c>
      <c r="W59" s="77">
        <f t="shared" si="2"/>
        <v>135.24</v>
      </c>
      <c r="X59" s="80">
        <f t="shared" si="4"/>
        <v>27723.24</v>
      </c>
      <c r="Y59" s="80" t="s">
        <v>159</v>
      </c>
      <c r="Z59" s="115">
        <v>16</v>
      </c>
    </row>
    <row r="60" spans="1:27" s="63" customFormat="1" ht="33.75">
      <c r="A60" s="153"/>
      <c r="B60" s="82">
        <v>46</v>
      </c>
      <c r="C60" s="83" t="s">
        <v>192</v>
      </c>
      <c r="D60" s="83" t="s">
        <v>66</v>
      </c>
      <c r="E60" s="84" t="s">
        <v>193</v>
      </c>
      <c r="F60" s="70" t="s">
        <v>97</v>
      </c>
      <c r="G60" s="71">
        <f t="shared" si="0"/>
        <v>20</v>
      </c>
      <c r="H60" s="85">
        <v>0</v>
      </c>
      <c r="I60" s="85">
        <v>14</v>
      </c>
      <c r="J60" s="85">
        <v>6</v>
      </c>
      <c r="K60" s="86">
        <v>0</v>
      </c>
      <c r="L60" s="74">
        <v>3156</v>
      </c>
      <c r="M60" s="76">
        <v>0</v>
      </c>
      <c r="N60" s="76">
        <v>2310</v>
      </c>
      <c r="O60" s="77">
        <v>846</v>
      </c>
      <c r="P60" s="78">
        <v>0</v>
      </c>
      <c r="Q60" s="79">
        <v>20</v>
      </c>
      <c r="R60" s="77">
        <v>126240</v>
      </c>
      <c r="S60" s="77">
        <v>120</v>
      </c>
      <c r="T60" s="77">
        <v>3000</v>
      </c>
      <c r="U60" s="80">
        <v>129360</v>
      </c>
      <c r="V60" s="80">
        <f t="shared" si="3"/>
        <v>2587.2000000000003</v>
      </c>
      <c r="W60" s="77">
        <f t="shared" si="2"/>
        <v>646.80000000000007</v>
      </c>
      <c r="X60" s="80">
        <f t="shared" si="4"/>
        <v>132594</v>
      </c>
      <c r="Y60" s="80" t="s">
        <v>159</v>
      </c>
      <c r="Z60" s="115">
        <v>15</v>
      </c>
      <c r="AA60" s="97" t="s">
        <v>206</v>
      </c>
    </row>
    <row r="61" spans="1:27" s="63" customFormat="1" ht="33.75">
      <c r="A61" s="153"/>
      <c r="B61" s="67">
        <v>47</v>
      </c>
      <c r="C61" s="83" t="s">
        <v>194</v>
      </c>
      <c r="D61" s="83" t="s">
        <v>38</v>
      </c>
      <c r="E61" s="84" t="s">
        <v>137</v>
      </c>
      <c r="F61" s="70" t="s">
        <v>98</v>
      </c>
      <c r="G61" s="111">
        <f t="shared" si="0"/>
        <v>1</v>
      </c>
      <c r="H61" s="112">
        <v>0</v>
      </c>
      <c r="I61" s="112">
        <v>1</v>
      </c>
      <c r="J61" s="112">
        <v>0</v>
      </c>
      <c r="K61" s="113">
        <v>0</v>
      </c>
      <c r="L61" s="74">
        <v>264</v>
      </c>
      <c r="M61" s="76">
        <v>0</v>
      </c>
      <c r="N61" s="76">
        <v>264</v>
      </c>
      <c r="O61" s="77">
        <v>0</v>
      </c>
      <c r="P61" s="78">
        <v>0</v>
      </c>
      <c r="Q61" s="79">
        <v>1</v>
      </c>
      <c r="R61" s="77">
        <v>10560</v>
      </c>
      <c r="S61" s="77">
        <v>2142</v>
      </c>
      <c r="T61" s="77">
        <v>150</v>
      </c>
      <c r="U61" s="80">
        <f t="shared" si="1"/>
        <v>12852</v>
      </c>
      <c r="V61" s="80">
        <f t="shared" si="3"/>
        <v>257.04000000000002</v>
      </c>
      <c r="W61" s="77">
        <f t="shared" si="2"/>
        <v>64.260000000000005</v>
      </c>
      <c r="X61" s="80">
        <f t="shared" si="4"/>
        <v>13173.300000000001</v>
      </c>
      <c r="Y61" s="80">
        <v>262.2</v>
      </c>
      <c r="Z61" s="117">
        <v>15</v>
      </c>
      <c r="AA61" s="97"/>
    </row>
    <row r="62" spans="1:27" s="63" customFormat="1" ht="33.75">
      <c r="A62" s="153"/>
      <c r="B62" s="67">
        <v>48</v>
      </c>
      <c r="C62" s="83" t="s">
        <v>99</v>
      </c>
      <c r="D62" s="83" t="s">
        <v>38</v>
      </c>
      <c r="E62" s="84" t="s">
        <v>100</v>
      </c>
      <c r="F62" s="70" t="s">
        <v>101</v>
      </c>
      <c r="G62" s="71">
        <f t="shared" si="0"/>
        <v>5</v>
      </c>
      <c r="H62" s="85">
        <v>2</v>
      </c>
      <c r="I62" s="85">
        <v>1</v>
      </c>
      <c r="J62" s="85">
        <v>2</v>
      </c>
      <c r="K62" s="86">
        <v>0</v>
      </c>
      <c r="L62" s="74">
        <v>1053</v>
      </c>
      <c r="M62" s="76">
        <v>762</v>
      </c>
      <c r="N62" s="76">
        <v>99</v>
      </c>
      <c r="O62" s="77">
        <v>192</v>
      </c>
      <c r="P62" s="78">
        <v>0</v>
      </c>
      <c r="Q62" s="79">
        <v>1</v>
      </c>
      <c r="R62" s="77">
        <v>35802</v>
      </c>
      <c r="S62" s="77">
        <v>0</v>
      </c>
      <c r="T62" s="77">
        <v>150</v>
      </c>
      <c r="U62" s="80">
        <f t="shared" si="1"/>
        <v>35952</v>
      </c>
      <c r="V62" s="80">
        <f t="shared" si="3"/>
        <v>719.04</v>
      </c>
      <c r="W62" s="77">
        <f t="shared" si="2"/>
        <v>179.76</v>
      </c>
      <c r="X62" s="80">
        <f t="shared" si="4"/>
        <v>36850.800000000003</v>
      </c>
      <c r="Y62" s="80" t="s">
        <v>159</v>
      </c>
      <c r="Z62" s="117">
        <v>16</v>
      </c>
    </row>
    <row r="63" spans="1:27" s="63" customFormat="1" ht="33.75">
      <c r="A63" s="153"/>
      <c r="B63" s="82">
        <v>49</v>
      </c>
      <c r="C63" s="83" t="s">
        <v>102</v>
      </c>
      <c r="D63" s="83" t="s">
        <v>38</v>
      </c>
      <c r="E63" s="84" t="s">
        <v>136</v>
      </c>
      <c r="F63" s="70" t="s">
        <v>208</v>
      </c>
      <c r="G63" s="71">
        <v>13</v>
      </c>
      <c r="H63" s="85">
        <v>0</v>
      </c>
      <c r="I63" s="85">
        <v>8</v>
      </c>
      <c r="J63" s="85">
        <v>5</v>
      </c>
      <c r="K63" s="86">
        <v>0</v>
      </c>
      <c r="L63" s="74">
        <v>6062</v>
      </c>
      <c r="M63" s="76">
        <v>0</v>
      </c>
      <c r="N63" s="76">
        <v>3662</v>
      </c>
      <c r="O63" s="77">
        <v>2400</v>
      </c>
      <c r="P63" s="78">
        <v>0</v>
      </c>
      <c r="Q63" s="79">
        <v>7</v>
      </c>
      <c r="R63" s="77">
        <v>242480</v>
      </c>
      <c r="S63" s="77">
        <v>910</v>
      </c>
      <c r="T63" s="77">
        <v>1050</v>
      </c>
      <c r="U63" s="80">
        <f t="shared" si="1"/>
        <v>244440</v>
      </c>
      <c r="V63" s="80">
        <f t="shared" si="3"/>
        <v>4888.8</v>
      </c>
      <c r="W63" s="77">
        <f t="shared" si="2"/>
        <v>1222.2</v>
      </c>
      <c r="X63" s="80">
        <f t="shared" si="4"/>
        <v>250551</v>
      </c>
      <c r="Y63" s="80" t="s">
        <v>159</v>
      </c>
      <c r="Z63" s="117">
        <v>15</v>
      </c>
    </row>
    <row r="64" spans="1:27" s="63" customFormat="1" ht="33.75">
      <c r="A64" s="153"/>
      <c r="B64" s="67">
        <v>50</v>
      </c>
      <c r="C64" s="83" t="s">
        <v>103</v>
      </c>
      <c r="D64" s="83" t="s">
        <v>38</v>
      </c>
      <c r="E64" s="84" t="s">
        <v>135</v>
      </c>
      <c r="F64" s="70" t="s">
        <v>63</v>
      </c>
      <c r="G64" s="71">
        <f t="shared" si="0"/>
        <v>2</v>
      </c>
      <c r="H64" s="85">
        <v>1</v>
      </c>
      <c r="I64" s="85">
        <v>1</v>
      </c>
      <c r="J64" s="85">
        <v>0</v>
      </c>
      <c r="K64" s="86">
        <v>0</v>
      </c>
      <c r="L64" s="74">
        <v>972</v>
      </c>
      <c r="M64" s="76">
        <v>430</v>
      </c>
      <c r="N64" s="76">
        <v>542</v>
      </c>
      <c r="O64" s="77">
        <v>0</v>
      </c>
      <c r="P64" s="78">
        <v>0</v>
      </c>
      <c r="Q64" s="79">
        <v>2</v>
      </c>
      <c r="R64" s="77">
        <v>38880</v>
      </c>
      <c r="S64" s="77">
        <v>0</v>
      </c>
      <c r="T64" s="77">
        <v>264</v>
      </c>
      <c r="U64" s="80">
        <f t="shared" si="1"/>
        <v>39144</v>
      </c>
      <c r="V64" s="80">
        <f t="shared" si="3"/>
        <v>782.88</v>
      </c>
      <c r="W64" s="77">
        <f t="shared" si="2"/>
        <v>195.72</v>
      </c>
      <c r="X64" s="80">
        <f t="shared" si="4"/>
        <v>40122.6</v>
      </c>
      <c r="Y64" s="80" t="s">
        <v>159</v>
      </c>
      <c r="Z64" s="117">
        <v>16</v>
      </c>
    </row>
    <row r="65" spans="1:27" s="63" customFormat="1" ht="22.5">
      <c r="A65" s="153"/>
      <c r="B65" s="67">
        <v>51</v>
      </c>
      <c r="C65" s="83" t="s">
        <v>104</v>
      </c>
      <c r="D65" s="83" t="s">
        <v>38</v>
      </c>
      <c r="E65" s="84" t="s">
        <v>105</v>
      </c>
      <c r="F65" s="70" t="s">
        <v>75</v>
      </c>
      <c r="G65" s="71">
        <v>4</v>
      </c>
      <c r="H65" s="85">
        <v>0</v>
      </c>
      <c r="I65" s="85">
        <v>3</v>
      </c>
      <c r="J65" s="85">
        <v>1</v>
      </c>
      <c r="K65" s="86">
        <v>0</v>
      </c>
      <c r="L65" s="74">
        <v>2040</v>
      </c>
      <c r="M65" s="76">
        <v>0</v>
      </c>
      <c r="N65" s="76">
        <v>1800</v>
      </c>
      <c r="O65" s="77">
        <v>240</v>
      </c>
      <c r="P65" s="78">
        <v>0</v>
      </c>
      <c r="Q65" s="79">
        <v>2</v>
      </c>
      <c r="R65" s="77">
        <v>81600</v>
      </c>
      <c r="S65" s="77">
        <v>9600</v>
      </c>
      <c r="T65" s="77">
        <v>300</v>
      </c>
      <c r="U65" s="80">
        <f t="shared" si="1"/>
        <v>91500</v>
      </c>
      <c r="V65" s="80">
        <v>1830</v>
      </c>
      <c r="W65" s="77">
        <f t="shared" si="2"/>
        <v>457.5</v>
      </c>
      <c r="X65" s="80">
        <f t="shared" si="4"/>
        <v>93787.5</v>
      </c>
      <c r="Y65" s="80" t="s">
        <v>159</v>
      </c>
      <c r="Z65" s="115">
        <v>15</v>
      </c>
    </row>
    <row r="66" spans="1:27" s="63" customFormat="1" ht="33.75">
      <c r="A66" s="153"/>
      <c r="B66" s="82">
        <v>52</v>
      </c>
      <c r="C66" s="83" t="s">
        <v>155</v>
      </c>
      <c r="D66" s="83" t="s">
        <v>66</v>
      </c>
      <c r="E66" s="84" t="s">
        <v>134</v>
      </c>
      <c r="F66" s="70" t="s">
        <v>150</v>
      </c>
      <c r="G66" s="111">
        <f t="shared" si="0"/>
        <v>29</v>
      </c>
      <c r="H66" s="112">
        <v>0</v>
      </c>
      <c r="I66" s="112">
        <v>23</v>
      </c>
      <c r="J66" s="112">
        <v>5</v>
      </c>
      <c r="K66" s="113">
        <v>1</v>
      </c>
      <c r="L66" s="74">
        <v>2321</v>
      </c>
      <c r="M66" s="76">
        <v>0</v>
      </c>
      <c r="N66" s="76">
        <v>2070</v>
      </c>
      <c r="O66" s="77">
        <v>175</v>
      </c>
      <c r="P66" s="78">
        <v>76</v>
      </c>
      <c r="Q66" s="79">
        <v>7</v>
      </c>
      <c r="R66" s="77">
        <v>69631</v>
      </c>
      <c r="S66" s="77">
        <v>355</v>
      </c>
      <c r="T66" s="77">
        <v>1050</v>
      </c>
      <c r="U66" s="80">
        <f t="shared" si="1"/>
        <v>71036</v>
      </c>
      <c r="V66" s="80">
        <f t="shared" si="3"/>
        <v>1420.72</v>
      </c>
      <c r="W66" s="77">
        <f t="shared" si="2"/>
        <v>355.18</v>
      </c>
      <c r="X66" s="80">
        <f t="shared" si="4"/>
        <v>72811.899999999994</v>
      </c>
      <c r="Y66" s="80" t="s">
        <v>159</v>
      </c>
      <c r="Z66" s="115">
        <v>15</v>
      </c>
      <c r="AA66" s="97"/>
    </row>
    <row r="67" spans="1:27" s="63" customFormat="1" ht="33.75">
      <c r="A67" s="153"/>
      <c r="B67" s="67">
        <v>53</v>
      </c>
      <c r="C67" s="83" t="s">
        <v>156</v>
      </c>
      <c r="D67" s="83" t="s">
        <v>38</v>
      </c>
      <c r="E67" s="84" t="s">
        <v>120</v>
      </c>
      <c r="F67" s="70" t="s">
        <v>195</v>
      </c>
      <c r="G67" s="71">
        <f t="shared" si="0"/>
        <v>5</v>
      </c>
      <c r="H67" s="85">
        <v>0</v>
      </c>
      <c r="I67" s="85">
        <v>1</v>
      </c>
      <c r="J67" s="85">
        <v>4</v>
      </c>
      <c r="K67" s="86">
        <v>0</v>
      </c>
      <c r="L67" s="74">
        <v>1000</v>
      </c>
      <c r="M67" s="76">
        <v>0</v>
      </c>
      <c r="N67" s="76">
        <v>200</v>
      </c>
      <c r="O67" s="77">
        <v>800</v>
      </c>
      <c r="P67" s="78">
        <v>0</v>
      </c>
      <c r="Q67" s="79">
        <v>1</v>
      </c>
      <c r="R67" s="77">
        <v>25200</v>
      </c>
      <c r="S67" s="77">
        <v>0</v>
      </c>
      <c r="T67" s="77">
        <v>0</v>
      </c>
      <c r="U67" s="80">
        <v>25200</v>
      </c>
      <c r="V67" s="80">
        <v>504</v>
      </c>
      <c r="W67" s="77">
        <f t="shared" si="2"/>
        <v>126</v>
      </c>
      <c r="X67" s="80">
        <f t="shared" si="4"/>
        <v>25830</v>
      </c>
      <c r="Y67" s="80">
        <v>15468</v>
      </c>
      <c r="Z67" s="115">
        <v>15</v>
      </c>
    </row>
    <row r="68" spans="1:27" s="63" customFormat="1" ht="33.75">
      <c r="A68" s="153"/>
      <c r="B68" s="67">
        <v>54</v>
      </c>
      <c r="C68" s="83" t="s">
        <v>106</v>
      </c>
      <c r="D68" s="83" t="s">
        <v>83</v>
      </c>
      <c r="E68" s="84" t="s">
        <v>196</v>
      </c>
      <c r="F68" s="70" t="s">
        <v>75</v>
      </c>
      <c r="G68" s="71">
        <v>10</v>
      </c>
      <c r="H68" s="85">
        <v>0</v>
      </c>
      <c r="I68" s="85">
        <v>7</v>
      </c>
      <c r="J68" s="85">
        <v>3</v>
      </c>
      <c r="K68" s="86">
        <v>0</v>
      </c>
      <c r="L68" s="74">
        <v>2010</v>
      </c>
      <c r="M68" s="76">
        <v>0</v>
      </c>
      <c r="N68" s="76">
        <v>1470</v>
      </c>
      <c r="O68" s="77">
        <v>540</v>
      </c>
      <c r="P68" s="78">
        <v>0</v>
      </c>
      <c r="Q68" s="79">
        <v>5</v>
      </c>
      <c r="R68" s="77">
        <v>80400</v>
      </c>
      <c r="S68" s="77">
        <v>15000</v>
      </c>
      <c r="T68" s="77">
        <v>750</v>
      </c>
      <c r="U68" s="80">
        <f t="shared" si="1"/>
        <v>96150</v>
      </c>
      <c r="V68" s="80">
        <f t="shared" si="3"/>
        <v>1923</v>
      </c>
      <c r="W68" s="77">
        <f t="shared" si="2"/>
        <v>480.75</v>
      </c>
      <c r="X68" s="80">
        <f t="shared" si="4"/>
        <v>98553.75</v>
      </c>
      <c r="Y68" s="80" t="s">
        <v>159</v>
      </c>
      <c r="Z68" s="117">
        <v>15</v>
      </c>
    </row>
    <row r="69" spans="1:27" s="63" customFormat="1" ht="33.75">
      <c r="A69" s="153"/>
      <c r="B69" s="67">
        <v>55</v>
      </c>
      <c r="C69" s="83" t="s">
        <v>107</v>
      </c>
      <c r="D69" s="83" t="s">
        <v>66</v>
      </c>
      <c r="E69" s="84" t="s">
        <v>133</v>
      </c>
      <c r="F69" s="70" t="s">
        <v>75</v>
      </c>
      <c r="G69" s="71">
        <f t="shared" si="0"/>
        <v>12</v>
      </c>
      <c r="H69" s="85">
        <v>5</v>
      </c>
      <c r="I69" s="85">
        <v>5</v>
      </c>
      <c r="J69" s="85">
        <v>2</v>
      </c>
      <c r="K69" s="86">
        <v>0</v>
      </c>
      <c r="L69" s="102">
        <v>1541</v>
      </c>
      <c r="M69" s="103">
        <v>900</v>
      </c>
      <c r="N69" s="103">
        <v>500</v>
      </c>
      <c r="O69" s="89">
        <v>141</v>
      </c>
      <c r="P69" s="104">
        <v>0</v>
      </c>
      <c r="Q69" s="79">
        <v>3</v>
      </c>
      <c r="R69" s="77">
        <v>61644.800000000003</v>
      </c>
      <c r="S69" s="77">
        <v>0</v>
      </c>
      <c r="T69" s="77">
        <v>252</v>
      </c>
      <c r="U69" s="80">
        <f t="shared" si="1"/>
        <v>61896.800000000003</v>
      </c>
      <c r="V69" s="80">
        <v>1237.5999999999999</v>
      </c>
      <c r="W69" s="77">
        <f t="shared" si="2"/>
        <v>309.48400000000004</v>
      </c>
      <c r="X69" s="80">
        <f t="shared" si="4"/>
        <v>63443.883999999998</v>
      </c>
      <c r="Y69" s="80" t="s">
        <v>159</v>
      </c>
      <c r="Z69" s="115">
        <v>16</v>
      </c>
    </row>
    <row r="70" spans="1:27" s="63" customFormat="1" ht="33.75">
      <c r="A70" s="153"/>
      <c r="B70" s="67">
        <v>56</v>
      </c>
      <c r="C70" s="83" t="s">
        <v>108</v>
      </c>
      <c r="D70" s="83" t="s">
        <v>38</v>
      </c>
      <c r="E70" s="84" t="s">
        <v>109</v>
      </c>
      <c r="F70" s="70" t="s">
        <v>75</v>
      </c>
      <c r="G70" s="111">
        <f t="shared" si="0"/>
        <v>2</v>
      </c>
      <c r="H70" s="112">
        <v>0</v>
      </c>
      <c r="I70" s="112">
        <v>2</v>
      </c>
      <c r="J70" s="112">
        <v>0</v>
      </c>
      <c r="K70" s="113">
        <v>0</v>
      </c>
      <c r="L70" s="102">
        <f>M70+N70+O70+P70</f>
        <v>840</v>
      </c>
      <c r="M70" s="103">
        <v>0</v>
      </c>
      <c r="N70" s="103">
        <v>840</v>
      </c>
      <c r="O70" s="89">
        <v>0</v>
      </c>
      <c r="P70" s="104">
        <v>0</v>
      </c>
      <c r="Q70" s="79">
        <v>1</v>
      </c>
      <c r="R70" s="77">
        <v>33600</v>
      </c>
      <c r="S70" s="77">
        <v>700</v>
      </c>
      <c r="T70" s="77">
        <v>56</v>
      </c>
      <c r="U70" s="80">
        <f t="shared" si="1"/>
        <v>34356</v>
      </c>
      <c r="V70" s="80">
        <f t="shared" si="3"/>
        <v>687.12</v>
      </c>
      <c r="W70" s="77">
        <f t="shared" si="2"/>
        <v>171.78</v>
      </c>
      <c r="X70" s="80">
        <f t="shared" si="4"/>
        <v>35214.9</v>
      </c>
      <c r="Y70" s="80" t="s">
        <v>159</v>
      </c>
      <c r="Z70" s="115">
        <v>15</v>
      </c>
    </row>
    <row r="71" spans="1:27" s="63" customFormat="1" ht="33.75">
      <c r="A71" s="153"/>
      <c r="B71" s="82">
        <v>57</v>
      </c>
      <c r="C71" s="83" t="s">
        <v>110</v>
      </c>
      <c r="D71" s="83" t="s">
        <v>83</v>
      </c>
      <c r="E71" s="84" t="s">
        <v>111</v>
      </c>
      <c r="F71" s="70" t="s">
        <v>63</v>
      </c>
      <c r="G71" s="71">
        <v>32</v>
      </c>
      <c r="H71" s="85">
        <v>9</v>
      </c>
      <c r="I71" s="85">
        <v>10</v>
      </c>
      <c r="J71" s="85">
        <v>9</v>
      </c>
      <c r="K71" s="86">
        <v>4</v>
      </c>
      <c r="L71" s="102">
        <f>M71+N71+O71+P71</f>
        <v>11340</v>
      </c>
      <c r="M71" s="103">
        <v>4410</v>
      </c>
      <c r="N71" s="103">
        <v>4200</v>
      </c>
      <c r="O71" s="89">
        <v>1890</v>
      </c>
      <c r="P71" s="104">
        <v>840</v>
      </c>
      <c r="Q71" s="79">
        <v>32</v>
      </c>
      <c r="R71" s="77">
        <v>453600</v>
      </c>
      <c r="S71" s="77">
        <v>67200</v>
      </c>
      <c r="T71" s="77">
        <v>4800</v>
      </c>
      <c r="U71" s="80">
        <f t="shared" si="1"/>
        <v>525600</v>
      </c>
      <c r="V71" s="80">
        <f t="shared" si="3"/>
        <v>10512</v>
      </c>
      <c r="W71" s="77">
        <f t="shared" si="2"/>
        <v>2628</v>
      </c>
      <c r="X71" s="80">
        <f t="shared" si="4"/>
        <v>538740</v>
      </c>
      <c r="Y71" s="80" t="s">
        <v>159</v>
      </c>
      <c r="Z71" s="115">
        <v>16</v>
      </c>
      <c r="AA71" s="97"/>
    </row>
    <row r="72" spans="1:27" s="119" customFormat="1" ht="33.75">
      <c r="A72" s="153"/>
      <c r="B72" s="67">
        <v>58</v>
      </c>
      <c r="C72" s="83" t="s">
        <v>112</v>
      </c>
      <c r="D72" s="83" t="s">
        <v>38</v>
      </c>
      <c r="E72" s="84" t="s">
        <v>197</v>
      </c>
      <c r="F72" s="70" t="s">
        <v>75</v>
      </c>
      <c r="G72" s="71">
        <f t="shared" si="0"/>
        <v>2</v>
      </c>
      <c r="H72" s="85">
        <v>0</v>
      </c>
      <c r="I72" s="85">
        <v>1</v>
      </c>
      <c r="J72" s="85">
        <v>0</v>
      </c>
      <c r="K72" s="86">
        <v>1</v>
      </c>
      <c r="L72" s="102">
        <v>518</v>
      </c>
      <c r="M72" s="103">
        <v>0</v>
      </c>
      <c r="N72" s="103">
        <v>370</v>
      </c>
      <c r="O72" s="89">
        <v>0</v>
      </c>
      <c r="P72" s="104">
        <v>148</v>
      </c>
      <c r="Q72" s="79">
        <v>1</v>
      </c>
      <c r="R72" s="77">
        <v>20720</v>
      </c>
      <c r="S72" s="77">
        <v>5000</v>
      </c>
      <c r="T72" s="77">
        <v>124</v>
      </c>
      <c r="U72" s="80">
        <f t="shared" si="1"/>
        <v>25844</v>
      </c>
      <c r="V72" s="80">
        <f t="shared" si="3"/>
        <v>516.88</v>
      </c>
      <c r="W72" s="77">
        <f t="shared" si="2"/>
        <v>129.22</v>
      </c>
      <c r="X72" s="80">
        <f t="shared" si="4"/>
        <v>26490.100000000002</v>
      </c>
      <c r="Y72" s="80">
        <v>75</v>
      </c>
      <c r="Z72" s="118">
        <v>15</v>
      </c>
    </row>
    <row r="73" spans="1:27" s="63" customFormat="1" ht="33.75">
      <c r="A73" s="153"/>
      <c r="B73" s="67">
        <v>59</v>
      </c>
      <c r="C73" s="83" t="s">
        <v>121</v>
      </c>
      <c r="D73" s="83" t="s">
        <v>38</v>
      </c>
      <c r="E73" s="84" t="s">
        <v>146</v>
      </c>
      <c r="F73" s="70" t="s">
        <v>75</v>
      </c>
      <c r="G73" s="71">
        <f t="shared" si="0"/>
        <v>4</v>
      </c>
      <c r="H73" s="85">
        <v>0</v>
      </c>
      <c r="I73" s="85">
        <v>3</v>
      </c>
      <c r="J73" s="85">
        <v>1</v>
      </c>
      <c r="K73" s="86">
        <v>0</v>
      </c>
      <c r="L73" s="102">
        <v>1350</v>
      </c>
      <c r="M73" s="103">
        <v>0</v>
      </c>
      <c r="N73" s="103">
        <v>1200</v>
      </c>
      <c r="O73" s="89">
        <v>150</v>
      </c>
      <c r="P73" s="104">
        <v>0</v>
      </c>
      <c r="Q73" s="105">
        <v>1</v>
      </c>
      <c r="R73" s="89">
        <v>43200</v>
      </c>
      <c r="S73" s="89">
        <v>1100</v>
      </c>
      <c r="T73" s="89">
        <v>136</v>
      </c>
      <c r="U73" s="80">
        <f t="shared" si="1"/>
        <v>44436</v>
      </c>
      <c r="V73" s="114">
        <f t="shared" si="3"/>
        <v>888.72</v>
      </c>
      <c r="W73" s="77">
        <f t="shared" si="2"/>
        <v>222.18</v>
      </c>
      <c r="X73" s="80">
        <f t="shared" si="4"/>
        <v>45546.9</v>
      </c>
      <c r="Y73" s="80" t="s">
        <v>159</v>
      </c>
      <c r="Z73" s="115">
        <v>15</v>
      </c>
    </row>
    <row r="74" spans="1:27" s="63" customFormat="1" ht="45">
      <c r="A74" s="153"/>
      <c r="B74" s="82">
        <v>60</v>
      </c>
      <c r="C74" s="83" t="s">
        <v>122</v>
      </c>
      <c r="D74" s="83" t="s">
        <v>66</v>
      </c>
      <c r="E74" s="84" t="s">
        <v>198</v>
      </c>
      <c r="F74" s="70" t="s">
        <v>63</v>
      </c>
      <c r="G74" s="111">
        <v>21</v>
      </c>
      <c r="H74" s="112">
        <v>0</v>
      </c>
      <c r="I74" s="112">
        <v>17</v>
      </c>
      <c r="J74" s="112">
        <v>2</v>
      </c>
      <c r="K74" s="113">
        <v>2</v>
      </c>
      <c r="L74" s="102">
        <v>7368</v>
      </c>
      <c r="M74" s="103">
        <v>0</v>
      </c>
      <c r="N74" s="103">
        <v>6120</v>
      </c>
      <c r="O74" s="89">
        <v>528</v>
      </c>
      <c r="P74" s="104">
        <v>720</v>
      </c>
      <c r="Q74" s="105">
        <v>17</v>
      </c>
      <c r="R74" s="89">
        <v>294720</v>
      </c>
      <c r="S74" s="89">
        <v>70566</v>
      </c>
      <c r="T74" s="89">
        <v>2550</v>
      </c>
      <c r="U74" s="80">
        <f t="shared" si="1"/>
        <v>367836</v>
      </c>
      <c r="V74" s="80">
        <f t="shared" si="3"/>
        <v>7356.72</v>
      </c>
      <c r="W74" s="77">
        <f t="shared" si="2"/>
        <v>1839.18</v>
      </c>
      <c r="X74" s="80">
        <f t="shared" si="4"/>
        <v>377031.89999999997</v>
      </c>
      <c r="Y74" s="80" t="s">
        <v>159</v>
      </c>
      <c r="Z74" s="115">
        <v>15</v>
      </c>
    </row>
    <row r="75" spans="1:27" s="63" customFormat="1" ht="22.5">
      <c r="A75" s="153"/>
      <c r="B75" s="67">
        <v>61</v>
      </c>
      <c r="C75" s="83" t="s">
        <v>123</v>
      </c>
      <c r="D75" s="83" t="s">
        <v>64</v>
      </c>
      <c r="E75" s="84" t="s">
        <v>125</v>
      </c>
      <c r="F75" s="70" t="s">
        <v>75</v>
      </c>
      <c r="G75" s="71">
        <f t="shared" si="0"/>
        <v>9</v>
      </c>
      <c r="H75" s="85">
        <v>1</v>
      </c>
      <c r="I75" s="85">
        <v>8</v>
      </c>
      <c r="J75" s="85">
        <v>0</v>
      </c>
      <c r="K75" s="86">
        <v>0</v>
      </c>
      <c r="L75" s="74">
        <v>1450</v>
      </c>
      <c r="M75" s="76">
        <v>200</v>
      </c>
      <c r="N75" s="76">
        <v>1250</v>
      </c>
      <c r="O75" s="77">
        <v>0</v>
      </c>
      <c r="P75" s="78">
        <v>0</v>
      </c>
      <c r="Q75" s="79">
        <v>4</v>
      </c>
      <c r="R75" s="77">
        <v>58000</v>
      </c>
      <c r="S75" s="77">
        <v>0</v>
      </c>
      <c r="T75" s="77">
        <v>150</v>
      </c>
      <c r="U75" s="80">
        <f t="shared" si="1"/>
        <v>58150</v>
      </c>
      <c r="V75" s="80">
        <f t="shared" si="3"/>
        <v>1163</v>
      </c>
      <c r="W75" s="77">
        <f t="shared" si="2"/>
        <v>290.75</v>
      </c>
      <c r="X75" s="80">
        <f t="shared" si="4"/>
        <v>59603.75</v>
      </c>
      <c r="Y75" s="80" t="s">
        <v>159</v>
      </c>
      <c r="Z75" s="115">
        <v>16</v>
      </c>
      <c r="AA75" s="97" t="s">
        <v>206</v>
      </c>
    </row>
    <row r="76" spans="1:27" s="63" customFormat="1" ht="22.5">
      <c r="A76" s="153"/>
      <c r="B76" s="67">
        <v>62</v>
      </c>
      <c r="C76" s="83" t="s">
        <v>126</v>
      </c>
      <c r="D76" s="83" t="s">
        <v>64</v>
      </c>
      <c r="E76" s="84" t="s">
        <v>128</v>
      </c>
      <c r="F76" s="70" t="s">
        <v>127</v>
      </c>
      <c r="G76" s="71">
        <f t="shared" si="0"/>
        <v>7</v>
      </c>
      <c r="H76" s="85">
        <v>2</v>
      </c>
      <c r="I76" s="85">
        <v>3</v>
      </c>
      <c r="J76" s="85">
        <v>0</v>
      </c>
      <c r="K76" s="86">
        <v>2</v>
      </c>
      <c r="L76" s="74">
        <v>2160</v>
      </c>
      <c r="M76" s="95">
        <v>720</v>
      </c>
      <c r="N76" s="95">
        <v>1080</v>
      </c>
      <c r="O76" s="95">
        <v>0</v>
      </c>
      <c r="P76" s="95">
        <v>360</v>
      </c>
      <c r="Q76" s="93">
        <v>7</v>
      </c>
      <c r="R76" s="96">
        <v>86400</v>
      </c>
      <c r="S76" s="96">
        <v>21000</v>
      </c>
      <c r="T76" s="96">
        <v>1050</v>
      </c>
      <c r="U76" s="80">
        <f t="shared" si="1"/>
        <v>108450</v>
      </c>
      <c r="V76" s="80">
        <f t="shared" si="3"/>
        <v>2169</v>
      </c>
      <c r="W76" s="77">
        <f t="shared" si="2"/>
        <v>542.25</v>
      </c>
      <c r="X76" s="80">
        <f t="shared" si="4"/>
        <v>111161.25</v>
      </c>
      <c r="Y76" s="80" t="s">
        <v>159</v>
      </c>
      <c r="Z76" s="115">
        <v>16</v>
      </c>
    </row>
    <row r="77" spans="1:27" s="63" customFormat="1" ht="33.75">
      <c r="A77" s="153"/>
      <c r="B77" s="67">
        <v>63</v>
      </c>
      <c r="C77" s="83" t="s">
        <v>129</v>
      </c>
      <c r="D77" s="83" t="s">
        <v>64</v>
      </c>
      <c r="E77" s="84" t="s">
        <v>130</v>
      </c>
      <c r="F77" s="70" t="s">
        <v>75</v>
      </c>
      <c r="G77" s="71">
        <f t="shared" si="0"/>
        <v>4</v>
      </c>
      <c r="H77" s="85">
        <v>0</v>
      </c>
      <c r="I77" s="85">
        <v>3</v>
      </c>
      <c r="J77" s="85">
        <v>1</v>
      </c>
      <c r="K77" s="86">
        <v>0</v>
      </c>
      <c r="L77" s="74">
        <v>2000</v>
      </c>
      <c r="M77" s="76">
        <v>0</v>
      </c>
      <c r="N77" s="76">
        <v>1680</v>
      </c>
      <c r="O77" s="77">
        <v>320</v>
      </c>
      <c r="P77" s="78">
        <v>0</v>
      </c>
      <c r="Q77" s="79">
        <v>1</v>
      </c>
      <c r="R77" s="77">
        <v>43200</v>
      </c>
      <c r="S77" s="77">
        <v>1086</v>
      </c>
      <c r="T77" s="77">
        <v>150</v>
      </c>
      <c r="U77" s="80">
        <f>R77+S77+T77</f>
        <v>44436</v>
      </c>
      <c r="V77" s="80">
        <f>U77*2%</f>
        <v>888.72</v>
      </c>
      <c r="W77" s="77">
        <f>U77*0.5%</f>
        <v>222.18</v>
      </c>
      <c r="X77" s="80">
        <f t="shared" si="4"/>
        <v>45546.9</v>
      </c>
      <c r="Y77" s="80">
        <v>19904.28</v>
      </c>
      <c r="Z77" s="115">
        <v>15</v>
      </c>
    </row>
    <row r="78" spans="1:27" s="63" customFormat="1" ht="22.5">
      <c r="A78" s="153"/>
      <c r="B78" s="67">
        <v>64</v>
      </c>
      <c r="C78" s="83" t="s">
        <v>131</v>
      </c>
      <c r="D78" s="83" t="s">
        <v>38</v>
      </c>
      <c r="E78" s="84" t="s">
        <v>199</v>
      </c>
      <c r="F78" s="70" t="s">
        <v>75</v>
      </c>
      <c r="G78" s="111">
        <f t="shared" si="0"/>
        <v>3</v>
      </c>
      <c r="H78" s="112">
        <v>1</v>
      </c>
      <c r="I78" s="112">
        <v>1</v>
      </c>
      <c r="J78" s="112">
        <v>0</v>
      </c>
      <c r="K78" s="113">
        <v>1</v>
      </c>
      <c r="L78" s="102">
        <v>1075</v>
      </c>
      <c r="M78" s="103">
        <v>470</v>
      </c>
      <c r="N78" s="103">
        <v>403</v>
      </c>
      <c r="O78" s="89">
        <v>0</v>
      </c>
      <c r="P78" s="104">
        <v>202</v>
      </c>
      <c r="Q78" s="79">
        <v>2</v>
      </c>
      <c r="R78" s="77">
        <v>43000</v>
      </c>
      <c r="S78" s="77">
        <v>564</v>
      </c>
      <c r="T78" s="77">
        <v>200</v>
      </c>
      <c r="U78" s="80">
        <f>R78+S78+T78</f>
        <v>43764</v>
      </c>
      <c r="V78" s="80">
        <f>U78*2%</f>
        <v>875.28</v>
      </c>
      <c r="W78" s="77">
        <f>U78*0.5%</f>
        <v>218.82</v>
      </c>
      <c r="X78" s="80">
        <f t="shared" si="4"/>
        <v>44858.1</v>
      </c>
      <c r="Y78" s="80" t="s">
        <v>159</v>
      </c>
      <c r="Z78" s="115">
        <v>16</v>
      </c>
    </row>
    <row r="79" spans="1:27" s="63" customFormat="1" ht="33.75">
      <c r="A79" s="153"/>
      <c r="B79" s="82">
        <v>65</v>
      </c>
      <c r="C79" s="83" t="s">
        <v>200</v>
      </c>
      <c r="D79" s="83" t="s">
        <v>66</v>
      </c>
      <c r="E79" s="84" t="s">
        <v>201</v>
      </c>
      <c r="F79" s="70" t="s">
        <v>132</v>
      </c>
      <c r="G79" s="71">
        <v>46</v>
      </c>
      <c r="H79" s="85">
        <v>5</v>
      </c>
      <c r="I79" s="85">
        <v>35</v>
      </c>
      <c r="J79" s="85">
        <v>5</v>
      </c>
      <c r="K79" s="86">
        <v>1</v>
      </c>
      <c r="L79" s="74">
        <v>20100</v>
      </c>
      <c r="M79" s="76">
        <v>2400</v>
      </c>
      <c r="N79" s="76">
        <v>15960</v>
      </c>
      <c r="O79" s="77">
        <v>1500</v>
      </c>
      <c r="P79" s="78">
        <v>240</v>
      </c>
      <c r="Q79" s="79">
        <v>17</v>
      </c>
      <c r="R79" s="77">
        <v>804000</v>
      </c>
      <c r="S79" s="77">
        <v>48906</v>
      </c>
      <c r="T79" s="77">
        <v>2550</v>
      </c>
      <c r="U79" s="80">
        <f>R79+S79+T79</f>
        <v>855456</v>
      </c>
      <c r="V79" s="80">
        <f>U79*2%</f>
        <v>17109.12</v>
      </c>
      <c r="W79" s="77">
        <f>U79*0.5%</f>
        <v>4277.28</v>
      </c>
      <c r="X79" s="80">
        <f t="shared" si="4"/>
        <v>876842.4</v>
      </c>
      <c r="Y79" s="80" t="s">
        <v>159</v>
      </c>
      <c r="Z79" s="115">
        <v>16</v>
      </c>
    </row>
    <row r="80" spans="1:27" s="63" customFormat="1" ht="34.5" thickBot="1">
      <c r="A80" s="153"/>
      <c r="B80" s="67">
        <v>66</v>
      </c>
      <c r="C80" s="83" t="s">
        <v>157</v>
      </c>
      <c r="D80" s="83" t="s">
        <v>38</v>
      </c>
      <c r="E80" s="84" t="s">
        <v>148</v>
      </c>
      <c r="F80" s="70" t="s">
        <v>149</v>
      </c>
      <c r="G80" s="71">
        <f t="shared" si="0"/>
        <v>4</v>
      </c>
      <c r="H80" s="71">
        <v>0</v>
      </c>
      <c r="I80" s="71">
        <v>3</v>
      </c>
      <c r="J80" s="71">
        <v>0</v>
      </c>
      <c r="K80" s="71">
        <v>1</v>
      </c>
      <c r="L80" s="74">
        <v>750</v>
      </c>
      <c r="M80" s="74">
        <v>0</v>
      </c>
      <c r="N80" s="74">
        <v>600</v>
      </c>
      <c r="O80" s="74">
        <v>0</v>
      </c>
      <c r="P80" s="102">
        <v>150</v>
      </c>
      <c r="Q80" s="105">
        <v>4</v>
      </c>
      <c r="R80" s="89">
        <v>30000</v>
      </c>
      <c r="S80" s="89">
        <v>144</v>
      </c>
      <c r="T80" s="89">
        <v>600</v>
      </c>
      <c r="U80" s="80">
        <f>R80+S80+T80</f>
        <v>30744</v>
      </c>
      <c r="V80" s="80">
        <f>U80*2%</f>
        <v>614.88</v>
      </c>
      <c r="W80" s="77">
        <f>U80*0.5%</f>
        <v>153.72</v>
      </c>
      <c r="X80" s="80">
        <f t="shared" si="4"/>
        <v>31512.600000000002</v>
      </c>
      <c r="Y80" s="80" t="s">
        <v>159</v>
      </c>
      <c r="Z80" s="115">
        <v>15</v>
      </c>
      <c r="AA80" s="97"/>
    </row>
    <row r="81" spans="1:26" ht="15.6" customHeight="1" thickBot="1">
      <c r="A81" s="154"/>
      <c r="B81" s="185" t="s">
        <v>7</v>
      </c>
      <c r="C81" s="186"/>
      <c r="D81" s="186"/>
      <c r="E81" s="186"/>
      <c r="F81" s="187"/>
      <c r="G81" s="30">
        <f t="shared" ref="G81:L81" si="5">SUM(G15:G80)</f>
        <v>907</v>
      </c>
      <c r="H81" s="30">
        <f t="shared" si="5"/>
        <v>196</v>
      </c>
      <c r="I81" s="30">
        <f t="shared" si="5"/>
        <v>499</v>
      </c>
      <c r="J81" s="30">
        <f t="shared" si="5"/>
        <v>147</v>
      </c>
      <c r="K81" s="30">
        <f t="shared" si="5"/>
        <v>65</v>
      </c>
      <c r="L81" s="49">
        <f t="shared" si="5"/>
        <v>370514.55</v>
      </c>
      <c r="M81" s="49">
        <f t="shared" ref="M81:Z81" si="6">SUM(M15:M80)</f>
        <v>102724</v>
      </c>
      <c r="N81" s="49">
        <f t="shared" si="6"/>
        <v>208520.55</v>
      </c>
      <c r="O81" s="49">
        <f t="shared" si="6"/>
        <v>40399</v>
      </c>
      <c r="P81" s="49">
        <f t="shared" si="6"/>
        <v>18871</v>
      </c>
      <c r="Q81" s="31">
        <f t="shared" si="6"/>
        <v>581</v>
      </c>
      <c r="R81" s="29">
        <f t="shared" si="6"/>
        <v>14354156.800000001</v>
      </c>
      <c r="S81" s="29">
        <f t="shared" si="6"/>
        <v>1026282.6</v>
      </c>
      <c r="T81" s="29">
        <f t="shared" si="6"/>
        <v>78836.600000000006</v>
      </c>
      <c r="U81" s="39">
        <f t="shared" si="6"/>
        <v>15459276.000000002</v>
      </c>
      <c r="V81" s="27">
        <f t="shared" si="6"/>
        <v>305252.07959999994</v>
      </c>
      <c r="W81" s="40">
        <f>SUM(W15:W80)</f>
        <v>77296.379999999961</v>
      </c>
      <c r="X81" s="41">
        <f t="shared" si="6"/>
        <v>15841824.459600002</v>
      </c>
      <c r="Y81" s="28">
        <f t="shared" si="6"/>
        <v>36109.479999999996</v>
      </c>
      <c r="Z81" s="45">
        <f t="shared" si="6"/>
        <v>1010</v>
      </c>
    </row>
    <row r="82" spans="1:26">
      <c r="A82" s="7" t="s">
        <v>202</v>
      </c>
      <c r="B82" s="7"/>
      <c r="C82" s="7"/>
      <c r="D82" s="8"/>
      <c r="E82" s="8"/>
      <c r="F82" s="8"/>
      <c r="G82" s="8"/>
      <c r="H82" s="8"/>
      <c r="I82" s="8"/>
      <c r="J82" s="8"/>
      <c r="K82" s="8"/>
      <c r="L82" s="10"/>
      <c r="M82" s="10"/>
      <c r="N82" s="10"/>
      <c r="O82" s="10"/>
      <c r="P82" s="10"/>
      <c r="Q82" s="9"/>
      <c r="R82" s="9"/>
      <c r="S82" s="9"/>
      <c r="T82" s="9"/>
      <c r="U82" s="9"/>
      <c r="V82" s="9"/>
      <c r="W82" s="9"/>
      <c r="X82" s="10"/>
      <c r="Y82" s="10"/>
    </row>
    <row r="83" spans="1:26">
      <c r="A83" s="183" t="s">
        <v>204</v>
      </c>
      <c r="B83" s="184"/>
      <c r="C83" s="184"/>
      <c r="D83" s="184"/>
      <c r="E83" s="8"/>
      <c r="F83" s="8"/>
      <c r="G83" s="8"/>
      <c r="H83" s="8"/>
      <c r="I83" s="8"/>
      <c r="J83" s="8"/>
      <c r="K83" s="8"/>
      <c r="L83" s="10"/>
      <c r="M83" s="10"/>
      <c r="N83" s="10"/>
      <c r="O83" s="10"/>
      <c r="P83" s="10"/>
      <c r="Q83" s="9"/>
      <c r="R83" s="9"/>
      <c r="S83" s="9"/>
      <c r="T83" s="9"/>
      <c r="U83" s="38"/>
      <c r="V83" s="9"/>
      <c r="W83" s="9"/>
      <c r="X83" s="10"/>
      <c r="Y83" s="10"/>
    </row>
    <row r="84" spans="1:26" ht="18.75">
      <c r="G84" s="11"/>
      <c r="H84" s="11"/>
      <c r="I84" s="11"/>
      <c r="J84" s="11"/>
      <c r="K84" s="35"/>
      <c r="L84" s="50"/>
      <c r="M84" s="60"/>
      <c r="N84" s="42"/>
      <c r="O84" s="42"/>
      <c r="P84" s="42"/>
      <c r="Q84" s="12"/>
      <c r="R84" s="12"/>
      <c r="S84" s="64" t="s">
        <v>209</v>
      </c>
      <c r="T84" s="124"/>
      <c r="U84" s="125"/>
      <c r="V84" s="124"/>
      <c r="W84" s="12"/>
      <c r="X84" s="13"/>
      <c r="Y84" s="13"/>
    </row>
    <row r="85" spans="1:26" ht="24" customHeight="1">
      <c r="A85" s="66" t="s">
        <v>213</v>
      </c>
      <c r="G85" s="11"/>
      <c r="H85" s="33"/>
      <c r="I85" s="11"/>
      <c r="J85" s="11"/>
      <c r="K85" s="35"/>
      <c r="L85" s="51"/>
      <c r="M85" s="60"/>
      <c r="N85" s="42"/>
      <c r="O85" s="42"/>
      <c r="P85" s="42"/>
      <c r="Q85" s="12"/>
      <c r="R85" s="12"/>
      <c r="S85" s="64" t="s">
        <v>210</v>
      </c>
      <c r="T85" s="124"/>
      <c r="U85" s="126"/>
      <c r="V85" s="127"/>
      <c r="W85" s="42"/>
      <c r="X85" s="13"/>
      <c r="Y85" s="13"/>
    </row>
    <row r="86" spans="1:26" ht="24" customHeight="1">
      <c r="A86" s="66" t="s">
        <v>218</v>
      </c>
      <c r="G86" s="11"/>
      <c r="H86" s="33"/>
      <c r="I86" s="11"/>
      <c r="J86" s="11"/>
      <c r="K86" s="35"/>
      <c r="L86" s="51"/>
      <c r="M86" s="60"/>
      <c r="N86" s="42"/>
      <c r="O86" s="42"/>
      <c r="P86" s="42"/>
      <c r="Q86" s="12"/>
      <c r="R86" s="12"/>
      <c r="S86" s="64"/>
      <c r="T86" s="124"/>
      <c r="U86" s="126"/>
      <c r="V86" s="127"/>
      <c r="W86" s="42"/>
      <c r="X86" s="13"/>
      <c r="Y86" s="13"/>
    </row>
    <row r="87" spans="1:26" ht="19.5">
      <c r="A87" t="s">
        <v>212</v>
      </c>
      <c r="G87" s="11"/>
      <c r="H87" s="32"/>
      <c r="I87" s="11"/>
      <c r="J87" s="11"/>
      <c r="K87" s="35"/>
      <c r="L87" s="52"/>
      <c r="M87" s="60"/>
      <c r="N87" s="42"/>
      <c r="O87" s="42"/>
      <c r="P87" s="42"/>
      <c r="Q87" s="12"/>
      <c r="R87" s="12"/>
      <c r="S87" s="65" t="s">
        <v>211</v>
      </c>
      <c r="T87" s="12"/>
      <c r="U87" s="12"/>
      <c r="V87" s="12"/>
      <c r="W87" s="12"/>
      <c r="X87" s="13"/>
      <c r="Y87" s="13"/>
    </row>
    <row r="88" spans="1:26" ht="18.75">
      <c r="A88" s="1" t="s">
        <v>214</v>
      </c>
      <c r="H88" s="34"/>
      <c r="K88" s="36"/>
      <c r="L88" s="53"/>
      <c r="M88" s="53"/>
      <c r="W88" s="37"/>
      <c r="X88" s="14"/>
      <c r="Y88" s="14"/>
    </row>
    <row r="89" spans="1:26" ht="18.75">
      <c r="H89" s="34"/>
      <c r="K89" s="36"/>
      <c r="L89" s="53"/>
      <c r="M89" s="53"/>
      <c r="W89" s="37"/>
      <c r="X89" s="14"/>
      <c r="Y89" s="14"/>
    </row>
    <row r="90" spans="1:26" ht="18.75">
      <c r="A90" s="25" t="s">
        <v>219</v>
      </c>
      <c r="B90" s="19"/>
      <c r="C90" s="19"/>
      <c r="D90" s="19"/>
      <c r="H90" s="26"/>
      <c r="I90" s="21"/>
      <c r="J90" s="21"/>
      <c r="K90" s="21"/>
      <c r="L90" s="53"/>
      <c r="M90" s="61"/>
      <c r="N90" s="61"/>
      <c r="O90" s="62"/>
      <c r="U90" s="37"/>
      <c r="V90" s="37"/>
      <c r="X90" s="14"/>
      <c r="Y90" s="14"/>
    </row>
    <row r="91" spans="1:26" ht="18.75">
      <c r="A91" s="43" t="s">
        <v>216</v>
      </c>
      <c r="B91" s="181"/>
      <c r="C91" s="182"/>
      <c r="D91" s="182"/>
      <c r="E91" s="182"/>
      <c r="F91" s="44"/>
      <c r="H91" s="26"/>
      <c r="I91" s="21"/>
      <c r="J91" s="21"/>
      <c r="K91" s="20"/>
      <c r="L91" s="54"/>
      <c r="M91" s="61"/>
      <c r="N91" s="61"/>
      <c r="O91" s="62"/>
      <c r="V91" s="37"/>
      <c r="X91" s="14"/>
      <c r="Y91" s="14"/>
    </row>
    <row r="92" spans="1:26" ht="15" customHeight="1">
      <c r="A92" s="46" t="s">
        <v>215</v>
      </c>
      <c r="B92" s="46"/>
      <c r="C92" s="46"/>
      <c r="D92" s="46"/>
      <c r="E92" s="46"/>
      <c r="F92" s="46"/>
      <c r="G92" s="16"/>
      <c r="H92" s="16"/>
      <c r="I92" s="16"/>
      <c r="J92" s="16"/>
      <c r="K92" s="16"/>
      <c r="L92" s="55"/>
      <c r="M92" s="55"/>
      <c r="N92" s="55"/>
      <c r="O92" s="55"/>
      <c r="X92" s="14"/>
      <c r="Y92" s="14"/>
    </row>
    <row r="93" spans="1:26" ht="15" customHeight="1">
      <c r="A93" s="46"/>
      <c r="B93" s="46"/>
      <c r="C93" s="46"/>
      <c r="D93" s="46"/>
      <c r="E93" s="46"/>
      <c r="F93" s="46"/>
    </row>
    <row r="94" spans="1:26">
      <c r="A94" s="43"/>
      <c r="B94" s="181"/>
      <c r="C94" s="182"/>
      <c r="D94" s="182"/>
      <c r="E94" s="182"/>
      <c r="F94" s="44"/>
    </row>
    <row r="95" spans="1:26">
      <c r="A95" s="151"/>
      <c r="B95" s="151"/>
      <c r="C95" s="151"/>
      <c r="D95" s="151"/>
      <c r="E95" s="151"/>
      <c r="F95" s="151"/>
    </row>
    <row r="96" spans="1:26">
      <c r="A96" s="147"/>
      <c r="B96" s="147"/>
      <c r="C96" s="147"/>
      <c r="D96" s="147"/>
      <c r="E96" s="147"/>
      <c r="F96" s="147"/>
    </row>
  </sheetData>
  <mergeCells count="38">
    <mergeCell ref="Z9:Z13"/>
    <mergeCell ref="B2:Z2"/>
    <mergeCell ref="K12:K13"/>
    <mergeCell ref="Y1:Z1"/>
    <mergeCell ref="R9:R13"/>
    <mergeCell ref="S9:S13"/>
    <mergeCell ref="W9:W13"/>
    <mergeCell ref="X9:X13"/>
    <mergeCell ref="U9:U13"/>
    <mergeCell ref="V9:V13"/>
    <mergeCell ref="M12:M13"/>
    <mergeCell ref="B94:E94"/>
    <mergeCell ref="F9:F13"/>
    <mergeCell ref="C9:C13"/>
    <mergeCell ref="B91:E91"/>
    <mergeCell ref="A83:D83"/>
    <mergeCell ref="B81:F81"/>
    <mergeCell ref="E9:E13"/>
    <mergeCell ref="A96:F96"/>
    <mergeCell ref="B9:B13"/>
    <mergeCell ref="A95:F95"/>
    <mergeCell ref="A2:A81"/>
    <mergeCell ref="D9:D13"/>
    <mergeCell ref="B6:Z7"/>
    <mergeCell ref="G9:K11"/>
    <mergeCell ref="H12:H13"/>
    <mergeCell ref="G12:G13"/>
    <mergeCell ref="I12:I13"/>
    <mergeCell ref="B3:Z5"/>
    <mergeCell ref="T9:T13"/>
    <mergeCell ref="O12:O13"/>
    <mergeCell ref="L12:L13"/>
    <mergeCell ref="Q9:Q13"/>
    <mergeCell ref="L9:P11"/>
    <mergeCell ref="N12:N13"/>
    <mergeCell ref="Y9:Y13"/>
    <mergeCell ref="P12:P13"/>
    <mergeCell ref="J12:J13"/>
  </mergeCells>
  <phoneticPr fontId="1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Żurawska</dc:creator>
  <cp:lastModifiedBy>nwoz</cp:lastModifiedBy>
  <dcterms:created xsi:type="dcterms:W3CDTF">2022-08-31T12:15:59Z</dcterms:created>
  <dcterms:modified xsi:type="dcterms:W3CDTF">2023-01-05T12:19:53Z</dcterms:modified>
</cp:coreProperties>
</file>