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ok225\Desktop\"/>
    </mc:Choice>
  </mc:AlternateContent>
  <xr:revisionPtr revIDLastSave="0" documentId="13_ncr:1_{14B14083-BB0A-45A0-821F-3C46AFBF80F0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Raport kwantyfikacji zagregowan" sheetId="3" r:id="rId1"/>
  </sheets>
  <definedNames>
    <definedName name="_xlnm.Print_Area" localSheetId="0">'Raport kwantyfikacji zagregowan'!$A$1:$G$85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6" i="3" l="1"/>
  <c r="F48" i="3"/>
  <c r="E44" i="3"/>
  <c r="E43" i="3"/>
  <c r="F38" i="3"/>
  <c r="E26" i="3"/>
  <c r="E25" i="3"/>
  <c r="F23" i="3"/>
  <c r="F21" i="3"/>
  <c r="E16" i="3"/>
  <c r="F16" i="3" s="1"/>
  <c r="F10" i="3"/>
  <c r="F8" i="3"/>
  <c r="F4" i="3"/>
</calcChain>
</file>

<file path=xl/sharedStrings.xml><?xml version="1.0" encoding="utf-8"?>
<sst xmlns="http://schemas.openxmlformats.org/spreadsheetml/2006/main" count="315" uniqueCount="167">
  <si>
    <t>Lp.</t>
  </si>
  <si>
    <t>"Huta Pokój" S.A</t>
  </si>
  <si>
    <t>ul. Niedurnego 5641-709 Ruda Śląska</t>
  </si>
  <si>
    <t>"Uzdrowisko Solec-Zdrój" M.Cz. Sztuk sp.j</t>
  </si>
  <si>
    <t>ul. Maja 1 28-131 Solec-Zdrój</t>
  </si>
  <si>
    <t>ALCHEMIA S.A.</t>
  </si>
  <si>
    <t>ul. Aleje Jerozolimskie 9200-807 Warszawa</t>
  </si>
  <si>
    <t>ANCO Sp. z o.o.</t>
  </si>
  <si>
    <t>ul. Św. Ducha 118B 63-200 Jarocin</t>
  </si>
  <si>
    <t xml:space="preserve">ArcelorMittal Poland S.A </t>
  </si>
  <si>
    <t>Al. Józefa Piłsudskiego 92 41-308 Dąbrowa Górnicza</t>
  </si>
  <si>
    <t>AVRIO MEDIA Sp. z o.o.</t>
  </si>
  <si>
    <t>ul. Wrzesińska 1B 62-025 Kostrzyn</t>
  </si>
  <si>
    <t>BARTER S.A</t>
  </si>
  <si>
    <t>ul. Legionowa 28 15-281 Białystok</t>
  </si>
  <si>
    <t>Blue Projekt Sp. z o.o.</t>
  </si>
  <si>
    <t>Krzywopłoty 41, Krzywopłoty 78-230 Karlino</t>
  </si>
  <si>
    <t>Boryszew S.A.</t>
  </si>
  <si>
    <t>Al. Jerozolimskie 92 00-807 Warszawa</t>
  </si>
  <si>
    <t>Chemar S.A.</t>
  </si>
  <si>
    <t>ul. Olszewskiego 6 25-663 Kielce</t>
  </si>
  <si>
    <t>CMC Poland Sp. z o.o.</t>
  </si>
  <si>
    <t>ul. Piłsudskiego 82 42-400 Zawiercie</t>
  </si>
  <si>
    <t>Dolnośląskie Zakłady Usługowo - Produkcyjne DOZAMEL Sp. z o. o.</t>
  </si>
  <si>
    <t>ul. Fabryczna 10 53-609 Wrocław</t>
  </si>
  <si>
    <t>Duon Dystrybucja Sp. z o.o</t>
  </si>
  <si>
    <t>ul. Batorowska 15, Wysogotowo 62-081 Przeźmierowo</t>
  </si>
  <si>
    <t>ECO Logistyka sp. z o.o.</t>
  </si>
  <si>
    <t>ul. Harcerska 15, 45-118 Opole</t>
  </si>
  <si>
    <t>Edison Next Poland sp. z o.o.</t>
  </si>
  <si>
    <t>ul. Komorowicka 79A, 43-300 Bielsko-Biała</t>
  </si>
  <si>
    <t>EI. INVEST Sp. z o.o</t>
  </si>
  <si>
    <t>ul. Próżna 9, 00-107 Warszawa</t>
  </si>
  <si>
    <t>Elenger Dystrybucja Sp. z o.o</t>
  </si>
  <si>
    <t>ul. 30 Stycznia 67, 66-300 Międzyrzecz</t>
  </si>
  <si>
    <t>Elsen S.A. w upadłości</t>
  </si>
  <si>
    <t>ul. Koksowa 11, 42-202 Częstochowa</t>
  </si>
  <si>
    <t>Energomedia Sp. z o.o</t>
  </si>
  <si>
    <t>ul. Fabryczna 22, 32-540 Trzebinia</t>
  </si>
  <si>
    <t>ENESTA Sp. z o.o.</t>
  </si>
  <si>
    <t>ul. Kwiatkowskiego 1, 37-450 Stalowa Wola</t>
  </si>
  <si>
    <t xml:space="preserve"> ESV Wisłosan Sp. z o.o</t>
  </si>
  <si>
    <t>ul. Metalowca 4, 39-460 Nowa Dęba</t>
  </si>
  <si>
    <t>G.EN. Operator Sp. z o.o.</t>
  </si>
  <si>
    <t>ul. Dorczyka 1, 62-080 Tarnowo Podgórne</t>
  </si>
  <si>
    <t>Gas Storage Poland Sp. z o.o.</t>
  </si>
  <si>
    <t>ul. Rumska 28, 81-198 Dębogórze</t>
  </si>
  <si>
    <t>Gaz Mazowsze Dystrybucja Sp. z o.o.</t>
  </si>
  <si>
    <t>Trenów 55, 05-080 Laski</t>
  </si>
  <si>
    <t>GLOSBE Sp. z o.o.</t>
  </si>
  <si>
    <t>ul. Rabowicka 65, Swarzędz-Jasin, 62-020 Swarzędz</t>
  </si>
  <si>
    <t>Gmina Daszyna</t>
  </si>
  <si>
    <t>Daszyna 24A, 99-107 Daszyna</t>
  </si>
  <si>
    <t>Grupa Azoty Zakłady Azotowe "PUŁAWY" S.A.</t>
  </si>
  <si>
    <t>Al. 1000-lecia Państwa Polskiego 13, 24-110 Puławy</t>
  </si>
  <si>
    <t>Grupa Azoty Zakłady Chemiczne POLICE S.A.</t>
  </si>
  <si>
    <t>ul. Kuźnicka 1, 72-010 Police</t>
  </si>
  <si>
    <t>Grupa Kęty S.A.</t>
  </si>
  <si>
    <t>ul. Kościuszki 111, 32-650 Kęty</t>
  </si>
  <si>
    <t>JMP Flowers Power Sp. z o.o.</t>
  </si>
  <si>
    <t>ul. Zielona 46, 08-540 Stężyca</t>
  </si>
  <si>
    <t>KGHM Polska Miedź S.A.</t>
  </si>
  <si>
    <t>ul. M. Skłodowskiej - Curie 48, 59-301 Lubin</t>
  </si>
  <si>
    <t>Novatek Green Energy Sp. z o.o.</t>
  </si>
  <si>
    <t>ul. Lubomirskiego 20, 31-509 Kraków</t>
  </si>
  <si>
    <t>Operator Gazociągów Przesyłowych GAZ-SYSTEM S.A.</t>
  </si>
  <si>
    <t>Mszczonowska 4, 02-337 Warszawa</t>
  </si>
  <si>
    <t>PCC Rokita S.A.</t>
  </si>
  <si>
    <t>ul. Sienkiewicza 4, 56-120 Brzeg Dolny</t>
  </si>
  <si>
    <t>PFEIFER &amp; LANGEN ENERGIA Sp. z o.o.</t>
  </si>
  <si>
    <t>ul. Adama Mickiewicza 35, 60-837 Poznań</t>
  </si>
  <si>
    <t>POLENERGIA Kogeneracja Sp. z o.o.</t>
  </si>
  <si>
    <t>ul. Krucza 24/26, 00-526 Warszawa</t>
  </si>
  <si>
    <t>Polska Spółka Gazownictwa Sp. z o.o.</t>
  </si>
  <si>
    <t>ul. Wojciecha Bandrowskiego 16, 33-100 Tarnów</t>
  </si>
  <si>
    <t>Przedsiębiorstwo Energetyki Cieplnej Legionowo Sp. z o.o.</t>
  </si>
  <si>
    <t>ul. Sowińskiego 37, 05-120 Legionowo</t>
  </si>
  <si>
    <t>PSSE Media Operator Sp. z o.o.</t>
  </si>
  <si>
    <t>ul. Na Ostrowiu 15/20, 80-873 Gdańsk</t>
  </si>
  <si>
    <t>RCEkoenergia Sp. z o.o.</t>
  </si>
  <si>
    <t>ul. Łukasiewicza 2, 43-502 Czechowice-Dziedzice</t>
  </si>
  <si>
    <t>SIME Polska Sp. z o.o.</t>
  </si>
  <si>
    <t>1 Maja 18, 96-500 Sochaczew</t>
  </si>
  <si>
    <t>Synthos Dwory 7 Sp. z o.o.</t>
  </si>
  <si>
    <t>ul. Chemików 1, 32-600 Oświęcim</t>
  </si>
  <si>
    <t>Tarnogrodzki Zakład Komunalny Sp. z o.o.</t>
  </si>
  <si>
    <t>ul. Biłgorajska 33A, 23-420 Tarnogród</t>
  </si>
  <si>
    <t>UNIMOT System Sp. z o.o.</t>
  </si>
  <si>
    <t>Aleje Jerozolimskie 142B, 02-305 Warszawa</t>
  </si>
  <si>
    <t>Zakład Budowlany Stanisław Andrysiewicz</t>
  </si>
  <si>
    <t>ul. Kopernika 32, 39-400 Tarnobrzeg</t>
  </si>
  <si>
    <t>Zakład Dostaw Nośników Energetycznych sp. z o.o.</t>
  </si>
  <si>
    <t>ul. Przemysłowa 1, 44-203 Rybnik</t>
  </si>
  <si>
    <t>Zakłady Chemiczne "Siarkopol" Tarnobrzeg Sp. z o.o.</t>
  </si>
  <si>
    <t>ul. Chemiczna 3, 39-400 Tarnobrzeg</t>
  </si>
  <si>
    <t>Zakłady Górniczo-Hutnicze "Bolesław" S.A.</t>
  </si>
  <si>
    <t>ul. Kolejowa 37, 32-332 Bukowno</t>
  </si>
  <si>
    <t>Zakłady Mechaniczne "Bumar-Łabędy" SA</t>
  </si>
  <si>
    <t>ul. Mechaników 9, 44-109 Gliwice</t>
  </si>
  <si>
    <t>ZEM Łabędy Sp. z o.o.</t>
  </si>
  <si>
    <t>ul. Anny Jagiellonki 45, 44-109 Gliwice</t>
  </si>
  <si>
    <t>Zespół Oddziałów PGNiG Orlen S.A. (Oddział Centralny)</t>
  </si>
  <si>
    <t>Oddział Centralny PGNiG w Warszawie 
ul. M. Kasprzaka 25, 01-224 Warszawa</t>
  </si>
  <si>
    <t>Orlen S.A. Oddział PGNiG w Sanoku</t>
  </si>
  <si>
    <t>ul. Sienkiewicza 12, 38-500 Sanok</t>
  </si>
  <si>
    <t>Orlen S.A. Oddział PGNiG w Zielonej Górze</t>
  </si>
  <si>
    <t>ul. Boh. Westerplatte 15, 65-034 Zielona Góra</t>
  </si>
  <si>
    <t>Orlen S.A. Oddział PGNiG w Odolanowie</t>
  </si>
  <si>
    <t>ul. Krotoszyńska 148, 63-430 Odolanów</t>
  </si>
  <si>
    <t>ORLEN S.A Oddział Geologii i Eksploatacji PGNiG S.A.</t>
  </si>
  <si>
    <t>ul. M. Kasprzaka 25, 01-224 Warszawa</t>
  </si>
  <si>
    <t>ORLEN Petrobaltic S.A.</t>
  </si>
  <si>
    <t>ul. Stary Dwór 9, 80-758 Gdańsk</t>
  </si>
  <si>
    <t>Energobaltic Sp. z o.o. Grupa ORLEN Petrobaltic</t>
  </si>
  <si>
    <t>ul. Starowiejska 41, 84-120 Władysławo</t>
  </si>
  <si>
    <t>ZOK Sp. z o.o.</t>
  </si>
  <si>
    <t>ul. Boczna 24, 44-335 Jastrzębie-Zdrój</t>
  </si>
  <si>
    <t>Eastmedo Sp. z o.o.</t>
  </si>
  <si>
    <t>ul. Al. Rzeczypospolitej 10/217, 02-972 Warszawa</t>
  </si>
  <si>
    <t>ORLEN Upstream Polska Sp. z o.o. w Warszawie</t>
  </si>
  <si>
    <t>ul. Marcina Kasprzaka 25, 01-224 Warszawa</t>
  </si>
  <si>
    <t xml:space="preserve">Gazkop – 1 
</t>
  </si>
  <si>
    <t>ul. Spacerowa 2, 44-266 Świerklany</t>
  </si>
  <si>
    <t xml:space="preserve">Gazkop – Wilchwy Sp. z o.o. </t>
  </si>
  <si>
    <t>PGNiG TERMIKA Energetyka Przemysłowa S.A.</t>
  </si>
  <si>
    <t>ul. Rybnicka 6c, 44-335 Jastrzębie-Zdrój</t>
  </si>
  <si>
    <t>OGMP 2.0</t>
  </si>
  <si>
    <t>Metodyka</t>
  </si>
  <si>
    <t>Obliczenia inż.</t>
  </si>
  <si>
    <t>Pomiarowa</t>
  </si>
  <si>
    <t>Ilościowa</t>
  </si>
  <si>
    <t>Brak danych</t>
  </si>
  <si>
    <t>OGMP 2.0/ Obliczenia inż.</t>
  </si>
  <si>
    <t xml:space="preserve">OGMP 2.0/ IPCC </t>
  </si>
  <si>
    <t>Nazwa Operatora</t>
  </si>
  <si>
    <t>Adres operatora</t>
  </si>
  <si>
    <t>a)</t>
  </si>
  <si>
    <t>c)</t>
  </si>
  <si>
    <t>Energia Karpaty Zachodnie Sp.z o.o. Sp. k.</t>
  </si>
  <si>
    <t xml:space="preserve">Energia Zachód Sp. z o.o. </t>
  </si>
  <si>
    <t xml:space="preserve">Gora Energy Sp. z o.o. </t>
  </si>
  <si>
    <t>Rawicz Energy Sp. z o.o.</t>
  </si>
  <si>
    <t>Liesa Energy Sp. z o.o.</t>
  </si>
  <si>
    <t>ul. Domaniewska 17/19 lok.133</t>
  </si>
  <si>
    <t>Ul. Książęca 19/7, 00-498 Warszawa</t>
  </si>
  <si>
    <t>UWAGI:</t>
  </si>
  <si>
    <t>ul. Domaniewska 17/19 lok.133
Warszawa 02-672</t>
  </si>
  <si>
    <t xml:space="preserve">0,00092 ± 0,00053 </t>
  </si>
  <si>
    <t xml:space="preserve">0,308 ± 0,002 </t>
  </si>
  <si>
    <t>0,027 ± 0,016</t>
  </si>
  <si>
    <t xml:space="preserve">9,18 ± 0,06 </t>
  </si>
  <si>
    <t>0,0154 ± 0,0049</t>
  </si>
  <si>
    <t xml:space="preserve">0,46 ± 0,15 </t>
  </si>
  <si>
    <t>0,0009819 </t>
  </si>
  <si>
    <t>0,4475922 </t>
  </si>
  <si>
    <t>0,05729 </t>
  </si>
  <si>
    <t>b)</t>
  </si>
  <si>
    <t>Rodzaj prowadzonej działalności zgodnie 
z Art.1 ust.2 lit. a), b) i c) Rozporządzenia (UE) 2024/1787</t>
  </si>
  <si>
    <t>OGMP 2.0/
Obliczenia inż./
Pomiarowa</t>
  </si>
  <si>
    <t>`</t>
  </si>
  <si>
    <t xml:space="preserve"> Załącznik nr 1 - Zagregowane raporty kwantyfikacji emisji metanu za ostatni rok kalendarzowy w sektorze ropy naftowej i gazu</t>
  </si>
  <si>
    <t>Łączna ilość emisji CH₄  
[Mg/rok]</t>
  </si>
  <si>
    <t>Łączna ilość emisji CH₄  [eCO2 Mg/rok]</t>
  </si>
  <si>
    <t xml:space="preserve">1. Jeżeli operator nie przedstawił danych dotyczących globalnego współczynnika ocieplenia (GWP) zgodnych z wytycznymi IPCC, do przeliczenia emisji metanu na równoważnik dwutlenku węgla (tCO₂e) przyjęto wartość GWP100 CH₄ = 29,8     </t>
  </si>
  <si>
    <t>2. W przypadku gdy operator przedstawił jedynie dane dotyczące równoważnika dwutlenku węgla (tCO₂e) dla emisji metanu, do przeliczenia wielkości emisji metanu w Mg zastosowano ten sam współczynnik GWP100 CH₄ = 29,8</t>
  </si>
  <si>
    <t>Data i podpis</t>
  </si>
  <si>
    <t>Właściwy organ Prezes WUG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</si>
</sst>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0" fontId="1" fillId="2" borderId="1" xfId="0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 indent="2"/>
    </xf>
    <xf numFmtId="0" fontId="1" fillId="2" borderId="1" xfId="0" applyFont="1" applyFill="1" applyBorder="1" applyAlignment="1">
      <alignment horizontal="left" vertical="center" wrapText="1" indent="2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 shrinkToFi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6</xdr:col>
      <xdr:colOff>571500</xdr:colOff>
      <xdr:row>0</xdr:row>
      <xdr:rowOff>876678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4AF0E00-6355-67D6-50C1-126944CCA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14414500" cy="6861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5"/>
  <sheetViews>
    <sheetView tabSelected="1" view="pageBreakPreview" topLeftCell="A9" zoomScale="60" zoomScaleNormal="90" zoomScalePageLayoutView="70" workbookViewId="0">
      <selection activeCell="R10" sqref="R10"/>
    </sheetView>
  </sheetViews>
  <sheetFormatPr defaultRowHeight="15" x14ac:dyDescent="0.25"/>
  <cols>
    <col min="1" max="1" width="8.42578125" customWidth="1"/>
    <col min="2" max="2" width="66.5703125" customWidth="1"/>
    <col min="3" max="3" width="55.5703125" customWidth="1"/>
    <col min="4" max="6" width="25.7109375" customWidth="1"/>
    <col min="7" max="7" width="30.7109375" customWidth="1"/>
  </cols>
  <sheetData>
    <row r="1" spans="1:7" ht="72.75" customHeight="1" x14ac:dyDescent="0.25">
      <c r="A1" s="22"/>
      <c r="B1" s="22"/>
      <c r="C1" s="22"/>
      <c r="D1" s="22"/>
      <c r="E1" s="22"/>
      <c r="F1" s="22"/>
      <c r="G1" s="22"/>
    </row>
    <row r="2" spans="1:7" ht="46.5" customHeight="1" x14ac:dyDescent="0.25">
      <c r="A2" s="16" t="s">
        <v>160</v>
      </c>
      <c r="B2" s="16"/>
      <c r="C2" s="16"/>
      <c r="D2" s="16"/>
      <c r="E2" s="16"/>
      <c r="F2" s="16"/>
      <c r="G2" s="16"/>
    </row>
    <row r="3" spans="1:7" ht="90.75" customHeight="1" x14ac:dyDescent="0.25">
      <c r="A3" s="5" t="s">
        <v>0</v>
      </c>
      <c r="B3" s="5" t="s">
        <v>134</v>
      </c>
      <c r="C3" s="6" t="s">
        <v>135</v>
      </c>
      <c r="D3" s="6" t="s">
        <v>157</v>
      </c>
      <c r="E3" s="6" t="s">
        <v>161</v>
      </c>
      <c r="F3" s="6" t="s">
        <v>162</v>
      </c>
      <c r="G3" s="6" t="s">
        <v>127</v>
      </c>
    </row>
    <row r="4" spans="1:7" ht="15.75" x14ac:dyDescent="0.25">
      <c r="A4" s="2">
        <v>1</v>
      </c>
      <c r="B4" s="13" t="s">
        <v>1</v>
      </c>
      <c r="C4" s="13" t="s">
        <v>2</v>
      </c>
      <c r="D4" s="3" t="s">
        <v>137</v>
      </c>
      <c r="E4" s="8">
        <v>38.79</v>
      </c>
      <c r="F4" s="8">
        <f>E4*29.8</f>
        <v>1155.942</v>
      </c>
      <c r="G4" s="2" t="s">
        <v>128</v>
      </c>
    </row>
    <row r="5" spans="1:7" ht="15.75" x14ac:dyDescent="0.25">
      <c r="A5" s="2">
        <v>2</v>
      </c>
      <c r="B5" s="13" t="s">
        <v>3</v>
      </c>
      <c r="C5" s="13" t="s">
        <v>4</v>
      </c>
      <c r="D5" s="3" t="s">
        <v>137</v>
      </c>
      <c r="E5" s="2" t="s">
        <v>131</v>
      </c>
      <c r="F5" s="2" t="s">
        <v>131</v>
      </c>
      <c r="G5" s="2" t="s">
        <v>131</v>
      </c>
    </row>
    <row r="6" spans="1:7" ht="15.75" x14ac:dyDescent="0.25">
      <c r="A6" s="2">
        <v>3</v>
      </c>
      <c r="B6" s="13" t="s">
        <v>5</v>
      </c>
      <c r="C6" s="13" t="s">
        <v>6</v>
      </c>
      <c r="D6" s="3" t="s">
        <v>137</v>
      </c>
      <c r="E6" s="2" t="s">
        <v>131</v>
      </c>
      <c r="F6" s="2" t="s">
        <v>131</v>
      </c>
      <c r="G6" s="2" t="s">
        <v>131</v>
      </c>
    </row>
    <row r="7" spans="1:7" ht="15.75" x14ac:dyDescent="0.25">
      <c r="A7" s="2">
        <v>4</v>
      </c>
      <c r="B7" s="13" t="s">
        <v>7</v>
      </c>
      <c r="C7" s="13" t="s">
        <v>8</v>
      </c>
      <c r="D7" s="3" t="s">
        <v>137</v>
      </c>
      <c r="E7" s="8">
        <v>14.3</v>
      </c>
      <c r="F7" s="8">
        <v>426</v>
      </c>
      <c r="G7" s="2" t="s">
        <v>132</v>
      </c>
    </row>
    <row r="8" spans="1:7" ht="15.75" x14ac:dyDescent="0.25">
      <c r="A8" s="2">
        <v>5</v>
      </c>
      <c r="B8" s="13" t="s">
        <v>9</v>
      </c>
      <c r="C8" s="13" t="s">
        <v>10</v>
      </c>
      <c r="D8" s="3" t="s">
        <v>137</v>
      </c>
      <c r="E8" s="8">
        <v>0.495</v>
      </c>
      <c r="F8" s="8">
        <f>E8*29.8</f>
        <v>14.750999999999999</v>
      </c>
      <c r="G8" s="2" t="s">
        <v>129</v>
      </c>
    </row>
    <row r="9" spans="1:7" s="1" customFormat="1" ht="15.75" x14ac:dyDescent="0.25">
      <c r="A9" s="2">
        <v>6</v>
      </c>
      <c r="B9" s="13" t="s">
        <v>11</v>
      </c>
      <c r="C9" s="13" t="s">
        <v>12</v>
      </c>
      <c r="D9" s="3" t="s">
        <v>137</v>
      </c>
      <c r="E9" s="2" t="s">
        <v>131</v>
      </c>
      <c r="F9" s="2" t="s">
        <v>131</v>
      </c>
      <c r="G9" s="2" t="s">
        <v>131</v>
      </c>
    </row>
    <row r="10" spans="1:7" ht="15.75" x14ac:dyDescent="0.25">
      <c r="A10" s="2">
        <v>7</v>
      </c>
      <c r="B10" s="13" t="s">
        <v>13</v>
      </c>
      <c r="C10" s="13" t="s">
        <v>14</v>
      </c>
      <c r="D10" s="3" t="s">
        <v>137</v>
      </c>
      <c r="E10" s="8">
        <v>0.20690140000000001</v>
      </c>
      <c r="F10" s="9">
        <f>E10*29.8</f>
        <v>6.1656617200000001</v>
      </c>
      <c r="G10" s="2" t="s">
        <v>128</v>
      </c>
    </row>
    <row r="11" spans="1:7" ht="15.75" x14ac:dyDescent="0.25">
      <c r="A11" s="2">
        <v>8</v>
      </c>
      <c r="B11" s="13" t="s">
        <v>15</v>
      </c>
      <c r="C11" s="13" t="s">
        <v>16</v>
      </c>
      <c r="D11" s="3" t="s">
        <v>137</v>
      </c>
      <c r="E11" s="2" t="s">
        <v>131</v>
      </c>
      <c r="F11" s="2" t="s">
        <v>131</v>
      </c>
      <c r="G11" s="2" t="s">
        <v>131</v>
      </c>
    </row>
    <row r="12" spans="1:7" ht="15.75" x14ac:dyDescent="0.25">
      <c r="A12" s="2">
        <v>9</v>
      </c>
      <c r="B12" s="13" t="s">
        <v>17</v>
      </c>
      <c r="C12" s="13" t="s">
        <v>18</v>
      </c>
      <c r="D12" s="3" t="s">
        <v>137</v>
      </c>
      <c r="E12" s="2" t="s">
        <v>131</v>
      </c>
      <c r="F12" s="2" t="s">
        <v>131</v>
      </c>
      <c r="G12" s="2" t="s">
        <v>131</v>
      </c>
    </row>
    <row r="13" spans="1:7" ht="15.75" x14ac:dyDescent="0.25">
      <c r="A13" s="2">
        <v>10</v>
      </c>
      <c r="B13" s="13" t="s">
        <v>19</v>
      </c>
      <c r="C13" s="13" t="s">
        <v>20</v>
      </c>
      <c r="D13" s="3" t="s">
        <v>137</v>
      </c>
      <c r="E13" s="8">
        <v>0</v>
      </c>
      <c r="F13" s="8">
        <v>0</v>
      </c>
      <c r="G13" s="2" t="s">
        <v>130</v>
      </c>
    </row>
    <row r="14" spans="1:7" ht="15.75" x14ac:dyDescent="0.25">
      <c r="A14" s="2">
        <v>11</v>
      </c>
      <c r="B14" s="13" t="s">
        <v>21</v>
      </c>
      <c r="C14" s="13" t="s">
        <v>22</v>
      </c>
      <c r="D14" s="3" t="s">
        <v>137</v>
      </c>
      <c r="E14" s="8">
        <v>0</v>
      </c>
      <c r="F14" s="8">
        <v>0</v>
      </c>
      <c r="G14" s="2" t="s">
        <v>129</v>
      </c>
    </row>
    <row r="15" spans="1:7" ht="15.75" x14ac:dyDescent="0.25">
      <c r="A15" s="2">
        <v>12</v>
      </c>
      <c r="B15" s="13" t="s">
        <v>23</v>
      </c>
      <c r="C15" s="13" t="s">
        <v>24</v>
      </c>
      <c r="D15" s="3" t="s">
        <v>137</v>
      </c>
      <c r="E15" s="10" t="s">
        <v>153</v>
      </c>
      <c r="F15" s="11">
        <v>2.9260620000000001E-2</v>
      </c>
      <c r="G15" s="2" t="s">
        <v>126</v>
      </c>
    </row>
    <row r="16" spans="1:7" ht="15.75" x14ac:dyDescent="0.25">
      <c r="A16" s="2">
        <v>13</v>
      </c>
      <c r="B16" s="13" t="s">
        <v>25</v>
      </c>
      <c r="C16" s="13" t="s">
        <v>26</v>
      </c>
      <c r="D16" s="3" t="s">
        <v>137</v>
      </c>
      <c r="E16" s="8">
        <f>102691.727/1000</f>
        <v>102.691727</v>
      </c>
      <c r="F16" s="10">
        <f>E16*29.8</f>
        <v>3060.2134646</v>
      </c>
      <c r="G16" s="2" t="s">
        <v>128</v>
      </c>
    </row>
    <row r="17" spans="1:7" ht="15.75" x14ac:dyDescent="0.25">
      <c r="A17" s="2">
        <v>14</v>
      </c>
      <c r="B17" s="13" t="s">
        <v>27</v>
      </c>
      <c r="C17" s="13" t="s">
        <v>28</v>
      </c>
      <c r="D17" s="3" t="s">
        <v>137</v>
      </c>
      <c r="E17" s="8">
        <v>0</v>
      </c>
      <c r="F17" s="8">
        <v>0</v>
      </c>
      <c r="G17" s="2" t="s">
        <v>129</v>
      </c>
    </row>
    <row r="18" spans="1:7" ht="15.75" x14ac:dyDescent="0.25">
      <c r="A18" s="2">
        <v>15</v>
      </c>
      <c r="B18" s="13" t="s">
        <v>29</v>
      </c>
      <c r="C18" s="13" t="s">
        <v>30</v>
      </c>
      <c r="D18" s="3" t="s">
        <v>137</v>
      </c>
      <c r="E18" s="8">
        <v>0</v>
      </c>
      <c r="F18" s="8">
        <v>0</v>
      </c>
      <c r="G18" s="2" t="s">
        <v>129</v>
      </c>
    </row>
    <row r="19" spans="1:7" ht="15.75" x14ac:dyDescent="0.25">
      <c r="A19" s="2">
        <v>16</v>
      </c>
      <c r="B19" s="13" t="s">
        <v>31</v>
      </c>
      <c r="C19" s="13" t="s">
        <v>32</v>
      </c>
      <c r="D19" s="3" t="s">
        <v>137</v>
      </c>
      <c r="E19" s="8">
        <v>0</v>
      </c>
      <c r="F19" s="8">
        <v>0</v>
      </c>
      <c r="G19" s="2" t="s">
        <v>129</v>
      </c>
    </row>
    <row r="20" spans="1:7" ht="15.75" x14ac:dyDescent="0.25">
      <c r="A20" s="2">
        <v>17</v>
      </c>
      <c r="B20" s="13" t="s">
        <v>33</v>
      </c>
      <c r="C20" s="13" t="s">
        <v>34</v>
      </c>
      <c r="D20" s="3" t="s">
        <v>137</v>
      </c>
      <c r="E20" s="8">
        <v>395</v>
      </c>
      <c r="F20" s="8">
        <v>9874</v>
      </c>
      <c r="G20" s="2" t="s">
        <v>132</v>
      </c>
    </row>
    <row r="21" spans="1:7" ht="15.75" x14ac:dyDescent="0.25">
      <c r="A21" s="2">
        <v>18</v>
      </c>
      <c r="B21" s="13" t="s">
        <v>35</v>
      </c>
      <c r="C21" s="13" t="s">
        <v>36</v>
      </c>
      <c r="D21" s="3" t="s">
        <v>137</v>
      </c>
      <c r="E21" s="8">
        <v>4.1149999999999999E-2</v>
      </c>
      <c r="F21" s="8">
        <f xml:space="preserve"> 1111.05/1000</f>
        <v>1.1110499999999999</v>
      </c>
      <c r="G21" s="2" t="s">
        <v>128</v>
      </c>
    </row>
    <row r="22" spans="1:7" ht="15.75" x14ac:dyDescent="0.25">
      <c r="A22" s="2">
        <v>19</v>
      </c>
      <c r="B22" s="13" t="s">
        <v>37</v>
      </c>
      <c r="C22" s="13" t="s">
        <v>38</v>
      </c>
      <c r="D22" s="3" t="s">
        <v>137</v>
      </c>
      <c r="E22" s="2" t="s">
        <v>131</v>
      </c>
      <c r="F22" s="2" t="s">
        <v>131</v>
      </c>
      <c r="G22" s="2" t="s">
        <v>131</v>
      </c>
    </row>
    <row r="23" spans="1:7" ht="15.75" x14ac:dyDescent="0.25">
      <c r="A23" s="2">
        <v>20</v>
      </c>
      <c r="B23" s="13" t="s">
        <v>39</v>
      </c>
      <c r="C23" s="13" t="s">
        <v>40</v>
      </c>
      <c r="D23" s="3" t="s">
        <v>137</v>
      </c>
      <c r="E23" s="8">
        <v>2.0878700000000001</v>
      </c>
      <c r="F23" s="8">
        <f>E23*29.8</f>
        <v>62.218526000000004</v>
      </c>
      <c r="G23" s="2" t="s">
        <v>128</v>
      </c>
    </row>
    <row r="24" spans="1:7" ht="15.75" x14ac:dyDescent="0.25">
      <c r="A24" s="2">
        <v>21</v>
      </c>
      <c r="B24" s="13" t="s">
        <v>41</v>
      </c>
      <c r="C24" s="13" t="s">
        <v>42</v>
      </c>
      <c r="D24" s="3" t="s">
        <v>137</v>
      </c>
      <c r="E24" s="8" t="s">
        <v>154</v>
      </c>
      <c r="F24" s="8">
        <v>13.338200000000001</v>
      </c>
      <c r="G24" s="2" t="s">
        <v>128</v>
      </c>
    </row>
    <row r="25" spans="1:7" ht="15.75" x14ac:dyDescent="0.25">
      <c r="A25" s="2">
        <v>22</v>
      </c>
      <c r="B25" s="13" t="s">
        <v>43</v>
      </c>
      <c r="C25" s="13" t="s">
        <v>44</v>
      </c>
      <c r="D25" s="3" t="s">
        <v>137</v>
      </c>
      <c r="E25" s="8">
        <f>F25/29.8</f>
        <v>30.207382550335566</v>
      </c>
      <c r="F25" s="8">
        <v>900.18</v>
      </c>
      <c r="G25" s="2" t="s">
        <v>126</v>
      </c>
    </row>
    <row r="26" spans="1:7" ht="15.75" x14ac:dyDescent="0.25">
      <c r="A26" s="2">
        <v>23</v>
      </c>
      <c r="B26" s="13" t="s">
        <v>45</v>
      </c>
      <c r="C26" s="13" t="s">
        <v>46</v>
      </c>
      <c r="D26" s="3" t="s">
        <v>137</v>
      </c>
      <c r="E26" s="8">
        <f>F26/29.8</f>
        <v>842.47375838926177</v>
      </c>
      <c r="F26" s="8">
        <v>25105.718000000001</v>
      </c>
      <c r="G26" s="2" t="s">
        <v>132</v>
      </c>
    </row>
    <row r="27" spans="1:7" ht="15.75" x14ac:dyDescent="0.25">
      <c r="A27" s="2">
        <v>24</v>
      </c>
      <c r="B27" s="13" t="s">
        <v>47</v>
      </c>
      <c r="C27" s="13" t="s">
        <v>48</v>
      </c>
      <c r="D27" s="3" t="s">
        <v>137</v>
      </c>
      <c r="E27" s="8">
        <v>0</v>
      </c>
      <c r="F27" s="8">
        <v>0</v>
      </c>
      <c r="G27" s="2" t="s">
        <v>130</v>
      </c>
    </row>
    <row r="28" spans="1:7" ht="15.75" x14ac:dyDescent="0.25">
      <c r="A28" s="2">
        <v>25</v>
      </c>
      <c r="B28" s="13" t="s">
        <v>49</v>
      </c>
      <c r="C28" s="13" t="s">
        <v>50</v>
      </c>
      <c r="D28" s="3" t="s">
        <v>137</v>
      </c>
      <c r="E28" s="8">
        <v>9</v>
      </c>
      <c r="F28" s="8">
        <v>231</v>
      </c>
      <c r="G28" s="2" t="s">
        <v>132</v>
      </c>
    </row>
    <row r="29" spans="1:7" ht="15.75" x14ac:dyDescent="0.25">
      <c r="A29" s="2">
        <v>26</v>
      </c>
      <c r="B29" s="13" t="s">
        <v>51</v>
      </c>
      <c r="C29" s="13" t="s">
        <v>52</v>
      </c>
      <c r="D29" s="3" t="s">
        <v>137</v>
      </c>
      <c r="E29" s="8">
        <v>0</v>
      </c>
      <c r="F29" s="8">
        <v>0</v>
      </c>
      <c r="G29" s="2" t="s">
        <v>129</v>
      </c>
    </row>
    <row r="30" spans="1:7" ht="15.75" x14ac:dyDescent="0.25">
      <c r="A30" s="2">
        <v>27</v>
      </c>
      <c r="B30" s="13" t="s">
        <v>53</v>
      </c>
      <c r="C30" s="13" t="s">
        <v>54</v>
      </c>
      <c r="D30" s="3" t="s">
        <v>137</v>
      </c>
      <c r="E30" s="8">
        <v>0</v>
      </c>
      <c r="F30" s="8">
        <v>0</v>
      </c>
      <c r="G30" s="2" t="s">
        <v>129</v>
      </c>
    </row>
    <row r="31" spans="1:7" ht="14.25" customHeight="1" x14ac:dyDescent="0.25">
      <c r="A31" s="2">
        <v>28</v>
      </c>
      <c r="B31" s="13" t="s">
        <v>55</v>
      </c>
      <c r="C31" s="13" t="s">
        <v>56</v>
      </c>
      <c r="D31" s="3" t="s">
        <v>137</v>
      </c>
      <c r="E31" s="8">
        <v>0</v>
      </c>
      <c r="F31" s="8">
        <v>0</v>
      </c>
      <c r="G31" s="2" t="s">
        <v>129</v>
      </c>
    </row>
    <row r="32" spans="1:7" ht="15.75" x14ac:dyDescent="0.25">
      <c r="A32" s="2">
        <v>29</v>
      </c>
      <c r="B32" s="13" t="s">
        <v>57</v>
      </c>
      <c r="C32" s="13" t="s">
        <v>58</v>
      </c>
      <c r="D32" s="3" t="s">
        <v>137</v>
      </c>
      <c r="E32" s="3" t="s">
        <v>131</v>
      </c>
      <c r="F32" s="3" t="s">
        <v>131</v>
      </c>
      <c r="G32" s="2" t="s">
        <v>131</v>
      </c>
    </row>
    <row r="33" spans="1:7" ht="15.75" x14ac:dyDescent="0.25">
      <c r="A33" s="2">
        <v>30</v>
      </c>
      <c r="B33" s="13" t="s">
        <v>59</v>
      </c>
      <c r="C33" s="13" t="s">
        <v>60</v>
      </c>
      <c r="D33" s="3" t="s">
        <v>137</v>
      </c>
      <c r="E33" s="3" t="s">
        <v>131</v>
      </c>
      <c r="F33" s="3" t="s">
        <v>131</v>
      </c>
      <c r="G33" s="2" t="s">
        <v>131</v>
      </c>
    </row>
    <row r="34" spans="1:7" ht="15.75" x14ac:dyDescent="0.25">
      <c r="A34" s="2">
        <v>31</v>
      </c>
      <c r="B34" s="13" t="s">
        <v>61</v>
      </c>
      <c r="C34" s="13" t="s">
        <v>62</v>
      </c>
      <c r="D34" s="3" t="s">
        <v>137</v>
      </c>
      <c r="E34" s="8">
        <v>0</v>
      </c>
      <c r="F34" s="8">
        <v>0</v>
      </c>
      <c r="G34" s="2" t="s">
        <v>129</v>
      </c>
    </row>
    <row r="35" spans="1:7" ht="15.75" x14ac:dyDescent="0.25">
      <c r="A35" s="2">
        <v>32</v>
      </c>
      <c r="B35" s="13" t="s">
        <v>63</v>
      </c>
      <c r="C35" s="13" t="s">
        <v>64</v>
      </c>
      <c r="D35" s="3" t="s">
        <v>137</v>
      </c>
      <c r="E35" s="2" t="s">
        <v>131</v>
      </c>
      <c r="F35" s="2" t="s">
        <v>131</v>
      </c>
      <c r="G35" s="2" t="s">
        <v>131</v>
      </c>
    </row>
    <row r="36" spans="1:7" ht="15.75" x14ac:dyDescent="0.25">
      <c r="A36" s="2">
        <v>33</v>
      </c>
      <c r="B36" s="13" t="s">
        <v>65</v>
      </c>
      <c r="C36" s="13" t="s">
        <v>66</v>
      </c>
      <c r="D36" s="3" t="s">
        <v>137</v>
      </c>
      <c r="E36" s="12">
        <v>4512.3590000000004</v>
      </c>
      <c r="F36" s="12">
        <v>134468.27799999999</v>
      </c>
      <c r="G36" s="2" t="s">
        <v>132</v>
      </c>
    </row>
    <row r="37" spans="1:7" ht="15.75" x14ac:dyDescent="0.25">
      <c r="A37" s="2">
        <v>34</v>
      </c>
      <c r="B37" s="13" t="s">
        <v>67</v>
      </c>
      <c r="C37" s="13" t="s">
        <v>68</v>
      </c>
      <c r="D37" s="3" t="s">
        <v>137</v>
      </c>
      <c r="E37" s="2" t="s">
        <v>131</v>
      </c>
      <c r="F37" s="2" t="s">
        <v>131</v>
      </c>
      <c r="G37" s="2" t="s">
        <v>131</v>
      </c>
    </row>
    <row r="38" spans="1:7" ht="15.75" x14ac:dyDescent="0.25">
      <c r="A38" s="2">
        <v>35</v>
      </c>
      <c r="B38" s="14" t="s">
        <v>69</v>
      </c>
      <c r="C38" s="14" t="s">
        <v>70</v>
      </c>
      <c r="D38" s="3" t="s">
        <v>137</v>
      </c>
      <c r="E38" s="8">
        <v>0.35559000000000002</v>
      </c>
      <c r="F38" s="8">
        <f>9956.41/1000</f>
        <v>9.95641</v>
      </c>
      <c r="G38" s="2" t="s">
        <v>133</v>
      </c>
    </row>
    <row r="39" spans="1:7" ht="15.75" x14ac:dyDescent="0.25">
      <c r="A39" s="2">
        <v>36</v>
      </c>
      <c r="B39" s="13" t="s">
        <v>71</v>
      </c>
      <c r="C39" s="13" t="s">
        <v>72</v>
      </c>
      <c r="D39" s="3" t="s">
        <v>137</v>
      </c>
      <c r="E39" s="2" t="s">
        <v>131</v>
      </c>
      <c r="F39" s="2" t="s">
        <v>131</v>
      </c>
      <c r="G39" s="2" t="s">
        <v>131</v>
      </c>
    </row>
    <row r="40" spans="1:7" ht="15.75" x14ac:dyDescent="0.25">
      <c r="A40" s="2">
        <v>37</v>
      </c>
      <c r="B40" s="13" t="s">
        <v>73</v>
      </c>
      <c r="C40" s="13" t="s">
        <v>74</v>
      </c>
      <c r="D40" s="3" t="s">
        <v>137</v>
      </c>
      <c r="E40" s="8">
        <v>26094.07</v>
      </c>
      <c r="F40" s="12">
        <v>777603.39</v>
      </c>
      <c r="G40" s="2" t="s">
        <v>132</v>
      </c>
    </row>
    <row r="41" spans="1:7" ht="15.75" x14ac:dyDescent="0.25">
      <c r="A41" s="2">
        <v>38</v>
      </c>
      <c r="B41" s="13" t="s">
        <v>75</v>
      </c>
      <c r="C41" s="13" t="s">
        <v>76</v>
      </c>
      <c r="D41" s="3" t="s">
        <v>137</v>
      </c>
      <c r="E41" s="2" t="s">
        <v>131</v>
      </c>
      <c r="F41" s="2" t="s">
        <v>131</v>
      </c>
      <c r="G41" s="2" t="s">
        <v>131</v>
      </c>
    </row>
    <row r="42" spans="1:7" ht="15.75" x14ac:dyDescent="0.25">
      <c r="A42" s="2">
        <v>39</v>
      </c>
      <c r="B42" s="13" t="s">
        <v>77</v>
      </c>
      <c r="C42" s="13" t="s">
        <v>78</v>
      </c>
      <c r="D42" s="3" t="s">
        <v>137</v>
      </c>
      <c r="E42" s="2" t="s">
        <v>131</v>
      </c>
      <c r="F42" s="2" t="s">
        <v>131</v>
      </c>
      <c r="G42" s="2" t="s">
        <v>131</v>
      </c>
    </row>
    <row r="43" spans="1:7" ht="15.75" x14ac:dyDescent="0.25">
      <c r="A43" s="2">
        <v>40</v>
      </c>
      <c r="B43" s="13" t="s">
        <v>79</v>
      </c>
      <c r="C43" s="13" t="s">
        <v>80</v>
      </c>
      <c r="D43" s="3" t="s">
        <v>137</v>
      </c>
      <c r="E43" s="8">
        <f>F43/29.8</f>
        <v>0.35593959731543623</v>
      </c>
      <c r="F43" s="8">
        <v>10.606999999999999</v>
      </c>
      <c r="G43" s="2" t="s">
        <v>126</v>
      </c>
    </row>
    <row r="44" spans="1:7" ht="15.75" x14ac:dyDescent="0.25">
      <c r="A44" s="2">
        <v>41</v>
      </c>
      <c r="B44" s="13" t="s">
        <v>81</v>
      </c>
      <c r="C44" s="13" t="s">
        <v>82</v>
      </c>
      <c r="D44" s="3" t="s">
        <v>137</v>
      </c>
      <c r="E44" s="8">
        <f>F44/29.8</f>
        <v>80.316275167785236</v>
      </c>
      <c r="F44" s="8">
        <v>2393.4250000000002</v>
      </c>
      <c r="G44" s="2" t="s">
        <v>126</v>
      </c>
    </row>
    <row r="45" spans="1:7" ht="15.75" x14ac:dyDescent="0.25">
      <c r="A45" s="2">
        <v>42</v>
      </c>
      <c r="B45" s="13" t="s">
        <v>83</v>
      </c>
      <c r="C45" s="13" t="s">
        <v>84</v>
      </c>
      <c r="D45" s="3" t="s">
        <v>137</v>
      </c>
      <c r="E45" s="2" t="s">
        <v>131</v>
      </c>
      <c r="F45" s="2" t="s">
        <v>131</v>
      </c>
      <c r="G45" s="2" t="s">
        <v>131</v>
      </c>
    </row>
    <row r="46" spans="1:7" ht="15.75" x14ac:dyDescent="0.25">
      <c r="A46" s="2">
        <v>43</v>
      </c>
      <c r="B46" s="13" t="s">
        <v>85</v>
      </c>
      <c r="C46" s="13" t="s">
        <v>86</v>
      </c>
      <c r="D46" s="3" t="s">
        <v>137</v>
      </c>
      <c r="E46" s="8">
        <v>0</v>
      </c>
      <c r="F46" s="8">
        <v>0</v>
      </c>
      <c r="G46" s="2" t="s">
        <v>129</v>
      </c>
    </row>
    <row r="47" spans="1:7" ht="15.75" x14ac:dyDescent="0.25">
      <c r="A47" s="2">
        <v>44</v>
      </c>
      <c r="B47" s="13" t="s">
        <v>87</v>
      </c>
      <c r="C47" s="13" t="s">
        <v>88</v>
      </c>
      <c r="D47" s="3" t="s">
        <v>137</v>
      </c>
      <c r="E47" s="8">
        <v>3.5739200000000002</v>
      </c>
      <c r="F47" s="8">
        <v>106.502</v>
      </c>
      <c r="G47" s="2" t="s">
        <v>132</v>
      </c>
    </row>
    <row r="48" spans="1:7" ht="15.75" x14ac:dyDescent="0.25">
      <c r="A48" s="2">
        <v>45</v>
      </c>
      <c r="B48" s="13" t="s">
        <v>89</v>
      </c>
      <c r="C48" s="13" t="s">
        <v>90</v>
      </c>
      <c r="D48" s="3" t="s">
        <v>137</v>
      </c>
      <c r="E48" s="8">
        <v>1.22E-4</v>
      </c>
      <c r="F48" s="8">
        <f>E48*29.8</f>
        <v>3.6356000000000001E-3</v>
      </c>
      <c r="G48" s="2" t="s">
        <v>129</v>
      </c>
    </row>
    <row r="49" spans="1:7" ht="15.75" x14ac:dyDescent="0.25">
      <c r="A49" s="2">
        <v>46</v>
      </c>
      <c r="B49" s="13" t="s">
        <v>91</v>
      </c>
      <c r="C49" s="13" t="s">
        <v>92</v>
      </c>
      <c r="D49" s="3" t="s">
        <v>137</v>
      </c>
      <c r="E49" s="8">
        <v>0</v>
      </c>
      <c r="F49" s="8">
        <v>0</v>
      </c>
      <c r="G49" s="2" t="s">
        <v>129</v>
      </c>
    </row>
    <row r="50" spans="1:7" ht="15.75" x14ac:dyDescent="0.25">
      <c r="A50" s="2">
        <v>47</v>
      </c>
      <c r="B50" s="13" t="s">
        <v>93</v>
      </c>
      <c r="C50" s="13" t="s">
        <v>94</v>
      </c>
      <c r="D50" s="3" t="s">
        <v>137</v>
      </c>
      <c r="E50" s="8">
        <v>0</v>
      </c>
      <c r="F50" s="8">
        <v>0</v>
      </c>
      <c r="G50" s="2" t="s">
        <v>129</v>
      </c>
    </row>
    <row r="51" spans="1:7" ht="15.75" x14ac:dyDescent="0.25">
      <c r="A51" s="2">
        <v>48</v>
      </c>
      <c r="B51" s="13" t="s">
        <v>95</v>
      </c>
      <c r="C51" s="13" t="s">
        <v>96</v>
      </c>
      <c r="D51" s="3" t="s">
        <v>137</v>
      </c>
      <c r="E51" s="8">
        <v>0</v>
      </c>
      <c r="F51" s="8">
        <v>0</v>
      </c>
      <c r="G51" s="2" t="s">
        <v>129</v>
      </c>
    </row>
    <row r="52" spans="1:7" ht="15.75" x14ac:dyDescent="0.25">
      <c r="A52" s="2">
        <v>49</v>
      </c>
      <c r="B52" s="13" t="s">
        <v>97</v>
      </c>
      <c r="C52" s="13" t="s">
        <v>98</v>
      </c>
      <c r="D52" s="3" t="s">
        <v>137</v>
      </c>
      <c r="E52" s="8">
        <v>3.9699999999999999E-2</v>
      </c>
      <c r="F52" s="8">
        <v>1.18306</v>
      </c>
      <c r="G52" s="2" t="s">
        <v>126</v>
      </c>
    </row>
    <row r="53" spans="1:7" ht="15.75" x14ac:dyDescent="0.25">
      <c r="A53" s="2">
        <v>50</v>
      </c>
      <c r="B53" s="13" t="s">
        <v>99</v>
      </c>
      <c r="C53" s="13" t="s">
        <v>100</v>
      </c>
      <c r="D53" s="3" t="s">
        <v>137</v>
      </c>
      <c r="E53" s="8" t="s">
        <v>155</v>
      </c>
      <c r="F53" s="8">
        <v>1.7072419999999999</v>
      </c>
      <c r="G53" s="2" t="s">
        <v>129</v>
      </c>
    </row>
    <row r="54" spans="1:7" ht="31.5" x14ac:dyDescent="0.25">
      <c r="A54" s="18">
        <v>51</v>
      </c>
      <c r="B54" s="13" t="s">
        <v>101</v>
      </c>
      <c r="C54" s="14" t="s">
        <v>102</v>
      </c>
      <c r="D54" s="21" t="s">
        <v>136</v>
      </c>
      <c r="E54" s="19">
        <v>9372.14509</v>
      </c>
      <c r="F54" s="20">
        <v>279289.92369999998</v>
      </c>
      <c r="G54" s="21" t="s">
        <v>158</v>
      </c>
    </row>
    <row r="55" spans="1:7" ht="15.75" x14ac:dyDescent="0.25">
      <c r="A55" s="18"/>
      <c r="B55" s="13" t="s">
        <v>103</v>
      </c>
      <c r="C55" s="13" t="s">
        <v>104</v>
      </c>
      <c r="D55" s="21"/>
      <c r="E55" s="19"/>
      <c r="F55" s="20"/>
      <c r="G55" s="21"/>
    </row>
    <row r="56" spans="1:7" ht="15.75" x14ac:dyDescent="0.25">
      <c r="A56" s="18"/>
      <c r="B56" s="13" t="s">
        <v>105</v>
      </c>
      <c r="C56" s="13" t="s">
        <v>106</v>
      </c>
      <c r="D56" s="21"/>
      <c r="E56" s="19"/>
      <c r="F56" s="20"/>
      <c r="G56" s="21"/>
    </row>
    <row r="57" spans="1:7" ht="15.75" x14ac:dyDescent="0.25">
      <c r="A57" s="18"/>
      <c r="B57" s="13" t="s">
        <v>107</v>
      </c>
      <c r="C57" s="13" t="s">
        <v>108</v>
      </c>
      <c r="D57" s="21"/>
      <c r="E57" s="19"/>
      <c r="F57" s="20"/>
      <c r="G57" s="21"/>
    </row>
    <row r="58" spans="1:7" ht="15.75" x14ac:dyDescent="0.25">
      <c r="A58" s="18"/>
      <c r="B58" s="13" t="s">
        <v>109</v>
      </c>
      <c r="C58" s="13" t="s">
        <v>110</v>
      </c>
      <c r="D58" s="21"/>
      <c r="E58" s="19"/>
      <c r="F58" s="20"/>
      <c r="G58" s="21"/>
    </row>
    <row r="59" spans="1:7" ht="15.75" x14ac:dyDescent="0.25">
      <c r="A59" s="2">
        <v>52</v>
      </c>
      <c r="B59" s="13" t="s">
        <v>111</v>
      </c>
      <c r="C59" s="13" t="s">
        <v>112</v>
      </c>
      <c r="D59" s="3" t="s">
        <v>136</v>
      </c>
      <c r="E59" s="8">
        <v>16.888999999999999</v>
      </c>
      <c r="F59" s="8">
        <v>503.29300000000001</v>
      </c>
      <c r="G59" s="2" t="s">
        <v>126</v>
      </c>
    </row>
    <row r="60" spans="1:7" ht="15.75" x14ac:dyDescent="0.25">
      <c r="A60" s="3">
        <v>53</v>
      </c>
      <c r="B60" s="13" t="s">
        <v>113</v>
      </c>
      <c r="C60" s="14" t="s">
        <v>114</v>
      </c>
      <c r="D60" s="3" t="s">
        <v>136</v>
      </c>
      <c r="E60" s="8">
        <v>5.5449999999999999</v>
      </c>
      <c r="F60" s="8">
        <v>165.24100000000001</v>
      </c>
      <c r="G60" s="2" t="s">
        <v>126</v>
      </c>
    </row>
    <row r="61" spans="1:7" ht="15.75" x14ac:dyDescent="0.25">
      <c r="A61" s="3">
        <v>54</v>
      </c>
      <c r="B61" s="13" t="s">
        <v>115</v>
      </c>
      <c r="C61" s="13" t="s">
        <v>116</v>
      </c>
      <c r="D61" s="3" t="s">
        <v>136</v>
      </c>
      <c r="E61" s="8">
        <v>0</v>
      </c>
      <c r="F61" s="8">
        <v>0</v>
      </c>
      <c r="G61" s="2" t="s">
        <v>129</v>
      </c>
    </row>
    <row r="62" spans="1:7" ht="15.75" x14ac:dyDescent="0.25">
      <c r="A62" s="3">
        <v>55</v>
      </c>
      <c r="B62" s="13" t="s">
        <v>117</v>
      </c>
      <c r="C62" s="13" t="s">
        <v>118</v>
      </c>
      <c r="D62" s="3" t="s">
        <v>136</v>
      </c>
      <c r="E62" s="8">
        <v>0</v>
      </c>
      <c r="F62" s="8">
        <v>0</v>
      </c>
      <c r="G62" s="2" t="s">
        <v>129</v>
      </c>
    </row>
    <row r="63" spans="1:7" ht="15.75" x14ac:dyDescent="0.25">
      <c r="A63" s="3">
        <v>56</v>
      </c>
      <c r="B63" s="13" t="s">
        <v>119</v>
      </c>
      <c r="C63" s="13" t="s">
        <v>120</v>
      </c>
      <c r="D63" s="3" t="s">
        <v>136</v>
      </c>
      <c r="E63" s="8">
        <v>20.49578</v>
      </c>
      <c r="F63" s="8">
        <v>610.77425000000005</v>
      </c>
      <c r="G63" s="2" t="s">
        <v>126</v>
      </c>
    </row>
    <row r="64" spans="1:7" ht="15.75" x14ac:dyDescent="0.25">
      <c r="A64" s="3">
        <v>57</v>
      </c>
      <c r="B64" s="13" t="s">
        <v>121</v>
      </c>
      <c r="C64" s="13" t="s">
        <v>122</v>
      </c>
      <c r="D64" s="3" t="s">
        <v>136</v>
      </c>
      <c r="E64" s="8">
        <v>0</v>
      </c>
      <c r="F64" s="8">
        <v>0</v>
      </c>
      <c r="G64" s="2" t="s">
        <v>129</v>
      </c>
    </row>
    <row r="65" spans="1:14" ht="15.75" x14ac:dyDescent="0.25">
      <c r="A65" s="3">
        <v>58</v>
      </c>
      <c r="B65" s="14" t="s">
        <v>123</v>
      </c>
      <c r="C65" s="13" t="s">
        <v>122</v>
      </c>
      <c r="D65" s="3" t="s">
        <v>136</v>
      </c>
      <c r="E65" s="8">
        <v>0</v>
      </c>
      <c r="F65" s="8">
        <v>0</v>
      </c>
      <c r="G65" s="2" t="s">
        <v>129</v>
      </c>
      <c r="N65" t="s">
        <v>159</v>
      </c>
    </row>
    <row r="66" spans="1:14" ht="15.75" x14ac:dyDescent="0.25">
      <c r="A66" s="3">
        <v>59</v>
      </c>
      <c r="B66" s="13" t="s">
        <v>124</v>
      </c>
      <c r="C66" s="13" t="s">
        <v>125</v>
      </c>
      <c r="D66" s="3" t="s">
        <v>136</v>
      </c>
      <c r="E66" s="8">
        <f>F66/29.8</f>
        <v>6.9614765100671141</v>
      </c>
      <c r="F66" s="8">
        <v>207.452</v>
      </c>
      <c r="G66" s="2" t="s">
        <v>132</v>
      </c>
    </row>
    <row r="67" spans="1:14" ht="15.75" x14ac:dyDescent="0.25">
      <c r="A67" s="3">
        <v>60</v>
      </c>
      <c r="B67" s="13" t="s">
        <v>138</v>
      </c>
      <c r="C67" s="13" t="s">
        <v>143</v>
      </c>
      <c r="D67" s="3" t="s">
        <v>156</v>
      </c>
      <c r="E67" s="8" t="s">
        <v>148</v>
      </c>
      <c r="F67" s="8" t="s">
        <v>150</v>
      </c>
      <c r="G67" s="2" t="s">
        <v>129</v>
      </c>
    </row>
    <row r="68" spans="1:14" ht="15.75" x14ac:dyDescent="0.25">
      <c r="A68" s="3">
        <v>61</v>
      </c>
      <c r="B68" s="13" t="s">
        <v>139</v>
      </c>
      <c r="C68" s="13" t="s">
        <v>144</v>
      </c>
      <c r="D68" s="3" t="s">
        <v>156</v>
      </c>
      <c r="E68" s="8" t="s">
        <v>147</v>
      </c>
      <c r="F68" s="8" t="s">
        <v>149</v>
      </c>
      <c r="G68" s="2" t="s">
        <v>129</v>
      </c>
    </row>
    <row r="69" spans="1:14" ht="15.75" x14ac:dyDescent="0.25">
      <c r="A69" s="3">
        <v>62</v>
      </c>
      <c r="B69" s="13" t="s">
        <v>141</v>
      </c>
      <c r="C69" s="13" t="s">
        <v>146</v>
      </c>
      <c r="D69" s="3" t="s">
        <v>156</v>
      </c>
      <c r="E69" s="8" t="s">
        <v>151</v>
      </c>
      <c r="F69" s="8" t="s">
        <v>152</v>
      </c>
      <c r="G69" s="2" t="s">
        <v>129</v>
      </c>
    </row>
    <row r="70" spans="1:14" ht="15.75" x14ac:dyDescent="0.25">
      <c r="A70" s="3">
        <v>63</v>
      </c>
      <c r="B70" s="13" t="s">
        <v>140</v>
      </c>
      <c r="C70" s="13" t="s">
        <v>146</v>
      </c>
      <c r="D70" s="3" t="s">
        <v>156</v>
      </c>
      <c r="E70" s="8">
        <v>0</v>
      </c>
      <c r="F70" s="8">
        <v>0</v>
      </c>
      <c r="G70" s="2" t="s">
        <v>129</v>
      </c>
    </row>
    <row r="71" spans="1:14" ht="15.75" x14ac:dyDescent="0.25">
      <c r="A71" s="3">
        <v>64</v>
      </c>
      <c r="B71" s="13" t="s">
        <v>142</v>
      </c>
      <c r="C71" s="13" t="s">
        <v>146</v>
      </c>
      <c r="D71" s="3" t="s">
        <v>156</v>
      </c>
      <c r="E71" s="8">
        <v>0</v>
      </c>
      <c r="F71" s="8">
        <v>0</v>
      </c>
      <c r="G71" s="2" t="s">
        <v>129</v>
      </c>
    </row>
    <row r="73" spans="1:14" ht="15.75" x14ac:dyDescent="0.25">
      <c r="A73" s="7" t="s">
        <v>145</v>
      </c>
      <c r="B73" s="4"/>
      <c r="C73" s="4"/>
      <c r="E73" s="4"/>
    </row>
    <row r="74" spans="1:14" ht="21" customHeight="1" x14ac:dyDescent="0.25">
      <c r="A74" s="17" t="s">
        <v>163</v>
      </c>
      <c r="B74" s="17"/>
      <c r="C74" s="17"/>
      <c r="D74" s="17"/>
      <c r="E74" s="17"/>
      <c r="F74" s="17"/>
      <c r="G74" s="17"/>
    </row>
    <row r="75" spans="1:14" ht="21" customHeight="1" x14ac:dyDescent="0.25">
      <c r="A75" s="17" t="s">
        <v>164</v>
      </c>
      <c r="B75" s="17"/>
      <c r="C75" s="17"/>
      <c r="D75" s="17"/>
      <c r="E75" s="17"/>
      <c r="F75" s="17"/>
      <c r="G75" s="17"/>
    </row>
    <row r="82" spans="6:6" x14ac:dyDescent="0.25">
      <c r="F82" s="15"/>
    </row>
    <row r="83" spans="6:6" x14ac:dyDescent="0.25">
      <c r="F83" s="15"/>
    </row>
    <row r="84" spans="6:6" x14ac:dyDescent="0.25">
      <c r="F84" s="15" t="s">
        <v>165</v>
      </c>
    </row>
    <row r="85" spans="6:6" x14ac:dyDescent="0.25">
      <c r="F85" s="15" t="s">
        <v>166</v>
      </c>
    </row>
  </sheetData>
  <mergeCells count="9">
    <mergeCell ref="A1:G1"/>
    <mergeCell ref="A2:G2"/>
    <mergeCell ref="A74:G74"/>
    <mergeCell ref="A75:G75"/>
    <mergeCell ref="A54:A58"/>
    <mergeCell ref="E54:E58"/>
    <mergeCell ref="F54:F58"/>
    <mergeCell ref="G54:G58"/>
    <mergeCell ref="D54:D58"/>
  </mergeCells>
  <pageMargins left="0.23622047244094491" right="0.23622047244094491" top="0.55118110236220474" bottom="0.55118110236220474" header="0.31496062992125984" footer="0.31496062992125984"/>
  <pageSetup paperSize="9" scale="60" fitToHeight="0" orientation="landscape" r:id="rId1"/>
  <rowBreaks count="1" manualBreakCount="1">
    <brk id="45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Raport kwantyfikacji zagregowan</vt:lpstr>
      <vt:lpstr>'Raport kwantyfikacji zagregowan'!Obszar_wydruku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pok225</dc:creator>
  <cp:lastModifiedBy>pok225</cp:lastModifiedBy>
  <cp:lastPrinted>2025-10-31T12:32:19Z</cp:lastPrinted>
  <dcterms:created xsi:type="dcterms:W3CDTF">2015-06-05T18:19:34Z</dcterms:created>
  <dcterms:modified xsi:type="dcterms:W3CDTF">2025-10-31T12:34:20Z</dcterms:modified>
</cp:coreProperties>
</file>