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obcy.gov.pl\udscdfs\katalogi wydziałowe\BSZ\Statystyki nowe\SZABLONY RAPORTÓW CYKLICZNYCH\meldunek miesięczny\"/>
    </mc:Choice>
  </mc:AlternateContent>
  <bookViews>
    <workbookView xWindow="0" yWindow="0" windowWidth="28800" windowHeight="11835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62913"/>
</workbook>
</file>

<file path=xl/calcChain.xml><?xml version="1.0" encoding="utf-8"?>
<calcChain xmlns="http://schemas.openxmlformats.org/spreadsheetml/2006/main">
  <c r="T122" i="1" l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S122" i="1"/>
  <c r="T123" i="1" l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U122" i="1" l="1"/>
  <c r="U114" i="1"/>
  <c r="V114" i="1" s="1"/>
  <c r="U110" i="1"/>
  <c r="V110" i="1" s="1"/>
  <c r="U118" i="1"/>
  <c r="V118" i="1" s="1"/>
  <c r="U121" i="1"/>
  <c r="V121" i="1" s="1"/>
  <c r="U117" i="1"/>
  <c r="V117" i="1" s="1"/>
  <c r="U113" i="1"/>
  <c r="V113" i="1" s="1"/>
  <c r="U109" i="1"/>
  <c r="V109" i="1" s="1"/>
  <c r="U112" i="1"/>
  <c r="U120" i="1"/>
  <c r="V120" i="1" s="1"/>
  <c r="U116" i="1"/>
  <c r="V116" i="1" s="1"/>
  <c r="U108" i="1"/>
  <c r="U119" i="1"/>
  <c r="V119" i="1" s="1"/>
  <c r="U115" i="1"/>
  <c r="V115" i="1" s="1"/>
  <c r="U111" i="1"/>
  <c r="V111" i="1" s="1"/>
  <c r="V112" i="1"/>
  <c r="V122" i="1"/>
  <c r="J412" i="1"/>
  <c r="V413" i="1" l="1"/>
  <c r="S413" i="1"/>
  <c r="P413" i="1"/>
  <c r="M413" i="1"/>
  <c r="J413" i="1"/>
  <c r="O262" i="1" l="1"/>
  <c r="S262" i="1" s="1"/>
  <c r="I260" i="1" l="1"/>
  <c r="M260" i="1" s="1"/>
  <c r="O259" i="1"/>
  <c r="S259" i="1" s="1"/>
  <c r="T346" i="1" l="1"/>
  <c r="T347" i="1"/>
  <c r="T348" i="1"/>
  <c r="T349" i="1"/>
  <c r="T350" i="1"/>
  <c r="T345" i="1"/>
  <c r="R346" i="1"/>
  <c r="R347" i="1"/>
  <c r="R348" i="1"/>
  <c r="R349" i="1"/>
  <c r="R350" i="1"/>
  <c r="R345" i="1"/>
  <c r="P346" i="1"/>
  <c r="P347" i="1"/>
  <c r="P348" i="1"/>
  <c r="P349" i="1"/>
  <c r="P350" i="1"/>
  <c r="P345" i="1"/>
  <c r="M346" i="1"/>
  <c r="M347" i="1"/>
  <c r="M348" i="1"/>
  <c r="M349" i="1"/>
  <c r="M350" i="1"/>
  <c r="M345" i="1"/>
  <c r="H346" i="1"/>
  <c r="H347" i="1"/>
  <c r="H348" i="1"/>
  <c r="H349" i="1"/>
  <c r="H350" i="1"/>
  <c r="F346" i="1"/>
  <c r="F347" i="1"/>
  <c r="F348" i="1"/>
  <c r="F349" i="1"/>
  <c r="F350" i="1"/>
  <c r="D346" i="1"/>
  <c r="D347" i="1"/>
  <c r="D348" i="1"/>
  <c r="D349" i="1"/>
  <c r="D350" i="1"/>
  <c r="A346" i="1"/>
  <c r="A347" i="1"/>
  <c r="A348" i="1"/>
  <c r="A349" i="1"/>
  <c r="A350" i="1"/>
  <c r="R351" i="1" l="1"/>
  <c r="T351" i="1"/>
  <c r="P351" i="1"/>
  <c r="G232" i="1"/>
  <c r="G223" i="1"/>
  <c r="M56" i="1"/>
  <c r="L106" i="1"/>
  <c r="M22" i="1"/>
  <c r="G367" i="1"/>
  <c r="G256" i="1"/>
  <c r="G379" i="1"/>
  <c r="M342" i="1"/>
  <c r="A342" i="1"/>
  <c r="G288" i="1"/>
  <c r="E9" i="1"/>
  <c r="P236" i="1"/>
  <c r="M236" i="1"/>
  <c r="J236" i="1"/>
  <c r="G236" i="1"/>
  <c r="P235" i="1"/>
  <c r="M235" i="1"/>
  <c r="J235" i="1"/>
  <c r="G235" i="1"/>
  <c r="P234" i="1"/>
  <c r="M234" i="1"/>
  <c r="J234" i="1"/>
  <c r="G234" i="1"/>
  <c r="P227" i="1"/>
  <c r="M227" i="1"/>
  <c r="J227" i="1"/>
  <c r="G227" i="1"/>
  <c r="J226" i="1"/>
  <c r="M226" i="1"/>
  <c r="P226" i="1"/>
  <c r="G226" i="1"/>
  <c r="P225" i="1"/>
  <c r="M225" i="1"/>
  <c r="M228" i="1" s="1"/>
  <c r="J225" i="1"/>
  <c r="G225" i="1"/>
  <c r="Q150" i="1"/>
  <c r="N150" i="1"/>
  <c r="L150" i="1"/>
  <c r="L108" i="1"/>
  <c r="Q87" i="1"/>
  <c r="O87" i="1"/>
  <c r="Q86" i="1"/>
  <c r="O86" i="1"/>
  <c r="Q85" i="1"/>
  <c r="O85" i="1"/>
  <c r="Q84" i="1"/>
  <c r="O84" i="1"/>
  <c r="Q60" i="1"/>
  <c r="O60" i="1"/>
  <c r="M60" i="1"/>
  <c r="K60" i="1"/>
  <c r="Q59" i="1"/>
  <c r="O59" i="1"/>
  <c r="M59" i="1"/>
  <c r="K59" i="1"/>
  <c r="Q58" i="1"/>
  <c r="O58" i="1"/>
  <c r="M58" i="1"/>
  <c r="M61" i="1" s="1"/>
  <c r="K58" i="1"/>
  <c r="Q26" i="1"/>
  <c r="O26" i="1"/>
  <c r="M26" i="1"/>
  <c r="K26" i="1"/>
  <c r="Q25" i="1"/>
  <c r="O25" i="1"/>
  <c r="M25" i="1"/>
  <c r="K25" i="1"/>
  <c r="Q24" i="1"/>
  <c r="O24" i="1"/>
  <c r="M24" i="1"/>
  <c r="K24" i="1"/>
  <c r="Q51" i="1"/>
  <c r="O51" i="1"/>
  <c r="Q50" i="1"/>
  <c r="O50" i="1"/>
  <c r="Q49" i="1"/>
  <c r="O49" i="1"/>
  <c r="Q48" i="1"/>
  <c r="O48" i="1"/>
  <c r="V412" i="1"/>
  <c r="S412" i="1"/>
  <c r="P412" i="1"/>
  <c r="M412" i="1"/>
  <c r="V411" i="1"/>
  <c r="S411" i="1"/>
  <c r="P411" i="1"/>
  <c r="M411" i="1"/>
  <c r="J411" i="1"/>
  <c r="V410" i="1"/>
  <c r="S410" i="1"/>
  <c r="P410" i="1"/>
  <c r="M410" i="1"/>
  <c r="J410" i="1"/>
  <c r="V409" i="1"/>
  <c r="S409" i="1"/>
  <c r="P409" i="1"/>
  <c r="M409" i="1"/>
  <c r="J409" i="1"/>
  <c r="V408" i="1"/>
  <c r="S408" i="1"/>
  <c r="P408" i="1"/>
  <c r="M408" i="1"/>
  <c r="J408" i="1"/>
  <c r="S382" i="1"/>
  <c r="S383" i="1"/>
  <c r="S384" i="1"/>
  <c r="S385" i="1"/>
  <c r="S386" i="1"/>
  <c r="S381" i="1"/>
  <c r="P382" i="1"/>
  <c r="P383" i="1"/>
  <c r="P384" i="1"/>
  <c r="P385" i="1"/>
  <c r="P386" i="1"/>
  <c r="P381" i="1"/>
  <c r="M382" i="1"/>
  <c r="M383" i="1"/>
  <c r="M384" i="1"/>
  <c r="M385" i="1"/>
  <c r="M386" i="1"/>
  <c r="M381" i="1"/>
  <c r="J382" i="1"/>
  <c r="J383" i="1"/>
  <c r="J384" i="1"/>
  <c r="J385" i="1"/>
  <c r="J386" i="1"/>
  <c r="J381" i="1"/>
  <c r="G382" i="1"/>
  <c r="G383" i="1"/>
  <c r="G384" i="1"/>
  <c r="G385" i="1"/>
  <c r="G386" i="1"/>
  <c r="G381" i="1"/>
  <c r="C382" i="1"/>
  <c r="C383" i="1"/>
  <c r="C384" i="1"/>
  <c r="C385" i="1"/>
  <c r="C386" i="1"/>
  <c r="C381" i="1"/>
  <c r="S370" i="1"/>
  <c r="S371" i="1"/>
  <c r="S372" i="1"/>
  <c r="S373" i="1"/>
  <c r="S374" i="1"/>
  <c r="S369" i="1"/>
  <c r="P370" i="1"/>
  <c r="P371" i="1"/>
  <c r="P372" i="1"/>
  <c r="P373" i="1"/>
  <c r="P374" i="1"/>
  <c r="P369" i="1"/>
  <c r="M370" i="1"/>
  <c r="M371" i="1"/>
  <c r="M372" i="1"/>
  <c r="M373" i="1"/>
  <c r="M374" i="1"/>
  <c r="M369" i="1"/>
  <c r="J370" i="1"/>
  <c r="J371" i="1"/>
  <c r="J372" i="1"/>
  <c r="J373" i="1"/>
  <c r="J374" i="1"/>
  <c r="J369" i="1"/>
  <c r="G370" i="1"/>
  <c r="G371" i="1"/>
  <c r="G372" i="1"/>
  <c r="G373" i="1"/>
  <c r="G374" i="1"/>
  <c r="G369" i="1"/>
  <c r="C370" i="1"/>
  <c r="C371" i="1"/>
  <c r="C372" i="1"/>
  <c r="C373" i="1"/>
  <c r="C374" i="1"/>
  <c r="C369" i="1"/>
  <c r="H345" i="1"/>
  <c r="F345" i="1"/>
  <c r="D345" i="1"/>
  <c r="A345" i="1"/>
  <c r="Q292" i="1"/>
  <c r="U292" i="1" s="1"/>
  <c r="Q293" i="1"/>
  <c r="U293" i="1" s="1"/>
  <c r="Q294" i="1"/>
  <c r="U294" i="1" s="1"/>
  <c r="Q295" i="1"/>
  <c r="U295" i="1" s="1"/>
  <c r="Q296" i="1"/>
  <c r="U296" i="1" s="1"/>
  <c r="Q291" i="1"/>
  <c r="U291" i="1" s="1"/>
  <c r="O292" i="1"/>
  <c r="S292" i="1" s="1"/>
  <c r="O293" i="1"/>
  <c r="S293" i="1" s="1"/>
  <c r="O294" i="1"/>
  <c r="S294" i="1" s="1"/>
  <c r="O295" i="1"/>
  <c r="S295" i="1" s="1"/>
  <c r="O296" i="1"/>
  <c r="S296" i="1" s="1"/>
  <c r="O291" i="1"/>
  <c r="S291" i="1" s="1"/>
  <c r="I292" i="1"/>
  <c r="M292" i="1" s="1"/>
  <c r="I293" i="1"/>
  <c r="M293" i="1" s="1"/>
  <c r="I294" i="1"/>
  <c r="M294" i="1" s="1"/>
  <c r="I295" i="1"/>
  <c r="M295" i="1" s="1"/>
  <c r="I296" i="1"/>
  <c r="M296" i="1" s="1"/>
  <c r="I291" i="1"/>
  <c r="M291" i="1" s="1"/>
  <c r="G291" i="1"/>
  <c r="K291" i="1" s="1"/>
  <c r="G292" i="1"/>
  <c r="K292" i="1" s="1"/>
  <c r="G293" i="1"/>
  <c r="K293" i="1" s="1"/>
  <c r="G294" i="1"/>
  <c r="K294" i="1" s="1"/>
  <c r="G295" i="1"/>
  <c r="K295" i="1" s="1"/>
  <c r="G296" i="1"/>
  <c r="K296" i="1" s="1"/>
  <c r="C292" i="1"/>
  <c r="C293" i="1"/>
  <c r="C294" i="1"/>
  <c r="C295" i="1"/>
  <c r="C296" i="1"/>
  <c r="C291" i="1"/>
  <c r="Q260" i="1"/>
  <c r="U260" i="1" s="1"/>
  <c r="Q261" i="1"/>
  <c r="U261" i="1" s="1"/>
  <c r="Q262" i="1"/>
  <c r="U262" i="1" s="1"/>
  <c r="Q263" i="1"/>
  <c r="U263" i="1" s="1"/>
  <c r="Q264" i="1"/>
  <c r="U264" i="1" s="1"/>
  <c r="Q259" i="1"/>
  <c r="U259" i="1" s="1"/>
  <c r="O260" i="1"/>
  <c r="S260" i="1" s="1"/>
  <c r="O261" i="1"/>
  <c r="S261" i="1" s="1"/>
  <c r="O263" i="1"/>
  <c r="S263" i="1" s="1"/>
  <c r="O264" i="1"/>
  <c r="S264" i="1" s="1"/>
  <c r="C260" i="1"/>
  <c r="C261" i="1"/>
  <c r="C262" i="1"/>
  <c r="C263" i="1"/>
  <c r="C264" i="1"/>
  <c r="I261" i="1"/>
  <c r="M261" i="1" s="1"/>
  <c r="I262" i="1"/>
  <c r="M262" i="1" s="1"/>
  <c r="I263" i="1"/>
  <c r="M263" i="1" s="1"/>
  <c r="I264" i="1"/>
  <c r="M264" i="1" s="1"/>
  <c r="I259" i="1"/>
  <c r="M259" i="1" s="1"/>
  <c r="G260" i="1"/>
  <c r="K260" i="1" s="1"/>
  <c r="G261" i="1"/>
  <c r="K261" i="1" s="1"/>
  <c r="G262" i="1"/>
  <c r="K262" i="1" s="1"/>
  <c r="G263" i="1"/>
  <c r="K263" i="1" s="1"/>
  <c r="G264" i="1"/>
  <c r="K264" i="1" s="1"/>
  <c r="G259" i="1"/>
  <c r="K259" i="1" s="1"/>
  <c r="C259" i="1"/>
  <c r="Q61" i="1" l="1"/>
  <c r="G237" i="1"/>
  <c r="J237" i="1"/>
  <c r="M237" i="1"/>
  <c r="P237" i="1"/>
  <c r="M265" i="1"/>
  <c r="K61" i="1"/>
  <c r="J414" i="1"/>
  <c r="V414" i="1"/>
  <c r="S414" i="1"/>
  <c r="V108" i="1"/>
  <c r="P414" i="1"/>
  <c r="M414" i="1"/>
  <c r="O61" i="1"/>
  <c r="G228" i="1"/>
  <c r="J228" i="1"/>
  <c r="Q88" i="1"/>
  <c r="S387" i="1"/>
  <c r="P228" i="1"/>
  <c r="G375" i="1"/>
  <c r="M375" i="1"/>
  <c r="S375" i="1"/>
  <c r="F351" i="1"/>
  <c r="O88" i="1"/>
  <c r="J387" i="1"/>
  <c r="P387" i="1"/>
  <c r="G387" i="1"/>
  <c r="M387" i="1"/>
  <c r="P375" i="1"/>
  <c r="J375" i="1"/>
  <c r="D351" i="1"/>
  <c r="H351" i="1"/>
  <c r="S123" i="1"/>
  <c r="R123" i="1"/>
  <c r="Q123" i="1"/>
  <c r="P123" i="1"/>
  <c r="O123" i="1"/>
  <c r="N123" i="1"/>
  <c r="L123" i="1"/>
  <c r="Q52" i="1"/>
  <c r="O52" i="1"/>
  <c r="Q27" i="1"/>
  <c r="O27" i="1"/>
  <c r="M27" i="1"/>
  <c r="K27" i="1"/>
  <c r="Q297" i="1"/>
  <c r="O297" i="1"/>
  <c r="M297" i="1"/>
  <c r="K297" i="1"/>
  <c r="I297" i="1"/>
  <c r="G297" i="1"/>
  <c r="Q265" i="1"/>
  <c r="O265" i="1"/>
  <c r="I265" i="1"/>
  <c r="G265" i="1"/>
  <c r="U123" i="1" l="1"/>
  <c r="V123" i="1"/>
  <c r="S265" i="1"/>
  <c r="U265" i="1"/>
  <c r="S297" i="1"/>
  <c r="U297" i="1"/>
  <c r="K265" i="1"/>
</calcChain>
</file>

<file path=xl/connections.xml><?xml version="1.0" encoding="utf-8"?>
<connections xmlns="http://schemas.openxmlformats.org/spreadsheetml/2006/main">
  <connection id="1" keepAlive="1" name="SP_Meldunek_parametry" type="5" refreshedVersion="6" savePassword="1" deleted="1" background="1" saveData="1" credentials="none">
    <dbPr connection="" command=""/>
  </connection>
  <connection id="2" keepAlive="1" name="SP_Meldunek_sekcja_I_tab_1" type="5" refreshedVersion="6" savePassword="1" deleted="1" background="1" saveData="1" credentials="none">
    <dbPr connection="" command=""/>
  </connection>
  <connection id="3" keepAlive="1" name="SP_Meldunek_sekcja_I_tab_2" type="5" refreshedVersion="6" savePassword="1" deleted="1" background="1" saveData="1" credentials="none">
    <dbPr connection="" command=""/>
  </connection>
  <connection id="4" keepAlive="1" name="SP_Meldunek_sekcja_II_tab_1" type="5" refreshedVersion="6" savePassword="1" deleted="1" background="1" saveData="1" credentials="none">
    <dbPr connection="" command=""/>
  </connection>
  <connection id="5" keepAlive="1" name="SP_Meldunek_sekcja_II_tab_2" type="5" refreshedVersion="6" savePassword="1" deleted="1" background="1" saveData="1" credentials="none">
    <dbPr connection="" command=""/>
  </connection>
  <connection id="6" keepAlive="1" name="SP_Meldunek_sekcja_III_tab_1" type="5" refreshedVersion="6" savePassword="1" deleted="1" background="1" saveData="1" credentials="none">
    <dbPr connection="" command=""/>
  </connection>
  <connection id="7" keepAlive="1" name="SP_Meldunek_sekcja_III_tab_2" type="5" refreshedVersion="6" savePassword="1" deleted="1" background="1" saveData="1" credentials="none">
    <dbPr connection="" command=""/>
  </connection>
  <connection id="8" keepAlive="1" name="SP_Meldunek_sekcja_IV" type="5" refreshedVersion="6" savePassword="1" deleted="1" background="1" saveData="1" credentials="none">
    <dbPr connection="" command=""/>
  </connection>
  <connection id="9" keepAlive="1" name="SP_Meldunek_sekcja_IX_tab_1" type="5" refreshedVersion="6" savePassword="1" deleted="1" background="1" saveData="1" credentials="none">
    <dbPr connection="" command=""/>
  </connection>
  <connection id="10" keepAlive="1" name="SP_Meldunek_sekcja_IX_tab_2" type="5" refreshedVersion="6" savePassword="1" deleted="1" background="1" saveData="1" credentials="none">
    <dbPr connection="" command=""/>
  </connection>
  <connection id="11" keepAlive="1" name="SP_Meldunek_sekcja_V_tab_1" type="5" refreshedVersion="6" savePassword="1" deleted="1" background="1" saveData="1" credentials="none">
    <dbPr connection="" command=""/>
  </connection>
  <connection id="12" keepAlive="1" name="SP_Meldunek_sekcja_V_tab_2" type="5" refreshedVersion="6" savePassword="1" deleted="1" background="1" saveData="1" credentials="none">
    <dbPr connection="" command=""/>
  </connection>
  <connection id="13" keepAlive="1" name="SP_Meldunek_sekcja_V_tab_3" type="5" refreshedVersion="6" savePassword="1" deleted="1" background="1" saveData="1" credentials="none">
    <dbPr connection="" command=""/>
  </connection>
  <connection id="14" keepAlive="1" name="SP_Meldunek_sekcja_V_tab_4" type="5" refreshedVersion="6" savePassword="1" deleted="1" background="1" saveData="1" credentials="none">
    <dbPr connection="" command=""/>
  </connection>
  <connection id="15" keepAlive="1" name="SP_Meldunek_sekcja_VI_tab_1" type="5" refreshedVersion="6" savePassword="1" deleted="1" background="1" saveData="1" credentials="none">
    <dbPr connection="" command=""/>
  </connection>
  <connection id="16" keepAlive="1" name="SP_Meldunek_sekcja_VI_tab_2" type="5" refreshedVersion="6" savePassword="1" deleted="1" background="1" saveData="1" credentials="none">
    <dbPr connection="" command=""/>
  </connection>
  <connection id="17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keepAlive="1" name="SP_Meldunek_sekcja_VIII" type="5" refreshedVersion="6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<sst xmlns="http://schemas.openxmlformats.org/spreadsheetml/2006/main" count="1005" uniqueCount="174">
  <si>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</si>
  <si>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</si>
  <si>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</si>
  <si>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</si>
  <si>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</si>
  <si>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</si>
  <si>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</si>
  <si>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</si>
  <si>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</si>
  <si>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</si>
  <si>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</si>
  <si>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</si>
  <si>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</si>
  <si>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</si>
  <si>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</si>
  <si>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</si>
  <si>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</si>
  <si>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</si>
  <si>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</si>
  <si>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</si>
  <si>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</si>
  <si>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</si>
  <si>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</si>
  <si>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</si>
  <si>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</si>
  <si>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</si>
  <si>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</si>
  <si>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</si>
  <si>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Otrzymują:</t>
  </si>
  <si>
    <t>………………………………………………………</t>
  </si>
  <si>
    <t>(zatwierdził)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</si>
  <si>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</si>
  <si>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</si>
  <si>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</si>
  <si>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</si>
  <si>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</si>
  <si>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</si>
  <si>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</si>
  <si>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</si>
  <si>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</si>
  <si>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</si>
  <si>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</si>
  <si>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</si>
  <si>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</si>
  <si>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</si>
  <si>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</si>
  <si>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</si>
  <si>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</si>
  <si>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</si>
  <si>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</si>
  <si>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</si>
  <si>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</si>
  <si>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</si>
  <si>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</si>
  <si>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</si>
  <si>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</si>
  <si>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</si>
  <si>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</si>
  <si>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</si>
  <si>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</si>
  <si>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</si>
  <si>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</si>
  <si>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</si>
  <si>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</si>
  <si>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</si>
  <si>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</si>
  <si>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</si>
  <si>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</si>
  <si>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</si>
  <si>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</si>
  <si>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</si>
  <si>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</si>
  <si>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</si>
  <si>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</si>
  <si>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</si>
  <si>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</si>
  <si>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</si>
  <si>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</si>
  <si>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</si>
  <si>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</si>
  <si>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</si>
  <si>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</si>
  <si>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</si>
  <si>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</si>
  <si>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</si>
  <si>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</si>
  <si>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</si>
  <si>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</si>
  <si>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</si>
  <si>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</si>
  <si>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</si>
  <si>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</si>
  <si>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</si>
  <si>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</si>
  <si>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</si>
  <si>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</si>
  <si>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</si>
  <si>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</si>
  <si>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</si>
  <si>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</si>
  <si>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</si>
  <si>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</si>
  <si>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</si>
  <si>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</si>
  <si>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</si>
  <si>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</si>
  <si>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</si>
  <si>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</si>
  <si>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</si>
  <si>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</si>
  <si>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</si>
  <si>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</si>
  <si>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</si>
  <si>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</si>
  <si>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</si>
  <si>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</si>
  <si>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</si>
  <si>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</si>
  <si>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</si>
  <si>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</si>
  <si>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</si>
  <si>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</si>
  <si>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</si>
  <si>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</si>
  <si>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</si>
  <si>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Miejsce na komentarz</t>
  </si>
  <si>
    <t>UKRAINA</t>
  </si>
  <si>
    <t>ROSJA</t>
  </si>
  <si>
    <t>NIEMCY</t>
  </si>
  <si>
    <t>FRANCJA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</si>
  <si>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</si>
  <si>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</si>
  <si>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</si>
  <si>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</si>
  <si>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</si>
  <si>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</si>
  <si>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</si>
  <si>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</si>
  <si>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GRUZJA</t>
  </si>
  <si>
    <t>TADŻYKISTAN</t>
  </si>
  <si>
    <t>WZNOWIENIA</t>
  </si>
  <si>
    <t>BELGIA</t>
  </si>
  <si>
    <t>SZWECJA</t>
  </si>
  <si>
    <t>WŁOCHY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</si>
  <si>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</si>
  <si>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</si>
  <si>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</si>
  <si>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</si>
  <si>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III. Wykaz cudzoziemców, których pobyt na terytorium RP jest niepożądany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</si>
  <si>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</si>
  <si>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</si>
  <si>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</si>
  <si>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</si>
  <si>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</si>
  <si>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</si>
  <si>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Warszawa, 4 listopada 2019 r.</t>
  </si>
  <si>
    <t>1. Pan Błażej Poboży - Podsekretarz Stanu w Ministerstwie Spraw Wewnętrznych i Administracji
2. Pan gen. dyw. SG Tomasz Praga - Komendant Główny Straży Granicznej
3. Pan Mariusz Cichomski  - Dyrektor Departamentu Porządku Publicznego MSWiA
4. Pan Jarosław Boguszyński - Dyrektor Departamentu Analiz i Polityki Migracyjnej MSWiA
5. Rzecznik Prasowy MSWiA 
6. Pan płk Michał Gałkowski - Szef Oddziału OiAZnOK Centrum Operacyjnego MON  
7. Pani Christine Goyer - Przedstawicielstwo UNHCR w Polsce 
8. Pani Anna Rostocka - Dyrektor Biura IOM w Warszawie
9. Pan Adam Eberhardt - Dyrektor Ośrodka Studiów Wschodnich
10. Urząd do Spraw Cudzoziemców - a/a</t>
  </si>
  <si>
    <t>01.11.2019</t>
  </si>
  <si>
    <t>30.11.2019</t>
  </si>
  <si>
    <t>01.01.2019</t>
  </si>
  <si>
    <t>TURCJA</t>
  </si>
  <si>
    <t>KUBA</t>
  </si>
  <si>
    <t>NIDERLANDY</t>
  </si>
  <si>
    <t>GRECJA</t>
  </si>
  <si>
    <t>BUŁGARIA</t>
  </si>
  <si>
    <t>AFGANISTAN</t>
  </si>
  <si>
    <t>24.11.2019 - 30.11.2019</t>
  </si>
  <si>
    <t>17.11.2019 - 23.11.2019</t>
  </si>
  <si>
    <t>10.11.2019 - 16.11.2019</t>
  </si>
  <si>
    <t>03.11.2019 - 09.11.2019</t>
  </si>
  <si>
    <t>27.10.2019 - 02.11.2019</t>
  </si>
  <si>
    <t>WNIOSEK O WYDANIE DOKUMENTU POTWIERDZAJĄCEGO PRAWO STAŁEGO POBYTU</t>
  </si>
  <si>
    <t>WNIOSEK O WYDANIE KARTY POBYTU CZŁONKA RODZINY OBYWATELA UE</t>
  </si>
  <si>
    <t>WNIOSEK O WYDANIE KARTY STAŁEGO POBYTU CZŁONKA RODZINY OBYWATELA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</si>
</sst>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zł&quot;* #,##0_);_(&quot;zł&quot;* \(#,##0\);_(&quot;zł&quot;* &quot;-&quot;_);_(@_)"/>
    <numFmt numFmtId="165" formatCode="yyyy/mm/dd;@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E8E8E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306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4" fontId="21" fillId="0" borderId="0" xfId="0" applyNumberFormat="1" applyFont="1" applyProtection="1">
      <protection locked="0"/>
    </xf>
    <xf numFmtId="165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Fill="1" applyBorder="1" applyProtection="1">
      <protection locked="0"/>
    </xf>
    <xf numFmtId="0" fontId="28" fillId="0" borderId="0" xfId="10" applyFont="1" applyFill="1" applyBorder="1" applyAlignment="1" applyProtection="1">
      <alignment horizontal="left" vertical="center"/>
      <protection locked="0"/>
    </xf>
    <xf numFmtId="0" fontId="28" fillId="0" borderId="0" xfId="1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165" fontId="31" fillId="0" borderId="0" xfId="0" applyNumberFormat="1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wrapText="1"/>
      <protection locked="0"/>
    </xf>
    <xf numFmtId="165" fontId="21" fillId="0" borderId="0" xfId="0" applyNumberFormat="1" applyFont="1" applyAlignment="1" applyProtection="1">
      <alignment wrapText="1"/>
      <protection locked="0"/>
    </xf>
    <xf numFmtId="0" fontId="33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8" fillId="0" borderId="0" xfId="24" applyFont="1" applyFill="1" applyBorder="1" applyAlignment="1" applyProtection="1">
      <alignment horizontal="center" vertical="center" wrapText="1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vertical="top"/>
      <protection locked="0"/>
    </xf>
    <xf numFmtId="0" fontId="21" fillId="0" borderId="50" xfId="0" applyFont="1" applyBorder="1" applyProtection="1">
      <protection locked="0"/>
    </xf>
    <xf numFmtId="165" fontId="35" fillId="0" borderId="0" xfId="0" applyNumberFormat="1" applyFont="1" applyAlignment="1" applyProtection="1">
      <alignment vertical="top"/>
      <protection locked="0"/>
    </xf>
    <xf numFmtId="0" fontId="28" fillId="35" borderId="0" xfId="0" applyFont="1" applyFill="1" applyBorder="1" applyAlignment="1" applyProtection="1">
      <alignment horizontal="center" vertical="center"/>
      <protection locked="0"/>
    </xf>
    <xf numFmtId="3" fontId="28" fillId="35" borderId="0" xfId="0" applyNumberFormat="1" applyFont="1" applyFill="1" applyBorder="1" applyAlignment="1" applyProtection="1">
      <alignment horizontal="center" vertical="center"/>
      <protection locked="0"/>
    </xf>
    <xf numFmtId="3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36" fillId="35" borderId="0" xfId="10" applyFont="1" applyFill="1" applyBorder="1" applyAlignment="1" applyProtection="1">
      <alignment horizontal="center" vertical="center" wrapText="1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28" fillId="36" borderId="0" xfId="10" applyFont="1" applyFill="1" applyBorder="1" applyAlignment="1" applyProtection="1">
      <alignment horizontal="center" vertical="center"/>
      <protection locked="0"/>
    </xf>
    <xf numFmtId="3" fontId="28" fillId="36" borderId="0" xfId="10" applyNumberFormat="1" applyFont="1" applyFill="1" applyBorder="1" applyAlignment="1" applyProtection="1">
      <alignment horizontal="center" vertical="center"/>
    </xf>
    <xf numFmtId="0" fontId="28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left" vertical="center" indent="1"/>
      <protection locked="0"/>
    </xf>
    <xf numFmtId="0" fontId="40" fillId="0" borderId="0" xfId="0" applyFont="1" applyAlignment="1" applyProtection="1">
      <alignment horizontal="center"/>
      <protection locked="0"/>
    </xf>
    <xf numFmtId="0" fontId="40" fillId="0" borderId="0" xfId="0" applyFont="1" applyProtection="1"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protection locked="0"/>
    </xf>
    <xf numFmtId="0" fontId="37" fillId="0" borderId="0" xfId="0" applyFont="1" applyProtection="1">
      <protection locked="0"/>
    </xf>
    <xf numFmtId="0" fontId="20" fillId="0" borderId="0" xfId="0" applyFont="1" applyAlignment="1" applyProtection="1">
      <alignment horizontal="left" vertical="top" wrapText="1"/>
      <protection locked="0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5" xfId="0" applyNumberFormat="1" applyFont="1" applyFill="1" applyBorder="1" applyAlignment="1" applyProtection="1">
      <alignment horizontal="right" vertical="center" wrapText="1"/>
    </xf>
    <xf numFmtId="3" fontId="28" fillId="35" borderId="47" xfId="24" applyNumberFormat="1" applyFont="1" applyFill="1" applyBorder="1" applyAlignment="1" applyProtection="1">
      <alignment horizontal="center" vertical="center" wrapText="1"/>
    </xf>
    <xf numFmtId="3" fontId="28" fillId="35" borderId="49" xfId="24" applyNumberFormat="1" applyFont="1" applyFill="1" applyBorder="1" applyAlignment="1" applyProtection="1">
      <alignment horizontal="center" vertical="center" wrapText="1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3" fontId="28" fillId="35" borderId="45" xfId="0" applyNumberFormat="1" applyFont="1" applyFill="1" applyBorder="1" applyAlignment="1" applyProtection="1">
      <alignment horizontal="center" vertical="center"/>
    </xf>
    <xf numFmtId="3" fontId="28" fillId="35" borderId="46" xfId="0" applyNumberFormat="1" applyFont="1" applyFill="1" applyBorder="1" applyAlignment="1" applyProtection="1">
      <alignment horizontal="center" vertical="center"/>
    </xf>
    <xf numFmtId="0" fontId="22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0" fontId="27" fillId="0" borderId="40" xfId="0" applyFont="1" applyBorder="1" applyAlignment="1" applyProtection="1">
      <alignment horizontal="center" vertical="center" wrapText="1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8" fillId="36" borderId="25" xfId="0" applyFont="1" applyFill="1" applyBorder="1" applyAlignment="1" applyProtection="1">
      <alignment horizontal="center" vertical="center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31" xfId="0" applyFont="1" applyFill="1" applyBorder="1" applyAlignment="1" applyProtection="1">
      <alignment horizontal="center" vertical="center" wrapText="1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0" fontId="29" fillId="34" borderId="17" xfId="43" applyFont="1" applyFill="1" applyBorder="1" applyAlignment="1" applyProtection="1">
      <alignment horizontal="right" vertical="center"/>
    </xf>
    <xf numFmtId="0" fontId="29" fillId="34" borderId="19" xfId="43" applyFont="1" applyFill="1" applyBorder="1" applyAlignment="1" applyProtection="1">
      <alignment horizontal="right" vertical="center"/>
    </xf>
    <xf numFmtId="3" fontId="28" fillId="36" borderId="45" xfId="10" applyNumberFormat="1" applyFont="1" applyFill="1" applyBorder="1" applyAlignment="1" applyProtection="1">
      <alignment horizontal="center" vertical="center"/>
    </xf>
    <xf numFmtId="3" fontId="28" fillId="36" borderId="46" xfId="10" applyNumberFormat="1" applyFont="1" applyFill="1" applyBorder="1" applyAlignment="1" applyProtection="1">
      <alignment horizontal="center" vertical="center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9" fillId="0" borderId="41" xfId="0" applyFont="1" applyFill="1" applyBorder="1" applyAlignment="1" applyProtection="1">
      <alignment horizontal="left" vertical="center" wrapText="1"/>
    </xf>
    <xf numFmtId="0" fontId="29" fillId="0" borderId="42" xfId="0" applyFont="1" applyFill="1" applyBorder="1" applyAlignment="1" applyProtection="1">
      <alignment horizontal="left" vertical="center" wrapText="1"/>
    </xf>
    <xf numFmtId="3" fontId="29" fillId="36" borderId="42" xfId="24" applyNumberFormat="1" applyFont="1" applyFill="1" applyBorder="1" applyAlignment="1" applyProtection="1">
      <alignment horizontal="right" vertical="center" wrapText="1"/>
    </xf>
    <xf numFmtId="0" fontId="29" fillId="36" borderId="41" xfId="0" applyFont="1" applyFill="1" applyBorder="1" applyAlignment="1" applyProtection="1">
      <alignment horizontal="left" vertical="center"/>
    </xf>
    <xf numFmtId="0" fontId="29" fillId="36" borderId="42" xfId="0" applyFont="1" applyFill="1" applyBorder="1" applyAlignment="1" applyProtection="1">
      <alignment horizontal="left" vertical="center"/>
    </xf>
    <xf numFmtId="0" fontId="28" fillId="35" borderId="44" xfId="0" applyFont="1" applyFill="1" applyBorder="1" applyAlignment="1" applyProtection="1">
      <alignment horizontal="center" vertical="center"/>
    </xf>
    <xf numFmtId="0" fontId="28" fillId="35" borderId="45" xfId="0" applyFont="1" applyFill="1" applyBorder="1" applyAlignment="1" applyProtection="1">
      <alignment horizontal="center" vertical="center"/>
    </xf>
    <xf numFmtId="0" fontId="28" fillId="36" borderId="32" xfId="0" applyFont="1" applyFill="1" applyBorder="1" applyAlignment="1" applyProtection="1">
      <alignment horizontal="center" vertical="center" textRotation="90"/>
      <protection locked="0"/>
    </xf>
    <xf numFmtId="3" fontId="29" fillId="35" borderId="10" xfId="0" applyNumberFormat="1" applyFont="1" applyFill="1" applyBorder="1" applyAlignment="1" applyProtection="1">
      <alignment horizontal="right" vertical="center"/>
    </xf>
    <xf numFmtId="0" fontId="29" fillId="35" borderId="17" xfId="43" applyFont="1" applyFill="1" applyBorder="1" applyAlignment="1" applyProtection="1">
      <alignment horizontal="right" vertical="center"/>
    </xf>
    <xf numFmtId="0" fontId="29" fillId="35" borderId="19" xfId="43" applyFont="1" applyFill="1" applyBorder="1" applyAlignment="1" applyProtection="1">
      <alignment horizontal="right" vertical="center"/>
    </xf>
    <xf numFmtId="3" fontId="29" fillId="35" borderId="42" xfId="0" applyNumberFormat="1" applyFont="1" applyFill="1" applyBorder="1" applyAlignment="1" applyProtection="1">
      <alignment horizontal="right" vertical="center"/>
    </xf>
    <xf numFmtId="3" fontId="29" fillId="34" borderId="10" xfId="0" applyNumberFormat="1" applyFont="1" applyFill="1" applyBorder="1" applyAlignment="1" applyProtection="1">
      <alignment horizontal="right" vertical="center"/>
    </xf>
    <xf numFmtId="3" fontId="29" fillId="0" borderId="10" xfId="0" applyNumberFormat="1" applyFont="1" applyBorder="1" applyAlignment="1" applyProtection="1">
      <alignment horizontal="right" vertical="center" wrapText="1"/>
    </xf>
    <xf numFmtId="3" fontId="29" fillId="0" borderId="32" xfId="0" applyNumberFormat="1" applyFont="1" applyBorder="1" applyAlignment="1" applyProtection="1">
      <alignment horizontal="right" vertical="center" wrapText="1"/>
    </xf>
    <xf numFmtId="0" fontId="28" fillId="35" borderId="17" xfId="44" applyFont="1" applyFill="1" applyBorder="1" applyAlignment="1" applyProtection="1">
      <alignment horizontal="center" vertical="center"/>
      <protection locked="0"/>
    </xf>
    <xf numFmtId="0" fontId="28" fillId="35" borderId="26" xfId="44" applyFont="1" applyFill="1" applyBorder="1" applyAlignment="1" applyProtection="1">
      <alignment horizontal="center" vertical="center"/>
      <protection locked="0"/>
    </xf>
    <xf numFmtId="0" fontId="28" fillId="35" borderId="17" xfId="44" applyFont="1" applyFill="1" applyBorder="1" applyAlignment="1" applyProtection="1">
      <alignment horizontal="center" vertical="center" wrapText="1"/>
      <protection locked="0"/>
    </xf>
    <xf numFmtId="0" fontId="28" fillId="35" borderId="19" xfId="44" applyFont="1" applyFill="1" applyBorder="1" applyAlignment="1" applyProtection="1">
      <alignment horizontal="center" vertical="center" wrapText="1"/>
      <protection locked="0"/>
    </xf>
    <xf numFmtId="0" fontId="28" fillId="35" borderId="18" xfId="44" applyFont="1" applyFill="1" applyBorder="1" applyAlignment="1" applyProtection="1">
      <alignment horizontal="center" vertical="center"/>
      <protection locked="0"/>
    </xf>
    <xf numFmtId="0" fontId="29" fillId="34" borderId="26" xfId="43" applyFont="1" applyFill="1" applyBorder="1" applyAlignment="1" applyProtection="1">
      <alignment horizontal="right" vertical="center"/>
    </xf>
    <xf numFmtId="0" fontId="29" fillId="35" borderId="10" xfId="0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0" fontId="29" fillId="34" borderId="10" xfId="43" applyFont="1" applyFill="1" applyBorder="1" applyAlignment="1" applyProtection="1">
      <alignment horizontal="right" vertical="center"/>
    </xf>
    <xf numFmtId="0" fontId="28" fillId="36" borderId="52" xfId="10" applyFont="1" applyFill="1" applyBorder="1" applyAlignment="1" applyProtection="1">
      <alignment horizontal="center" vertical="center"/>
    </xf>
    <xf numFmtId="0" fontId="28" fillId="36" borderId="53" xfId="10" applyFont="1" applyFill="1" applyBorder="1" applyAlignment="1" applyProtection="1">
      <alignment horizontal="center" vertical="center"/>
    </xf>
    <xf numFmtId="0" fontId="29" fillId="35" borderId="42" xfId="0" applyFont="1" applyFill="1" applyBorder="1" applyAlignment="1" applyProtection="1">
      <alignment horizontal="right" vertical="center"/>
    </xf>
    <xf numFmtId="0" fontId="21" fillId="33" borderId="0" xfId="0" applyFont="1" applyFill="1" applyAlignment="1" applyProtection="1">
      <alignment horizontal="left" vertical="top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29" fillId="35" borderId="43" xfId="0" applyFont="1" applyFill="1" applyBorder="1" applyAlignment="1" applyProtection="1">
      <alignment horizontal="right" vertical="center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3" fontId="29" fillId="33" borderId="10" xfId="24" applyNumberFormat="1" applyFont="1" applyFill="1" applyBorder="1" applyAlignment="1" applyProtection="1">
      <alignment horizontal="right" vertical="center"/>
    </xf>
    <xf numFmtId="3" fontId="29" fillId="33" borderId="17" xfId="24" applyNumberFormat="1" applyFont="1" applyFill="1" applyBorder="1" applyAlignment="1" applyProtection="1">
      <alignment horizontal="right" vertical="center"/>
    </xf>
    <xf numFmtId="3" fontId="29" fillId="33" borderId="18" xfId="24" applyNumberFormat="1" applyFont="1" applyFill="1" applyBorder="1" applyAlignment="1" applyProtection="1">
      <alignment horizontal="right" vertical="center"/>
    </xf>
    <xf numFmtId="3" fontId="29" fillId="33" borderId="19" xfId="24" applyNumberFormat="1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3" fontId="28" fillId="33" borderId="45" xfId="10" applyNumberFormat="1" applyFont="1" applyFill="1" applyBorder="1" applyAlignment="1" applyProtection="1">
      <alignment horizontal="center" vertical="center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31" xfId="0" applyFont="1" applyFill="1" applyBorder="1" applyAlignment="1" applyProtection="1">
      <alignment horizontal="center" vertical="center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3" fontId="29" fillId="0" borderId="10" xfId="24" applyNumberFormat="1" applyFont="1" applyFill="1" applyBorder="1" applyAlignment="1" applyProtection="1">
      <alignment horizontal="right" vertical="center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0" fontId="28" fillId="33" borderId="44" xfId="10" applyFont="1" applyFill="1" applyBorder="1" applyAlignment="1" applyProtection="1">
      <alignment horizontal="center" vertical="center"/>
      <protection locked="0"/>
    </xf>
    <xf numFmtId="0" fontId="28" fillId="33" borderId="45" xfId="10" applyFont="1" applyFill="1" applyBorder="1" applyAlignment="1" applyProtection="1">
      <alignment horizontal="center" vertical="center"/>
      <protection locked="0"/>
    </xf>
    <xf numFmtId="0" fontId="28" fillId="35" borderId="19" xfId="44" applyFont="1" applyFill="1" applyBorder="1" applyAlignment="1" applyProtection="1">
      <alignment horizontal="center" vertical="center"/>
      <protection locked="0"/>
    </xf>
    <xf numFmtId="0" fontId="28" fillId="35" borderId="22" xfId="0" applyFont="1" applyFill="1" applyBorder="1" applyAlignment="1" applyProtection="1">
      <alignment horizontal="center" vertical="center"/>
    </xf>
    <xf numFmtId="0" fontId="28" fillId="35" borderId="23" xfId="0" applyFont="1" applyFill="1" applyBorder="1" applyAlignment="1" applyProtection="1">
      <alignment horizontal="center" vertical="center"/>
    </xf>
    <xf numFmtId="0" fontId="28" fillId="35" borderId="24" xfId="0" applyFont="1" applyFill="1" applyBorder="1" applyAlignment="1" applyProtection="1">
      <alignment horizontal="center" vertical="center"/>
    </xf>
    <xf numFmtId="0" fontId="29" fillId="35" borderId="26" xfId="43" applyFont="1" applyFill="1" applyBorder="1" applyAlignment="1" applyProtection="1">
      <alignment horizontal="right" vertical="center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0" fontId="28" fillId="33" borderId="32" xfId="0" applyFont="1" applyFill="1" applyBorder="1" applyAlignment="1" applyProtection="1">
      <alignment horizontal="center" vertical="center" wrapText="1"/>
      <protection locked="0"/>
    </xf>
    <xf numFmtId="3" fontId="28" fillId="33" borderId="46" xfId="10" applyNumberFormat="1" applyFont="1" applyFill="1" applyBorder="1" applyAlignment="1" applyProtection="1">
      <alignment horizontal="center" vertical="center"/>
    </xf>
    <xf numFmtId="3" fontId="29" fillId="0" borderId="42" xfId="24" applyNumberFormat="1" applyFont="1" applyFill="1" applyBorder="1" applyAlignment="1" applyProtection="1">
      <alignment horizontal="right" vertical="center"/>
    </xf>
    <xf numFmtId="0" fontId="29" fillId="34" borderId="44" xfId="0" applyFont="1" applyFill="1" applyBorder="1" applyAlignment="1" applyProtection="1">
      <alignment horizontal="left" vertical="center"/>
    </xf>
    <xf numFmtId="0" fontId="29" fillId="34" borderId="45" xfId="0" applyFont="1" applyFill="1" applyBorder="1" applyAlignment="1" applyProtection="1">
      <alignment horizontal="left" vertical="center"/>
    </xf>
    <xf numFmtId="0" fontId="29" fillId="35" borderId="41" xfId="0" applyFont="1" applyFill="1" applyBorder="1" applyAlignment="1" applyProtection="1">
      <alignment horizontal="left" vertical="center"/>
    </xf>
    <xf numFmtId="0" fontId="29" fillId="35" borderId="42" xfId="0" applyFont="1" applyFill="1" applyBorder="1" applyAlignment="1" applyProtection="1">
      <alignment horizontal="left" vertical="center"/>
    </xf>
    <xf numFmtId="3" fontId="29" fillId="0" borderId="10" xfId="0" applyNumberFormat="1" applyFont="1" applyBorder="1" applyAlignment="1" applyProtection="1">
      <alignment horizontal="right" vertical="center"/>
    </xf>
    <xf numFmtId="3" fontId="29" fillId="0" borderId="32" xfId="0" applyNumberFormat="1" applyFont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0" fontId="28" fillId="36" borderId="47" xfId="10" applyFont="1" applyFill="1" applyBorder="1" applyAlignment="1" applyProtection="1">
      <alignment horizontal="center" vertical="center"/>
    </xf>
    <xf numFmtId="0" fontId="28" fillId="36" borderId="48" xfId="10" applyFont="1" applyFill="1" applyBorder="1" applyAlignment="1" applyProtection="1">
      <alignment horizontal="center" vertical="center"/>
    </xf>
    <xf numFmtId="0" fontId="28" fillId="36" borderId="31" xfId="0" applyFont="1" applyFill="1" applyBorder="1" applyAlignment="1" applyProtection="1">
      <alignment horizontal="center" vertical="center"/>
      <protection locked="0"/>
    </xf>
    <xf numFmtId="0" fontId="29" fillId="0" borderId="25" xfId="0" applyFont="1" applyFill="1" applyBorder="1" applyAlignment="1" applyProtection="1">
      <alignment horizontal="left" vertical="center" indent="1"/>
      <protection locked="0"/>
    </xf>
    <xf numFmtId="0" fontId="29" fillId="0" borderId="10" xfId="0" applyFont="1" applyFill="1" applyBorder="1" applyAlignment="1" applyProtection="1">
      <alignment horizontal="left" vertical="center" indent="1"/>
      <protection locked="0"/>
    </xf>
    <xf numFmtId="0" fontId="29" fillId="36" borderId="25" xfId="24" applyFont="1" applyFill="1" applyBorder="1" applyAlignment="1" applyProtection="1">
      <alignment horizontal="left" vertical="center" indent="1"/>
      <protection locked="0"/>
    </xf>
    <xf numFmtId="0" fontId="29" fillId="36" borderId="10" xfId="24" applyFont="1" applyFill="1" applyBorder="1" applyAlignment="1" applyProtection="1">
      <alignment horizontal="left" vertical="center" indent="1"/>
      <protection locked="0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3" fontId="29" fillId="0" borderId="10" xfId="0" applyNumberFormat="1" applyFont="1" applyFill="1" applyBorder="1" applyAlignment="1" applyProtection="1">
      <alignment horizontal="right" vertical="center"/>
    </xf>
    <xf numFmtId="0" fontId="28" fillId="36" borderId="44" xfId="10" applyFont="1" applyFill="1" applyBorder="1" applyAlignment="1" applyProtection="1">
      <alignment vertical="center" wrapText="1"/>
    </xf>
    <xf numFmtId="0" fontId="28" fillId="36" borderId="45" xfId="10" applyFont="1" applyFill="1" applyBorder="1" applyAlignment="1" applyProtection="1">
      <alignment vertical="center" wrapText="1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9" fillId="35" borderId="11" xfId="43" applyFont="1" applyFill="1" applyBorder="1" applyAlignment="1" applyProtection="1">
      <alignment horizontal="right" vertical="center"/>
    </xf>
    <xf numFmtId="0" fontId="29" fillId="35" borderId="13" xfId="43" applyFont="1" applyFill="1" applyBorder="1" applyAlignment="1" applyProtection="1">
      <alignment horizontal="right" vertical="center"/>
    </xf>
    <xf numFmtId="0" fontId="21" fillId="0" borderId="0" xfId="0" applyFont="1" applyProtection="1">
      <protection locked="0"/>
    </xf>
    <xf numFmtId="0" fontId="28" fillId="36" borderId="51" xfId="10" applyFont="1" applyFill="1" applyBorder="1" applyAlignment="1" applyProtection="1">
      <alignment horizontal="left" vertical="center"/>
    </xf>
    <xf numFmtId="0" fontId="28" fillId="36" borderId="52" xfId="10" applyFont="1" applyFill="1" applyBorder="1" applyAlignment="1" applyProtection="1">
      <alignment horizontal="left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29" fillId="34" borderId="32" xfId="0" applyFont="1" applyFill="1" applyBorder="1" applyAlignment="1" applyProtection="1">
      <alignment horizontal="right" vertical="center"/>
    </xf>
    <xf numFmtId="0" fontId="29" fillId="35" borderId="32" xfId="0" applyFont="1" applyFill="1" applyBorder="1" applyAlignment="1" applyProtection="1">
      <alignment horizontal="right" vertical="center"/>
    </xf>
    <xf numFmtId="0" fontId="29" fillId="35" borderId="41" xfId="0" applyFont="1" applyFill="1" applyBorder="1" applyAlignment="1" applyProtection="1">
      <alignment horizontal="left" vertical="center" wrapText="1"/>
    </xf>
    <xf numFmtId="0" fontId="29" fillId="35" borderId="42" xfId="0" applyFont="1" applyFill="1" applyBorder="1" applyAlignment="1" applyProtection="1">
      <alignment horizontal="left" vertical="center" wrapText="1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8" fillId="36" borderId="45" xfId="10" applyFont="1" applyFill="1" applyBorder="1" applyAlignment="1" applyProtection="1">
      <alignment horizontal="center" vertical="center"/>
    </xf>
    <xf numFmtId="0" fontId="28" fillId="36" borderId="46" xfId="10" applyFont="1" applyFill="1" applyBorder="1" applyAlignment="1" applyProtection="1">
      <alignment horizontal="center" vertical="center"/>
    </xf>
    <xf numFmtId="0" fontId="28" fillId="35" borderId="21" xfId="0" applyFont="1" applyFill="1" applyBorder="1" applyAlignment="1" applyProtection="1">
      <alignment horizontal="center" vertical="center"/>
    </xf>
    <xf numFmtId="0" fontId="28" fillId="35" borderId="31" xfId="0" applyFont="1" applyFill="1" applyBorder="1" applyAlignment="1" applyProtection="1">
      <alignment horizontal="center" vertical="center"/>
    </xf>
    <xf numFmtId="0" fontId="29" fillId="35" borderId="41" xfId="0" applyFont="1" applyFill="1" applyBorder="1" applyAlignment="1" applyProtection="1">
      <alignment horizontal="left" vertical="center" wrapText="1" indent="1"/>
    </xf>
    <xf numFmtId="0" fontId="29" fillId="35" borderId="42" xfId="0" applyFont="1" applyFill="1" applyBorder="1" applyAlignment="1" applyProtection="1">
      <alignment horizontal="left" vertical="center" wrapText="1" indent="1"/>
    </xf>
    <xf numFmtId="0" fontId="28" fillId="36" borderId="44" xfId="10" applyFont="1" applyFill="1" applyBorder="1" applyAlignment="1" applyProtection="1">
      <alignment horizontal="left" vertical="center" indent="1"/>
    </xf>
    <xf numFmtId="0" fontId="28" fillId="36" borderId="45" xfId="10" applyFont="1" applyFill="1" applyBorder="1" applyAlignment="1" applyProtection="1">
      <alignment horizontal="left" vertical="center" indent="1"/>
    </xf>
    <xf numFmtId="0" fontId="28" fillId="36" borderId="2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  <protection locked="0"/>
    </xf>
    <xf numFmtId="3" fontId="29" fillId="0" borderId="42" xfId="0" applyNumberFormat="1" applyFont="1" applyBorder="1" applyAlignment="1" applyProtection="1">
      <alignment horizontal="right" vertical="center" wrapText="1"/>
    </xf>
    <xf numFmtId="3" fontId="29" fillId="0" borderId="43" xfId="0" applyNumberFormat="1" applyFont="1" applyBorder="1" applyAlignment="1" applyProtection="1">
      <alignment horizontal="right" vertical="center" wrapText="1"/>
    </xf>
    <xf numFmtId="3" fontId="29" fillId="0" borderId="42" xfId="0" applyNumberFormat="1" applyFont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0" fontId="29" fillId="36" borderId="25" xfId="0" applyFont="1" applyFill="1" applyBorder="1" applyAlignment="1" applyProtection="1">
      <alignment vertical="center" wrapText="1"/>
      <protection locked="0"/>
    </xf>
    <xf numFmtId="0" fontId="29" fillId="36" borderId="10" xfId="0" applyFont="1" applyFill="1" applyBorder="1" applyAlignment="1" applyProtection="1">
      <alignment vertical="center" wrapText="1"/>
      <protection locked="0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9" fillId="35" borderId="27" xfId="0" applyFont="1" applyFill="1" applyBorder="1" applyAlignment="1" applyProtection="1">
      <alignment horizontal="center" vertical="center"/>
      <protection locked="0"/>
    </xf>
    <xf numFmtId="0" fontId="29" fillId="35" borderId="28" xfId="0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 wrapText="1"/>
      <protection locked="0"/>
    </xf>
    <xf numFmtId="0" fontId="28" fillId="35" borderId="33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4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31" xfId="0" applyFont="1" applyFill="1" applyBorder="1" applyAlignment="1" applyProtection="1">
      <alignment horizontal="center"/>
    </xf>
    <xf numFmtId="0" fontId="29" fillId="35" borderId="42" xfId="43" applyFont="1" applyFill="1" applyBorder="1" applyAlignment="1" applyProtection="1">
      <alignment horizontal="right" vertical="center"/>
    </xf>
    <xf numFmtId="0" fontId="29" fillId="35" borderId="10" xfId="43" applyFont="1" applyFill="1" applyBorder="1" applyAlignment="1" applyProtection="1">
      <alignment horizontal="right" vertical="center"/>
    </xf>
    <xf numFmtId="0" fontId="29" fillId="34" borderId="32" xfId="43" applyFont="1" applyFill="1" applyBorder="1" applyAlignment="1" applyProtection="1">
      <alignment horizontal="right" vertical="center"/>
    </xf>
    <xf numFmtId="0" fontId="21" fillId="33" borderId="0" xfId="0" applyFont="1" applyFill="1" applyAlignment="1" applyProtection="1">
      <alignment horizontal="left" vertical="top" wrapText="1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8" fillId="35" borderId="32" xfId="44" applyFont="1" applyFill="1" applyBorder="1" applyAlignment="1" applyProtection="1">
      <alignment horizontal="center" vertical="center"/>
      <protection locked="0"/>
    </xf>
    <xf numFmtId="0" fontId="28" fillId="36" borderId="49" xfId="10" applyFont="1" applyFill="1" applyBorder="1" applyAlignment="1" applyProtection="1">
      <alignment horizontal="center" vertical="center"/>
    </xf>
    <xf numFmtId="0" fontId="29" fillId="35" borderId="35" xfId="43" applyFont="1" applyFill="1" applyBorder="1" applyAlignment="1" applyProtection="1">
      <alignment horizontal="right" vertical="center"/>
    </xf>
    <xf numFmtId="0" fontId="29" fillId="35" borderId="32" xfId="43" applyFont="1" applyFill="1" applyBorder="1" applyAlignment="1" applyProtection="1">
      <alignment horizontal="right" vertical="center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0" fontId="29" fillId="35" borderId="43" xfId="43" applyFont="1" applyFill="1" applyBorder="1" applyAlignment="1" applyProtection="1">
      <alignment horizontal="right" vertical="center"/>
    </xf>
    <xf numFmtId="0" fontId="28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6" xfId="44" applyFont="1" applyFill="1" applyBorder="1" applyAlignment="1" applyProtection="1">
      <alignment horizontal="center" vertical="center" textRotation="90" wrapText="1"/>
      <protection locked="0"/>
    </xf>
    <xf numFmtId="3" fontId="29" fillId="0" borderId="42" xfId="0" applyNumberFormat="1" applyFont="1" applyFill="1" applyBorder="1" applyAlignment="1" applyProtection="1">
      <alignment horizontal="right" vertical="center"/>
    </xf>
    <xf numFmtId="0" fontId="34" fillId="35" borderId="21" xfId="0" applyFont="1" applyFill="1" applyBorder="1" applyAlignment="1" applyProtection="1">
      <alignment horizontal="center" vertical="center" wrapText="1"/>
    </xf>
    <xf numFmtId="0" fontId="34" fillId="35" borderId="31" xfId="0" applyFont="1" applyFill="1" applyBorder="1" applyAlignment="1" applyProtection="1">
      <alignment horizontal="center" vertical="center" wrapText="1"/>
    </xf>
    <xf numFmtId="3" fontId="28" fillId="34" borderId="45" xfId="0" applyNumberFormat="1" applyFont="1" applyFill="1" applyBorder="1" applyAlignment="1" applyProtection="1">
      <alignment horizontal="center" vertical="center"/>
    </xf>
    <xf numFmtId="0" fontId="28" fillId="34" borderId="44" xfId="24" applyFont="1" applyFill="1" applyBorder="1" applyAlignment="1" applyProtection="1">
      <alignment horizontal="center" vertical="center" wrapText="1"/>
      <protection locked="0"/>
    </xf>
    <xf numFmtId="0" fontId="28" fillId="34" borderId="45" xfId="24" applyFont="1" applyFill="1" applyBorder="1" applyAlignment="1" applyProtection="1">
      <alignment horizontal="center" vertical="center" wrapText="1"/>
      <protection locked="0"/>
    </xf>
    <xf numFmtId="3" fontId="29" fillId="36" borderId="10" xfId="24" applyNumberFormat="1" applyFont="1" applyFill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3" fontId="28" fillId="36" borderId="45" xfId="0" applyNumberFormat="1" applyFont="1" applyFill="1" applyBorder="1" applyAlignment="1" applyProtection="1">
      <alignment horizontal="center" vertical="center"/>
    </xf>
    <xf numFmtId="3" fontId="28" fillId="36" borderId="46" xfId="0" applyNumberFormat="1" applyFont="1" applyFill="1" applyBorder="1" applyAlignment="1" applyProtection="1">
      <alignment horizontal="center" vertical="center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3" fontId="29" fillId="36" borderId="32" xfId="24" applyNumberFormat="1" applyFont="1" applyFill="1" applyBorder="1" applyAlignment="1" applyProtection="1">
      <alignment horizontal="right" vertical="center" wrapText="1"/>
    </xf>
    <xf numFmtId="0" fontId="28" fillId="35" borderId="20" xfId="0" applyFont="1" applyFill="1" applyBorder="1" applyAlignment="1" applyProtection="1">
      <alignment horizontal="center" vertical="center"/>
      <protection locked="0"/>
    </xf>
    <xf numFmtId="0" fontId="28" fillId="35" borderId="21" xfId="0" applyFont="1" applyFill="1" applyBorder="1" applyAlignment="1" applyProtection="1">
      <alignment horizontal="center" vertical="center"/>
      <protection locked="0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40" fillId="0" borderId="0" xfId="0" applyFont="1" applyAlignment="1" applyProtection="1">
      <alignment horizontal="left" vertical="center"/>
      <protection locked="0"/>
    </xf>
    <xf numFmtId="0" fontId="29" fillId="0" borderId="41" xfId="24" applyFont="1" applyFill="1" applyBorder="1" applyAlignment="1" applyProtection="1">
      <alignment horizontal="left" vertical="center" indent="1"/>
      <protection locked="0"/>
    </xf>
    <xf numFmtId="0" fontId="29" fillId="0" borderId="42" xfId="24" applyFont="1" applyFill="1" applyBorder="1" applyAlignment="1" applyProtection="1">
      <alignment horizontal="left" vertical="center" indent="1"/>
      <protection locked="0"/>
    </xf>
    <xf numFmtId="3" fontId="28" fillId="34" borderId="46" xfId="0" applyNumberFormat="1" applyFont="1" applyFill="1" applyBorder="1" applyAlignment="1" applyProtection="1">
      <alignment horizontal="center" vertical="center"/>
    </xf>
    <xf numFmtId="0" fontId="29" fillId="0" borderId="41" xfId="0" applyFont="1" applyFill="1" applyBorder="1" applyAlignment="1" applyProtection="1">
      <alignment horizontal="left" vertical="center" wrapText="1"/>
      <protection locked="0"/>
    </xf>
    <xf numFmtId="0" fontId="29" fillId="0" borderId="42" xfId="0" applyFont="1" applyFill="1" applyBorder="1" applyAlignment="1" applyProtection="1">
      <alignment horizontal="left" vertical="center" wrapText="1"/>
      <protection locked="0"/>
    </xf>
    <xf numFmtId="0" fontId="28" fillId="35" borderId="44" xfId="10" applyFont="1" applyFill="1" applyBorder="1" applyAlignment="1" applyProtection="1">
      <alignment horizontal="center" vertical="center" wrapText="1"/>
      <protection locked="0"/>
    </xf>
    <xf numFmtId="0" fontId="28" fillId="35" borderId="45" xfId="10" applyFont="1" applyFill="1" applyBorder="1" applyAlignment="1" applyProtection="1">
      <alignment horizontal="center" vertical="center" wrapText="1"/>
      <protection locked="0"/>
    </xf>
    <xf numFmtId="3" fontId="29" fillId="35" borderId="29" xfId="0" applyNumberFormat="1" applyFont="1" applyFill="1" applyBorder="1" applyAlignment="1" applyProtection="1">
      <alignment horizontal="right" vertical="center" wrapText="1"/>
    </xf>
    <xf numFmtId="3" fontId="29" fillId="35" borderId="37" xfId="0" applyNumberFormat="1" applyFont="1" applyFill="1" applyBorder="1" applyAlignment="1" applyProtection="1">
      <alignment horizontal="right" vertical="center" wrapText="1"/>
    </xf>
    <xf numFmtId="3" fontId="29" fillId="35" borderId="30" xfId="0" applyNumberFormat="1" applyFont="1" applyFill="1" applyBorder="1" applyAlignment="1" applyProtection="1">
      <alignment horizontal="right" vertical="center" wrapText="1"/>
    </xf>
    <xf numFmtId="0" fontId="29" fillId="33" borderId="25" xfId="24" applyFont="1" applyFill="1" applyBorder="1" applyAlignment="1" applyProtection="1">
      <alignment vertical="center" wrapText="1"/>
      <protection locked="0"/>
    </xf>
    <xf numFmtId="0" fontId="29" fillId="33" borderId="10" xfId="24" applyFont="1" applyFill="1" applyBorder="1" applyAlignment="1" applyProtection="1">
      <alignment vertical="center" wrapText="1"/>
      <protection locked="0"/>
    </xf>
    <xf numFmtId="0" fontId="29" fillId="0" borderId="25" xfId="0" applyFont="1" applyFill="1" applyBorder="1" applyAlignment="1" applyProtection="1">
      <alignment vertical="center" wrapText="1"/>
      <protection locked="0"/>
    </xf>
    <xf numFmtId="0" fontId="29" fillId="0" borderId="10" xfId="0" applyFont="1" applyFill="1" applyBorder="1" applyAlignment="1" applyProtection="1">
      <alignment vertical="center" wrapText="1"/>
      <protection locked="0"/>
    </xf>
    <xf numFmtId="0" fontId="29" fillId="36" borderId="25" xfId="24" applyFont="1" applyFill="1" applyBorder="1" applyAlignment="1" applyProtection="1">
      <alignment vertical="center" wrapText="1"/>
      <protection locked="0"/>
    </xf>
    <xf numFmtId="0" fontId="29" fillId="36" borderId="10" xfId="24" applyFont="1" applyFill="1" applyBorder="1" applyAlignment="1" applyProtection="1">
      <alignment vertical="center" wrapText="1"/>
      <protection locked="0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0" fontId="29" fillId="33" borderId="41" xfId="24" applyFont="1" applyFill="1" applyBorder="1" applyAlignment="1" applyProtection="1">
      <alignment vertical="center" wrapText="1"/>
      <protection locked="0"/>
    </xf>
    <xf numFmtId="0" fontId="29" fillId="33" borderId="42" xfId="24" applyFont="1" applyFill="1" applyBorder="1" applyAlignment="1" applyProtection="1">
      <alignment vertical="center" wrapText="1"/>
      <protection locked="0"/>
    </xf>
    <xf numFmtId="0" fontId="28" fillId="36" borderId="44" xfId="10" applyFont="1" applyFill="1" applyBorder="1" applyAlignment="1" applyProtection="1">
      <alignment horizontal="center" vertical="center"/>
      <protection locked="0"/>
    </xf>
    <xf numFmtId="0" fontId="28" fillId="36" borderId="45" xfId="10" applyFont="1" applyFill="1" applyBorder="1" applyAlignment="1" applyProtection="1">
      <alignment horizontal="center" vertical="center"/>
      <protection locked="0"/>
    </xf>
    <xf numFmtId="0" fontId="29" fillId="0" borderId="41" xfId="0" applyFont="1" applyFill="1" applyBorder="1" applyAlignment="1" applyProtection="1">
      <alignment horizontal="left" vertical="center" indent="1"/>
      <protection locked="0"/>
    </xf>
    <xf numFmtId="0" fontId="29" fillId="0" borderId="42" xfId="0" applyFont="1" applyFill="1" applyBorder="1" applyAlignment="1" applyProtection="1">
      <alignment horizontal="left" vertical="center" indent="1"/>
      <protection locked="0"/>
    </xf>
    <xf numFmtId="0" fontId="28" fillId="36" borderId="44" xfId="0" applyFont="1" applyFill="1" applyBorder="1" applyAlignment="1" applyProtection="1">
      <alignment horizontal="center" vertical="center"/>
    </xf>
    <xf numFmtId="0" fontId="28" fillId="36" borderId="45" xfId="0" applyFont="1" applyFill="1" applyBorder="1" applyAlignment="1" applyProtection="1">
      <alignment horizontal="center" vertical="center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164" fontId="24" fillId="0" borderId="0" xfId="2" applyNumberFormat="1" applyFont="1" applyBorder="1" applyAlignment="1" applyProtection="1">
      <alignment horizontal="center"/>
    </xf>
    <xf numFmtId="0" fontId="29" fillId="34" borderId="41" xfId="0" applyFont="1" applyFill="1" applyBorder="1" applyAlignment="1" applyProtection="1">
      <alignment horizontal="left" vertical="center" wrapText="1"/>
      <protection locked="0"/>
    </xf>
    <xf numFmtId="0" fontId="29" fillId="34" borderId="42" xfId="0" applyFont="1" applyFill="1" applyBorder="1" applyAlignment="1" applyProtection="1">
      <alignment horizontal="left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3" fontId="28" fillId="35" borderId="46" xfId="10" applyNumberFormat="1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/>
      <protection locked="0"/>
    </xf>
    <xf numFmtId="0" fontId="28" fillId="36" borderId="45" xfId="1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 applyProtection="1">
      <protection locked="0"/>
    </xf>
    <xf numFmtId="0" fontId="0" fillId="0" borderId="0" xfId="0" applyBorder="1" applyAlignment="1"/>
  </cellXfs>
  <cellStyles count="46">
    <cellStyle name="20% - akcent 1 2" xfId="35"/>
    <cellStyle name="20% - akcent 2 2" xfId="36"/>
    <cellStyle name="20% — akcent 3" xfId="24" builtinId="38"/>
    <cellStyle name="20% - akcent 3 2" xfId="37"/>
    <cellStyle name="20% - akcent 4 2" xfId="38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/>
    <cellStyle name="60% - akcent 4 2" xfId="41"/>
    <cellStyle name="60% — akcent 5" xfId="30" builtinId="48" customBuiltin="1"/>
    <cellStyle name="60% - akcent 6 2" xfId="42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34"/>
    <cellStyle name="Normalny 4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tygodniowy'!$C$291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30-4B9C-AA26-20EA1516A4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tygodniowy'!$G$289:$J$290,'Meldunek tygodniowy'!$K$289:$N$290,'Meldunek tygodniowy'!$O$289:$R$290)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tygodniowy'!$G$291:$R$291</c:f>
              <c:numCache>
                <c:formatCode>General</c:formatCode>
                <c:ptCount val="12"/>
                <c:pt idx="0">
                  <c:v>528</c:v>
                </c:pt>
                <c:pt idx="2">
                  <c:v>1592</c:v>
                </c:pt>
                <c:pt idx="4">
                  <c:v>230</c:v>
                </c:pt>
                <c:pt idx="6">
                  <c:v>567</c:v>
                </c:pt>
                <c:pt idx="8">
                  <c:v>67</c:v>
                </c:pt>
                <c:pt idx="10">
                  <c:v>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30-4B9C-AA26-20EA1516A451}"/>
            </c:ext>
          </c:extLst>
        </c:ser>
        <c:ser>
          <c:idx val="1"/>
          <c:order val="1"/>
          <c:tx>
            <c:strRef>
              <c:f>'Meldunek tygodniowy'!$C$292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30-4B9C-AA26-20EA1516A45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tygodniowy'!$G$289:$J$290,'Meldunek tygodniowy'!$K$289:$N$290,'Meldunek tygodniowy'!$O$289:$R$290)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tygodniowy'!$G$292:$R$292</c:f>
              <c:numCache>
                <c:formatCode>General</c:formatCode>
                <c:ptCount val="12"/>
                <c:pt idx="0">
                  <c:v>145</c:v>
                </c:pt>
                <c:pt idx="2">
                  <c:v>175</c:v>
                </c:pt>
                <c:pt idx="4">
                  <c:v>124</c:v>
                </c:pt>
                <c:pt idx="6">
                  <c:v>213</c:v>
                </c:pt>
                <c:pt idx="8">
                  <c:v>12</c:v>
                </c:pt>
                <c:pt idx="10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130-4B9C-AA26-20EA1516A451}"/>
            </c:ext>
          </c:extLst>
        </c:ser>
        <c:ser>
          <c:idx val="2"/>
          <c:order val="2"/>
          <c:tx>
            <c:strRef>
              <c:f>'Meldunek tygodniowy'!$C$293</c:f>
              <c:strCache>
                <c:ptCount val="1"/>
                <c:pt idx="0">
                  <c:v>TURCJA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30-4B9C-AA26-20EA1516A45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tygodniowy'!$G$289:$J$290,'Meldunek tygodniowy'!$K$289:$N$290,'Meldunek tygodniowy'!$O$289:$R$290)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tygodniowy'!$G$293:$R$293</c:f>
              <c:numCache>
                <c:formatCode>General</c:formatCode>
                <c:ptCount val="12"/>
                <c:pt idx="0">
                  <c:v>58</c:v>
                </c:pt>
                <c:pt idx="2">
                  <c:v>103</c:v>
                </c:pt>
                <c:pt idx="4">
                  <c:v>2</c:v>
                </c:pt>
                <c:pt idx="6">
                  <c:v>2</c:v>
                </c:pt>
                <c:pt idx="8">
                  <c:v>4</c:v>
                </c:pt>
                <c:pt idx="1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130-4B9C-AA26-20EA1516A451}"/>
            </c:ext>
          </c:extLst>
        </c:ser>
        <c:ser>
          <c:idx val="3"/>
          <c:order val="3"/>
          <c:tx>
            <c:strRef>
              <c:f>'Meldunek tygodniowy'!$C$294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0-4B9C-AA26-20EA1516A45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tygodniowy'!$G$289:$J$290,'Meldunek tygodniowy'!$K$289:$N$290,'Meldunek tygodniowy'!$O$289:$R$290)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tygodniowy'!$G$294:$R$294</c:f>
              <c:numCache>
                <c:formatCode>General</c:formatCode>
                <c:ptCount val="12"/>
                <c:pt idx="0">
                  <c:v>29</c:v>
                </c:pt>
                <c:pt idx="2">
                  <c:v>66</c:v>
                </c:pt>
                <c:pt idx="4">
                  <c:v>14</c:v>
                </c:pt>
                <c:pt idx="6">
                  <c:v>33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130-4B9C-AA26-20EA1516A451}"/>
            </c:ext>
          </c:extLst>
        </c:ser>
        <c:ser>
          <c:idx val="5"/>
          <c:order val="4"/>
          <c:tx>
            <c:strRef>
              <c:f>'Meldunek tygodniowy'!$C$295</c:f>
              <c:strCache>
                <c:ptCount val="1"/>
                <c:pt idx="0">
                  <c:v>GRUZJA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30-4B9C-AA26-20EA1516A45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tygodniowy'!$G$295:$R$295</c:f>
              <c:numCache>
                <c:formatCode>General</c:formatCode>
                <c:ptCount val="12"/>
                <c:pt idx="0">
                  <c:v>32</c:v>
                </c:pt>
                <c:pt idx="2">
                  <c:v>43</c:v>
                </c:pt>
                <c:pt idx="4">
                  <c:v>14</c:v>
                </c:pt>
                <c:pt idx="6">
                  <c:v>25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130-4B9C-AA26-20EA1516A451}"/>
            </c:ext>
          </c:extLst>
        </c:ser>
        <c:ser>
          <c:idx val="4"/>
          <c:order val="5"/>
          <c:tx>
            <c:strRef>
              <c:f>'Meldunek tygodniowy'!$C$296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30-4B9C-AA26-20EA1516A45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tygodniowy'!$G$289:$J$290,'Meldunek tygodniowy'!$K$289:$N$290,'Meldunek tygodniowy'!$O$289:$R$290)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tygodniowy'!$G$296:$R$296</c:f>
              <c:numCache>
                <c:formatCode>General</c:formatCode>
                <c:ptCount val="12"/>
                <c:pt idx="0">
                  <c:v>425</c:v>
                </c:pt>
                <c:pt idx="2">
                  <c:v>498</c:v>
                </c:pt>
                <c:pt idx="4">
                  <c:v>112</c:v>
                </c:pt>
                <c:pt idx="6">
                  <c:v>158</c:v>
                </c:pt>
                <c:pt idx="8">
                  <c:v>18</c:v>
                </c:pt>
                <c:pt idx="10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130-4B9C-AA26-20EA1516A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67331560"/>
        <c:axId val="167331952"/>
        <c:axId val="0"/>
      </c:bar3DChart>
      <c:catAx>
        <c:axId val="167331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pl-PL"/>
          </a:p>
        </c:txPr>
        <c:crossAx val="167331952"/>
        <c:crosses val="autoZero"/>
        <c:auto val="1"/>
        <c:lblAlgn val="ctr"/>
        <c:lblOffset val="100"/>
        <c:noMultiLvlLbl val="0"/>
      </c:catAx>
      <c:valAx>
        <c:axId val="16733195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16733156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tygodniowy'!$B$409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tygodniowy'!$J$408,'Meldunek tygodniowy'!$M$408,'Meldunek tygodniowy'!$P$408,'Meldunek tygodniowy'!$S$408,'Meldunek tygodniowy'!$V$408)</c:f>
              <c:strCache>
                <c:ptCount val="5"/>
                <c:pt idx="0">
                  <c:v>27.10.2019 - 02.11.2019</c:v>
                </c:pt>
                <c:pt idx="1">
                  <c:v>03.11.2019 - 09.11.2019</c:v>
                </c:pt>
                <c:pt idx="2">
                  <c:v>10.11.2019 - 16.11.2019</c:v>
                </c:pt>
                <c:pt idx="3">
                  <c:v>17.11.2019 - 23.11.2019</c:v>
                </c:pt>
                <c:pt idx="4">
                  <c:v>24.11.2019 - 30.11.2019</c:v>
                </c:pt>
              </c:strCache>
            </c:strRef>
          </c:cat>
          <c:val>
            <c:numRef>
              <c:f>('Meldunek tygodniowy'!$J$409,'Meldunek tygodniowy'!$M$409,'Meldunek tygodniowy'!$P$409,'Meldunek tygodniowy'!$S$409,'Meldunek tygodniowy'!$V$409)</c:f>
              <c:numCache>
                <c:formatCode>#,##0</c:formatCode>
                <c:ptCount val="5"/>
                <c:pt idx="0">
                  <c:v>1280</c:v>
                </c:pt>
                <c:pt idx="1">
                  <c:v>1276</c:v>
                </c:pt>
                <c:pt idx="2">
                  <c:v>1285</c:v>
                </c:pt>
                <c:pt idx="3">
                  <c:v>1313</c:v>
                </c:pt>
                <c:pt idx="4">
                  <c:v>1333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AC-486F-BB0D-AB54FFB6ABDA}"/>
            </c:ext>
          </c:extLst>
        </c:ser>
        <c:ser>
          <c:idx val="1"/>
          <c:order val="1"/>
          <c:tx>
            <c:strRef>
              <c:f>'Meldunek tygodniowy'!$B$410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tygodniowy'!$J$408,'Meldunek tygodniowy'!$M$408,'Meldunek tygodniowy'!$P$408,'Meldunek tygodniowy'!$S$408,'Meldunek tygodniowy'!$V$408)</c:f>
              <c:strCache>
                <c:ptCount val="5"/>
                <c:pt idx="0">
                  <c:v>27.10.2019 - 02.11.2019</c:v>
                </c:pt>
                <c:pt idx="1">
                  <c:v>03.11.2019 - 09.11.2019</c:v>
                </c:pt>
                <c:pt idx="2">
                  <c:v>10.11.2019 - 16.11.2019</c:v>
                </c:pt>
                <c:pt idx="3">
                  <c:v>17.11.2019 - 23.11.2019</c:v>
                </c:pt>
                <c:pt idx="4">
                  <c:v>24.11.2019 - 30.11.2019</c:v>
                </c:pt>
              </c:strCache>
            </c:strRef>
          </c:cat>
          <c:val>
            <c:numRef>
              <c:f>('Meldunek tygodniowy'!$J$410,'Meldunek tygodniowy'!$M$410,'Meldunek tygodniowy'!$P$410,'Meldunek tygodniowy'!$S$410,'Meldunek tygodniowy'!$V$410)</c:f>
              <c:numCache>
                <c:formatCode>#,##0</c:formatCode>
                <c:ptCount val="5"/>
                <c:pt idx="0">
                  <c:v>1791</c:v>
                </c:pt>
                <c:pt idx="1">
                  <c:v>1793</c:v>
                </c:pt>
                <c:pt idx="2">
                  <c:v>1775</c:v>
                </c:pt>
                <c:pt idx="3">
                  <c:v>1767</c:v>
                </c:pt>
                <c:pt idx="4">
                  <c:v>1775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AC-486F-BB0D-AB54FFB6ABDA}"/>
            </c:ext>
          </c:extLst>
        </c:ser>
        <c:ser>
          <c:idx val="5"/>
          <c:order val="2"/>
          <c:tx>
            <c:strRef>
              <c:f>'Meldunek tygodniowy'!$B$413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tygodniowy'!$J$408,'Meldunek tygodniowy'!$M$408,'Meldunek tygodniowy'!$P$408,'Meldunek tygodniowy'!$S$408,'Meldunek tygodniowy'!$V$408)</c:f>
              <c:strCache>
                <c:ptCount val="5"/>
                <c:pt idx="0">
                  <c:v>27.10.2019 - 02.11.2019</c:v>
                </c:pt>
                <c:pt idx="1">
                  <c:v>03.11.2019 - 09.11.2019</c:v>
                </c:pt>
                <c:pt idx="2">
                  <c:v>10.11.2019 - 16.11.2019</c:v>
                </c:pt>
                <c:pt idx="3">
                  <c:v>17.11.2019 - 23.11.2019</c:v>
                </c:pt>
                <c:pt idx="4">
                  <c:v>24.11.2019 - 30.11.2019</c:v>
                </c:pt>
              </c:strCache>
            </c:strRef>
          </c:cat>
          <c:val>
            <c:numRef>
              <c:f>('Meldunek tygodniowy'!$J$413,'Meldunek tygodniowy'!$M$413,'Meldunek tygodniowy'!$P$413,'Meldunek tygodniowy'!$S$413,'Meldunek tygodniowy'!$V$413)</c:f>
              <c:numCache>
                <c:formatCode>#,##0</c:formatCode>
                <c:ptCount val="5"/>
                <c:pt idx="0">
                  <c:v>5</c:v>
                </c:pt>
                <c:pt idx="1">
                  <c:v>5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AC-486F-BB0D-AB54FFB6ABD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167322152"/>
        <c:axId val="167321760"/>
        <c:axId val="0"/>
      </c:bar3DChart>
      <c:catAx>
        <c:axId val="16732215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67321760"/>
        <c:crosses val="autoZero"/>
        <c:auto val="1"/>
        <c:lblAlgn val="ctr"/>
        <c:lblOffset val="100"/>
        <c:noMultiLvlLbl val="0"/>
      </c:catAx>
      <c:valAx>
        <c:axId val="167321760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1673221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tygodniowy'!$C$108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tygodniowy'!$L$108:$U$108</c:f>
              <c:numCache>
                <c:formatCode>#,##0</c:formatCode>
                <c:ptCount val="10"/>
                <c:pt idx="0">
                  <c:v>13435</c:v>
                </c:pt>
                <c:pt idx="2">
                  <c:v>1624</c:v>
                </c:pt>
                <c:pt idx="3">
                  <c:v>814</c:v>
                </c:pt>
                <c:pt idx="4">
                  <c:v>994</c:v>
                </c:pt>
                <c:pt idx="5">
                  <c:v>213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5473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A4-48D5-A444-6ABCC5C9DF83}"/>
            </c:ext>
          </c:extLst>
        </c:ser>
        <c:ser>
          <c:idx val="0"/>
          <c:order val="1"/>
          <c:tx>
            <c:strRef>
              <c:f>'Meldunek tygodniowy'!$C$109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tygodniowy'!$L$109:$U$109</c:f>
              <c:numCache>
                <c:formatCode>#,##0</c:formatCode>
                <c:ptCount val="10"/>
                <c:pt idx="0">
                  <c:v>742</c:v>
                </c:pt>
                <c:pt idx="2">
                  <c:v>142</c:v>
                </c:pt>
                <c:pt idx="3">
                  <c:v>52</c:v>
                </c:pt>
                <c:pt idx="4">
                  <c:v>68</c:v>
                </c:pt>
                <c:pt idx="5">
                  <c:v>20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A4-48D5-A444-6ABCC5C9DF83}"/>
            </c:ext>
          </c:extLst>
        </c:ser>
        <c:ser>
          <c:idx val="1"/>
          <c:order val="2"/>
          <c:tx>
            <c:strRef>
              <c:f>'Meldunek tygodniowy'!$C$110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tygodniowy'!$L$110:$U$110</c:f>
              <c:numCache>
                <c:formatCode>#,##0</c:formatCode>
                <c:ptCount val="10"/>
                <c:pt idx="0">
                  <c:v>464</c:v>
                </c:pt>
                <c:pt idx="2">
                  <c:v>72</c:v>
                </c:pt>
                <c:pt idx="3">
                  <c:v>31</c:v>
                </c:pt>
                <c:pt idx="4">
                  <c:v>104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A4-48D5-A444-6ABCC5C9DF83}"/>
            </c:ext>
          </c:extLst>
        </c:ser>
        <c:ser>
          <c:idx val="2"/>
          <c:order val="3"/>
          <c:tx>
            <c:strRef>
              <c:f>'Meldunek tygodniowy'!$C$111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tygodniowy'!$L$111:$U$111</c:f>
              <c:numCache>
                <c:formatCode>#,##0</c:formatCode>
                <c:ptCount val="10"/>
                <c:pt idx="0">
                  <c:v>11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7A4-48D5-A444-6ABCC5C9DF83}"/>
            </c:ext>
          </c:extLst>
        </c:ser>
        <c:ser>
          <c:idx val="3"/>
          <c:order val="4"/>
          <c:tx>
            <c:strRef>
              <c:f>'Meldunek tygodniowy'!$C$112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tygodniowy'!$L$112:$U$112</c:f>
              <c:numCache>
                <c:formatCode>#,##0</c:formatCode>
                <c:ptCount val="10"/>
                <c:pt idx="0">
                  <c:v>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7A4-48D5-A444-6ABCC5C9DF83}"/>
            </c:ext>
          </c:extLst>
        </c:ser>
        <c:ser>
          <c:idx val="4"/>
          <c:order val="5"/>
          <c:tx>
            <c:strRef>
              <c:f>'Meldunek tygodniowy'!$C$113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tygodniowy'!$L$113:$U$113</c:f>
              <c:numCache>
                <c:formatCode>#,##0</c:formatCode>
                <c:ptCount val="10"/>
                <c:pt idx="0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7A4-48D5-A444-6ABCC5C9DF83}"/>
            </c:ext>
          </c:extLst>
        </c:ser>
        <c:ser>
          <c:idx val="5"/>
          <c:order val="6"/>
          <c:tx>
            <c:strRef>
              <c:f>'Meldunek tygodniowy'!$C$114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tygodniowy'!$L$114:$U$114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7A4-48D5-A444-6ABCC5C9DF83}"/>
            </c:ext>
          </c:extLst>
        </c:ser>
        <c:ser>
          <c:idx val="6"/>
          <c:order val="7"/>
          <c:tx>
            <c:strRef>
              <c:f>'Meldunek tygodniowy'!$C$115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tygodniowy'!$L$115:$U$115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7A4-48D5-A444-6ABCC5C9DF83}"/>
            </c:ext>
          </c:extLst>
        </c:ser>
        <c:ser>
          <c:idx val="7"/>
          <c:order val="8"/>
          <c:tx>
            <c:strRef>
              <c:f>'Meldunek tygodniowy'!$C$116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tygodniowy'!$L$116:$U$116</c:f>
              <c:numCache>
                <c:formatCode>#,##0</c:formatCode>
                <c:ptCount val="10"/>
                <c:pt idx="0">
                  <c:v>14</c:v>
                </c:pt>
                <c:pt idx="2">
                  <c:v>3</c:v>
                </c:pt>
                <c:pt idx="3">
                  <c:v>0</c:v>
                </c:pt>
                <c:pt idx="4">
                  <c:v>5</c:v>
                </c:pt>
                <c:pt idx="5">
                  <c:v>0</c:v>
                </c:pt>
                <c:pt idx="6">
                  <c:v>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7A4-48D5-A444-6ABCC5C9DF83}"/>
            </c:ext>
          </c:extLst>
        </c:ser>
        <c:ser>
          <c:idx val="9"/>
          <c:order val="9"/>
          <c:tx>
            <c:strRef>
              <c:f>'Meldunek tygodniowy'!$C$117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tygodniowy'!$L$117:$U$117</c:f>
              <c:numCache>
                <c:formatCode>#,##0</c:formatCode>
                <c:ptCount val="10"/>
                <c:pt idx="0">
                  <c:v>2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7A4-48D5-A444-6ABCC5C9DF83}"/>
            </c:ext>
          </c:extLst>
        </c:ser>
        <c:ser>
          <c:idx val="10"/>
          <c:order val="10"/>
          <c:tx>
            <c:strRef>
              <c:f>'Meldunek tygodniowy'!$C$118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tygodniowy'!$L$118:$U$118</c:f>
              <c:numCache>
                <c:formatCode>#,##0</c:formatCode>
                <c:ptCount val="10"/>
                <c:pt idx="0">
                  <c:v>2098</c:v>
                </c:pt>
                <c:pt idx="2">
                  <c:v>737</c:v>
                </c:pt>
                <c:pt idx="3">
                  <c:v>16</c:v>
                </c:pt>
                <c:pt idx="4">
                  <c:v>160</c:v>
                </c:pt>
                <c:pt idx="5">
                  <c:v>154</c:v>
                </c:pt>
                <c:pt idx="6">
                  <c:v>42</c:v>
                </c:pt>
                <c:pt idx="7">
                  <c:v>0</c:v>
                </c:pt>
                <c:pt idx="8">
                  <c:v>150</c:v>
                </c:pt>
                <c:pt idx="9">
                  <c:v>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7A4-48D5-A444-6ABCC5C9DF83}"/>
            </c:ext>
          </c:extLst>
        </c:ser>
        <c:ser>
          <c:idx val="11"/>
          <c:order val="11"/>
          <c:tx>
            <c:strRef>
              <c:f>'Meldunek tygodniowy'!$C$119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tygodniowy'!$L$119:$U$119</c:f>
              <c:numCache>
                <c:formatCode>#,##0</c:formatCode>
                <c:ptCount val="10"/>
                <c:pt idx="0">
                  <c:v>20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7A4-48D5-A444-6ABCC5C9DF83}"/>
            </c:ext>
          </c:extLst>
        </c:ser>
        <c:ser>
          <c:idx val="12"/>
          <c:order val="12"/>
          <c:tx>
            <c:strRef>
              <c:f>'Meldunek tygodniowy'!$C$120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tygodniowy'!$L$120:$U$120</c:f>
              <c:numCache>
                <c:formatCode>#,##0</c:formatCode>
                <c:ptCount val="10"/>
                <c:pt idx="0">
                  <c:v>8</c:v>
                </c:pt>
                <c:pt idx="2">
                  <c:v>8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7A4-48D5-A444-6ABCC5C9DF83}"/>
            </c:ext>
          </c:extLst>
        </c:ser>
        <c:ser>
          <c:idx val="13"/>
          <c:order val="13"/>
          <c:tx>
            <c:strRef>
              <c:f>'Meldunek tygodniowy'!$C$121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tygodniowy'!$L$121:$U$121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7A4-48D5-A444-6ABCC5C9DF83}"/>
            </c:ext>
          </c:extLst>
        </c:ser>
        <c:ser>
          <c:idx val="14"/>
          <c:order val="14"/>
          <c:tx>
            <c:strRef>
              <c:f>'Meldunek tygodniowy'!$C$122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tygodniowy'!$L$122:$U$122</c:f>
              <c:numCache>
                <c:formatCode>#,##0</c:formatCode>
                <c:ptCount val="10"/>
                <c:pt idx="0">
                  <c:v>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7A4-48D5-A444-6ABCC5C9D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67320976"/>
        <c:axId val="167324112"/>
        <c:axId val="0"/>
      </c:bar3DChart>
      <c:catAx>
        <c:axId val="167320976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7324112"/>
        <c:crosses val="autoZero"/>
        <c:auto val="1"/>
        <c:lblAlgn val="ctr"/>
        <c:lblOffset val="100"/>
        <c:noMultiLvlLbl val="0"/>
      </c:catAx>
      <c:valAx>
        <c:axId val="16732411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73209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tygodniowy'!$C$259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tygodniowy'!$G$257:$J$258,'Meldunek tygodniowy'!$K$257:$N$258,'Meldunek tygodniowy'!$O$257:$R$258)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tygodniowy'!$G$259:$R$259</c:f>
              <c:numCache>
                <c:formatCode>General</c:formatCode>
                <c:ptCount val="12"/>
                <c:pt idx="0">
                  <c:v>57</c:v>
                </c:pt>
                <c:pt idx="2">
                  <c:v>174</c:v>
                </c:pt>
                <c:pt idx="4">
                  <c:v>35</c:v>
                </c:pt>
                <c:pt idx="6">
                  <c:v>79</c:v>
                </c:pt>
                <c:pt idx="8">
                  <c:v>4</c:v>
                </c:pt>
                <c:pt idx="1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13-4314-81FA-DC2E566F3C15}"/>
            </c:ext>
          </c:extLst>
        </c:ser>
        <c:ser>
          <c:idx val="1"/>
          <c:order val="1"/>
          <c:tx>
            <c:strRef>
              <c:f>'Meldunek tygodniowy'!$C$260</c:f>
              <c:strCache>
                <c:ptCount val="1"/>
                <c:pt idx="0">
                  <c:v>TURCJA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tygodniowy'!$G$257:$J$258,'Meldunek tygodniowy'!$K$257:$N$258,'Meldunek tygodniowy'!$O$257:$R$258)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tygodniowy'!$G$260:$R$260</c:f>
              <c:numCache>
                <c:formatCode>General</c:formatCode>
                <c:ptCount val="12"/>
                <c:pt idx="0">
                  <c:v>11</c:v>
                </c:pt>
                <c:pt idx="2">
                  <c:v>18</c:v>
                </c:pt>
                <c:pt idx="4">
                  <c:v>0</c:v>
                </c:pt>
                <c:pt idx="6">
                  <c:v>0</c:v>
                </c:pt>
                <c:pt idx="8">
                  <c:v>4</c:v>
                </c:pt>
                <c:pt idx="1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13-4314-81FA-DC2E566F3C15}"/>
            </c:ext>
          </c:extLst>
        </c:ser>
        <c:ser>
          <c:idx val="2"/>
          <c:order val="2"/>
          <c:tx>
            <c:strRef>
              <c:f>'Meldunek tygodniowy'!$C$261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tygodniowy'!$G$257:$J$258,'Meldunek tygodniowy'!$K$257:$N$258,'Meldunek tygodniowy'!$O$257:$R$258)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tygodniowy'!$G$261:$R$261</c:f>
              <c:numCache>
                <c:formatCode>General</c:formatCode>
                <c:ptCount val="12"/>
                <c:pt idx="0">
                  <c:v>5</c:v>
                </c:pt>
                <c:pt idx="2">
                  <c:v>5</c:v>
                </c:pt>
                <c:pt idx="4">
                  <c:v>7</c:v>
                </c:pt>
                <c:pt idx="6">
                  <c:v>15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13-4314-81FA-DC2E566F3C15}"/>
            </c:ext>
          </c:extLst>
        </c:ser>
        <c:ser>
          <c:idx val="3"/>
          <c:order val="3"/>
          <c:tx>
            <c:strRef>
              <c:f>'Meldunek tygodniowy'!$C$262</c:f>
              <c:strCache>
                <c:ptCount val="1"/>
                <c:pt idx="0">
                  <c:v>GRUZJA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tygodniowy'!$G$257:$J$258,'Meldunek tygodniowy'!$K$257:$N$258,'Meldunek tygodniowy'!$O$257:$R$258)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tygodniowy'!$G$262:$R$262</c:f>
              <c:numCache>
                <c:formatCode>General</c:formatCode>
                <c:ptCount val="12"/>
                <c:pt idx="0">
                  <c:v>6</c:v>
                </c:pt>
                <c:pt idx="2">
                  <c:v>7</c:v>
                </c:pt>
                <c:pt idx="4">
                  <c:v>3</c:v>
                </c:pt>
                <c:pt idx="6">
                  <c:v>6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13-4314-81FA-DC2E566F3C15}"/>
            </c:ext>
          </c:extLst>
        </c:ser>
        <c:ser>
          <c:idx val="5"/>
          <c:order val="4"/>
          <c:tx>
            <c:strRef>
              <c:f>'Meldunek tygodniowy'!$C$263</c:f>
              <c:strCache>
                <c:ptCount val="1"/>
                <c:pt idx="0">
                  <c:v>KUBA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tygodniowy'!$G$263:$R$263</c:f>
              <c:numCache>
                <c:formatCode>General</c:formatCode>
                <c:ptCount val="12"/>
                <c:pt idx="0">
                  <c:v>7</c:v>
                </c:pt>
                <c:pt idx="2">
                  <c:v>8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513-4314-81FA-DC2E566F3C15}"/>
            </c:ext>
          </c:extLst>
        </c:ser>
        <c:ser>
          <c:idx val="4"/>
          <c:order val="5"/>
          <c:tx>
            <c:strRef>
              <c:f>'Meldunek tygodniowy'!$C$264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tygodniowy'!$G$257:$J$258,'Meldunek tygodniowy'!$K$257:$N$258,'Meldunek tygodniowy'!$O$257:$R$258)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tygodniowy'!$G$264:$R$264</c:f>
              <c:numCache>
                <c:formatCode>General</c:formatCode>
                <c:ptCount val="12"/>
                <c:pt idx="0">
                  <c:v>31</c:v>
                </c:pt>
                <c:pt idx="2">
                  <c:v>46</c:v>
                </c:pt>
                <c:pt idx="4">
                  <c:v>13</c:v>
                </c:pt>
                <c:pt idx="6">
                  <c:v>19</c:v>
                </c:pt>
                <c:pt idx="8">
                  <c:v>2</c:v>
                </c:pt>
                <c:pt idx="1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513-4314-81FA-DC2E566F3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67320192"/>
        <c:axId val="167329992"/>
        <c:axId val="0"/>
      </c:bar3DChart>
      <c:catAx>
        <c:axId val="1673201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167329992"/>
        <c:crosses val="autoZero"/>
        <c:auto val="1"/>
        <c:lblAlgn val="ctr"/>
        <c:lblOffset val="100"/>
        <c:noMultiLvlLbl val="0"/>
      </c:catAx>
      <c:valAx>
        <c:axId val="167329992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16732019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tygodniowy'!$G$24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01.11.2019 - 30.11.2019 r.</c:v>
                  </c:pt>
                </c:lvl>
              </c:multiLvlStrCache>
            </c:multiLvlStrRef>
          </c:cat>
          <c:val>
            <c:numRef>
              <c:f>('Meldunek tygodniowy'!$K$24,'Meldunek tygodniowy'!$M$24,'Meldunek tygodniowy'!$O$24,'Meldunek tygodniowy'!$Q$24)</c:f>
              <c:numCache>
                <c:formatCode>#,##0</c:formatCode>
                <c:ptCount val="4"/>
                <c:pt idx="0">
                  <c:v>20540</c:v>
                </c:pt>
                <c:pt idx="1">
                  <c:v>11077</c:v>
                </c:pt>
                <c:pt idx="2">
                  <c:v>2642</c:v>
                </c:pt>
                <c:pt idx="3">
                  <c:v>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09-4629-83D6-AFEACF05E9FB}"/>
            </c:ext>
          </c:extLst>
        </c:ser>
        <c:ser>
          <c:idx val="2"/>
          <c:order val="1"/>
          <c:tx>
            <c:strRef>
              <c:f>'Meldunek tygodniowy'!$G$25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01.11.2019 - 30.11.2019 r.</c:v>
                  </c:pt>
                </c:lvl>
              </c:multiLvlStrCache>
            </c:multiLvlStrRef>
          </c:cat>
          <c:val>
            <c:numRef>
              <c:f>('Meldunek tygodniowy'!$K$25,'Meldunek tygodniowy'!$M$25,'Meldunek tygodniowy'!$O$25,'Meldunek tygodniowy'!$Q$25)</c:f>
              <c:numCache>
                <c:formatCode>#,##0</c:formatCode>
                <c:ptCount val="4"/>
                <c:pt idx="0">
                  <c:v>1492</c:v>
                </c:pt>
                <c:pt idx="1">
                  <c:v>1010</c:v>
                </c:pt>
                <c:pt idx="2">
                  <c:v>215</c:v>
                </c:pt>
                <c:pt idx="3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09-4629-83D6-AFEACF05E9FB}"/>
            </c:ext>
          </c:extLst>
        </c:ser>
        <c:ser>
          <c:idx val="4"/>
          <c:order val="2"/>
          <c:tx>
            <c:strRef>
              <c:f>'Meldunek tygodniowy'!$G$26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01.11.2019 - 30.11.2019 r.</c:v>
                  </c:pt>
                </c:lvl>
              </c:multiLvlStrCache>
            </c:multiLvlStrRef>
          </c:cat>
          <c:val>
            <c:numRef>
              <c:f>('Meldunek tygodniowy'!$K$26,'Meldunek tygodniowy'!$M$26,'Meldunek tygodniowy'!$O$26,'Meldunek tygodniowy'!$Q$26)</c:f>
              <c:numCache>
                <c:formatCode>#,##0</c:formatCode>
                <c:ptCount val="4"/>
                <c:pt idx="0">
                  <c:v>262</c:v>
                </c:pt>
                <c:pt idx="1">
                  <c:v>173</c:v>
                </c:pt>
                <c:pt idx="2">
                  <c:v>40</c:v>
                </c:pt>
                <c:pt idx="3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09-4629-83D6-AFEACF05E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7322936"/>
        <c:axId val="167328816"/>
        <c:axId val="0"/>
      </c:bar3DChart>
      <c:catAx>
        <c:axId val="167322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7328816"/>
        <c:crosses val="autoZero"/>
        <c:auto val="1"/>
        <c:lblAlgn val="ctr"/>
        <c:lblOffset val="100"/>
        <c:noMultiLvlLbl val="0"/>
      </c:catAx>
      <c:valAx>
        <c:axId val="16732881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6732293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tygodniowy'!$D$188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tygodniowy'!$H$187:$K$187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tygodniowy'!$H$188:$K$188</c:f>
              <c:numCache>
                <c:formatCode>#,##0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CC3B-4746-B05A-2B4D2002C099}"/>
            </c:ext>
          </c:extLst>
        </c:ser>
        <c:ser>
          <c:idx val="1"/>
          <c:order val="1"/>
          <c:tx>
            <c:strRef>
              <c:f>'Meldunek tygodniowy'!$D$189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tygodniowy'!$H$187:$K$187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tygodniowy'!$H$189:$K$189</c:f>
              <c:numCache>
                <c:formatCode>#,##0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CC3B-4746-B05A-2B4D2002C099}"/>
            </c:ext>
          </c:extLst>
        </c:ser>
        <c:ser>
          <c:idx val="0"/>
          <c:order val="2"/>
          <c:tx>
            <c:strRef>
              <c:f>'Meldunek tygodniowy'!$D$190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tygodniowy'!$H$187:$K$187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tygodniowy'!$H$190:$K$190</c:f>
              <c:numCache>
                <c:formatCode>#,##0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CC3B-4746-B05A-2B4D2002C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7323328"/>
        <c:axId val="167324504"/>
        <c:axId val="581126856"/>
      </c:bar3DChart>
      <c:catAx>
        <c:axId val="167323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7324504"/>
        <c:crosses val="autoZero"/>
        <c:auto val="1"/>
        <c:lblAlgn val="ctr"/>
        <c:lblOffset val="100"/>
        <c:noMultiLvlLbl val="0"/>
      </c:catAx>
      <c:valAx>
        <c:axId val="167324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7323328"/>
        <c:crosses val="autoZero"/>
        <c:crossBetween val="between"/>
      </c:valAx>
      <c:serAx>
        <c:axId val="58112685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7324504"/>
        <c:crosses val="autoZero"/>
      </c:ser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tygodniowy'!$G$58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01.01.2019 - 30.11.2019 r.</c:v>
                  </c:pt>
                </c:lvl>
              </c:multiLvlStrCache>
            </c:multiLvlStrRef>
          </c:cat>
          <c:val>
            <c:numRef>
              <c:f>('Meldunek tygodniowy'!$K$58,'Meldunek tygodniowy'!$M$58,'Meldunek tygodniowy'!$O$58,'Meldunek tygodniowy'!$Q$58)</c:f>
              <c:numCache>
                <c:formatCode>#,##0</c:formatCode>
                <c:ptCount val="4"/>
                <c:pt idx="0">
                  <c:v>211614</c:v>
                </c:pt>
                <c:pt idx="1">
                  <c:v>128567</c:v>
                </c:pt>
                <c:pt idx="2">
                  <c:v>30182</c:v>
                </c:pt>
                <c:pt idx="3">
                  <c:v>8823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54-446C-AAEE-1DDD5DC60047}"/>
            </c:ext>
          </c:extLst>
        </c:ser>
        <c:ser>
          <c:idx val="2"/>
          <c:order val="1"/>
          <c:tx>
            <c:strRef>
              <c:f>'Meldunek tygodniowy'!$G$59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01.01.2019 - 30.11.2019 r.</c:v>
                  </c:pt>
                </c:lvl>
              </c:multiLvlStrCache>
            </c:multiLvlStrRef>
          </c:cat>
          <c:val>
            <c:numRef>
              <c:f>('Meldunek tygodniowy'!$K$59,'Meldunek tygodniowy'!$M$59,'Meldunek tygodniowy'!$O$59,'Meldunek tygodniowy'!$Q$59)</c:f>
              <c:numCache>
                <c:formatCode>#,##0</c:formatCode>
                <c:ptCount val="4"/>
                <c:pt idx="0">
                  <c:v>15979</c:v>
                </c:pt>
                <c:pt idx="1">
                  <c:v>13505</c:v>
                </c:pt>
                <c:pt idx="2">
                  <c:v>2560</c:v>
                </c:pt>
                <c:pt idx="3">
                  <c:v>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54-446C-AAEE-1DDD5DC60047}"/>
            </c:ext>
          </c:extLst>
        </c:ser>
        <c:ser>
          <c:idx val="4"/>
          <c:order val="2"/>
          <c:tx>
            <c:strRef>
              <c:f>'Meldunek tygodniowy'!$G$60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01.01.2019 - 30.11.2019 r.</c:v>
                  </c:pt>
                </c:lvl>
              </c:multiLvlStrCache>
            </c:multiLvlStrRef>
          </c:cat>
          <c:val>
            <c:numRef>
              <c:f>('Meldunek tygodniowy'!$K$60,'Meldunek tygodniowy'!$M$60,'Meldunek tygodniowy'!$O$60,'Meldunek tygodniowy'!$Q$60)</c:f>
              <c:numCache>
                <c:formatCode>#,##0</c:formatCode>
                <c:ptCount val="4"/>
                <c:pt idx="0">
                  <c:v>2465</c:v>
                </c:pt>
                <c:pt idx="1">
                  <c:v>1617</c:v>
                </c:pt>
                <c:pt idx="2">
                  <c:v>938</c:v>
                </c:pt>
                <c:pt idx="3">
                  <c:v>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54-446C-AAEE-1DDD5DC60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7324896"/>
        <c:axId val="167321368"/>
        <c:axId val="0"/>
      </c:bar3DChart>
      <c:catAx>
        <c:axId val="167324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7321368"/>
        <c:crosses val="autoZero"/>
        <c:auto val="1"/>
        <c:lblAlgn val="ctr"/>
        <c:lblOffset val="100"/>
        <c:noMultiLvlLbl val="0"/>
      </c:catAx>
      <c:valAx>
        <c:axId val="16732136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6732489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300</xdr:row>
      <xdr:rowOff>52389</xdr:rowOff>
    </xdr:from>
    <xdr:to>
      <xdr:col>24</xdr:col>
      <xdr:colOff>19051</xdr:colOff>
      <xdr:row>321</xdr:row>
      <xdr:rowOff>133351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420</xdr:row>
      <xdr:rowOff>65086</xdr:rowOff>
    </xdr:from>
    <xdr:to>
      <xdr:col>23</xdr:col>
      <xdr:colOff>9525</xdr:colOff>
      <xdr:row>434</xdr:row>
      <xdr:rowOff>133350</xdr:rowOff>
    </xdr:to>
    <xdr:graphicFrame macro="">
      <xdr:nvGraphicFramePr>
        <xdr:cNvPr id="35" name="Wykres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124</xdr:row>
      <xdr:rowOff>69397</xdr:rowOff>
    </xdr:from>
    <xdr:to>
      <xdr:col>23</xdr:col>
      <xdr:colOff>1</xdr:colOff>
      <xdr:row>146</xdr:row>
      <xdr:rowOff>123825</xdr:rowOff>
    </xdr:to>
    <xdr:graphicFrame macro="">
      <xdr:nvGraphicFramePr>
        <xdr:cNvPr id="38" name="Wykres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265</xdr:row>
      <xdr:rowOff>142193</xdr:rowOff>
    </xdr:from>
    <xdr:to>
      <xdr:col>23</xdr:col>
      <xdr:colOff>238126</xdr:colOff>
      <xdr:row>284</xdr:row>
      <xdr:rowOff>161925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28</xdr:row>
      <xdr:rowOff>9526</xdr:rowOff>
    </xdr:from>
    <xdr:to>
      <xdr:col>23</xdr:col>
      <xdr:colOff>9525</xdr:colOff>
      <xdr:row>42</xdr:row>
      <xdr:rowOff>180976</xdr:rowOff>
    </xdr:to>
    <xdr:graphicFrame macro="">
      <xdr:nvGraphicFramePr>
        <xdr:cNvPr id="5" name="Wykres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192</xdr:row>
      <xdr:rowOff>1</xdr:rowOff>
    </xdr:from>
    <xdr:to>
      <xdr:col>21</xdr:col>
      <xdr:colOff>238125</xdr:colOff>
      <xdr:row>207</xdr:row>
      <xdr:rowOff>152401</xdr:rowOff>
    </xdr:to>
    <xdr:graphicFrame macro="">
      <xdr:nvGraphicFramePr>
        <xdr:cNvPr id="7" name="Wykres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360</xdr:row>
      <xdr:rowOff>0</xdr:rowOff>
    </xdr:from>
    <xdr:to>
      <xdr:col>20</xdr:col>
      <xdr:colOff>234084</xdr:colOff>
      <xdr:row>360</xdr:row>
      <xdr:rowOff>95250</xdr:rowOff>
    </xdr:to>
    <xdr:sp macro="" textlink="">
      <xdr:nvSpPr>
        <xdr:cNvPr id="10" name="pole tekstowe 9"/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293</xdr:row>
      <xdr:rowOff>0</xdr:rowOff>
    </xdr:from>
    <xdr:ext cx="184731" cy="264560"/>
    <xdr:sp macro="" textlink="">
      <xdr:nvSpPr>
        <xdr:cNvPr id="18" name="pole tekstowe 17"/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66</xdr:row>
      <xdr:rowOff>0</xdr:rowOff>
    </xdr:from>
    <xdr:to>
      <xdr:col>22</xdr:col>
      <xdr:colOff>266700</xdr:colOff>
      <xdr:row>79</xdr:row>
      <xdr:rowOff>9525</xdr:rowOff>
    </xdr:to>
    <xdr:graphicFrame macro="">
      <xdr:nvGraphicFramePr>
        <xdr:cNvPr id="34" name="Wykres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10583</xdr:colOff>
      <xdr:row>323</xdr:row>
      <xdr:rowOff>31751</xdr:rowOff>
    </xdr:from>
    <xdr:to>
      <xdr:col>25</xdr:col>
      <xdr:colOff>21167</xdr:colOff>
      <xdr:row>333</xdr:row>
      <xdr:rowOff>21167</xdr:rowOff>
    </xdr:to>
    <xdr:sp macro="" textlink="">
      <xdr:nvSpPr>
        <xdr:cNvPr id="6" name="Prostokąt 5"/>
        <xdr:cNvSpPr/>
      </xdr:nvSpPr>
      <xdr:spPr>
        <a:xfrm>
          <a:off x="10583" y="16552334"/>
          <a:ext cx="93768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352</xdr:row>
      <xdr:rowOff>0</xdr:rowOff>
    </xdr:from>
    <xdr:to>
      <xdr:col>25</xdr:col>
      <xdr:colOff>10584</xdr:colOff>
      <xdr:row>360</xdr:row>
      <xdr:rowOff>0</xdr:rowOff>
    </xdr:to>
    <xdr:sp macro="" textlink="">
      <xdr:nvSpPr>
        <xdr:cNvPr id="22" name="Prostokąt 21"/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388</xdr:row>
      <xdr:rowOff>190499</xdr:rowOff>
    </xdr:from>
    <xdr:to>
      <xdr:col>25</xdr:col>
      <xdr:colOff>10584</xdr:colOff>
      <xdr:row>399</xdr:row>
      <xdr:rowOff>169332</xdr:rowOff>
    </xdr:to>
    <xdr:sp macro="" textlink="">
      <xdr:nvSpPr>
        <xdr:cNvPr id="23" name="Prostokąt 22"/>
        <xdr:cNvSpPr/>
      </xdr:nvSpPr>
      <xdr:spPr>
        <a:xfrm>
          <a:off x="0" y="30977416"/>
          <a:ext cx="93768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438</xdr:row>
      <xdr:rowOff>0</xdr:rowOff>
    </xdr:from>
    <xdr:to>
      <xdr:col>25</xdr:col>
      <xdr:colOff>10584</xdr:colOff>
      <xdr:row>448</xdr:row>
      <xdr:rowOff>179916</xdr:rowOff>
    </xdr:to>
    <xdr:sp macro="" textlink="">
      <xdr:nvSpPr>
        <xdr:cNvPr id="24" name="Prostokąt 23"/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89</xdr:row>
      <xdr:rowOff>190499</xdr:rowOff>
    </xdr:from>
    <xdr:to>
      <xdr:col>25</xdr:col>
      <xdr:colOff>10584</xdr:colOff>
      <xdr:row>99</xdr:row>
      <xdr:rowOff>10582</xdr:rowOff>
    </xdr:to>
    <xdr:sp macro="" textlink="">
      <xdr:nvSpPr>
        <xdr:cNvPr id="25" name="Prostokąt 24"/>
        <xdr:cNvSpPr/>
      </xdr:nvSpPr>
      <xdr:spPr>
        <a:xfrm>
          <a:off x="0" y="59721749"/>
          <a:ext cx="9376834" cy="17250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151</xdr:row>
      <xdr:rowOff>0</xdr:rowOff>
    </xdr:from>
    <xdr:to>
      <xdr:col>25</xdr:col>
      <xdr:colOff>10584</xdr:colOff>
      <xdr:row>156</xdr:row>
      <xdr:rowOff>179916</xdr:rowOff>
    </xdr:to>
    <xdr:sp macro="" textlink="">
      <xdr:nvSpPr>
        <xdr:cNvPr id="26" name="Prostokąt 25"/>
        <xdr:cNvSpPr/>
      </xdr:nvSpPr>
      <xdr:spPr>
        <a:xfrm>
          <a:off x="0" y="73331917"/>
          <a:ext cx="9376834" cy="1132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174</xdr:row>
      <xdr:rowOff>0</xdr:rowOff>
    </xdr:from>
    <xdr:to>
      <xdr:col>25</xdr:col>
      <xdr:colOff>10584</xdr:colOff>
      <xdr:row>182</xdr:row>
      <xdr:rowOff>0</xdr:rowOff>
    </xdr:to>
    <xdr:sp macro="" textlink="">
      <xdr:nvSpPr>
        <xdr:cNvPr id="27" name="Prostokąt 26"/>
        <xdr:cNvSpPr/>
      </xdr:nvSpPr>
      <xdr:spPr>
        <a:xfrm>
          <a:off x="0" y="77734583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209</xdr:row>
      <xdr:rowOff>0</xdr:rowOff>
    </xdr:from>
    <xdr:to>
      <xdr:col>25</xdr:col>
      <xdr:colOff>10584</xdr:colOff>
      <xdr:row>217</xdr:row>
      <xdr:rowOff>0</xdr:rowOff>
    </xdr:to>
    <xdr:sp macro="" textlink="">
      <xdr:nvSpPr>
        <xdr:cNvPr id="30" name="Prostokąt 29"/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239</xdr:row>
      <xdr:rowOff>0</xdr:rowOff>
    </xdr:from>
    <xdr:to>
      <xdr:col>25</xdr:col>
      <xdr:colOff>10584</xdr:colOff>
      <xdr:row>248</xdr:row>
      <xdr:rowOff>10584</xdr:rowOff>
    </xdr:to>
    <xdr:sp macro="" textlink="">
      <xdr:nvSpPr>
        <xdr:cNvPr id="31" name="Prostokąt 30"/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453</xdr:row>
      <xdr:rowOff>190499</xdr:rowOff>
    </xdr:from>
    <xdr:to>
      <xdr:col>25</xdr:col>
      <xdr:colOff>10584</xdr:colOff>
      <xdr:row>479</xdr:row>
      <xdr:rowOff>21166</xdr:rowOff>
    </xdr:to>
    <xdr:sp macro="" textlink="">
      <xdr:nvSpPr>
        <xdr:cNvPr id="32" name="Prostokąt 31"/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name="AHDPROD_SP_Meldunek_sekcja_VII" connectionId="17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name="AHDPROD_SP_Meldunek_sekcja_III_tab_1" connectionId="6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name="AHDPROD_SP_Meldunek_sekcja_III_tab_2" connectionId="7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name="AHDPROD_SP_Meldunek_sekcja_IV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name="AHDPROD_SP_Meldunek_sekcja_V_tab_1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name="AHDPROD_SP_Meldunek_sekcja_V_tab_2" connectionId="12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name="AHDPROD_SP_Meldunek_sekcja_V_tab_3" connectionId="13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name="AHDPROD_SP_Meldunek_sekcja_V_tab_4" connectionId="14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name="AHDPROD_SP_Meldunek_sekcja_VI_tab_1" connectionId="1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name="AHDPROD_SP_Meldunek_sekcja_VI_tab_2" connectionId="16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name="AHDPROD_SP_Meldunek_sekcja_VIII" connectionId="18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name="AHDPROD_SP_Meldunek_sekcja_I_tab_1" connectionId="2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name="AHDPROD_SP_Meldunek_sekcja_I_tab_2" connectionId="3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name="AHDPROD_SP_Meldunek_sekcja_II_tab_1" connectionId="4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name="AHDPROD_SP_Meldunek_sekcja_II_tab_2" connectionId="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name="AHDPROD_SP_Meldunek_parametry" connectionId="1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name="AHDPROD_SP_Meldunek_sekcja_IX_tab_1" connectionId="9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name="AHDPROD_SP_Meldunek_sekcja_IX_tab_2" connectionId="10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8" name="Tabela_AHDPROD_SP_Meldunek_sekcja_VII" displayName="Tabela_AHDPROD_SP_Meldunek_sekcja_VII" ref="A1:C12" tableType="queryTable" totalsRowShown="0">
  <autoFilter ref="A1:C12"/>
  <tableColumns count="3">
    <tableColumn id="1" uniqueName="1" name="Lp" queryTableFieldId="1"/>
    <tableColumn id="2" uniqueName="2" name="Czynnosc" queryTableFieldId="2"/>
    <tableColumn id="3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5" name="Tabela_AHDPROD_SP_Meldunek_sekcja_III_tab_1" displayName="Tabela_AHDPROD_SP_Meldunek_sekcja_III_tab_1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" name="Tabela_AHDPROD_SP_Meldunek_sekcja_III_tab_2" displayName="Tabela_AHDPROD_SP_Meldunek_sekcja_III_tab_2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7" name="Tabela_AHDPROD_SP_Meldunek_sekcja_IV" displayName="Tabela_AHDPROD_SP_Meldunek_sekcja_IV" ref="A1:C26" tableType="queryTable" totalsRowShown="0">
  <autoFilter ref="A1:C26"/>
  <tableColumns count="3">
    <tableColumn id="1" uniqueName="1" name="Ilosc" queryTableFieldId="1"/>
    <tableColumn id="2" uniqueName="2" name="Cudzoziemcy" queryTableFieldId="2"/>
    <tableColumn id="3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8" name="Tabela_AHDPROD_SP_Meldunek_sekcja_V_tab_1" displayName="Tabela_AHDPROD_SP_Meldunek_sekcja_V_tab_1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9" name="Tabela_AHDPROD_SP_Meldunek_sekcja_V_tab_2" displayName="Tabela_AHDPROD_SP_Meldunek_sekcja_V_tab_2" ref="A1:D9" tableType="queryTable" totalsRowShown="0">
  <autoFilter ref="A1:D9"/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0" name="Tabela_AHDPROD_SP_Meldunek_sekcja_V_tab_3" displayName="Tabela_AHDPROD_SP_Meldunek_sekcja_V_tab_3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1" name="Tabela_AHDPROD_SP_Meldunek_sekcja_V_tab_4" displayName="Tabela_AHDPROD_SP_Meldunek_sekcja_V_tab_4" ref="A1:D9" tableType="queryTable" totalsRowShown="0">
  <autoFilter ref="A1:D9"/>
  <sortState ref="A2:D9">
    <sortCondition ref="D2:D9"/>
    <sortCondition ref="C2:C9"/>
  </sortState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2" name="Tabela_AHDPROD_SP_Meldunek_sekcja_VI_tab_1" displayName="Tabela_AHDPROD_SP_Meldunek_sekcja_VI_tab_1" ref="A1:E145" tableType="queryTable" totalsRowShown="0">
  <autoFilter ref="A1:E145"/>
  <tableColumns count="5">
    <tableColumn id="1" uniqueName="1" name="Lp" queryTableFieldId="1"/>
    <tableColumn id="2" uniqueName="2" name="Sprawa" queryTableFieldId="2"/>
    <tableColumn id="3" uniqueName="3" name="Liczba" queryTableFieldId="3"/>
    <tableColumn id="4" uniqueName="4" name="Opis" queryTableFieldId="4"/>
    <tableColumn id="5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3" name="Tabela_AHDPROD_SP_Meldunek_sekcja_VI_tab_2" displayName="Tabela_AHDPROD_SP_Meldunek_sekcja_VI_tab_2" ref="A1:D4" tableType="queryTable" totalsRowShown="0">
  <autoFilter ref="A1:D4"/>
  <tableColumns count="4">
    <tableColumn id="1" uniqueName="1" name="Lp" queryTableFieldId="1"/>
    <tableColumn id="2" uniqueName="2" name="Liczba" queryTableFieldId="2"/>
    <tableColumn id="3" uniqueName="3" name="Sprawa" queryTableFieldId="3"/>
    <tableColumn id="4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Tabela_AHDPROD_SP_Meldunek_sekcja_VIII" displayName="Tabela_AHDPROD_SP_Meldunek_sekcja_VIII" ref="A1:D4" tableType="queryTable" totalsRowShown="0">
  <autoFilter ref="A1:D4"/>
  <tableColumns count="4">
    <tableColumn id="1" uniqueName="1" name="Lp" queryTableFieldId="1"/>
    <tableColumn id="2" uniqueName="2" name="Wnioskujacy" queryTableFieldId="2"/>
    <tableColumn id="3" uniqueName="3" name="Wnioski" queryTableFieldId="3"/>
    <tableColumn id="4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a_AHDPROD_SP_Meldunek_sekcja_I_tab_1" displayName="Tabela_AHDPROD_SP_Meldunek_sekcja_I_tab_1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_AHDPROD_SP_Meldunek_sekcja_I_tab_2" displayName="Tabela_AHDPROD_SP_Meldunek_sekcja_I_tab_2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_AHDPROD_SP_Meldunek_sekcja_II_tab_1" displayName="Tabela_AHDPROD_SP_Meldunek_sekcja_II_tab_1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IN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ela_AHDPROD_SP_Meldunek_sekcja_II_tab_2" displayName="Tabela_AHDPROD_SP_Meldunek_sekcja_II_tab_2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OUT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6" name="Tabela_AHDPROD_SP_Meldunek_parametry" displayName="Tabela_AHDPROD_SP_Meldunek_parametry" ref="A1:C2" tableType="queryTable" totalsRowShown="0">
  <autoFilter ref="A1:C2"/>
  <tableColumns count="3">
    <tableColumn id="1" uniqueName="1" name="Kolumna1" queryTableFieldId="1"/>
    <tableColumn id="2" uniqueName="2" name="Kolumna2" queryTableFieldId="2"/>
    <tableColumn id="3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4" name="Tabela_AHDPROD_SP_Meldunek_sekcja_IX_tab_1" displayName="Tabela_AHDPROD_SP_Meldunek_sekcja_IX_tab_1" ref="A1:D13" tableType="queryTable" totalsRowShown="0">
  <autoFilter ref="A1:D13"/>
  <sortState ref="A2:D13">
    <sortCondition ref="B2:B13"/>
    <sortCondition ref="D2:D13"/>
    <sortCondition ref="C2:C13"/>
  </sortState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5" name="Tabela_AHDPROD_SP_Meldunek_sekcja_IX_tab_2" displayName="Tabela_AHDPROD_SP_Meldunek_sekcja_IX_tab_2" ref="A1:D13" tableType="queryTable" totalsRowShown="0">
  <autoFilter ref="A1:D13"/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C491"/>
  <sheetViews>
    <sheetView showGridLines="0" tabSelected="1" zoomScaleNormal="100" zoomScalePageLayoutView="70" workbookViewId="0">
      <selection activeCell="AK8" sqref="AK8"/>
    </sheetView>
  </sheetViews>
  <sheetFormatPr defaultColWidth="4.140625" defaultRowHeight="15" x14ac:dyDescent="0.25"/>
  <cols>
    <col min="1" max="24" width="5" style="3" customWidth="1"/>
    <col min="25" max="25" width="3.85546875" style="6" customWidth="1"/>
    <col min="26" max="16384" width="4.140625" style="3"/>
  </cols>
  <sheetData>
    <row r="1" spans="1:29" x14ac:dyDescent="0.25">
      <c r="T1" s="304"/>
      <c r="U1" s="305"/>
      <c r="V1" s="305"/>
      <c r="W1" s="305"/>
      <c r="X1" s="305"/>
      <c r="Y1" s="305"/>
      <c r="Z1" s="305"/>
      <c r="AA1" s="305"/>
      <c r="AB1" s="305"/>
      <c r="AC1" s="305"/>
    </row>
    <row r="2" spans="1:29" x14ac:dyDescent="0.25">
      <c r="Q2" s="5"/>
      <c r="T2" s="305"/>
      <c r="U2" s="305"/>
      <c r="V2" s="305"/>
      <c r="W2" s="305"/>
      <c r="X2" s="305"/>
      <c r="Y2" s="305"/>
      <c r="Z2" s="305"/>
      <c r="AA2" s="305"/>
      <c r="AB2" s="305"/>
      <c r="AC2" s="305"/>
    </row>
    <row r="3" spans="1:29" x14ac:dyDescent="0.25">
      <c r="T3" s="305"/>
      <c r="U3" s="305"/>
      <c r="V3" s="305"/>
      <c r="W3" s="305"/>
      <c r="X3" s="305"/>
      <c r="Y3" s="305"/>
      <c r="Z3" s="305"/>
      <c r="AA3" s="305"/>
      <c r="AB3" s="305"/>
      <c r="AC3" s="305"/>
    </row>
    <row r="4" spans="1:29" x14ac:dyDescent="0.25">
      <c r="T4" s="305"/>
      <c r="U4" s="305"/>
      <c r="V4" s="305"/>
      <c r="W4" s="305"/>
      <c r="X4" s="305"/>
      <c r="Y4" s="305"/>
      <c r="Z4" s="305"/>
      <c r="AA4" s="305"/>
      <c r="AB4" s="305"/>
      <c r="AC4" s="305"/>
    </row>
    <row r="5" spans="1:29" x14ac:dyDescent="0.25">
      <c r="E5" s="292" t="s">
        <v>69</v>
      </c>
      <c r="F5" s="292"/>
      <c r="G5" s="292"/>
      <c r="H5" s="292"/>
      <c r="I5" s="292"/>
      <c r="J5" s="292"/>
      <c r="K5" s="292"/>
      <c r="L5" s="292"/>
      <c r="M5" s="292"/>
      <c r="N5" s="292"/>
      <c r="O5" s="292"/>
      <c r="P5" s="292"/>
      <c r="Q5" s="292"/>
      <c r="T5" s="305"/>
      <c r="U5" s="305"/>
      <c r="V5" s="305"/>
      <c r="W5" s="305"/>
      <c r="X5" s="305"/>
      <c r="Y5" s="305"/>
      <c r="Z5" s="305"/>
      <c r="AA5" s="305"/>
      <c r="AB5" s="305"/>
      <c r="AC5" s="305"/>
    </row>
    <row r="6" spans="1:29" x14ac:dyDescent="0.25">
      <c r="E6" s="292"/>
      <c r="F6" s="292"/>
      <c r="G6" s="292"/>
      <c r="H6" s="292"/>
      <c r="I6" s="292"/>
      <c r="J6" s="292"/>
      <c r="K6" s="292"/>
      <c r="L6" s="292"/>
      <c r="M6" s="292"/>
      <c r="N6" s="292"/>
      <c r="O6" s="292"/>
      <c r="P6" s="292"/>
      <c r="Q6" s="292"/>
      <c r="T6" s="305"/>
      <c r="U6" s="305"/>
      <c r="V6" s="305"/>
      <c r="W6" s="305"/>
      <c r="X6" s="305"/>
      <c r="Y6" s="305"/>
      <c r="Z6" s="305"/>
      <c r="AA6" s="305"/>
      <c r="AB6" s="305"/>
      <c r="AC6" s="305"/>
    </row>
    <row r="7" spans="1:29" x14ac:dyDescent="0.25">
      <c r="E7" s="292"/>
      <c r="F7" s="292"/>
      <c r="G7" s="292"/>
      <c r="H7" s="292"/>
      <c r="I7" s="292"/>
      <c r="J7" s="292"/>
      <c r="K7" s="292"/>
      <c r="L7" s="292"/>
      <c r="M7" s="292"/>
      <c r="N7" s="292"/>
      <c r="O7" s="292"/>
      <c r="P7" s="292"/>
      <c r="Q7" s="292"/>
      <c r="T7" s="305"/>
      <c r="U7" s="305"/>
      <c r="V7" s="305"/>
      <c r="W7" s="305"/>
      <c r="X7" s="305"/>
      <c r="Y7" s="305"/>
      <c r="Z7" s="305"/>
      <c r="AA7" s="305"/>
      <c r="AB7" s="305"/>
      <c r="AC7" s="305"/>
    </row>
    <row r="8" spans="1:29" x14ac:dyDescent="0.25">
      <c r="E8" s="292"/>
      <c r="F8" s="292"/>
      <c r="G8" s="292"/>
      <c r="H8" s="292"/>
      <c r="I8" s="292"/>
      <c r="J8" s="292"/>
      <c r="K8" s="292"/>
      <c r="L8" s="292"/>
      <c r="M8" s="292"/>
      <c r="N8" s="292"/>
      <c r="O8" s="292"/>
      <c r="P8" s="292"/>
      <c r="Q8" s="292"/>
      <c r="T8" s="305"/>
      <c r="U8" s="305"/>
      <c r="V8" s="305"/>
      <c r="W8" s="305"/>
      <c r="X8" s="305"/>
      <c r="Y8" s="305"/>
      <c r="Z8" s="305"/>
      <c r="AA8" s="305"/>
      <c r="AB8" s="305"/>
      <c r="AC8" s="305"/>
    </row>
    <row r="9" spans="1:29" ht="19.5" x14ac:dyDescent="0.3">
      <c r="E9" s="293" t="str">
        <f>CONCATENATE("w okresie ",Arkusz18!A2," - ",Arkusz18!B2," r.")</f>
        <v>w okresie 01.11.2019 - 30.11.2019 r.</v>
      </c>
      <c r="F9" s="293"/>
      <c r="G9" s="293"/>
      <c r="H9" s="293"/>
      <c r="I9" s="293"/>
      <c r="J9" s="293"/>
      <c r="K9" s="293"/>
      <c r="L9" s="293"/>
      <c r="M9" s="293"/>
      <c r="N9" s="293"/>
      <c r="O9" s="293"/>
      <c r="P9" s="293"/>
      <c r="Q9" s="293"/>
      <c r="T9" s="305"/>
      <c r="U9" s="305"/>
      <c r="V9" s="305"/>
      <c r="W9" s="305"/>
      <c r="X9" s="305"/>
      <c r="Y9" s="305"/>
      <c r="Z9" s="305"/>
      <c r="AA9" s="305"/>
      <c r="AB9" s="305"/>
      <c r="AC9" s="305"/>
    </row>
    <row r="10" spans="1:29" x14ac:dyDescent="0.25">
      <c r="T10" s="305"/>
      <c r="U10" s="305"/>
      <c r="V10" s="305"/>
      <c r="W10" s="305"/>
      <c r="X10" s="305"/>
      <c r="Y10" s="305"/>
      <c r="Z10" s="305"/>
      <c r="AA10" s="305"/>
      <c r="AB10" s="305"/>
      <c r="AC10" s="305"/>
    </row>
    <row r="11" spans="1:29" x14ac:dyDescent="0.25">
      <c r="T11" s="305"/>
      <c r="U11" s="305"/>
      <c r="V11" s="305"/>
      <c r="W11" s="305"/>
      <c r="X11" s="305"/>
      <c r="Y11" s="305"/>
      <c r="Z11" s="305"/>
      <c r="AA11" s="305"/>
      <c r="AB11" s="305"/>
      <c r="AC11" s="305"/>
    </row>
    <row r="12" spans="1:29" x14ac:dyDescent="0.25">
      <c r="T12" s="305"/>
      <c r="U12" s="305"/>
      <c r="V12" s="305"/>
      <c r="W12" s="305"/>
      <c r="X12" s="305"/>
      <c r="Y12" s="305"/>
      <c r="Z12" s="305"/>
      <c r="AA12" s="305"/>
      <c r="AB12" s="305"/>
      <c r="AC12" s="305"/>
    </row>
    <row r="13" spans="1:29" x14ac:dyDescent="0.25">
      <c r="T13" s="305"/>
      <c r="U13" s="305"/>
      <c r="V13" s="305"/>
      <c r="W13" s="305"/>
      <c r="X13" s="305"/>
      <c r="Y13" s="305"/>
      <c r="Z13" s="305"/>
      <c r="AA13" s="305"/>
      <c r="AB13" s="305"/>
      <c r="AC13" s="305"/>
    </row>
    <row r="14" spans="1:29" x14ac:dyDescent="0.25">
      <c r="T14" s="305"/>
      <c r="U14" s="305"/>
      <c r="V14" s="305"/>
      <c r="W14" s="305"/>
      <c r="X14" s="305"/>
      <c r="Y14" s="305"/>
      <c r="Z14" s="305"/>
      <c r="AA14" s="305"/>
      <c r="AB14" s="305"/>
      <c r="AC14" s="305"/>
    </row>
    <row r="15" spans="1:29" ht="18.75" x14ac:dyDescent="0.25">
      <c r="A15" s="8" t="s">
        <v>73</v>
      </c>
      <c r="T15" s="305"/>
      <c r="U15" s="305"/>
      <c r="V15" s="305"/>
      <c r="W15" s="305"/>
      <c r="X15" s="305"/>
      <c r="Y15" s="305"/>
      <c r="Z15" s="305"/>
      <c r="AA15" s="305"/>
      <c r="AB15" s="305"/>
      <c r="AC15" s="305"/>
    </row>
    <row r="16" spans="1:29" ht="18.75" x14ac:dyDescent="0.25">
      <c r="A16" s="8"/>
    </row>
    <row r="18" spans="1:26" x14ac:dyDescent="0.25">
      <c r="A18" s="127" t="s">
        <v>146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</row>
    <row r="19" spans="1:26" x14ac:dyDescent="0.25">
      <c r="A19" s="127"/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</row>
    <row r="20" spans="1:26" x14ac:dyDescent="0.25">
      <c r="A20" s="127"/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</row>
    <row r="21" spans="1:26" ht="15.75" thickBot="1" x14ac:dyDescent="0.3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</row>
    <row r="22" spans="1:26" ht="28.5" customHeight="1" x14ac:dyDescent="0.25">
      <c r="G22" s="79" t="s">
        <v>2</v>
      </c>
      <c r="H22" s="80"/>
      <c r="I22" s="80"/>
      <c r="J22" s="80"/>
      <c r="K22" s="80" t="s">
        <v>3</v>
      </c>
      <c r="L22" s="80"/>
      <c r="M22" s="83" t="str">
        <f>CONCATENATE("decyzje ",Arkusz18!A2," - ",Arkusz18!B2," r.")</f>
        <v>decyzje 01.11.2019 - 30.11.2019 r.</v>
      </c>
      <c r="N22" s="83"/>
      <c r="O22" s="83"/>
      <c r="P22" s="83"/>
      <c r="Q22" s="83"/>
      <c r="R22" s="84"/>
    </row>
    <row r="23" spans="1:26" ht="60" customHeight="1" x14ac:dyDescent="0.25">
      <c r="G23" s="81"/>
      <c r="H23" s="82"/>
      <c r="I23" s="82"/>
      <c r="J23" s="82"/>
      <c r="K23" s="82"/>
      <c r="L23" s="82"/>
      <c r="M23" s="85" t="s">
        <v>25</v>
      </c>
      <c r="N23" s="85"/>
      <c r="O23" s="85" t="s">
        <v>26</v>
      </c>
      <c r="P23" s="85"/>
      <c r="Q23" s="85" t="s">
        <v>27</v>
      </c>
      <c r="R23" s="100"/>
    </row>
    <row r="24" spans="1:26" x14ac:dyDescent="0.25">
      <c r="G24" s="216" t="s">
        <v>37</v>
      </c>
      <c r="H24" s="217"/>
      <c r="I24" s="217"/>
      <c r="J24" s="217"/>
      <c r="K24" s="166">
        <f>Arkusz9!B5</f>
        <v>20540</v>
      </c>
      <c r="L24" s="166"/>
      <c r="M24" s="106">
        <f>Arkusz9!B3</f>
        <v>11077</v>
      </c>
      <c r="N24" s="106"/>
      <c r="O24" s="106">
        <f>Arkusz9!B2</f>
        <v>2642</v>
      </c>
      <c r="P24" s="106"/>
      <c r="Q24" s="106">
        <f>Arkusz9!B4</f>
        <v>731</v>
      </c>
      <c r="R24" s="107"/>
    </row>
    <row r="25" spans="1:26" x14ac:dyDescent="0.25">
      <c r="G25" s="254" t="s">
        <v>38</v>
      </c>
      <c r="H25" s="255"/>
      <c r="I25" s="255"/>
      <c r="J25" s="255"/>
      <c r="K25" s="253">
        <f>Arkusz9!B13</f>
        <v>1492</v>
      </c>
      <c r="L25" s="253"/>
      <c r="M25" s="258">
        <f>Arkusz9!B11</f>
        <v>1010</v>
      </c>
      <c r="N25" s="258"/>
      <c r="O25" s="258">
        <f>Arkusz9!B10</f>
        <v>215</v>
      </c>
      <c r="P25" s="258"/>
      <c r="Q25" s="258">
        <f>Arkusz9!B12</f>
        <v>62</v>
      </c>
      <c r="R25" s="259"/>
    </row>
    <row r="26" spans="1:26" ht="15.75" thickBot="1" x14ac:dyDescent="0.3">
      <c r="G26" s="93" t="s">
        <v>24</v>
      </c>
      <c r="H26" s="94"/>
      <c r="I26" s="94"/>
      <c r="J26" s="94"/>
      <c r="K26" s="215">
        <f>Arkusz9!B9</f>
        <v>262</v>
      </c>
      <c r="L26" s="215"/>
      <c r="M26" s="213">
        <f>Arkusz9!B7</f>
        <v>173</v>
      </c>
      <c r="N26" s="213"/>
      <c r="O26" s="213">
        <f>Arkusz9!B6</f>
        <v>40</v>
      </c>
      <c r="P26" s="213"/>
      <c r="Q26" s="213">
        <f>Arkusz9!B8</f>
        <v>32</v>
      </c>
      <c r="R26" s="214"/>
    </row>
    <row r="27" spans="1:26" ht="15.75" thickBot="1" x14ac:dyDescent="0.3">
      <c r="G27" s="290" t="s">
        <v>75</v>
      </c>
      <c r="H27" s="291"/>
      <c r="I27" s="291"/>
      <c r="J27" s="291"/>
      <c r="K27" s="256">
        <f>SUM(K24:K26)</f>
        <v>22294</v>
      </c>
      <c r="L27" s="256"/>
      <c r="M27" s="256">
        <f>SUM(M24:M26)</f>
        <v>12260</v>
      </c>
      <c r="N27" s="256"/>
      <c r="O27" s="256">
        <f>SUM(O24:O26)</f>
        <v>2897</v>
      </c>
      <c r="P27" s="256"/>
      <c r="Q27" s="256">
        <f>SUM(Q24:Q26)</f>
        <v>825</v>
      </c>
      <c r="R27" s="257"/>
    </row>
    <row r="31" spans="1:26" x14ac:dyDescent="0.25">
      <c r="V31" s="11"/>
      <c r="W31" s="11"/>
      <c r="Z31" s="11"/>
    </row>
    <row r="37" spans="7:26" x14ac:dyDescent="0.25">
      <c r="V37" s="24"/>
      <c r="W37" s="24"/>
      <c r="X37" s="24"/>
      <c r="Y37" s="26"/>
      <c r="Z37" s="24"/>
    </row>
    <row r="38" spans="7:26" x14ac:dyDescent="0.25">
      <c r="V38" s="24"/>
      <c r="W38" s="24"/>
      <c r="X38" s="24"/>
      <c r="Y38" s="26"/>
      <c r="Z38" s="24"/>
    </row>
    <row r="39" spans="7:26" x14ac:dyDescent="0.25">
      <c r="V39" s="24"/>
      <c r="W39" s="24"/>
      <c r="X39" s="24"/>
      <c r="Y39" s="26"/>
      <c r="Z39" s="24"/>
    </row>
    <row r="40" spans="7:26" x14ac:dyDescent="0.25">
      <c r="V40" s="24"/>
      <c r="W40" s="24"/>
      <c r="X40" s="24"/>
      <c r="Y40" s="26"/>
      <c r="Z40" s="24"/>
    </row>
    <row r="41" spans="7:26" x14ac:dyDescent="0.25">
      <c r="V41" s="24"/>
      <c r="W41" s="24"/>
      <c r="X41" s="24"/>
      <c r="Y41" s="26"/>
      <c r="Z41" s="24"/>
    </row>
    <row r="42" spans="7:26" x14ac:dyDescent="0.25">
      <c r="V42" s="24"/>
      <c r="W42" s="24"/>
      <c r="X42" s="24"/>
      <c r="Y42" s="26"/>
      <c r="Z42" s="24"/>
    </row>
    <row r="43" spans="7:26" x14ac:dyDescent="0.25">
      <c r="V43" s="24"/>
      <c r="W43" s="24"/>
      <c r="X43" s="24"/>
      <c r="Y43" s="26"/>
      <c r="Z43" s="24"/>
    </row>
    <row r="44" spans="7:26" x14ac:dyDescent="0.25">
      <c r="V44" s="24"/>
      <c r="W44" s="24"/>
      <c r="X44" s="24"/>
      <c r="Y44" s="26"/>
      <c r="Z44" s="24"/>
    </row>
    <row r="45" spans="7:26" ht="15.75" thickBot="1" x14ac:dyDescent="0.3">
      <c r="V45" s="24"/>
      <c r="W45" s="24"/>
      <c r="X45" s="24"/>
      <c r="Y45" s="26"/>
      <c r="Z45" s="24"/>
    </row>
    <row r="46" spans="7:26" ht="63.75" customHeight="1" x14ac:dyDescent="0.25">
      <c r="G46" s="67" t="s">
        <v>2</v>
      </c>
      <c r="H46" s="68"/>
      <c r="I46" s="68"/>
      <c r="J46" s="68"/>
      <c r="K46" s="68"/>
      <c r="L46" s="68"/>
      <c r="M46" s="68"/>
      <c r="N46" s="68"/>
      <c r="O46" s="71" t="s">
        <v>3</v>
      </c>
      <c r="P46" s="71"/>
      <c r="Q46" s="62" t="s">
        <v>80</v>
      </c>
      <c r="R46" s="63"/>
      <c r="U46" s="24"/>
      <c r="V46" s="24"/>
      <c r="W46" s="24"/>
      <c r="X46" s="24"/>
      <c r="Y46" s="26"/>
    </row>
    <row r="47" spans="7:26" x14ac:dyDescent="0.25">
      <c r="G47" s="69"/>
      <c r="H47" s="70"/>
      <c r="I47" s="70"/>
      <c r="J47" s="70"/>
      <c r="K47" s="70"/>
      <c r="L47" s="70"/>
      <c r="M47" s="70"/>
      <c r="N47" s="70"/>
      <c r="O47" s="72"/>
      <c r="P47" s="72"/>
      <c r="Q47" s="64"/>
      <c r="R47" s="65"/>
      <c r="U47" s="24"/>
      <c r="V47" s="24"/>
      <c r="W47" s="24"/>
      <c r="X47" s="24"/>
      <c r="Y47" s="26"/>
    </row>
    <row r="48" spans="7:26" x14ac:dyDescent="0.25">
      <c r="G48" s="73" t="s">
        <v>76</v>
      </c>
      <c r="H48" s="74"/>
      <c r="I48" s="74"/>
      <c r="J48" s="74"/>
      <c r="K48" s="74"/>
      <c r="L48" s="74"/>
      <c r="M48" s="74"/>
      <c r="N48" s="74"/>
      <c r="O48" s="75">
        <f>Arkusz10!A2</f>
        <v>655</v>
      </c>
      <c r="P48" s="75"/>
      <c r="Q48" s="52">
        <f>Arkusz10!A3</f>
        <v>805</v>
      </c>
      <c r="R48" s="53"/>
      <c r="U48" s="24"/>
      <c r="V48" s="24"/>
      <c r="W48" s="24"/>
      <c r="X48" s="24"/>
      <c r="Y48" s="26"/>
    </row>
    <row r="49" spans="7:26" x14ac:dyDescent="0.25">
      <c r="G49" s="76" t="s">
        <v>77</v>
      </c>
      <c r="H49" s="77"/>
      <c r="I49" s="77"/>
      <c r="J49" s="77"/>
      <c r="K49" s="77"/>
      <c r="L49" s="77"/>
      <c r="M49" s="77"/>
      <c r="N49" s="77"/>
      <c r="O49" s="78">
        <f>Arkusz10!A4</f>
        <v>60</v>
      </c>
      <c r="P49" s="78"/>
      <c r="Q49" s="58">
        <f>Arkusz10!A5</f>
        <v>155</v>
      </c>
      <c r="R49" s="59"/>
      <c r="U49" s="24"/>
      <c r="V49" s="24"/>
      <c r="W49" s="24"/>
      <c r="X49" s="24"/>
      <c r="Y49" s="26"/>
    </row>
    <row r="50" spans="7:26" x14ac:dyDescent="0.25">
      <c r="G50" s="73" t="s">
        <v>78</v>
      </c>
      <c r="H50" s="74"/>
      <c r="I50" s="74"/>
      <c r="J50" s="74"/>
      <c r="K50" s="74"/>
      <c r="L50" s="74"/>
      <c r="M50" s="74"/>
      <c r="N50" s="74"/>
      <c r="O50" s="75">
        <f>Arkusz10!A6</f>
        <v>36</v>
      </c>
      <c r="P50" s="75"/>
      <c r="Q50" s="52">
        <f>Arkusz10!A7</f>
        <v>39</v>
      </c>
      <c r="R50" s="53"/>
      <c r="U50" s="24"/>
      <c r="V50" s="24"/>
      <c r="W50" s="24"/>
      <c r="X50" s="24"/>
      <c r="Y50" s="26"/>
    </row>
    <row r="51" spans="7:26" ht="15.75" thickBot="1" x14ac:dyDescent="0.3">
      <c r="G51" s="96" t="s">
        <v>79</v>
      </c>
      <c r="H51" s="97"/>
      <c r="I51" s="97"/>
      <c r="J51" s="97"/>
      <c r="K51" s="97"/>
      <c r="L51" s="97"/>
      <c r="M51" s="97"/>
      <c r="N51" s="97"/>
      <c r="O51" s="95">
        <f>Arkusz10!A8</f>
        <v>1</v>
      </c>
      <c r="P51" s="95"/>
      <c r="Q51" s="54">
        <f>Arkusz10!A9</f>
        <v>1</v>
      </c>
      <c r="R51" s="55"/>
      <c r="U51" s="24"/>
      <c r="V51" s="24"/>
      <c r="W51" s="24"/>
      <c r="X51" s="24"/>
      <c r="Y51" s="26"/>
    </row>
    <row r="52" spans="7:26" ht="15.75" thickBot="1" x14ac:dyDescent="0.3">
      <c r="G52" s="98" t="s">
        <v>75</v>
      </c>
      <c r="H52" s="99"/>
      <c r="I52" s="99"/>
      <c r="J52" s="99"/>
      <c r="K52" s="99"/>
      <c r="L52" s="99"/>
      <c r="M52" s="99"/>
      <c r="N52" s="99"/>
      <c r="O52" s="60">
        <f>SUM(O48:O51)</f>
        <v>752</v>
      </c>
      <c r="P52" s="60"/>
      <c r="Q52" s="56">
        <f>SUM(Q48:Q51)</f>
        <v>1000</v>
      </c>
      <c r="R52" s="57"/>
      <c r="U52" s="24"/>
      <c r="V52" s="24"/>
      <c r="W52" s="24"/>
      <c r="X52" s="24"/>
      <c r="Y52" s="26"/>
    </row>
    <row r="53" spans="7:26" x14ac:dyDescent="0.25">
      <c r="V53" s="24"/>
      <c r="W53" s="24"/>
      <c r="X53" s="24"/>
      <c r="Y53" s="26"/>
      <c r="Z53" s="24"/>
    </row>
    <row r="54" spans="7:26" x14ac:dyDescent="0.25">
      <c r="V54" s="24"/>
      <c r="W54" s="24"/>
      <c r="X54" s="24"/>
      <c r="Y54" s="26"/>
      <c r="Z54" s="24"/>
    </row>
    <row r="55" spans="7:26" ht="15.75" thickBot="1" x14ac:dyDescent="0.3">
      <c r="V55" s="24"/>
      <c r="W55" s="24"/>
      <c r="X55" s="24"/>
      <c r="Y55" s="26"/>
      <c r="Z55" s="24"/>
    </row>
    <row r="56" spans="7:26" ht="33" customHeight="1" x14ac:dyDescent="0.25">
      <c r="G56" s="79" t="s">
        <v>2</v>
      </c>
      <c r="H56" s="80"/>
      <c r="I56" s="80"/>
      <c r="J56" s="80"/>
      <c r="K56" s="80" t="s">
        <v>3</v>
      </c>
      <c r="L56" s="80"/>
      <c r="M56" s="83" t="str">
        <f>CONCATENATE("decyzje ",Arkusz18!C2," - ",Arkusz18!B2," r.")</f>
        <v>decyzje 01.01.2019 - 30.11.2019 r.</v>
      </c>
      <c r="N56" s="83"/>
      <c r="O56" s="83"/>
      <c r="P56" s="83"/>
      <c r="Q56" s="83"/>
      <c r="R56" s="84"/>
      <c r="V56" s="24"/>
      <c r="W56" s="24"/>
      <c r="X56" s="24"/>
      <c r="Y56" s="26"/>
      <c r="Z56" s="24"/>
    </row>
    <row r="57" spans="7:26" ht="63.75" customHeight="1" x14ac:dyDescent="0.25">
      <c r="G57" s="81"/>
      <c r="H57" s="82"/>
      <c r="I57" s="82"/>
      <c r="J57" s="82"/>
      <c r="K57" s="82"/>
      <c r="L57" s="82"/>
      <c r="M57" s="85" t="s">
        <v>25</v>
      </c>
      <c r="N57" s="85"/>
      <c r="O57" s="85" t="s">
        <v>26</v>
      </c>
      <c r="P57" s="85"/>
      <c r="Q57" s="85" t="s">
        <v>27</v>
      </c>
      <c r="R57" s="100"/>
      <c r="V57" s="24"/>
      <c r="W57" s="24"/>
      <c r="X57" s="24"/>
      <c r="Y57" s="26"/>
      <c r="Z57" s="24"/>
    </row>
    <row r="58" spans="7:26" x14ac:dyDescent="0.25">
      <c r="G58" s="216" t="s">
        <v>37</v>
      </c>
      <c r="H58" s="217"/>
      <c r="I58" s="217"/>
      <c r="J58" s="217"/>
      <c r="K58" s="166">
        <f>Arkusz11!B5</f>
        <v>211614</v>
      </c>
      <c r="L58" s="166"/>
      <c r="M58" s="106">
        <f>Arkusz11!B3</f>
        <v>128567</v>
      </c>
      <c r="N58" s="106"/>
      <c r="O58" s="106">
        <f>Arkusz11!B2</f>
        <v>30182</v>
      </c>
      <c r="P58" s="106"/>
      <c r="Q58" s="106">
        <f>Arkusz11!B4</f>
        <v>8823</v>
      </c>
      <c r="R58" s="107"/>
      <c r="V58" s="24"/>
      <c r="W58" s="24"/>
      <c r="X58" s="24"/>
      <c r="Y58" s="26"/>
      <c r="Z58" s="24"/>
    </row>
    <row r="59" spans="7:26" x14ac:dyDescent="0.25">
      <c r="G59" s="254" t="s">
        <v>38</v>
      </c>
      <c r="H59" s="255"/>
      <c r="I59" s="255"/>
      <c r="J59" s="255"/>
      <c r="K59" s="253">
        <f>Arkusz11!B13</f>
        <v>15979</v>
      </c>
      <c r="L59" s="253"/>
      <c r="M59" s="258">
        <f>Arkusz11!B11</f>
        <v>13505</v>
      </c>
      <c r="N59" s="258"/>
      <c r="O59" s="258">
        <f>Arkusz11!B10</f>
        <v>2560</v>
      </c>
      <c r="P59" s="258"/>
      <c r="Q59" s="258">
        <f>Arkusz11!B12</f>
        <v>738</v>
      </c>
      <c r="R59" s="259"/>
      <c r="V59" s="24"/>
      <c r="W59" s="24"/>
      <c r="X59" s="24"/>
      <c r="Y59" s="26"/>
      <c r="Z59" s="24"/>
    </row>
    <row r="60" spans="7:26" ht="15.75" thickBot="1" x14ac:dyDescent="0.3">
      <c r="G60" s="93" t="s">
        <v>24</v>
      </c>
      <c r="H60" s="94"/>
      <c r="I60" s="94"/>
      <c r="J60" s="94"/>
      <c r="K60" s="215">
        <f>Arkusz11!B9</f>
        <v>2465</v>
      </c>
      <c r="L60" s="215"/>
      <c r="M60" s="213">
        <f>Arkusz11!B7</f>
        <v>1617</v>
      </c>
      <c r="N60" s="213"/>
      <c r="O60" s="213">
        <f>Arkusz11!B6</f>
        <v>938</v>
      </c>
      <c r="P60" s="213"/>
      <c r="Q60" s="213">
        <f>Arkusz11!B8</f>
        <v>386</v>
      </c>
      <c r="R60" s="214"/>
      <c r="V60" s="24"/>
      <c r="W60" s="24"/>
      <c r="X60" s="24"/>
      <c r="Y60" s="26"/>
      <c r="Z60" s="24"/>
    </row>
    <row r="61" spans="7:26" ht="15.75" thickBot="1" x14ac:dyDescent="0.3">
      <c r="G61" s="290" t="s">
        <v>75</v>
      </c>
      <c r="H61" s="291"/>
      <c r="I61" s="291"/>
      <c r="J61" s="291"/>
      <c r="K61" s="256">
        <f>SUM(K58:L60)</f>
        <v>230058</v>
      </c>
      <c r="L61" s="256"/>
      <c r="M61" s="256">
        <f t="shared" ref="M61" si="0">SUM(M58:N60)</f>
        <v>143689</v>
      </c>
      <c r="N61" s="256"/>
      <c r="O61" s="256">
        <f t="shared" ref="O61" si="1">SUM(O58:P60)</f>
        <v>33680</v>
      </c>
      <c r="P61" s="256"/>
      <c r="Q61" s="256">
        <f t="shared" ref="Q61" si="2">SUM(Q58:R60)</f>
        <v>9947</v>
      </c>
      <c r="R61" s="257"/>
      <c r="V61" s="24"/>
      <c r="W61" s="24"/>
      <c r="X61" s="24"/>
      <c r="Y61" s="26"/>
      <c r="Z61" s="24"/>
    </row>
    <row r="62" spans="7:26" x14ac:dyDescent="0.25">
      <c r="V62" s="24"/>
      <c r="W62" s="24"/>
      <c r="X62" s="24"/>
      <c r="Y62" s="26"/>
      <c r="Z62" s="24"/>
    </row>
    <row r="63" spans="7:26" x14ac:dyDescent="0.25">
      <c r="V63" s="24"/>
      <c r="W63" s="24"/>
      <c r="X63" s="24"/>
      <c r="Y63" s="26"/>
      <c r="Z63" s="24"/>
    </row>
    <row r="64" spans="7:26" x14ac:dyDescent="0.25">
      <c r="V64" s="24"/>
      <c r="W64" s="24"/>
      <c r="X64" s="24"/>
      <c r="Y64" s="26"/>
      <c r="Z64" s="24"/>
    </row>
    <row r="66" spans="14:26" x14ac:dyDescent="0.25">
      <c r="N66" s="27"/>
      <c r="O66" s="27"/>
      <c r="P66" s="27"/>
      <c r="Q66" s="27"/>
      <c r="R66" s="27"/>
      <c r="S66" s="27"/>
      <c r="T66" s="27"/>
      <c r="U66" s="27"/>
      <c r="V66" s="28"/>
      <c r="W66" s="27"/>
      <c r="X66" s="29"/>
      <c r="Y66" s="30"/>
      <c r="Z66" s="29"/>
    </row>
    <row r="81" spans="1:25" ht="15.75" thickBot="1" x14ac:dyDescent="0.3"/>
    <row r="82" spans="1:25" ht="57.75" customHeight="1" x14ac:dyDescent="0.25">
      <c r="G82" s="67" t="s">
        <v>2</v>
      </c>
      <c r="H82" s="68"/>
      <c r="I82" s="68"/>
      <c r="J82" s="68"/>
      <c r="K82" s="68"/>
      <c r="L82" s="68"/>
      <c r="M82" s="68"/>
      <c r="N82" s="68"/>
      <c r="O82" s="71" t="s">
        <v>3</v>
      </c>
      <c r="P82" s="71"/>
      <c r="Q82" s="62" t="s">
        <v>80</v>
      </c>
      <c r="R82" s="63"/>
    </row>
    <row r="83" spans="1:25" x14ac:dyDescent="0.25">
      <c r="G83" s="69"/>
      <c r="H83" s="70"/>
      <c r="I83" s="70"/>
      <c r="J83" s="70"/>
      <c r="K83" s="70"/>
      <c r="L83" s="70"/>
      <c r="M83" s="70"/>
      <c r="N83" s="70"/>
      <c r="O83" s="72"/>
      <c r="P83" s="72"/>
      <c r="Q83" s="64"/>
      <c r="R83" s="65"/>
    </row>
    <row r="84" spans="1:25" x14ac:dyDescent="0.25">
      <c r="G84" s="73" t="s">
        <v>76</v>
      </c>
      <c r="H84" s="74"/>
      <c r="I84" s="74"/>
      <c r="J84" s="74"/>
      <c r="K84" s="74"/>
      <c r="L84" s="74"/>
      <c r="M84" s="74"/>
      <c r="N84" s="74"/>
      <c r="O84" s="75">
        <f>Arkusz12!A2</f>
        <v>7058</v>
      </c>
      <c r="P84" s="75"/>
      <c r="Q84" s="52">
        <f>Arkusz12!A3</f>
        <v>7190</v>
      </c>
      <c r="R84" s="53"/>
    </row>
    <row r="85" spans="1:25" x14ac:dyDescent="0.25">
      <c r="G85" s="76" t="s">
        <v>77</v>
      </c>
      <c r="H85" s="77"/>
      <c r="I85" s="77"/>
      <c r="J85" s="77"/>
      <c r="K85" s="77"/>
      <c r="L85" s="77"/>
      <c r="M85" s="77"/>
      <c r="N85" s="77"/>
      <c r="O85" s="78">
        <f>Arkusz12!A4</f>
        <v>793</v>
      </c>
      <c r="P85" s="78"/>
      <c r="Q85" s="58">
        <f>Arkusz12!A5</f>
        <v>1618</v>
      </c>
      <c r="R85" s="59"/>
    </row>
    <row r="86" spans="1:25" x14ac:dyDescent="0.25">
      <c r="G86" s="73" t="s">
        <v>78</v>
      </c>
      <c r="H86" s="74"/>
      <c r="I86" s="74"/>
      <c r="J86" s="74"/>
      <c r="K86" s="74"/>
      <c r="L86" s="74"/>
      <c r="M86" s="74"/>
      <c r="N86" s="74"/>
      <c r="O86" s="75">
        <f>Arkusz12!A6</f>
        <v>309</v>
      </c>
      <c r="P86" s="75"/>
      <c r="Q86" s="52">
        <f>Arkusz12!A7</f>
        <v>324</v>
      </c>
      <c r="R86" s="53"/>
    </row>
    <row r="87" spans="1:25" ht="15.75" thickBot="1" x14ac:dyDescent="0.3">
      <c r="G87" s="96" t="s">
        <v>79</v>
      </c>
      <c r="H87" s="97"/>
      <c r="I87" s="97"/>
      <c r="J87" s="97"/>
      <c r="K87" s="97"/>
      <c r="L87" s="97"/>
      <c r="M87" s="97"/>
      <c r="N87" s="97"/>
      <c r="O87" s="95">
        <f>Arkusz12!A8</f>
        <v>14</v>
      </c>
      <c r="P87" s="95"/>
      <c r="Q87" s="54">
        <f>Arkusz12!A9</f>
        <v>19</v>
      </c>
      <c r="R87" s="55"/>
    </row>
    <row r="88" spans="1:25" ht="15.75" thickBot="1" x14ac:dyDescent="0.3">
      <c r="G88" s="98" t="s">
        <v>75</v>
      </c>
      <c r="H88" s="99"/>
      <c r="I88" s="99"/>
      <c r="J88" s="99"/>
      <c r="K88" s="99"/>
      <c r="L88" s="99"/>
      <c r="M88" s="99"/>
      <c r="N88" s="99"/>
      <c r="O88" s="60">
        <f>SUM(O84:P87)</f>
        <v>8174</v>
      </c>
      <c r="P88" s="60"/>
      <c r="Q88" s="60">
        <f>SUM(Q84:R87)</f>
        <v>9151</v>
      </c>
      <c r="R88" s="61"/>
    </row>
    <row r="91" spans="1:25" x14ac:dyDescent="0.25">
      <c r="A91" s="126" t="s">
        <v>125</v>
      </c>
      <c r="B91" s="126"/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6"/>
      <c r="Q91" s="126"/>
      <c r="R91" s="126"/>
      <c r="S91" s="126"/>
      <c r="T91" s="126"/>
      <c r="U91" s="126"/>
      <c r="V91" s="126"/>
      <c r="W91" s="126"/>
      <c r="X91" s="126"/>
      <c r="Y91" s="126"/>
    </row>
    <row r="92" spans="1:25" x14ac:dyDescent="0.25">
      <c r="A92" s="126"/>
      <c r="B92" s="126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6"/>
      <c r="Q92" s="126"/>
      <c r="R92" s="126"/>
      <c r="S92" s="126"/>
      <c r="T92" s="126"/>
      <c r="U92" s="126"/>
      <c r="V92" s="126"/>
      <c r="W92" s="126"/>
      <c r="X92" s="126"/>
      <c r="Y92" s="126"/>
    </row>
    <row r="93" spans="1:25" x14ac:dyDescent="0.25">
      <c r="A93" s="126"/>
      <c r="B93" s="126"/>
      <c r="C93" s="126"/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6"/>
      <c r="Q93" s="126"/>
      <c r="R93" s="126"/>
      <c r="S93" s="126"/>
      <c r="T93" s="126"/>
      <c r="U93" s="126"/>
      <c r="V93" s="126"/>
      <c r="W93" s="126"/>
      <c r="X93" s="126"/>
      <c r="Y93" s="126"/>
    </row>
    <row r="94" spans="1:25" x14ac:dyDescent="0.25">
      <c r="A94" s="126"/>
      <c r="B94" s="126"/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6"/>
      <c r="Q94" s="126"/>
      <c r="R94" s="126"/>
      <c r="S94" s="126"/>
      <c r="T94" s="126"/>
      <c r="U94" s="126"/>
      <c r="V94" s="126"/>
      <c r="W94" s="126"/>
      <c r="X94" s="126"/>
      <c r="Y94" s="126"/>
    </row>
    <row r="95" spans="1:25" x14ac:dyDescent="0.25">
      <c r="A95" s="126"/>
      <c r="B95" s="126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6"/>
      <c r="Q95" s="126"/>
      <c r="R95" s="126"/>
      <c r="S95" s="126"/>
      <c r="T95" s="126"/>
      <c r="U95" s="126"/>
      <c r="V95" s="126"/>
      <c r="W95" s="126"/>
      <c r="X95" s="126"/>
      <c r="Y95" s="126"/>
    </row>
    <row r="96" spans="1:25" x14ac:dyDescent="0.25">
      <c r="A96" s="126"/>
      <c r="B96" s="126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6"/>
      <c r="Q96" s="126"/>
      <c r="R96" s="126"/>
      <c r="S96" s="126"/>
      <c r="T96" s="126"/>
      <c r="U96" s="126"/>
      <c r="V96" s="126"/>
      <c r="W96" s="126"/>
      <c r="X96" s="126"/>
      <c r="Y96" s="126"/>
    </row>
    <row r="97" spans="1:26" x14ac:dyDescent="0.25">
      <c r="A97" s="126"/>
      <c r="B97" s="126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6"/>
      <c r="Q97" s="126"/>
      <c r="R97" s="126"/>
      <c r="S97" s="126"/>
      <c r="T97" s="126"/>
      <c r="U97" s="126"/>
      <c r="V97" s="126"/>
      <c r="W97" s="126"/>
      <c r="X97" s="126"/>
      <c r="Y97" s="126"/>
    </row>
    <row r="98" spans="1:26" x14ac:dyDescent="0.25">
      <c r="A98" s="126"/>
      <c r="B98" s="126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6"/>
      <c r="Q98" s="126"/>
      <c r="R98" s="126"/>
      <c r="S98" s="126"/>
      <c r="T98" s="126"/>
      <c r="U98" s="126"/>
      <c r="V98" s="126"/>
      <c r="W98" s="126"/>
      <c r="X98" s="126"/>
      <c r="Y98" s="126"/>
    </row>
    <row r="99" spans="1:26" x14ac:dyDescent="0.25">
      <c r="A99" s="126"/>
      <c r="B99" s="126"/>
      <c r="C99" s="126"/>
      <c r="D99" s="126"/>
      <c r="E99" s="126"/>
      <c r="F99" s="126"/>
      <c r="G99" s="126"/>
      <c r="H99" s="126"/>
      <c r="I99" s="126"/>
      <c r="J99" s="126"/>
      <c r="K99" s="126"/>
      <c r="L99" s="126"/>
      <c r="M99" s="126"/>
      <c r="N99" s="126"/>
      <c r="O99" s="126"/>
      <c r="P99" s="126"/>
      <c r="Q99" s="126"/>
      <c r="R99" s="126"/>
      <c r="S99" s="126"/>
      <c r="T99" s="126"/>
      <c r="U99" s="126"/>
      <c r="V99" s="126"/>
      <c r="W99" s="126"/>
      <c r="X99" s="126"/>
      <c r="Y99" s="126"/>
    </row>
    <row r="104" spans="1:26" ht="36" customHeight="1" x14ac:dyDescent="0.25">
      <c r="A104" s="127" t="s">
        <v>147</v>
      </c>
      <c r="B104" s="127"/>
      <c r="C104" s="127"/>
      <c r="D104" s="127"/>
      <c r="E104" s="127"/>
      <c r="F104" s="127"/>
      <c r="G104" s="127"/>
      <c r="H104" s="127"/>
      <c r="I104" s="127"/>
      <c r="J104" s="127"/>
      <c r="K104" s="127"/>
      <c r="L104" s="127"/>
      <c r="M104" s="127"/>
      <c r="N104" s="127"/>
      <c r="O104" s="127"/>
      <c r="P104" s="127"/>
      <c r="Q104" s="127"/>
      <c r="R104" s="127"/>
      <c r="S104" s="127"/>
      <c r="T104" s="127"/>
      <c r="U104" s="127"/>
    </row>
    <row r="105" spans="1:26" x14ac:dyDescent="0.25">
      <c r="A105" s="127"/>
      <c r="B105" s="127"/>
      <c r="C105" s="127"/>
      <c r="D105" s="127"/>
      <c r="E105" s="127"/>
      <c r="F105" s="127"/>
      <c r="G105" s="127"/>
      <c r="H105" s="127"/>
      <c r="I105" s="127"/>
      <c r="J105" s="127"/>
      <c r="K105" s="127"/>
      <c r="L105" s="127"/>
      <c r="M105" s="127"/>
      <c r="N105" s="127"/>
      <c r="O105" s="127"/>
      <c r="P105" s="127"/>
      <c r="Q105" s="127"/>
      <c r="R105" s="127"/>
      <c r="S105" s="127"/>
      <c r="T105" s="127"/>
      <c r="U105" s="127"/>
    </row>
    <row r="106" spans="1:26" ht="15.75" thickBot="1" x14ac:dyDescent="0.3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66" t="str">
        <f>CONCATENATE(Arkusz18!C2," - ",Arkusz18!B2," r.")</f>
        <v>01.01.2019 - 30.11.2019 r.</v>
      </c>
      <c r="M106" s="66"/>
      <c r="N106" s="66"/>
      <c r="O106" s="66"/>
      <c r="P106" s="66"/>
      <c r="Q106" s="66"/>
      <c r="R106" s="66"/>
      <c r="S106" s="66"/>
      <c r="T106" s="66"/>
      <c r="U106" s="66"/>
      <c r="V106" s="66"/>
    </row>
    <row r="107" spans="1:26" ht="187.5" x14ac:dyDescent="0.25">
      <c r="C107" s="211" t="s">
        <v>2</v>
      </c>
      <c r="D107" s="212"/>
      <c r="E107" s="212"/>
      <c r="F107" s="212"/>
      <c r="G107" s="212"/>
      <c r="H107" s="212"/>
      <c r="I107" s="212"/>
      <c r="J107" s="212"/>
      <c r="K107" s="212"/>
      <c r="L107" s="296" t="s">
        <v>82</v>
      </c>
      <c r="M107" s="296"/>
      <c r="N107" s="31" t="s">
        <v>12</v>
      </c>
      <c r="O107" s="31" t="s">
        <v>97</v>
      </c>
      <c r="P107" s="31" t="s">
        <v>87</v>
      </c>
      <c r="Q107" s="31" t="s">
        <v>56</v>
      </c>
      <c r="R107" s="31" t="s">
        <v>42</v>
      </c>
      <c r="S107" s="31" t="s">
        <v>4</v>
      </c>
      <c r="T107" s="31" t="s">
        <v>45</v>
      </c>
      <c r="U107" s="31" t="s">
        <v>86</v>
      </c>
      <c r="V107" s="296" t="s">
        <v>81</v>
      </c>
      <c r="W107" s="297"/>
      <c r="Y107" s="3"/>
      <c r="Z107" s="6"/>
    </row>
    <row r="108" spans="1:26" x14ac:dyDescent="0.25">
      <c r="C108" s="170" t="s">
        <v>37</v>
      </c>
      <c r="D108" s="171"/>
      <c r="E108" s="171"/>
      <c r="F108" s="171"/>
      <c r="G108" s="171"/>
      <c r="H108" s="171"/>
      <c r="I108" s="171"/>
      <c r="J108" s="171"/>
      <c r="K108" s="171"/>
      <c r="L108" s="106">
        <f>Arkusz13!C2</f>
        <v>13435</v>
      </c>
      <c r="M108" s="106"/>
      <c r="N108" s="32">
        <f>Arkusz13!C18</f>
        <v>1624</v>
      </c>
      <c r="O108" s="32">
        <f>Arkusz13!C34</f>
        <v>814</v>
      </c>
      <c r="P108" s="32">
        <f>Arkusz13!C50</f>
        <v>994</v>
      </c>
      <c r="Q108" s="32">
        <f>Arkusz13!C66</f>
        <v>213</v>
      </c>
      <c r="R108" s="32">
        <f>Arkusz13!C82</f>
        <v>0</v>
      </c>
      <c r="S108" s="32">
        <f>Arkusz13!C98</f>
        <v>0</v>
      </c>
      <c r="T108" s="32">
        <f>Arkusz13!C114</f>
        <v>0</v>
      </c>
      <c r="U108" s="32">
        <f>Arkusz13!C130-SUM(N108:T108)</f>
        <v>5473</v>
      </c>
      <c r="V108" s="166">
        <f t="shared" ref="V108:V122" si="3">SUM(N108:U108)</f>
        <v>9118</v>
      </c>
      <c r="W108" s="167"/>
      <c r="Y108" s="3"/>
      <c r="Z108" s="6"/>
    </row>
    <row r="109" spans="1:26" x14ac:dyDescent="0.25">
      <c r="C109" s="168" t="s">
        <v>38</v>
      </c>
      <c r="D109" s="169"/>
      <c r="E109" s="169"/>
      <c r="F109" s="169"/>
      <c r="G109" s="169"/>
      <c r="H109" s="169"/>
      <c r="I109" s="169"/>
      <c r="J109" s="169"/>
      <c r="K109" s="169"/>
      <c r="L109" s="106">
        <f>Arkusz13!C3</f>
        <v>742</v>
      </c>
      <c r="M109" s="106"/>
      <c r="N109" s="32">
        <f>Arkusz13!C19</f>
        <v>142</v>
      </c>
      <c r="O109" s="32">
        <f>Arkusz13!C35</f>
        <v>52</v>
      </c>
      <c r="P109" s="32">
        <f>Arkusz13!C51</f>
        <v>68</v>
      </c>
      <c r="Q109" s="32">
        <f>Arkusz13!C67</f>
        <v>20</v>
      </c>
      <c r="R109" s="32">
        <f>Arkusz13!C83</f>
        <v>0</v>
      </c>
      <c r="S109" s="32">
        <f>Arkusz13!C99</f>
        <v>0</v>
      </c>
      <c r="T109" s="32">
        <f>Arkusz13!C115</f>
        <v>0</v>
      </c>
      <c r="U109" s="32">
        <f>Arkusz13!C131-SUM(N109:T109)</f>
        <v>163</v>
      </c>
      <c r="V109" s="166">
        <f t="shared" si="3"/>
        <v>445</v>
      </c>
      <c r="W109" s="167"/>
      <c r="Y109" s="3"/>
      <c r="Z109" s="6"/>
    </row>
    <row r="110" spans="1:26" x14ac:dyDescent="0.25">
      <c r="C110" s="170" t="s">
        <v>39</v>
      </c>
      <c r="D110" s="171"/>
      <c r="E110" s="171"/>
      <c r="F110" s="171"/>
      <c r="G110" s="171"/>
      <c r="H110" s="171"/>
      <c r="I110" s="171"/>
      <c r="J110" s="171"/>
      <c r="K110" s="171"/>
      <c r="L110" s="106">
        <f>Arkusz13!C4</f>
        <v>464</v>
      </c>
      <c r="M110" s="106"/>
      <c r="N110" s="32">
        <f>Arkusz13!C20</f>
        <v>72</v>
      </c>
      <c r="O110" s="32">
        <f>Arkusz13!C36</f>
        <v>31</v>
      </c>
      <c r="P110" s="32">
        <f>Arkusz13!C52</f>
        <v>104</v>
      </c>
      <c r="Q110" s="32">
        <f>Arkusz13!C68</f>
        <v>0</v>
      </c>
      <c r="R110" s="32">
        <f>Arkusz13!C84</f>
        <v>0</v>
      </c>
      <c r="S110" s="32">
        <f>Arkusz13!C100</f>
        <v>0</v>
      </c>
      <c r="T110" s="32">
        <f>Arkusz13!C116</f>
        <v>0</v>
      </c>
      <c r="U110" s="32">
        <f>Arkusz13!C132-SUM(N110:T110)</f>
        <v>88</v>
      </c>
      <c r="V110" s="166">
        <f t="shared" si="3"/>
        <v>295</v>
      </c>
      <c r="W110" s="167"/>
      <c r="Y110" s="3"/>
      <c r="Z110" s="6"/>
    </row>
    <row r="111" spans="1:26" x14ac:dyDescent="0.25">
      <c r="C111" s="168" t="s">
        <v>40</v>
      </c>
      <c r="D111" s="169"/>
      <c r="E111" s="169"/>
      <c r="F111" s="169"/>
      <c r="G111" s="169"/>
      <c r="H111" s="169"/>
      <c r="I111" s="169"/>
      <c r="J111" s="169"/>
      <c r="K111" s="169"/>
      <c r="L111" s="106">
        <f>Arkusz13!C5</f>
        <v>11</v>
      </c>
      <c r="M111" s="106"/>
      <c r="N111" s="32">
        <f>Arkusz13!C21</f>
        <v>0</v>
      </c>
      <c r="O111" s="32">
        <f>Arkusz13!C37</f>
        <v>0</v>
      </c>
      <c r="P111" s="32">
        <f>Arkusz13!C53</f>
        <v>0</v>
      </c>
      <c r="Q111" s="32">
        <f>Arkusz13!C69</f>
        <v>0</v>
      </c>
      <c r="R111" s="32">
        <f>Arkusz13!C85</f>
        <v>0</v>
      </c>
      <c r="S111" s="32">
        <f>Arkusz13!C101</f>
        <v>0</v>
      </c>
      <c r="T111" s="32">
        <f>Arkusz13!C117</f>
        <v>0</v>
      </c>
      <c r="U111" s="32">
        <f>Arkusz13!C133-SUM(N111:T111)</f>
        <v>0</v>
      </c>
      <c r="V111" s="166">
        <f t="shared" si="3"/>
        <v>0</v>
      </c>
      <c r="W111" s="167"/>
      <c r="Y111" s="3"/>
      <c r="Z111" s="6"/>
    </row>
    <row r="112" spans="1:26" x14ac:dyDescent="0.25">
      <c r="C112" s="170" t="s">
        <v>41</v>
      </c>
      <c r="D112" s="171"/>
      <c r="E112" s="171"/>
      <c r="F112" s="171"/>
      <c r="G112" s="171"/>
      <c r="H112" s="171"/>
      <c r="I112" s="171"/>
      <c r="J112" s="171"/>
      <c r="K112" s="171"/>
      <c r="L112" s="106">
        <f>Arkusz13!C6</f>
        <v>5</v>
      </c>
      <c r="M112" s="106"/>
      <c r="N112" s="32">
        <f>Arkusz13!C22</f>
        <v>0</v>
      </c>
      <c r="O112" s="32">
        <f>Arkusz13!C38</f>
        <v>0</v>
      </c>
      <c r="P112" s="32">
        <f>Arkusz13!C54</f>
        <v>0</v>
      </c>
      <c r="Q112" s="32">
        <f>Arkusz13!C70</f>
        <v>0</v>
      </c>
      <c r="R112" s="32">
        <f>Arkusz13!C86</f>
        <v>0</v>
      </c>
      <c r="S112" s="32">
        <f>Arkusz13!C102</f>
        <v>0</v>
      </c>
      <c r="T112" s="32">
        <f>Arkusz13!C118</f>
        <v>0</v>
      </c>
      <c r="U112" s="32">
        <f>Arkusz13!C134-SUM(N112:T112)</f>
        <v>0</v>
      </c>
      <c r="V112" s="166">
        <f t="shared" si="3"/>
        <v>0</v>
      </c>
      <c r="W112" s="167"/>
      <c r="Y112" s="3"/>
      <c r="Z112" s="6"/>
    </row>
    <row r="113" spans="1:26" x14ac:dyDescent="0.25">
      <c r="C113" s="168" t="s">
        <v>49</v>
      </c>
      <c r="D113" s="169"/>
      <c r="E113" s="169"/>
      <c r="F113" s="169"/>
      <c r="G113" s="169"/>
      <c r="H113" s="169"/>
      <c r="I113" s="169"/>
      <c r="J113" s="169"/>
      <c r="K113" s="169"/>
      <c r="L113" s="106">
        <f>Arkusz13!C7</f>
        <v>3</v>
      </c>
      <c r="M113" s="106"/>
      <c r="N113" s="32">
        <f>Arkusz13!C23</f>
        <v>0</v>
      </c>
      <c r="O113" s="32">
        <f>Arkusz13!C39</f>
        <v>0</v>
      </c>
      <c r="P113" s="32">
        <f>Arkusz13!C55</f>
        <v>0</v>
      </c>
      <c r="Q113" s="32">
        <f>Arkusz13!C71</f>
        <v>0</v>
      </c>
      <c r="R113" s="32">
        <f>Arkusz13!C87</f>
        <v>0</v>
      </c>
      <c r="S113" s="32">
        <f>Arkusz13!C103</f>
        <v>0</v>
      </c>
      <c r="T113" s="32">
        <f>Arkusz13!C119</f>
        <v>0</v>
      </c>
      <c r="U113" s="32">
        <f>Arkusz13!C135-SUM(N113:T113)</f>
        <v>1</v>
      </c>
      <c r="V113" s="166">
        <f t="shared" si="3"/>
        <v>1</v>
      </c>
      <c r="W113" s="167"/>
      <c r="Y113" s="3"/>
      <c r="Z113" s="6"/>
    </row>
    <row r="114" spans="1:26" x14ac:dyDescent="0.25">
      <c r="C114" s="170" t="s">
        <v>50</v>
      </c>
      <c r="D114" s="171"/>
      <c r="E114" s="171"/>
      <c r="F114" s="171"/>
      <c r="G114" s="171"/>
      <c r="H114" s="171"/>
      <c r="I114" s="171"/>
      <c r="J114" s="171"/>
      <c r="K114" s="171"/>
      <c r="L114" s="106">
        <f>Arkusz13!C8</f>
        <v>0</v>
      </c>
      <c r="M114" s="106"/>
      <c r="N114" s="32">
        <f>Arkusz13!C24</f>
        <v>0</v>
      </c>
      <c r="O114" s="32">
        <f>Arkusz13!C40</f>
        <v>0</v>
      </c>
      <c r="P114" s="32">
        <f>Arkusz13!C56</f>
        <v>0</v>
      </c>
      <c r="Q114" s="32">
        <f>Arkusz13!C72</f>
        <v>0</v>
      </c>
      <c r="R114" s="32">
        <f>Arkusz13!C88</f>
        <v>0</v>
      </c>
      <c r="S114" s="32">
        <f>Arkusz13!C104</f>
        <v>0</v>
      </c>
      <c r="T114" s="32">
        <f>Arkusz13!C120</f>
        <v>0</v>
      </c>
      <c r="U114" s="32">
        <f>Arkusz13!C136-SUM(N114:T114)</f>
        <v>0</v>
      </c>
      <c r="V114" s="166">
        <f t="shared" si="3"/>
        <v>0</v>
      </c>
      <c r="W114" s="167"/>
      <c r="Y114" s="3"/>
      <c r="Z114" s="6"/>
    </row>
    <row r="115" spans="1:26" x14ac:dyDescent="0.25">
      <c r="C115" s="168" t="s">
        <v>4</v>
      </c>
      <c r="D115" s="169"/>
      <c r="E115" s="169"/>
      <c r="F115" s="169"/>
      <c r="G115" s="169"/>
      <c r="H115" s="169"/>
      <c r="I115" s="169"/>
      <c r="J115" s="169"/>
      <c r="K115" s="169"/>
      <c r="L115" s="106">
        <f>Arkusz13!C9</f>
        <v>1</v>
      </c>
      <c r="M115" s="106"/>
      <c r="N115" s="32">
        <f>Arkusz13!C25</f>
        <v>0</v>
      </c>
      <c r="O115" s="32">
        <f>Arkusz13!C41</f>
        <v>0</v>
      </c>
      <c r="P115" s="32">
        <f>Arkusz13!C57</f>
        <v>0</v>
      </c>
      <c r="Q115" s="32">
        <f>Arkusz13!C73</f>
        <v>0</v>
      </c>
      <c r="R115" s="32">
        <f>Arkusz13!C89</f>
        <v>0</v>
      </c>
      <c r="S115" s="32">
        <f>Arkusz13!C105</f>
        <v>0</v>
      </c>
      <c r="T115" s="32">
        <f>Arkusz13!C121</f>
        <v>0</v>
      </c>
      <c r="U115" s="32">
        <f>Arkusz13!C137-SUM(N115:T115)</f>
        <v>0</v>
      </c>
      <c r="V115" s="166">
        <f t="shared" si="3"/>
        <v>0</v>
      </c>
      <c r="W115" s="167"/>
      <c r="Y115" s="3"/>
      <c r="Z115" s="6"/>
    </row>
    <row r="116" spans="1:26" x14ac:dyDescent="0.25">
      <c r="C116" s="170" t="s">
        <v>42</v>
      </c>
      <c r="D116" s="171"/>
      <c r="E116" s="171"/>
      <c r="F116" s="171"/>
      <c r="G116" s="171"/>
      <c r="H116" s="171"/>
      <c r="I116" s="171"/>
      <c r="J116" s="171"/>
      <c r="K116" s="171"/>
      <c r="L116" s="106">
        <f>Arkusz13!C10</f>
        <v>14</v>
      </c>
      <c r="M116" s="106"/>
      <c r="N116" s="32">
        <f>Arkusz13!C26</f>
        <v>3</v>
      </c>
      <c r="O116" s="32">
        <f>Arkusz13!C42</f>
        <v>0</v>
      </c>
      <c r="P116" s="32">
        <f>Arkusz13!C58</f>
        <v>5</v>
      </c>
      <c r="Q116" s="32">
        <f>Arkusz13!C74</f>
        <v>0</v>
      </c>
      <c r="R116" s="32">
        <f>Arkusz13!C90</f>
        <v>7</v>
      </c>
      <c r="S116" s="32">
        <f>Arkusz13!C106</f>
        <v>0</v>
      </c>
      <c r="T116" s="32">
        <f>Arkusz13!C122</f>
        <v>0</v>
      </c>
      <c r="U116" s="32">
        <f>Arkusz13!C138-SUM(N116:T116)</f>
        <v>0</v>
      </c>
      <c r="V116" s="166">
        <f t="shared" si="3"/>
        <v>15</v>
      </c>
      <c r="W116" s="167"/>
      <c r="Y116" s="3"/>
      <c r="Z116" s="6"/>
    </row>
    <row r="117" spans="1:26" x14ac:dyDescent="0.25">
      <c r="C117" s="168" t="s">
        <v>43</v>
      </c>
      <c r="D117" s="169"/>
      <c r="E117" s="169"/>
      <c r="F117" s="169"/>
      <c r="G117" s="169"/>
      <c r="H117" s="169"/>
      <c r="I117" s="169"/>
      <c r="J117" s="169"/>
      <c r="K117" s="169"/>
      <c r="L117" s="106">
        <f>Arkusz13!C11</f>
        <v>2</v>
      </c>
      <c r="M117" s="106"/>
      <c r="N117" s="32">
        <f>Arkusz13!C27</f>
        <v>2</v>
      </c>
      <c r="O117" s="32">
        <f>Arkusz13!C43</f>
        <v>0</v>
      </c>
      <c r="P117" s="32">
        <f>Arkusz13!C59</f>
        <v>0</v>
      </c>
      <c r="Q117" s="32">
        <f>Arkusz13!C75</f>
        <v>0</v>
      </c>
      <c r="R117" s="32">
        <f>Arkusz13!C91</f>
        <v>0</v>
      </c>
      <c r="S117" s="32">
        <f>Arkusz13!C107</f>
        <v>0</v>
      </c>
      <c r="T117" s="32">
        <f>Arkusz13!C123</f>
        <v>0</v>
      </c>
      <c r="U117" s="32">
        <f>Arkusz13!C139-SUM(N117:T117)</f>
        <v>2</v>
      </c>
      <c r="V117" s="166">
        <f t="shared" si="3"/>
        <v>4</v>
      </c>
      <c r="W117" s="167"/>
      <c r="Y117" s="3"/>
      <c r="Z117" s="6"/>
    </row>
    <row r="118" spans="1:26" x14ac:dyDescent="0.25">
      <c r="C118" s="170" t="s">
        <v>44</v>
      </c>
      <c r="D118" s="171"/>
      <c r="E118" s="171"/>
      <c r="F118" s="171"/>
      <c r="G118" s="171"/>
      <c r="H118" s="171"/>
      <c r="I118" s="171"/>
      <c r="J118" s="171"/>
      <c r="K118" s="171"/>
      <c r="L118" s="106">
        <f>Arkusz13!C12</f>
        <v>2098</v>
      </c>
      <c r="M118" s="106"/>
      <c r="N118" s="32">
        <f>Arkusz13!C28</f>
        <v>737</v>
      </c>
      <c r="O118" s="32">
        <f>Arkusz13!C44</f>
        <v>16</v>
      </c>
      <c r="P118" s="32">
        <f>Arkusz13!C60</f>
        <v>160</v>
      </c>
      <c r="Q118" s="32">
        <f>Arkusz13!C76</f>
        <v>154</v>
      </c>
      <c r="R118" s="32">
        <f>Arkusz13!C92</f>
        <v>42</v>
      </c>
      <c r="S118" s="32">
        <f>Arkusz13!C108</f>
        <v>0</v>
      </c>
      <c r="T118" s="32">
        <f>Arkusz13!C124</f>
        <v>150</v>
      </c>
      <c r="U118" s="32">
        <f>Arkusz13!C140-SUM(N118:T118)</f>
        <v>256</v>
      </c>
      <c r="V118" s="166">
        <f t="shared" si="3"/>
        <v>1515</v>
      </c>
      <c r="W118" s="167"/>
      <c r="Y118" s="3"/>
      <c r="Z118" s="6"/>
    </row>
    <row r="119" spans="1:26" x14ac:dyDescent="0.25">
      <c r="C119" s="170" t="s">
        <v>11</v>
      </c>
      <c r="D119" s="171"/>
      <c r="E119" s="171"/>
      <c r="F119" s="171"/>
      <c r="G119" s="171"/>
      <c r="H119" s="171"/>
      <c r="I119" s="171"/>
      <c r="J119" s="171"/>
      <c r="K119" s="171"/>
      <c r="L119" s="106">
        <f>Arkusz13!C14</f>
        <v>20</v>
      </c>
      <c r="M119" s="106"/>
      <c r="N119" s="32">
        <f>Arkusz13!C30</f>
        <v>0</v>
      </c>
      <c r="O119" s="32">
        <f>Arkusz13!C46</f>
        <v>0</v>
      </c>
      <c r="P119" s="32">
        <f>Arkusz13!C62</f>
        <v>0</v>
      </c>
      <c r="Q119" s="32">
        <f>Arkusz13!C78</f>
        <v>0</v>
      </c>
      <c r="R119" s="32">
        <f>Arkusz13!C94</f>
        <v>0</v>
      </c>
      <c r="S119" s="32">
        <f>Arkusz13!C110</f>
        <v>0</v>
      </c>
      <c r="T119" s="32">
        <f>Arkusz13!C126</f>
        <v>0</v>
      </c>
      <c r="U119" s="32">
        <f>Arkusz13!C142-SUM(N119:T119)</f>
        <v>11</v>
      </c>
      <c r="V119" s="166">
        <f t="shared" si="3"/>
        <v>11</v>
      </c>
      <c r="W119" s="167"/>
      <c r="Y119" s="3"/>
      <c r="Z119" s="6"/>
    </row>
    <row r="120" spans="1:26" x14ac:dyDescent="0.25">
      <c r="C120" s="168" t="s">
        <v>46</v>
      </c>
      <c r="D120" s="169"/>
      <c r="E120" s="169"/>
      <c r="F120" s="169"/>
      <c r="G120" s="169"/>
      <c r="H120" s="169"/>
      <c r="I120" s="169"/>
      <c r="J120" s="169"/>
      <c r="K120" s="169"/>
      <c r="L120" s="106">
        <f>Arkusz13!C15</f>
        <v>8</v>
      </c>
      <c r="M120" s="106"/>
      <c r="N120" s="32">
        <f>Arkusz13!C31</f>
        <v>8</v>
      </c>
      <c r="O120" s="32">
        <f>Arkusz13!C47</f>
        <v>0</v>
      </c>
      <c r="P120" s="32">
        <f>Arkusz13!C63</f>
        <v>0</v>
      </c>
      <c r="Q120" s="32">
        <f>Arkusz13!C79</f>
        <v>1</v>
      </c>
      <c r="R120" s="32">
        <f>Arkusz13!C95</f>
        <v>0</v>
      </c>
      <c r="S120" s="32">
        <f>Arkusz13!C111</f>
        <v>0</v>
      </c>
      <c r="T120" s="32">
        <f>Arkusz13!C127</f>
        <v>0</v>
      </c>
      <c r="U120" s="32">
        <f>Arkusz13!C143-SUM(N120:T120)</f>
        <v>1</v>
      </c>
      <c r="V120" s="166">
        <f t="shared" si="3"/>
        <v>10</v>
      </c>
      <c r="W120" s="167"/>
      <c r="Y120" s="3"/>
      <c r="Z120" s="6"/>
    </row>
    <row r="121" spans="1:26" x14ac:dyDescent="0.25">
      <c r="C121" s="170" t="s">
        <v>47</v>
      </c>
      <c r="D121" s="171"/>
      <c r="E121" s="171"/>
      <c r="F121" s="171"/>
      <c r="G121" s="171"/>
      <c r="H121" s="171"/>
      <c r="I121" s="171"/>
      <c r="J121" s="171"/>
      <c r="K121" s="171"/>
      <c r="L121" s="106">
        <f>Arkusz13!C16</f>
        <v>0</v>
      </c>
      <c r="M121" s="106"/>
      <c r="N121" s="32">
        <f>Arkusz13!C32</f>
        <v>0</v>
      </c>
      <c r="O121" s="32">
        <f>Arkusz13!C48</f>
        <v>0</v>
      </c>
      <c r="P121" s="32">
        <f>Arkusz13!C64</f>
        <v>0</v>
      </c>
      <c r="Q121" s="32">
        <f>Arkusz13!C80</f>
        <v>0</v>
      </c>
      <c r="R121" s="32">
        <f>Arkusz13!C96</f>
        <v>0</v>
      </c>
      <c r="S121" s="32">
        <f>Arkusz13!C112</f>
        <v>0</v>
      </c>
      <c r="T121" s="32">
        <f>Arkusz13!C128</f>
        <v>0</v>
      </c>
      <c r="U121" s="32">
        <f>Arkusz13!C144-SUM(N121:T121)</f>
        <v>0</v>
      </c>
      <c r="V121" s="166">
        <f t="shared" si="3"/>
        <v>0</v>
      </c>
      <c r="W121" s="167"/>
      <c r="Y121" s="3"/>
      <c r="Z121" s="6"/>
    </row>
    <row r="122" spans="1:26" ht="15.75" thickBot="1" x14ac:dyDescent="0.3">
      <c r="C122" s="294" t="s">
        <v>48</v>
      </c>
      <c r="D122" s="295"/>
      <c r="E122" s="295"/>
      <c r="F122" s="295"/>
      <c r="G122" s="295"/>
      <c r="H122" s="295"/>
      <c r="I122" s="295"/>
      <c r="J122" s="295"/>
      <c r="K122" s="295"/>
      <c r="L122" s="106">
        <f>Arkusz13!C17</f>
        <v>6</v>
      </c>
      <c r="M122" s="106"/>
      <c r="N122" s="32">
        <f>Arkusz13!C33</f>
        <v>0</v>
      </c>
      <c r="O122" s="32">
        <f>Arkusz13!C49</f>
        <v>0</v>
      </c>
      <c r="P122" s="32">
        <f>Arkusz13!C65</f>
        <v>0</v>
      </c>
      <c r="Q122" s="32">
        <f>Arkusz13!C81</f>
        <v>0</v>
      </c>
      <c r="R122" s="32">
        <f>Arkusz13!C97</f>
        <v>0</v>
      </c>
      <c r="S122" s="32">
        <f>Arkusz13!C113</f>
        <v>0</v>
      </c>
      <c r="T122" s="32">
        <f>Arkusz13!C129</f>
        <v>0</v>
      </c>
      <c r="U122" s="32">
        <f>Arkusz13!C145-SUM(N122:T122)</f>
        <v>1</v>
      </c>
      <c r="V122" s="166">
        <f t="shared" si="3"/>
        <v>1</v>
      </c>
      <c r="W122" s="167"/>
      <c r="Y122" s="3"/>
      <c r="Z122" s="6"/>
    </row>
    <row r="123" spans="1:26" ht="15.75" thickBot="1" x14ac:dyDescent="0.3">
      <c r="C123" s="269" t="s">
        <v>1</v>
      </c>
      <c r="D123" s="270"/>
      <c r="E123" s="270"/>
      <c r="F123" s="270"/>
      <c r="G123" s="270"/>
      <c r="H123" s="270"/>
      <c r="I123" s="270"/>
      <c r="J123" s="270"/>
      <c r="K123" s="270"/>
      <c r="L123" s="262">
        <f>SUM(L108:L122)</f>
        <v>16809</v>
      </c>
      <c r="M123" s="262"/>
      <c r="N123" s="33">
        <f t="shared" ref="N123:V123" si="4">SUM(N108:N122)</f>
        <v>2588</v>
      </c>
      <c r="O123" s="33">
        <f t="shared" si="4"/>
        <v>913</v>
      </c>
      <c r="P123" s="33">
        <f t="shared" si="4"/>
        <v>1331</v>
      </c>
      <c r="Q123" s="33">
        <f t="shared" si="4"/>
        <v>388</v>
      </c>
      <c r="R123" s="33">
        <f t="shared" si="4"/>
        <v>49</v>
      </c>
      <c r="S123" s="33">
        <f t="shared" si="4"/>
        <v>0</v>
      </c>
      <c r="T123" s="33">
        <f t="shared" si="4"/>
        <v>150</v>
      </c>
      <c r="U123" s="33">
        <f t="shared" si="4"/>
        <v>5996</v>
      </c>
      <c r="V123" s="262">
        <f t="shared" si="4"/>
        <v>11415</v>
      </c>
      <c r="W123" s="301"/>
      <c r="Y123" s="3"/>
      <c r="Z123" s="6"/>
    </row>
    <row r="124" spans="1:26" x14ac:dyDescent="0.25">
      <c r="A124" s="34"/>
      <c r="B124" s="34"/>
      <c r="C124" s="34"/>
      <c r="D124" s="34"/>
      <c r="E124" s="34"/>
      <c r="F124" s="34"/>
      <c r="G124" s="34"/>
      <c r="H124" s="34"/>
      <c r="I124" s="34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</row>
    <row r="148" spans="1:25" ht="15.75" thickBot="1" x14ac:dyDescent="0.3"/>
    <row r="149" spans="1:25" ht="31.5" customHeight="1" x14ac:dyDescent="0.25">
      <c r="D149" s="260" t="s">
        <v>2</v>
      </c>
      <c r="E149" s="261"/>
      <c r="F149" s="261"/>
      <c r="G149" s="261"/>
      <c r="H149" s="261"/>
      <c r="I149" s="261"/>
      <c r="J149" s="261"/>
      <c r="K149" s="261"/>
      <c r="L149" s="261" t="s">
        <v>3</v>
      </c>
      <c r="M149" s="261"/>
      <c r="N149" s="121" t="s">
        <v>89</v>
      </c>
      <c r="O149" s="121"/>
      <c r="P149" s="121"/>
      <c r="Q149" s="298" t="s">
        <v>90</v>
      </c>
      <c r="R149" s="299"/>
      <c r="S149" s="300"/>
    </row>
    <row r="150" spans="1:25" ht="15.75" thickBot="1" x14ac:dyDescent="0.3">
      <c r="D150" s="221" t="s">
        <v>88</v>
      </c>
      <c r="E150" s="222"/>
      <c r="F150" s="222"/>
      <c r="G150" s="222"/>
      <c r="H150" s="222"/>
      <c r="I150" s="222"/>
      <c r="J150" s="222"/>
      <c r="K150" s="222"/>
      <c r="L150" s="220">
        <f>Arkusz14!B2</f>
        <v>26</v>
      </c>
      <c r="M150" s="220"/>
      <c r="N150" s="220">
        <f>Arkusz14!B3</f>
        <v>14</v>
      </c>
      <c r="O150" s="220"/>
      <c r="P150" s="220"/>
      <c r="Q150" s="271">
        <f>Arkusz14!B4</f>
        <v>0</v>
      </c>
      <c r="R150" s="272"/>
      <c r="S150" s="273"/>
    </row>
    <row r="151" spans="1:25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</row>
    <row r="152" spans="1:25" x14ac:dyDescent="0.25">
      <c r="A152" s="126" t="s">
        <v>125</v>
      </c>
      <c r="B152" s="126"/>
      <c r="C152" s="126"/>
      <c r="D152" s="126"/>
      <c r="E152" s="126"/>
      <c r="F152" s="126"/>
      <c r="G152" s="126"/>
      <c r="H152" s="126"/>
      <c r="I152" s="126"/>
      <c r="J152" s="126"/>
      <c r="K152" s="126"/>
      <c r="L152" s="126"/>
      <c r="M152" s="126"/>
      <c r="N152" s="126"/>
      <c r="O152" s="126"/>
      <c r="P152" s="126"/>
      <c r="Q152" s="126"/>
      <c r="R152" s="126"/>
      <c r="S152" s="126"/>
      <c r="T152" s="126"/>
      <c r="U152" s="126"/>
      <c r="V152" s="126"/>
      <c r="W152" s="126"/>
      <c r="X152" s="126"/>
      <c r="Y152" s="126"/>
    </row>
    <row r="153" spans="1:25" x14ac:dyDescent="0.25">
      <c r="A153" s="126"/>
      <c r="B153" s="126"/>
      <c r="C153" s="126"/>
      <c r="D153" s="126"/>
      <c r="E153" s="126"/>
      <c r="F153" s="126"/>
      <c r="G153" s="126"/>
      <c r="H153" s="126"/>
      <c r="I153" s="126"/>
      <c r="J153" s="126"/>
      <c r="K153" s="126"/>
      <c r="L153" s="126"/>
      <c r="M153" s="126"/>
      <c r="N153" s="126"/>
      <c r="O153" s="126"/>
      <c r="P153" s="126"/>
      <c r="Q153" s="126"/>
      <c r="R153" s="126"/>
      <c r="S153" s="126"/>
      <c r="T153" s="126"/>
      <c r="U153" s="126"/>
      <c r="V153" s="126"/>
      <c r="W153" s="126"/>
      <c r="X153" s="126"/>
      <c r="Y153" s="126"/>
    </row>
    <row r="154" spans="1:25" x14ac:dyDescent="0.25">
      <c r="A154" s="126"/>
      <c r="B154" s="126"/>
      <c r="C154" s="126"/>
      <c r="D154" s="126"/>
      <c r="E154" s="126"/>
      <c r="F154" s="126"/>
      <c r="G154" s="126"/>
      <c r="H154" s="126"/>
      <c r="I154" s="126"/>
      <c r="J154" s="126"/>
      <c r="K154" s="126"/>
      <c r="L154" s="126"/>
      <c r="M154" s="126"/>
      <c r="N154" s="126"/>
      <c r="O154" s="126"/>
      <c r="P154" s="126"/>
      <c r="Q154" s="126"/>
      <c r="R154" s="126"/>
      <c r="S154" s="126"/>
      <c r="T154" s="126"/>
      <c r="U154" s="126"/>
      <c r="V154" s="126"/>
      <c r="W154" s="126"/>
      <c r="X154" s="126"/>
      <c r="Y154" s="126"/>
    </row>
    <row r="155" spans="1:25" x14ac:dyDescent="0.25">
      <c r="A155" s="126"/>
      <c r="B155" s="126"/>
      <c r="C155" s="126"/>
      <c r="D155" s="126"/>
      <c r="E155" s="126"/>
      <c r="F155" s="126"/>
      <c r="G155" s="126"/>
      <c r="H155" s="126"/>
      <c r="I155" s="126"/>
      <c r="J155" s="126"/>
      <c r="K155" s="126"/>
      <c r="L155" s="126"/>
      <c r="M155" s="126"/>
      <c r="N155" s="126"/>
      <c r="O155" s="126"/>
      <c r="P155" s="126"/>
      <c r="Q155" s="126"/>
      <c r="R155" s="126"/>
      <c r="S155" s="126"/>
      <c r="T155" s="126"/>
      <c r="U155" s="126"/>
      <c r="V155" s="126"/>
      <c r="W155" s="126"/>
      <c r="X155" s="126"/>
      <c r="Y155" s="126"/>
    </row>
    <row r="156" spans="1:25" x14ac:dyDescent="0.25">
      <c r="A156" s="126"/>
      <c r="B156" s="126"/>
      <c r="C156" s="126"/>
      <c r="D156" s="126"/>
      <c r="E156" s="126"/>
      <c r="F156" s="126"/>
      <c r="G156" s="126"/>
      <c r="H156" s="126"/>
      <c r="I156" s="126"/>
      <c r="J156" s="126"/>
      <c r="K156" s="126"/>
      <c r="L156" s="126"/>
      <c r="M156" s="126"/>
      <c r="N156" s="126"/>
      <c r="O156" s="126"/>
      <c r="P156" s="126"/>
      <c r="Q156" s="126"/>
      <c r="R156" s="126"/>
      <c r="S156" s="126"/>
      <c r="T156" s="126"/>
      <c r="U156" s="126"/>
      <c r="V156" s="126"/>
      <c r="W156" s="126"/>
      <c r="X156" s="126"/>
      <c r="Y156" s="126"/>
    </row>
    <row r="157" spans="1:25" x14ac:dyDescent="0.25">
      <c r="A157" s="126"/>
      <c r="B157" s="126"/>
      <c r="C157" s="126"/>
      <c r="D157" s="126"/>
      <c r="E157" s="126"/>
      <c r="F157" s="126"/>
      <c r="G157" s="126"/>
      <c r="H157" s="126"/>
      <c r="I157" s="126"/>
      <c r="J157" s="126"/>
      <c r="K157" s="126"/>
      <c r="L157" s="126"/>
      <c r="M157" s="126"/>
      <c r="N157" s="126"/>
      <c r="O157" s="126"/>
      <c r="P157" s="126"/>
      <c r="Q157" s="126"/>
      <c r="R157" s="126"/>
      <c r="S157" s="126"/>
      <c r="T157" s="126"/>
      <c r="U157" s="126"/>
      <c r="V157" s="126"/>
      <c r="W157" s="126"/>
      <c r="X157" s="126"/>
      <c r="Y157" s="126"/>
    </row>
    <row r="159" spans="1:25" x14ac:dyDescent="0.25">
      <c r="A159" s="127" t="s">
        <v>148</v>
      </c>
      <c r="B159" s="127"/>
      <c r="C159" s="127"/>
      <c r="D159" s="127"/>
      <c r="E159" s="127"/>
      <c r="F159" s="127"/>
      <c r="G159" s="127"/>
      <c r="H159" s="127"/>
      <c r="I159" s="127"/>
      <c r="J159" s="127"/>
      <c r="K159" s="127"/>
      <c r="L159" s="127"/>
      <c r="M159" s="127"/>
      <c r="N159" s="127"/>
      <c r="O159" s="127"/>
      <c r="P159" s="127"/>
      <c r="Q159" s="127"/>
      <c r="R159" s="127"/>
      <c r="S159" s="127"/>
      <c r="T159" s="127"/>
      <c r="U159" s="127"/>
    </row>
    <row r="160" spans="1:25" ht="15.75" thickBot="1" x14ac:dyDescent="0.3"/>
    <row r="161" spans="1:25" x14ac:dyDescent="0.25">
      <c r="G161" s="211" t="s">
        <v>23</v>
      </c>
      <c r="H161" s="212"/>
      <c r="I161" s="212"/>
      <c r="J161" s="212"/>
      <c r="K161" s="80" t="s">
        <v>8</v>
      </c>
      <c r="L161" s="174"/>
    </row>
    <row r="162" spans="1:25" x14ac:dyDescent="0.25">
      <c r="G162" s="276" t="s">
        <v>13</v>
      </c>
      <c r="H162" s="277"/>
      <c r="I162" s="277"/>
      <c r="J162" s="277"/>
      <c r="K162" s="166"/>
      <c r="L162" s="167"/>
    </row>
    <row r="163" spans="1:25" x14ac:dyDescent="0.25">
      <c r="G163" s="278" t="s">
        <v>14</v>
      </c>
      <c r="H163" s="279"/>
      <c r="I163" s="279"/>
      <c r="J163" s="279"/>
      <c r="K163" s="166"/>
      <c r="L163" s="167"/>
    </row>
    <row r="164" spans="1:25" x14ac:dyDescent="0.25">
      <c r="G164" s="276" t="s">
        <v>15</v>
      </c>
      <c r="H164" s="277"/>
      <c r="I164" s="277"/>
      <c r="J164" s="277"/>
      <c r="K164" s="166"/>
      <c r="L164" s="167"/>
    </row>
    <row r="165" spans="1:25" x14ac:dyDescent="0.25">
      <c r="G165" s="278" t="s">
        <v>83</v>
      </c>
      <c r="H165" s="279"/>
      <c r="I165" s="279"/>
      <c r="J165" s="279"/>
      <c r="K165" s="166"/>
      <c r="L165" s="167"/>
    </row>
    <row r="166" spans="1:25" x14ac:dyDescent="0.25">
      <c r="G166" s="276" t="s">
        <v>84</v>
      </c>
      <c r="H166" s="277"/>
      <c r="I166" s="277"/>
      <c r="J166" s="277"/>
      <c r="K166" s="166"/>
      <c r="L166" s="167"/>
    </row>
    <row r="167" spans="1:25" x14ac:dyDescent="0.25">
      <c r="G167" s="218" t="s">
        <v>94</v>
      </c>
      <c r="H167" s="219"/>
      <c r="I167" s="219"/>
      <c r="J167" s="219"/>
      <c r="K167" s="166"/>
      <c r="L167" s="167"/>
    </row>
    <row r="168" spans="1:25" x14ac:dyDescent="0.25">
      <c r="G168" s="274" t="s">
        <v>16</v>
      </c>
      <c r="H168" s="275"/>
      <c r="I168" s="275"/>
      <c r="J168" s="275"/>
      <c r="K168" s="166"/>
      <c r="L168" s="167"/>
    </row>
    <row r="169" spans="1:25" x14ac:dyDescent="0.25">
      <c r="G169" s="218" t="s">
        <v>17</v>
      </c>
      <c r="H169" s="219"/>
      <c r="I169" s="219"/>
      <c r="J169" s="219"/>
      <c r="K169" s="166"/>
      <c r="L169" s="167"/>
    </row>
    <row r="170" spans="1:25" x14ac:dyDescent="0.25">
      <c r="G170" s="274" t="s">
        <v>18</v>
      </c>
      <c r="H170" s="275"/>
      <c r="I170" s="275"/>
      <c r="J170" s="275"/>
      <c r="K170" s="166"/>
      <c r="L170" s="167"/>
    </row>
    <row r="171" spans="1:25" x14ac:dyDescent="0.25">
      <c r="G171" s="218" t="s">
        <v>19</v>
      </c>
      <c r="H171" s="219"/>
      <c r="I171" s="219"/>
      <c r="J171" s="219"/>
      <c r="K171" s="166"/>
      <c r="L171" s="167"/>
    </row>
    <row r="172" spans="1:25" ht="15.75" thickBot="1" x14ac:dyDescent="0.3">
      <c r="G172" s="284" t="s">
        <v>85</v>
      </c>
      <c r="H172" s="285"/>
      <c r="I172" s="285"/>
      <c r="J172" s="285"/>
      <c r="K172" s="166"/>
      <c r="L172" s="167"/>
    </row>
    <row r="173" spans="1:25" ht="15.75" thickBot="1" x14ac:dyDescent="0.3">
      <c r="G173" s="302" t="s">
        <v>1</v>
      </c>
      <c r="H173" s="303"/>
      <c r="I173" s="303"/>
      <c r="J173" s="303"/>
      <c r="K173" s="88"/>
      <c r="L173" s="89"/>
    </row>
    <row r="175" spans="1:25" x14ac:dyDescent="0.25">
      <c r="A175" s="126" t="s">
        <v>125</v>
      </c>
      <c r="B175" s="126"/>
      <c r="C175" s="126"/>
      <c r="D175" s="126"/>
      <c r="E175" s="126"/>
      <c r="F175" s="126"/>
      <c r="G175" s="126"/>
      <c r="H175" s="126"/>
      <c r="I175" s="126"/>
      <c r="J175" s="126"/>
      <c r="K175" s="126"/>
      <c r="L175" s="126"/>
      <c r="M175" s="126"/>
      <c r="N175" s="126"/>
      <c r="O175" s="126"/>
      <c r="P175" s="126"/>
      <c r="Q175" s="126"/>
      <c r="R175" s="126"/>
      <c r="S175" s="126"/>
      <c r="T175" s="126"/>
      <c r="U175" s="126"/>
      <c r="V175" s="126"/>
      <c r="W175" s="126"/>
      <c r="X175" s="126"/>
      <c r="Y175" s="126"/>
    </row>
    <row r="176" spans="1:25" x14ac:dyDescent="0.25">
      <c r="A176" s="126"/>
      <c r="B176" s="126"/>
      <c r="C176" s="126"/>
      <c r="D176" s="126"/>
      <c r="E176" s="126"/>
      <c r="F176" s="126"/>
      <c r="G176" s="126"/>
      <c r="H176" s="126"/>
      <c r="I176" s="126"/>
      <c r="J176" s="126"/>
      <c r="K176" s="126"/>
      <c r="L176" s="126"/>
      <c r="M176" s="126"/>
      <c r="N176" s="126"/>
      <c r="O176" s="126"/>
      <c r="P176" s="126"/>
      <c r="Q176" s="126"/>
      <c r="R176" s="126"/>
      <c r="S176" s="126"/>
      <c r="T176" s="126"/>
      <c r="U176" s="126"/>
      <c r="V176" s="126"/>
      <c r="W176" s="126"/>
      <c r="X176" s="126"/>
      <c r="Y176" s="126"/>
    </row>
    <row r="177" spans="1:25" x14ac:dyDescent="0.25">
      <c r="A177" s="126"/>
      <c r="B177" s="126"/>
      <c r="C177" s="126"/>
      <c r="D177" s="126"/>
      <c r="E177" s="126"/>
      <c r="F177" s="126"/>
      <c r="G177" s="126"/>
      <c r="H177" s="126"/>
      <c r="I177" s="126"/>
      <c r="J177" s="126"/>
      <c r="K177" s="126"/>
      <c r="L177" s="126"/>
      <c r="M177" s="126"/>
      <c r="N177" s="126"/>
      <c r="O177" s="126"/>
      <c r="P177" s="126"/>
      <c r="Q177" s="126"/>
      <c r="R177" s="126"/>
      <c r="S177" s="126"/>
      <c r="T177" s="126"/>
      <c r="U177" s="126"/>
      <c r="V177" s="126"/>
      <c r="W177" s="126"/>
      <c r="X177" s="126"/>
      <c r="Y177" s="126"/>
    </row>
    <row r="178" spans="1:25" x14ac:dyDescent="0.25">
      <c r="A178" s="126"/>
      <c r="B178" s="126"/>
      <c r="C178" s="126"/>
      <c r="D178" s="126"/>
      <c r="E178" s="126"/>
      <c r="F178" s="126"/>
      <c r="G178" s="126"/>
      <c r="H178" s="126"/>
      <c r="I178" s="126"/>
      <c r="J178" s="126"/>
      <c r="K178" s="126"/>
      <c r="L178" s="126"/>
      <c r="M178" s="126"/>
      <c r="N178" s="126"/>
      <c r="O178" s="126"/>
      <c r="P178" s="126"/>
      <c r="Q178" s="126"/>
      <c r="R178" s="126"/>
      <c r="S178" s="126"/>
      <c r="T178" s="126"/>
      <c r="U178" s="126"/>
      <c r="V178" s="126"/>
      <c r="W178" s="126"/>
      <c r="X178" s="126"/>
      <c r="Y178" s="126"/>
    </row>
    <row r="179" spans="1:25" x14ac:dyDescent="0.25">
      <c r="A179" s="126"/>
      <c r="B179" s="126"/>
      <c r="C179" s="126"/>
      <c r="D179" s="126"/>
      <c r="E179" s="126"/>
      <c r="F179" s="126"/>
      <c r="G179" s="126"/>
      <c r="H179" s="126"/>
      <c r="I179" s="126"/>
      <c r="J179" s="126"/>
      <c r="K179" s="126"/>
      <c r="L179" s="126"/>
      <c r="M179" s="126"/>
      <c r="N179" s="126"/>
      <c r="O179" s="126"/>
      <c r="P179" s="126"/>
      <c r="Q179" s="126"/>
      <c r="R179" s="126"/>
      <c r="S179" s="126"/>
      <c r="T179" s="126"/>
      <c r="U179" s="126"/>
      <c r="V179" s="126"/>
      <c r="W179" s="126"/>
      <c r="X179" s="126"/>
      <c r="Y179" s="126"/>
    </row>
    <row r="180" spans="1:25" x14ac:dyDescent="0.25">
      <c r="A180" s="126"/>
      <c r="B180" s="126"/>
      <c r="C180" s="126"/>
      <c r="D180" s="126"/>
      <c r="E180" s="126"/>
      <c r="F180" s="126"/>
      <c r="G180" s="126"/>
      <c r="H180" s="126"/>
      <c r="I180" s="126"/>
      <c r="J180" s="126"/>
      <c r="K180" s="126"/>
      <c r="L180" s="126"/>
      <c r="M180" s="126"/>
      <c r="N180" s="126"/>
      <c r="O180" s="126"/>
      <c r="P180" s="126"/>
      <c r="Q180" s="126"/>
      <c r="R180" s="126"/>
      <c r="S180" s="126"/>
      <c r="T180" s="126"/>
      <c r="U180" s="126"/>
      <c r="V180" s="126"/>
      <c r="W180" s="126"/>
      <c r="X180" s="126"/>
      <c r="Y180" s="126"/>
    </row>
    <row r="181" spans="1:25" x14ac:dyDescent="0.25">
      <c r="A181" s="126"/>
      <c r="B181" s="126"/>
      <c r="C181" s="126"/>
      <c r="D181" s="126"/>
      <c r="E181" s="126"/>
      <c r="F181" s="126"/>
      <c r="G181" s="126"/>
      <c r="H181" s="126"/>
      <c r="I181" s="126"/>
      <c r="J181" s="126"/>
      <c r="K181" s="126"/>
      <c r="L181" s="126"/>
      <c r="M181" s="126"/>
      <c r="N181" s="126"/>
      <c r="O181" s="126"/>
      <c r="P181" s="126"/>
      <c r="Q181" s="126"/>
      <c r="R181" s="126"/>
      <c r="S181" s="126"/>
      <c r="T181" s="126"/>
      <c r="U181" s="126"/>
      <c r="V181" s="126"/>
      <c r="W181" s="126"/>
      <c r="X181" s="126"/>
      <c r="Y181" s="126"/>
    </row>
    <row r="182" spans="1:25" x14ac:dyDescent="0.25">
      <c r="A182" s="126"/>
      <c r="B182" s="126"/>
      <c r="C182" s="126"/>
      <c r="D182" s="126"/>
      <c r="E182" s="126"/>
      <c r="F182" s="126"/>
      <c r="G182" s="126"/>
      <c r="H182" s="126"/>
      <c r="I182" s="126"/>
      <c r="J182" s="126"/>
      <c r="K182" s="126"/>
      <c r="L182" s="126"/>
      <c r="M182" s="126"/>
      <c r="N182" s="126"/>
      <c r="O182" s="126"/>
      <c r="P182" s="126"/>
      <c r="Q182" s="126"/>
      <c r="R182" s="126"/>
      <c r="S182" s="126"/>
      <c r="T182" s="126"/>
      <c r="U182" s="126"/>
      <c r="V182" s="126"/>
      <c r="W182" s="126"/>
      <c r="X182" s="126"/>
      <c r="Y182" s="126"/>
    </row>
    <row r="185" spans="1:25" x14ac:dyDescent="0.25">
      <c r="A185" s="10" t="s">
        <v>149</v>
      </c>
      <c r="B185" s="10"/>
      <c r="C185" s="10"/>
      <c r="D185" s="10"/>
      <c r="E185" s="10"/>
      <c r="F185" s="10"/>
    </row>
    <row r="186" spans="1:25" ht="15.75" thickBot="1" x14ac:dyDescent="0.3"/>
    <row r="187" spans="1:25" x14ac:dyDescent="0.25">
      <c r="D187" s="79" t="s">
        <v>31</v>
      </c>
      <c r="E187" s="80"/>
      <c r="F187" s="80"/>
      <c r="G187" s="80"/>
      <c r="H187" s="80" t="s">
        <v>3</v>
      </c>
      <c r="I187" s="80"/>
      <c r="J187" s="80"/>
      <c r="K187" s="80" t="s">
        <v>22</v>
      </c>
      <c r="L187" s="80"/>
      <c r="M187" s="174"/>
    </row>
    <row r="188" spans="1:25" x14ac:dyDescent="0.25">
      <c r="D188" s="175" t="s">
        <v>20</v>
      </c>
      <c r="E188" s="176"/>
      <c r="F188" s="176"/>
      <c r="G188" s="176"/>
      <c r="H188" s="166"/>
      <c r="I188" s="166"/>
      <c r="J188" s="166"/>
      <c r="K188" s="166"/>
      <c r="L188" s="166"/>
      <c r="M188" s="167"/>
    </row>
    <row r="189" spans="1:25" x14ac:dyDescent="0.25">
      <c r="D189" s="177" t="s">
        <v>145</v>
      </c>
      <c r="E189" s="178"/>
      <c r="F189" s="178"/>
      <c r="G189" s="178"/>
      <c r="H189" s="166"/>
      <c r="I189" s="166"/>
      <c r="J189" s="166"/>
      <c r="K189" s="166"/>
      <c r="L189" s="166"/>
      <c r="M189" s="167"/>
    </row>
    <row r="190" spans="1:25" ht="15.75" thickBot="1" x14ac:dyDescent="0.3">
      <c r="D190" s="288" t="s">
        <v>21</v>
      </c>
      <c r="E190" s="289"/>
      <c r="F190" s="289"/>
      <c r="G190" s="289"/>
      <c r="H190" s="166"/>
      <c r="I190" s="166"/>
      <c r="J190" s="166"/>
      <c r="K190" s="166"/>
      <c r="L190" s="166"/>
      <c r="M190" s="167"/>
    </row>
    <row r="191" spans="1:25" ht="15.75" thickBot="1" x14ac:dyDescent="0.3">
      <c r="D191" s="286" t="s">
        <v>1</v>
      </c>
      <c r="E191" s="287"/>
      <c r="F191" s="287"/>
      <c r="G191" s="287"/>
      <c r="H191" s="88"/>
      <c r="I191" s="88"/>
      <c r="J191" s="88"/>
      <c r="K191" s="88"/>
      <c r="L191" s="88"/>
      <c r="M191" s="89"/>
    </row>
    <row r="192" spans="1:25" x14ac:dyDescent="0.25">
      <c r="D192" s="36"/>
      <c r="E192" s="36"/>
      <c r="F192" s="36"/>
      <c r="G192" s="36"/>
      <c r="H192" s="37"/>
      <c r="I192" s="37"/>
      <c r="J192" s="37"/>
      <c r="K192" s="37"/>
      <c r="L192" s="37"/>
      <c r="M192" s="37"/>
    </row>
    <row r="193" spans="4:29" x14ac:dyDescent="0.25">
      <c r="D193" s="36"/>
      <c r="E193" s="36"/>
      <c r="F193" s="36"/>
      <c r="G193" s="36"/>
      <c r="H193" s="37"/>
      <c r="I193" s="37"/>
      <c r="J193" s="37"/>
      <c r="K193" s="37"/>
      <c r="L193" s="37"/>
      <c r="M193" s="37"/>
    </row>
    <row r="194" spans="4:29" x14ac:dyDescent="0.25">
      <c r="D194" s="36"/>
      <c r="E194" s="36"/>
      <c r="F194" s="36"/>
      <c r="G194" s="36"/>
      <c r="H194" s="37"/>
      <c r="I194" s="37"/>
      <c r="J194" s="37"/>
      <c r="K194" s="37"/>
      <c r="L194" s="37"/>
      <c r="M194" s="37"/>
    </row>
    <row r="195" spans="4:29" x14ac:dyDescent="0.25">
      <c r="D195" s="38"/>
      <c r="E195" s="38"/>
      <c r="F195" s="38"/>
      <c r="G195" s="38"/>
      <c r="H195" s="38"/>
      <c r="I195" s="38"/>
      <c r="J195" s="38"/>
      <c r="K195" s="38"/>
      <c r="L195" s="38"/>
      <c r="M195" s="38"/>
    </row>
    <row r="196" spans="4:29" x14ac:dyDescent="0.25">
      <c r="D196" s="38"/>
      <c r="E196" s="38"/>
      <c r="F196" s="38"/>
      <c r="G196" s="38"/>
      <c r="H196" s="38"/>
      <c r="I196" s="38"/>
      <c r="J196" s="38"/>
      <c r="K196" s="38"/>
      <c r="L196" s="38"/>
      <c r="M196" s="38"/>
    </row>
    <row r="197" spans="4:29" x14ac:dyDescent="0.25">
      <c r="D197" s="38"/>
      <c r="E197" s="38"/>
      <c r="F197" s="38"/>
      <c r="G197" s="38"/>
      <c r="H197" s="38"/>
      <c r="I197" s="38"/>
      <c r="J197" s="38"/>
      <c r="K197" s="38"/>
      <c r="L197" s="38"/>
      <c r="M197" s="38"/>
    </row>
    <row r="198" spans="4:29" x14ac:dyDescent="0.25">
      <c r="D198" s="38"/>
      <c r="E198" s="38"/>
      <c r="F198" s="38"/>
      <c r="G198" s="38"/>
      <c r="H198" s="38"/>
      <c r="I198" s="38"/>
      <c r="J198" s="38"/>
      <c r="K198" s="38"/>
      <c r="L198" s="38"/>
      <c r="M198" s="38"/>
    </row>
    <row r="199" spans="4:29" x14ac:dyDescent="0.25">
      <c r="D199" s="38"/>
      <c r="E199" s="38"/>
      <c r="F199" s="38"/>
      <c r="G199" s="38"/>
      <c r="H199" s="38"/>
      <c r="I199" s="38"/>
      <c r="J199" s="38"/>
      <c r="K199" s="38"/>
      <c r="L199" s="38"/>
      <c r="M199" s="38"/>
    </row>
    <row r="200" spans="4:29" x14ac:dyDescent="0.25">
      <c r="D200" s="38"/>
      <c r="E200" s="38"/>
      <c r="F200" s="38"/>
      <c r="G200" s="38"/>
      <c r="H200" s="38"/>
      <c r="I200" s="38"/>
      <c r="J200" s="38"/>
      <c r="K200" s="38"/>
      <c r="L200" s="38"/>
      <c r="M200" s="38"/>
    </row>
    <row r="201" spans="4:29" x14ac:dyDescent="0.25">
      <c r="D201" s="38"/>
      <c r="E201" s="38"/>
      <c r="F201" s="38"/>
      <c r="G201" s="38"/>
      <c r="H201" s="38"/>
      <c r="I201" s="38"/>
      <c r="J201" s="38"/>
      <c r="K201" s="38"/>
      <c r="L201" s="38"/>
      <c r="M201" s="38"/>
    </row>
    <row r="202" spans="4:29" x14ac:dyDescent="0.25">
      <c r="D202" s="38"/>
      <c r="E202" s="38"/>
      <c r="F202" s="38"/>
      <c r="G202" s="38"/>
      <c r="H202" s="38"/>
      <c r="I202" s="38"/>
      <c r="J202" s="38"/>
      <c r="K202" s="38"/>
      <c r="L202" s="38"/>
      <c r="M202" s="38"/>
    </row>
    <row r="203" spans="4:29" x14ac:dyDescent="0.25">
      <c r="D203" s="38"/>
      <c r="E203" s="38"/>
      <c r="F203" s="38"/>
      <c r="G203" s="38"/>
      <c r="H203" s="38"/>
      <c r="I203" s="38"/>
      <c r="J203" s="38"/>
      <c r="K203" s="38"/>
      <c r="L203" s="38"/>
      <c r="M203" s="38"/>
    </row>
    <row r="204" spans="4:29" x14ac:dyDescent="0.25"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AC204" s="25"/>
    </row>
    <row r="205" spans="4:29" x14ac:dyDescent="0.25">
      <c r="D205" s="38"/>
      <c r="E205" s="38"/>
      <c r="F205" s="38"/>
      <c r="G205" s="38"/>
      <c r="H205" s="38"/>
      <c r="I205" s="38"/>
      <c r="J205" s="38"/>
      <c r="K205" s="38"/>
      <c r="L205" s="38"/>
      <c r="M205" s="38"/>
    </row>
    <row r="206" spans="4:29" x14ac:dyDescent="0.25">
      <c r="D206" s="38"/>
      <c r="E206" s="38"/>
      <c r="F206" s="38"/>
      <c r="G206" s="38"/>
      <c r="H206" s="38"/>
      <c r="I206" s="38"/>
      <c r="J206" s="38"/>
      <c r="K206" s="38"/>
      <c r="L206" s="38"/>
      <c r="M206" s="38"/>
    </row>
    <row r="207" spans="4:29" x14ac:dyDescent="0.25">
      <c r="D207" s="38"/>
      <c r="E207" s="38"/>
      <c r="F207" s="38"/>
      <c r="G207" s="38"/>
      <c r="H207" s="38"/>
      <c r="I207" s="38"/>
      <c r="J207" s="38"/>
      <c r="K207" s="38"/>
      <c r="L207" s="38"/>
      <c r="M207" s="38"/>
    </row>
    <row r="210" spans="1:25" x14ac:dyDescent="0.25">
      <c r="A210" s="126" t="s">
        <v>125</v>
      </c>
      <c r="B210" s="126"/>
      <c r="C210" s="126"/>
      <c r="D210" s="126"/>
      <c r="E210" s="126"/>
      <c r="F210" s="126"/>
      <c r="G210" s="126"/>
      <c r="H210" s="126"/>
      <c r="I210" s="126"/>
      <c r="J210" s="126"/>
      <c r="K210" s="126"/>
      <c r="L210" s="126"/>
      <c r="M210" s="126"/>
      <c r="N210" s="126"/>
      <c r="O210" s="126"/>
      <c r="P210" s="126"/>
      <c r="Q210" s="126"/>
      <c r="R210" s="126"/>
      <c r="S210" s="126"/>
      <c r="T210" s="126"/>
      <c r="U210" s="126"/>
      <c r="V210" s="126"/>
      <c r="W210" s="126"/>
      <c r="X210" s="126"/>
      <c r="Y210" s="126"/>
    </row>
    <row r="211" spans="1:25" x14ac:dyDescent="0.25">
      <c r="A211" s="126"/>
      <c r="B211" s="126"/>
      <c r="C211" s="126"/>
      <c r="D211" s="126"/>
      <c r="E211" s="126"/>
      <c r="F211" s="126"/>
      <c r="G211" s="126"/>
      <c r="H211" s="126"/>
      <c r="I211" s="126"/>
      <c r="J211" s="126"/>
      <c r="K211" s="126"/>
      <c r="L211" s="126"/>
      <c r="M211" s="126"/>
      <c r="N211" s="126"/>
      <c r="O211" s="126"/>
      <c r="P211" s="126"/>
      <c r="Q211" s="126"/>
      <c r="R211" s="126"/>
      <c r="S211" s="126"/>
      <c r="T211" s="126"/>
      <c r="U211" s="126"/>
      <c r="V211" s="126"/>
      <c r="W211" s="126"/>
      <c r="X211" s="126"/>
      <c r="Y211" s="126"/>
    </row>
    <row r="212" spans="1:25" x14ac:dyDescent="0.25">
      <c r="A212" s="126"/>
      <c r="B212" s="126"/>
      <c r="C212" s="126"/>
      <c r="D212" s="126"/>
      <c r="E212" s="126"/>
      <c r="F212" s="126"/>
      <c r="G212" s="126"/>
      <c r="H212" s="126"/>
      <c r="I212" s="126"/>
      <c r="J212" s="126"/>
      <c r="K212" s="126"/>
      <c r="L212" s="126"/>
      <c r="M212" s="126"/>
      <c r="N212" s="126"/>
      <c r="O212" s="126"/>
      <c r="P212" s="126"/>
      <c r="Q212" s="126"/>
      <c r="R212" s="126"/>
      <c r="S212" s="126"/>
      <c r="T212" s="126"/>
      <c r="U212" s="126"/>
      <c r="V212" s="126"/>
      <c r="W212" s="126"/>
      <c r="X212" s="126"/>
      <c r="Y212" s="126"/>
    </row>
    <row r="213" spans="1:25" x14ac:dyDescent="0.25">
      <c r="A213" s="126"/>
      <c r="B213" s="126"/>
      <c r="C213" s="126"/>
      <c r="D213" s="126"/>
      <c r="E213" s="126"/>
      <c r="F213" s="126"/>
      <c r="G213" s="126"/>
      <c r="H213" s="126"/>
      <c r="I213" s="126"/>
      <c r="J213" s="126"/>
      <c r="K213" s="126"/>
      <c r="L213" s="126"/>
      <c r="M213" s="126"/>
      <c r="N213" s="126"/>
      <c r="O213" s="126"/>
      <c r="P213" s="126"/>
      <c r="Q213" s="126"/>
      <c r="R213" s="126"/>
      <c r="S213" s="126"/>
      <c r="T213" s="126"/>
      <c r="U213" s="126"/>
      <c r="V213" s="126"/>
      <c r="W213" s="126"/>
      <c r="X213" s="126"/>
      <c r="Y213" s="126"/>
    </row>
    <row r="214" spans="1:25" x14ac:dyDescent="0.25">
      <c r="A214" s="126"/>
      <c r="B214" s="126"/>
      <c r="C214" s="126"/>
      <c r="D214" s="126"/>
      <c r="E214" s="126"/>
      <c r="F214" s="126"/>
      <c r="G214" s="126"/>
      <c r="H214" s="126"/>
      <c r="I214" s="126"/>
      <c r="J214" s="126"/>
      <c r="K214" s="126"/>
      <c r="L214" s="126"/>
      <c r="M214" s="126"/>
      <c r="N214" s="126"/>
      <c r="O214" s="126"/>
      <c r="P214" s="126"/>
      <c r="Q214" s="126"/>
      <c r="R214" s="126"/>
      <c r="S214" s="126"/>
      <c r="T214" s="126"/>
      <c r="U214" s="126"/>
      <c r="V214" s="126"/>
      <c r="W214" s="126"/>
      <c r="X214" s="126"/>
      <c r="Y214" s="126"/>
    </row>
    <row r="215" spans="1:25" x14ac:dyDescent="0.25">
      <c r="A215" s="126"/>
      <c r="B215" s="126"/>
      <c r="C215" s="126"/>
      <c r="D215" s="126"/>
      <c r="E215" s="126"/>
      <c r="F215" s="126"/>
      <c r="G215" s="126"/>
      <c r="H215" s="126"/>
      <c r="I215" s="126"/>
      <c r="J215" s="126"/>
      <c r="K215" s="126"/>
      <c r="L215" s="126"/>
      <c r="M215" s="126"/>
      <c r="N215" s="126"/>
      <c r="O215" s="126"/>
      <c r="P215" s="126"/>
      <c r="Q215" s="126"/>
      <c r="R215" s="126"/>
      <c r="S215" s="126"/>
      <c r="T215" s="126"/>
      <c r="U215" s="126"/>
      <c r="V215" s="126"/>
      <c r="W215" s="126"/>
      <c r="X215" s="126"/>
      <c r="Y215" s="126"/>
    </row>
    <row r="216" spans="1:25" x14ac:dyDescent="0.25">
      <c r="A216" s="126"/>
      <c r="B216" s="126"/>
      <c r="C216" s="126"/>
      <c r="D216" s="126"/>
      <c r="E216" s="126"/>
      <c r="F216" s="126"/>
      <c r="G216" s="126"/>
      <c r="H216" s="126"/>
      <c r="I216" s="126"/>
      <c r="J216" s="126"/>
      <c r="K216" s="126"/>
      <c r="L216" s="126"/>
      <c r="M216" s="126"/>
      <c r="N216" s="126"/>
      <c r="O216" s="126"/>
      <c r="P216" s="126"/>
      <c r="Q216" s="126"/>
      <c r="R216" s="126"/>
      <c r="S216" s="126"/>
      <c r="T216" s="126"/>
      <c r="U216" s="126"/>
      <c r="V216" s="126"/>
      <c r="W216" s="126"/>
      <c r="X216" s="126"/>
      <c r="Y216" s="126"/>
    </row>
    <row r="217" spans="1:25" x14ac:dyDescent="0.25">
      <c r="A217" s="126"/>
      <c r="B217" s="126"/>
      <c r="C217" s="126"/>
      <c r="D217" s="126"/>
      <c r="E217" s="126"/>
      <c r="F217" s="126"/>
      <c r="G217" s="126"/>
      <c r="H217" s="126"/>
      <c r="I217" s="126"/>
      <c r="J217" s="126"/>
      <c r="K217" s="126"/>
      <c r="L217" s="126"/>
      <c r="M217" s="126"/>
      <c r="N217" s="126"/>
      <c r="O217" s="126"/>
      <c r="P217" s="126"/>
      <c r="Q217" s="126"/>
      <c r="R217" s="126"/>
      <c r="S217" s="126"/>
      <c r="T217" s="126"/>
      <c r="U217" s="126"/>
      <c r="V217" s="126"/>
      <c r="W217" s="126"/>
      <c r="X217" s="126"/>
      <c r="Y217" s="126"/>
    </row>
    <row r="220" spans="1:25" x14ac:dyDescent="0.25">
      <c r="A220" s="10" t="s">
        <v>150</v>
      </c>
      <c r="B220" s="10"/>
      <c r="C220" s="10"/>
      <c r="D220" s="10"/>
      <c r="E220" s="10"/>
      <c r="F220" s="10"/>
      <c r="G220" s="10"/>
      <c r="H220" s="10"/>
      <c r="I220" s="10"/>
      <c r="J220" s="10"/>
    </row>
    <row r="221" spans="1:25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</row>
    <row r="222" spans="1:25" ht="15.75" thickBot="1" x14ac:dyDescent="0.3">
      <c r="A222" s="10"/>
      <c r="B222" s="10"/>
      <c r="C222" s="10"/>
      <c r="D222" s="10"/>
      <c r="E222" s="10"/>
      <c r="F222" s="10"/>
      <c r="G222" s="10"/>
      <c r="H222" s="10"/>
      <c r="I222" s="10"/>
      <c r="J222" s="10"/>
    </row>
    <row r="223" spans="1:25" x14ac:dyDescent="0.25">
      <c r="D223" s="280" t="s">
        <v>52</v>
      </c>
      <c r="E223" s="281"/>
      <c r="F223" s="281"/>
      <c r="G223" s="142" t="str">
        <f>CONCATENATE(Arkusz18!A2," - ",Arkusz18!B2," r.")</f>
        <v>01.11.2019 - 30.11.2019 r.</v>
      </c>
      <c r="H223" s="142"/>
      <c r="I223" s="142"/>
      <c r="J223" s="142"/>
      <c r="K223" s="142"/>
      <c r="L223" s="142"/>
      <c r="M223" s="142"/>
      <c r="N223" s="142"/>
      <c r="O223" s="142"/>
      <c r="P223" s="142"/>
      <c r="Q223" s="142"/>
      <c r="R223" s="143"/>
    </row>
    <row r="224" spans="1:25" ht="31.5" customHeight="1" x14ac:dyDescent="0.25">
      <c r="D224" s="282"/>
      <c r="E224" s="283"/>
      <c r="F224" s="283"/>
      <c r="G224" s="147" t="s">
        <v>68</v>
      </c>
      <c r="H224" s="147"/>
      <c r="I224" s="147"/>
      <c r="J224" s="147" t="s">
        <v>93</v>
      </c>
      <c r="K224" s="147"/>
      <c r="L224" s="147"/>
      <c r="M224" s="147" t="s">
        <v>67</v>
      </c>
      <c r="N224" s="147"/>
      <c r="O224" s="147"/>
      <c r="P224" s="147" t="s">
        <v>92</v>
      </c>
      <c r="Q224" s="147"/>
      <c r="R224" s="159"/>
    </row>
    <row r="225" spans="1:25" x14ac:dyDescent="0.25">
      <c r="D225" s="144" t="s">
        <v>91</v>
      </c>
      <c r="E225" s="145"/>
      <c r="F225" s="145"/>
      <c r="G225" s="146">
        <f>Arkusz16!A2</f>
        <v>0</v>
      </c>
      <c r="H225" s="146"/>
      <c r="I225" s="146"/>
      <c r="J225" s="146">
        <f>Arkusz16!A3</f>
        <v>0</v>
      </c>
      <c r="K225" s="146"/>
      <c r="L225" s="146"/>
      <c r="M225" s="146">
        <f>Arkusz16!A4</f>
        <v>0</v>
      </c>
      <c r="N225" s="146"/>
      <c r="O225" s="146"/>
      <c r="P225" s="146">
        <f>Arkusz16!A5</f>
        <v>0</v>
      </c>
      <c r="Q225" s="146"/>
      <c r="R225" s="146"/>
    </row>
    <row r="226" spans="1:25" x14ac:dyDescent="0.25">
      <c r="D226" s="133" t="s">
        <v>54</v>
      </c>
      <c r="E226" s="134"/>
      <c r="F226" s="134"/>
      <c r="G226" s="135">
        <f>Arkusz16!A6</f>
        <v>1016</v>
      </c>
      <c r="H226" s="135"/>
      <c r="I226" s="135"/>
      <c r="J226" s="136">
        <f>Arkusz16!A7</f>
        <v>6</v>
      </c>
      <c r="K226" s="137"/>
      <c r="L226" s="138"/>
      <c r="M226" s="136">
        <f>Arkusz16!A8</f>
        <v>0</v>
      </c>
      <c r="N226" s="137"/>
      <c r="O226" s="138"/>
      <c r="P226" s="136">
        <f>Arkusz16!A9</f>
        <v>5</v>
      </c>
      <c r="Q226" s="137"/>
      <c r="R226" s="138"/>
    </row>
    <row r="227" spans="1:25" ht="15.75" thickBot="1" x14ac:dyDescent="0.3">
      <c r="D227" s="264" t="s">
        <v>55</v>
      </c>
      <c r="E227" s="265"/>
      <c r="F227" s="265"/>
      <c r="G227" s="161">
        <f>Arkusz16!A10</f>
        <v>397</v>
      </c>
      <c r="H227" s="161"/>
      <c r="I227" s="161"/>
      <c r="J227" s="161">
        <f>Arkusz16!A11</f>
        <v>0</v>
      </c>
      <c r="K227" s="161"/>
      <c r="L227" s="161"/>
      <c r="M227" s="161">
        <f>Arkusz16!A12</f>
        <v>4</v>
      </c>
      <c r="N227" s="161"/>
      <c r="O227" s="161"/>
      <c r="P227" s="161">
        <f>Arkusz16!A13</f>
        <v>2</v>
      </c>
      <c r="Q227" s="161"/>
      <c r="R227" s="161"/>
    </row>
    <row r="228" spans="1:25" ht="15.75" thickBot="1" x14ac:dyDescent="0.3">
      <c r="D228" s="148" t="s">
        <v>53</v>
      </c>
      <c r="E228" s="149"/>
      <c r="F228" s="149"/>
      <c r="G228" s="141">
        <f>SUM(G225:I227)</f>
        <v>1413</v>
      </c>
      <c r="H228" s="141"/>
      <c r="I228" s="141"/>
      <c r="J228" s="141">
        <f t="shared" ref="J228" si="5">SUM(J225:L227)</f>
        <v>6</v>
      </c>
      <c r="K228" s="141"/>
      <c r="L228" s="141"/>
      <c r="M228" s="141">
        <f t="shared" ref="M228" si="6">SUM(M225:O227)</f>
        <v>4</v>
      </c>
      <c r="N228" s="141"/>
      <c r="O228" s="141"/>
      <c r="P228" s="141">
        <f t="shared" ref="P228" si="7">SUM(P225:R227)</f>
        <v>7</v>
      </c>
      <c r="Q228" s="141"/>
      <c r="R228" s="160"/>
    </row>
    <row r="229" spans="1:25" x14ac:dyDescent="0.25">
      <c r="A229" s="39"/>
      <c r="B229" s="39"/>
      <c r="C229" s="39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</row>
    <row r="231" spans="1:25" ht="15.75" thickBot="1" x14ac:dyDescent="0.3"/>
    <row r="232" spans="1:25" x14ac:dyDescent="0.25">
      <c r="D232" s="280" t="s">
        <v>52</v>
      </c>
      <c r="E232" s="281"/>
      <c r="F232" s="281"/>
      <c r="G232" s="142" t="str">
        <f>CONCATENATE(Arkusz18!C2," - ",Arkusz18!B2," r.")</f>
        <v>01.01.2019 - 30.11.2019 r.</v>
      </c>
      <c r="H232" s="142"/>
      <c r="I232" s="142"/>
      <c r="J232" s="142"/>
      <c r="K232" s="142"/>
      <c r="L232" s="142"/>
      <c r="M232" s="142"/>
      <c r="N232" s="142"/>
      <c r="O232" s="142"/>
      <c r="P232" s="142"/>
      <c r="Q232" s="142"/>
      <c r="R232" s="143"/>
    </row>
    <row r="233" spans="1:25" ht="32.25" customHeight="1" x14ac:dyDescent="0.25">
      <c r="D233" s="282"/>
      <c r="E233" s="283"/>
      <c r="F233" s="283"/>
      <c r="G233" s="147" t="s">
        <v>68</v>
      </c>
      <c r="H233" s="147"/>
      <c r="I233" s="147"/>
      <c r="J233" s="147" t="s">
        <v>93</v>
      </c>
      <c r="K233" s="147"/>
      <c r="L233" s="147"/>
      <c r="M233" s="147" t="s">
        <v>67</v>
      </c>
      <c r="N233" s="147"/>
      <c r="O233" s="147"/>
      <c r="P233" s="147" t="s">
        <v>92</v>
      </c>
      <c r="Q233" s="147"/>
      <c r="R233" s="159"/>
    </row>
    <row r="234" spans="1:25" x14ac:dyDescent="0.25">
      <c r="D234" s="144" t="s">
        <v>91</v>
      </c>
      <c r="E234" s="145"/>
      <c r="F234" s="145"/>
      <c r="G234" s="146">
        <f>Arkusz17!A2</f>
        <v>0</v>
      </c>
      <c r="H234" s="146"/>
      <c r="I234" s="146"/>
      <c r="J234" s="146">
        <f>Arkusz17!A3</f>
        <v>0</v>
      </c>
      <c r="K234" s="146"/>
      <c r="L234" s="146"/>
      <c r="M234" s="146">
        <f>Arkusz17!A4</f>
        <v>0</v>
      </c>
      <c r="N234" s="146"/>
      <c r="O234" s="146"/>
      <c r="P234" s="146">
        <f>Arkusz17!A5</f>
        <v>0</v>
      </c>
      <c r="Q234" s="146"/>
      <c r="R234" s="146"/>
    </row>
    <row r="235" spans="1:25" x14ac:dyDescent="0.25">
      <c r="D235" s="133" t="s">
        <v>54</v>
      </c>
      <c r="E235" s="134"/>
      <c r="F235" s="134"/>
      <c r="G235" s="135">
        <f>Arkusz17!A6</f>
        <v>10035</v>
      </c>
      <c r="H235" s="135"/>
      <c r="I235" s="135"/>
      <c r="J235" s="135">
        <f>Arkusz17!A7</f>
        <v>92</v>
      </c>
      <c r="K235" s="135"/>
      <c r="L235" s="135"/>
      <c r="M235" s="135">
        <f>Arkusz17!A8</f>
        <v>49</v>
      </c>
      <c r="N235" s="135"/>
      <c r="O235" s="135"/>
      <c r="P235" s="135">
        <f>Arkusz17!A9</f>
        <v>15</v>
      </c>
      <c r="Q235" s="135"/>
      <c r="R235" s="135"/>
    </row>
    <row r="236" spans="1:25" ht="15.75" thickBot="1" x14ac:dyDescent="0.3">
      <c r="D236" s="264" t="s">
        <v>55</v>
      </c>
      <c r="E236" s="265"/>
      <c r="F236" s="265"/>
      <c r="G236" s="161">
        <f>Arkusz17!A10</f>
        <v>4193</v>
      </c>
      <c r="H236" s="161"/>
      <c r="I236" s="161"/>
      <c r="J236" s="161">
        <f>Arkusz17!A11</f>
        <v>15</v>
      </c>
      <c r="K236" s="161"/>
      <c r="L236" s="161"/>
      <c r="M236" s="161">
        <f>Arkusz17!A12</f>
        <v>84</v>
      </c>
      <c r="N236" s="161"/>
      <c r="O236" s="161"/>
      <c r="P236" s="161">
        <f>Arkusz17!A13</f>
        <v>21</v>
      </c>
      <c r="Q236" s="161"/>
      <c r="R236" s="161"/>
    </row>
    <row r="237" spans="1:25" ht="15.75" thickBot="1" x14ac:dyDescent="0.3">
      <c r="D237" s="148" t="s">
        <v>53</v>
      </c>
      <c r="E237" s="149"/>
      <c r="F237" s="149"/>
      <c r="G237" s="141">
        <f>SUM(G234:I236)</f>
        <v>14228</v>
      </c>
      <c r="H237" s="141"/>
      <c r="I237" s="141"/>
      <c r="J237" s="141">
        <f t="shared" ref="J237" si="8">SUM(J234:L236)</f>
        <v>107</v>
      </c>
      <c r="K237" s="141"/>
      <c r="L237" s="141"/>
      <c r="M237" s="141">
        <f t="shared" ref="M237" si="9">SUM(M234:O236)</f>
        <v>133</v>
      </c>
      <c r="N237" s="141"/>
      <c r="O237" s="141"/>
      <c r="P237" s="141">
        <f t="shared" ref="P237" si="10">SUM(P234:R236)</f>
        <v>36</v>
      </c>
      <c r="Q237" s="141"/>
      <c r="R237" s="160"/>
    </row>
    <row r="240" spans="1:25" x14ac:dyDescent="0.25">
      <c r="A240" s="126" t="s">
        <v>125</v>
      </c>
      <c r="B240" s="126"/>
      <c r="C240" s="126"/>
      <c r="D240" s="126"/>
      <c r="E240" s="126"/>
      <c r="F240" s="126"/>
      <c r="G240" s="126"/>
      <c r="H240" s="126"/>
      <c r="I240" s="126"/>
      <c r="J240" s="126"/>
      <c r="K240" s="126"/>
      <c r="L240" s="126"/>
      <c r="M240" s="126"/>
      <c r="N240" s="126"/>
      <c r="O240" s="126"/>
      <c r="P240" s="126"/>
      <c r="Q240" s="126"/>
      <c r="R240" s="126"/>
      <c r="S240" s="126"/>
      <c r="T240" s="126"/>
      <c r="U240" s="126"/>
      <c r="V240" s="126"/>
      <c r="W240" s="126"/>
      <c r="X240" s="126"/>
      <c r="Y240" s="126"/>
    </row>
    <row r="241" spans="1:25" x14ac:dyDescent="0.25">
      <c r="A241" s="126"/>
      <c r="B241" s="126"/>
      <c r="C241" s="126"/>
      <c r="D241" s="126"/>
      <c r="E241" s="126"/>
      <c r="F241" s="126"/>
      <c r="G241" s="126"/>
      <c r="H241" s="126"/>
      <c r="I241" s="126"/>
      <c r="J241" s="126"/>
      <c r="K241" s="126"/>
      <c r="L241" s="126"/>
      <c r="M241" s="126"/>
      <c r="N241" s="126"/>
      <c r="O241" s="126"/>
      <c r="P241" s="126"/>
      <c r="Q241" s="126"/>
      <c r="R241" s="126"/>
      <c r="S241" s="126"/>
      <c r="T241" s="126"/>
      <c r="U241" s="126"/>
      <c r="V241" s="126"/>
      <c r="W241" s="126"/>
      <c r="X241" s="126"/>
      <c r="Y241" s="126"/>
    </row>
    <row r="242" spans="1:25" x14ac:dyDescent="0.25">
      <c r="A242" s="126"/>
      <c r="B242" s="126"/>
      <c r="C242" s="126"/>
      <c r="D242" s="126"/>
      <c r="E242" s="126"/>
      <c r="F242" s="126"/>
      <c r="G242" s="126"/>
      <c r="H242" s="126"/>
      <c r="I242" s="126"/>
      <c r="J242" s="126"/>
      <c r="K242" s="126"/>
      <c r="L242" s="126"/>
      <c r="M242" s="126"/>
      <c r="N242" s="126"/>
      <c r="O242" s="126"/>
      <c r="P242" s="126"/>
      <c r="Q242" s="126"/>
      <c r="R242" s="126"/>
      <c r="S242" s="126"/>
      <c r="T242" s="126"/>
      <c r="U242" s="126"/>
      <c r="V242" s="126"/>
      <c r="W242" s="126"/>
      <c r="X242" s="126"/>
      <c r="Y242" s="126"/>
    </row>
    <row r="243" spans="1:25" x14ac:dyDescent="0.25">
      <c r="A243" s="126"/>
      <c r="B243" s="126"/>
      <c r="C243" s="126"/>
      <c r="D243" s="126"/>
      <c r="E243" s="126"/>
      <c r="F243" s="126"/>
      <c r="G243" s="126"/>
      <c r="H243" s="126"/>
      <c r="I243" s="126"/>
      <c r="J243" s="126"/>
      <c r="K243" s="126"/>
      <c r="L243" s="126"/>
      <c r="M243" s="126"/>
      <c r="N243" s="126"/>
      <c r="O243" s="126"/>
      <c r="P243" s="126"/>
      <c r="Q243" s="126"/>
      <c r="R243" s="126"/>
      <c r="S243" s="126"/>
      <c r="T243" s="126"/>
      <c r="U243" s="126"/>
      <c r="V243" s="126"/>
      <c r="W243" s="126"/>
      <c r="X243" s="126"/>
      <c r="Y243" s="126"/>
    </row>
    <row r="244" spans="1:25" x14ac:dyDescent="0.25">
      <c r="A244" s="126"/>
      <c r="B244" s="126"/>
      <c r="C244" s="126"/>
      <c r="D244" s="126"/>
      <c r="E244" s="126"/>
      <c r="F244" s="126"/>
      <c r="G244" s="126"/>
      <c r="H244" s="126"/>
      <c r="I244" s="126"/>
      <c r="J244" s="126"/>
      <c r="K244" s="126"/>
      <c r="L244" s="126"/>
      <c r="M244" s="126"/>
      <c r="N244" s="126"/>
      <c r="O244" s="126"/>
      <c r="P244" s="126"/>
      <c r="Q244" s="126"/>
      <c r="R244" s="126"/>
      <c r="S244" s="126"/>
      <c r="T244" s="126"/>
      <c r="U244" s="126"/>
      <c r="V244" s="126"/>
      <c r="W244" s="126"/>
      <c r="X244" s="126"/>
      <c r="Y244" s="126"/>
    </row>
    <row r="245" spans="1:25" x14ac:dyDescent="0.25">
      <c r="A245" s="126"/>
      <c r="B245" s="126"/>
      <c r="C245" s="126"/>
      <c r="D245" s="126"/>
      <c r="E245" s="126"/>
      <c r="F245" s="126"/>
      <c r="G245" s="126"/>
      <c r="H245" s="126"/>
      <c r="I245" s="126"/>
      <c r="J245" s="126"/>
      <c r="K245" s="126"/>
      <c r="L245" s="126"/>
      <c r="M245" s="126"/>
      <c r="N245" s="126"/>
      <c r="O245" s="126"/>
      <c r="P245" s="126"/>
      <c r="Q245" s="126"/>
      <c r="R245" s="126"/>
      <c r="S245" s="126"/>
      <c r="T245" s="126"/>
      <c r="U245" s="126"/>
      <c r="V245" s="126"/>
      <c r="W245" s="126"/>
      <c r="X245" s="126"/>
      <c r="Y245" s="126"/>
    </row>
    <row r="246" spans="1:25" x14ac:dyDescent="0.25">
      <c r="A246" s="126"/>
      <c r="B246" s="126"/>
      <c r="C246" s="126"/>
      <c r="D246" s="126"/>
      <c r="E246" s="126"/>
      <c r="F246" s="126"/>
      <c r="G246" s="126"/>
      <c r="H246" s="126"/>
      <c r="I246" s="126"/>
      <c r="J246" s="126"/>
      <c r="K246" s="126"/>
      <c r="L246" s="126"/>
      <c r="M246" s="126"/>
      <c r="N246" s="126"/>
      <c r="O246" s="126"/>
      <c r="P246" s="126"/>
      <c r="Q246" s="126"/>
      <c r="R246" s="126"/>
      <c r="S246" s="126"/>
      <c r="T246" s="126"/>
      <c r="U246" s="126"/>
      <c r="V246" s="126"/>
      <c r="W246" s="126"/>
      <c r="X246" s="126"/>
      <c r="Y246" s="126"/>
    </row>
    <row r="247" spans="1:25" x14ac:dyDescent="0.25">
      <c r="A247" s="126"/>
      <c r="B247" s="126"/>
      <c r="C247" s="126"/>
      <c r="D247" s="126"/>
      <c r="E247" s="126"/>
      <c r="F247" s="126"/>
      <c r="G247" s="126"/>
      <c r="H247" s="126"/>
      <c r="I247" s="126"/>
      <c r="J247" s="126"/>
      <c r="K247" s="126"/>
      <c r="L247" s="126"/>
      <c r="M247" s="126"/>
      <c r="N247" s="126"/>
      <c r="O247" s="126"/>
      <c r="P247" s="126"/>
      <c r="Q247" s="126"/>
      <c r="R247" s="126"/>
      <c r="S247" s="126"/>
      <c r="T247" s="126"/>
      <c r="U247" s="126"/>
      <c r="V247" s="126"/>
      <c r="W247" s="126"/>
      <c r="X247" s="126"/>
      <c r="Y247" s="126"/>
    </row>
    <row r="248" spans="1:25" x14ac:dyDescent="0.25">
      <c r="A248" s="126"/>
      <c r="B248" s="126"/>
      <c r="C248" s="126"/>
      <c r="D248" s="126"/>
      <c r="E248" s="126"/>
      <c r="F248" s="126"/>
      <c r="G248" s="126"/>
      <c r="H248" s="126"/>
      <c r="I248" s="126"/>
      <c r="J248" s="126"/>
      <c r="K248" s="126"/>
      <c r="L248" s="126"/>
      <c r="M248" s="126"/>
      <c r="N248" s="126"/>
      <c r="O248" s="126"/>
      <c r="P248" s="126"/>
      <c r="Q248" s="126"/>
      <c r="R248" s="126"/>
      <c r="S248" s="126"/>
      <c r="T248" s="126"/>
      <c r="U248" s="126"/>
      <c r="V248" s="126"/>
      <c r="W248" s="126"/>
      <c r="X248" s="126"/>
      <c r="Y248" s="126"/>
    </row>
    <row r="251" spans="1:25" ht="18.75" x14ac:dyDescent="0.25">
      <c r="A251" s="8" t="s">
        <v>70</v>
      </c>
      <c r="F251" s="9"/>
    </row>
    <row r="252" spans="1:25" x14ac:dyDescent="0.25">
      <c r="F252" s="9"/>
    </row>
    <row r="253" spans="1:25" x14ac:dyDescent="0.25">
      <c r="A253" s="237" t="s">
        <v>151</v>
      </c>
      <c r="B253" s="237"/>
      <c r="C253" s="237"/>
      <c r="D253" s="237"/>
      <c r="E253" s="237"/>
      <c r="F253" s="237"/>
      <c r="G253" s="237"/>
      <c r="H253" s="237"/>
      <c r="I253" s="237"/>
      <c r="J253" s="237"/>
      <c r="K253" s="237"/>
      <c r="L253" s="237"/>
      <c r="M253" s="237"/>
      <c r="N253" s="237"/>
      <c r="O253" s="237"/>
      <c r="P253" s="237"/>
      <c r="Q253" s="237"/>
      <c r="R253" s="237"/>
      <c r="S253" s="237"/>
      <c r="T253" s="237"/>
      <c r="U253" s="237"/>
    </row>
    <row r="254" spans="1:25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</row>
    <row r="255" spans="1:25" ht="15.75" thickBot="1" x14ac:dyDescent="0.3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</row>
    <row r="256" spans="1:25" x14ac:dyDescent="0.25">
      <c r="C256" s="155" t="s">
        <v>0</v>
      </c>
      <c r="D256" s="156"/>
      <c r="E256" s="156"/>
      <c r="F256" s="156"/>
      <c r="G256" s="151" t="str">
        <f>CONCATENATE(Arkusz18!A2," - ",Arkusz18!B2," r.")</f>
        <v>01.11.2019 - 30.11.2019 r.</v>
      </c>
      <c r="H256" s="152"/>
      <c r="I256" s="152"/>
      <c r="J256" s="152"/>
      <c r="K256" s="152"/>
      <c r="L256" s="152"/>
      <c r="M256" s="152"/>
      <c r="N256" s="152"/>
      <c r="O256" s="152"/>
      <c r="P256" s="152"/>
      <c r="Q256" s="152"/>
      <c r="R256" s="152"/>
      <c r="S256" s="152"/>
      <c r="T256" s="152"/>
      <c r="U256" s="152"/>
      <c r="V256" s="153"/>
    </row>
    <row r="257" spans="3:22" x14ac:dyDescent="0.25">
      <c r="C257" s="157"/>
      <c r="D257" s="158"/>
      <c r="E257" s="158"/>
      <c r="F257" s="158"/>
      <c r="G257" s="108" t="s">
        <v>34</v>
      </c>
      <c r="H257" s="112"/>
      <c r="I257" s="112"/>
      <c r="J257" s="150"/>
      <c r="K257" s="108" t="s">
        <v>35</v>
      </c>
      <c r="L257" s="112"/>
      <c r="M257" s="112"/>
      <c r="N257" s="150"/>
      <c r="O257" s="108" t="s">
        <v>106</v>
      </c>
      <c r="P257" s="112"/>
      <c r="Q257" s="112"/>
      <c r="R257" s="150"/>
      <c r="S257" s="108" t="s">
        <v>58</v>
      </c>
      <c r="T257" s="112"/>
      <c r="U257" s="112"/>
      <c r="V257" s="109"/>
    </row>
    <row r="258" spans="3:22" x14ac:dyDescent="0.25">
      <c r="C258" s="157"/>
      <c r="D258" s="158"/>
      <c r="E258" s="158"/>
      <c r="F258" s="158"/>
      <c r="G258" s="110" t="s">
        <v>33</v>
      </c>
      <c r="H258" s="111"/>
      <c r="I258" s="108" t="s">
        <v>10</v>
      </c>
      <c r="J258" s="150"/>
      <c r="K258" s="110" t="s">
        <v>36</v>
      </c>
      <c r="L258" s="111"/>
      <c r="M258" s="108" t="s">
        <v>10</v>
      </c>
      <c r="N258" s="150"/>
      <c r="O258" s="110" t="s">
        <v>33</v>
      </c>
      <c r="P258" s="111"/>
      <c r="Q258" s="108" t="s">
        <v>10</v>
      </c>
      <c r="R258" s="150"/>
      <c r="S258" s="110" t="s">
        <v>33</v>
      </c>
      <c r="T258" s="111"/>
      <c r="U258" s="108" t="s">
        <v>10</v>
      </c>
      <c r="V258" s="109"/>
    </row>
    <row r="259" spans="3:22" x14ac:dyDescent="0.25">
      <c r="C259" s="139" t="str">
        <f>Arkusz2!B2</f>
        <v>ROSJA</v>
      </c>
      <c r="D259" s="140"/>
      <c r="E259" s="140"/>
      <c r="F259" s="140"/>
      <c r="G259" s="86">
        <f>Arkusz2!F2</f>
        <v>57</v>
      </c>
      <c r="H259" s="87"/>
      <c r="I259" s="86">
        <f>Arkusz2!F8</f>
        <v>174</v>
      </c>
      <c r="J259" s="87"/>
      <c r="K259" s="86">
        <f>SUM(Arkusz2!F14,-G259)</f>
        <v>35</v>
      </c>
      <c r="L259" s="87"/>
      <c r="M259" s="86">
        <f>SUM(Arkusz2!F20,-I259)</f>
        <v>79</v>
      </c>
      <c r="N259" s="87"/>
      <c r="O259" s="86">
        <f>Arkusz2!F26</f>
        <v>4</v>
      </c>
      <c r="P259" s="87"/>
      <c r="Q259" s="86">
        <f>Arkusz2!F32</f>
        <v>18</v>
      </c>
      <c r="R259" s="87"/>
      <c r="S259" s="86">
        <f>SUM(Arkusz2!F14,O259)</f>
        <v>96</v>
      </c>
      <c r="T259" s="87"/>
      <c r="U259" s="86">
        <f>SUM(Arkusz2!F20,Q259)</f>
        <v>271</v>
      </c>
      <c r="V259" s="113"/>
    </row>
    <row r="260" spans="3:22" x14ac:dyDescent="0.25">
      <c r="C260" s="73" t="str">
        <f>Arkusz2!B3</f>
        <v>TURCJA</v>
      </c>
      <c r="D260" s="74"/>
      <c r="E260" s="74"/>
      <c r="F260" s="74"/>
      <c r="G260" s="102">
        <f>Arkusz2!F3</f>
        <v>11</v>
      </c>
      <c r="H260" s="103"/>
      <c r="I260" s="102">
        <f>Arkusz2!F9</f>
        <v>18</v>
      </c>
      <c r="J260" s="103"/>
      <c r="K260" s="102">
        <f>SUM(Arkusz2!F15,-G260)</f>
        <v>0</v>
      </c>
      <c r="L260" s="103"/>
      <c r="M260" s="102">
        <f>SUM(Arkusz2!F21,-I260)</f>
        <v>0</v>
      </c>
      <c r="N260" s="103"/>
      <c r="O260" s="102">
        <f>Arkusz2!F27</f>
        <v>4</v>
      </c>
      <c r="P260" s="103"/>
      <c r="Q260" s="102">
        <f>Arkusz2!F33</f>
        <v>4</v>
      </c>
      <c r="R260" s="103"/>
      <c r="S260" s="102">
        <f>SUM(Arkusz2!F15,O260)</f>
        <v>15</v>
      </c>
      <c r="T260" s="103"/>
      <c r="U260" s="102">
        <f>SUM(Arkusz2!F21,Q260)</f>
        <v>22</v>
      </c>
      <c r="V260" s="154"/>
    </row>
    <row r="261" spans="3:22" x14ac:dyDescent="0.25">
      <c r="C261" s="139" t="str">
        <f>Arkusz2!B4</f>
        <v>UKRAINA</v>
      </c>
      <c r="D261" s="140"/>
      <c r="E261" s="140"/>
      <c r="F261" s="140"/>
      <c r="G261" s="86">
        <f>Arkusz2!F4</f>
        <v>5</v>
      </c>
      <c r="H261" s="87"/>
      <c r="I261" s="86">
        <f>Arkusz2!F10</f>
        <v>5</v>
      </c>
      <c r="J261" s="87"/>
      <c r="K261" s="86">
        <f>SUM(Arkusz2!F16,-G261)</f>
        <v>7</v>
      </c>
      <c r="L261" s="87"/>
      <c r="M261" s="86">
        <f>SUM(Arkusz2!F22,-I261)</f>
        <v>15</v>
      </c>
      <c r="N261" s="87"/>
      <c r="O261" s="86">
        <f>Arkusz2!F28</f>
        <v>1</v>
      </c>
      <c r="P261" s="87"/>
      <c r="Q261" s="86">
        <f>Arkusz2!F34</f>
        <v>1</v>
      </c>
      <c r="R261" s="87"/>
      <c r="S261" s="86">
        <f>SUM(Arkusz2!F16,O261)</f>
        <v>13</v>
      </c>
      <c r="T261" s="87"/>
      <c r="U261" s="86">
        <f>SUM(Arkusz2!F22,Q261)</f>
        <v>21</v>
      </c>
      <c r="V261" s="113"/>
    </row>
    <row r="262" spans="3:22" x14ac:dyDescent="0.25">
      <c r="C262" s="73" t="str">
        <f>Arkusz2!B5</f>
        <v>GRUZJA</v>
      </c>
      <c r="D262" s="74"/>
      <c r="E262" s="74"/>
      <c r="F262" s="74"/>
      <c r="G262" s="102">
        <f>Arkusz2!F5</f>
        <v>6</v>
      </c>
      <c r="H262" s="103"/>
      <c r="I262" s="102">
        <f>Arkusz2!F11</f>
        <v>7</v>
      </c>
      <c r="J262" s="103"/>
      <c r="K262" s="102">
        <f>SUM(Arkusz2!F17,-G262)</f>
        <v>3</v>
      </c>
      <c r="L262" s="103"/>
      <c r="M262" s="102">
        <f>SUM(Arkusz2!F23,-I262)</f>
        <v>6</v>
      </c>
      <c r="N262" s="103"/>
      <c r="O262" s="102">
        <f>Arkusz2!F29</f>
        <v>0</v>
      </c>
      <c r="P262" s="103"/>
      <c r="Q262" s="102">
        <f>Arkusz2!F35</f>
        <v>0</v>
      </c>
      <c r="R262" s="103"/>
      <c r="S262" s="102">
        <f>SUM(Arkusz2!F17,O262)</f>
        <v>9</v>
      </c>
      <c r="T262" s="103"/>
      <c r="U262" s="102">
        <f>SUM(Arkusz2!F23,Q262)</f>
        <v>13</v>
      </c>
      <c r="V262" s="154"/>
    </row>
    <row r="263" spans="3:22" x14ac:dyDescent="0.25">
      <c r="C263" s="139" t="str">
        <f>Arkusz2!B6</f>
        <v>KUBA</v>
      </c>
      <c r="D263" s="140"/>
      <c r="E263" s="140"/>
      <c r="F263" s="140"/>
      <c r="G263" s="86">
        <f>Arkusz2!F6</f>
        <v>7</v>
      </c>
      <c r="H263" s="87"/>
      <c r="I263" s="86">
        <f>Arkusz2!F12</f>
        <v>8</v>
      </c>
      <c r="J263" s="87"/>
      <c r="K263" s="86">
        <f>SUM(Arkusz2!F18,-G263)</f>
        <v>0</v>
      </c>
      <c r="L263" s="87"/>
      <c r="M263" s="86">
        <f>SUM(Arkusz2!F24,-I263)</f>
        <v>0</v>
      </c>
      <c r="N263" s="87"/>
      <c r="O263" s="86">
        <f>Arkusz2!F30</f>
        <v>0</v>
      </c>
      <c r="P263" s="87"/>
      <c r="Q263" s="86">
        <f>Arkusz2!F36</f>
        <v>0</v>
      </c>
      <c r="R263" s="87"/>
      <c r="S263" s="86">
        <f>SUM(Arkusz2!F18,O263)</f>
        <v>7</v>
      </c>
      <c r="T263" s="87"/>
      <c r="U263" s="86">
        <f>SUM(Arkusz2!F24,Q263)</f>
        <v>8</v>
      </c>
      <c r="V263" s="113"/>
    </row>
    <row r="264" spans="3:22" ht="15.75" thickBot="1" x14ac:dyDescent="0.3">
      <c r="C264" s="164" t="str">
        <f>Arkusz2!B7</f>
        <v>Pozostałe</v>
      </c>
      <c r="D264" s="165"/>
      <c r="E264" s="165"/>
      <c r="F264" s="165"/>
      <c r="G264" s="192">
        <f>Arkusz2!F7</f>
        <v>31</v>
      </c>
      <c r="H264" s="193"/>
      <c r="I264" s="192">
        <f>Arkusz2!F13</f>
        <v>46</v>
      </c>
      <c r="J264" s="193"/>
      <c r="K264" s="192">
        <f>SUM(Arkusz2!F19,-G264)</f>
        <v>13</v>
      </c>
      <c r="L264" s="193"/>
      <c r="M264" s="192">
        <f>SUM(Arkusz2!F25,-I264)</f>
        <v>19</v>
      </c>
      <c r="N264" s="193"/>
      <c r="O264" s="192">
        <f>Arkusz2!F31</f>
        <v>2</v>
      </c>
      <c r="P264" s="193"/>
      <c r="Q264" s="192">
        <f>Arkusz2!F37</f>
        <v>2</v>
      </c>
      <c r="R264" s="193"/>
      <c r="S264" s="192">
        <f>SUM(Arkusz2!F19,O264)</f>
        <v>46</v>
      </c>
      <c r="T264" s="193"/>
      <c r="U264" s="192">
        <f>SUM(Arkusz2!F25,Q264)</f>
        <v>67</v>
      </c>
      <c r="V264" s="240"/>
    </row>
    <row r="265" spans="3:22" ht="15.75" thickBot="1" x14ac:dyDescent="0.3">
      <c r="C265" s="162" t="s">
        <v>1</v>
      </c>
      <c r="D265" s="163"/>
      <c r="E265" s="163"/>
      <c r="F265" s="163"/>
      <c r="G265" s="172">
        <f>SUM(G259:G264)</f>
        <v>117</v>
      </c>
      <c r="H265" s="173"/>
      <c r="I265" s="172">
        <f>SUM(I259:I264)</f>
        <v>258</v>
      </c>
      <c r="J265" s="173"/>
      <c r="K265" s="172">
        <f>SUM(K259:K264)</f>
        <v>58</v>
      </c>
      <c r="L265" s="173"/>
      <c r="M265" s="172">
        <f>SUM(M259:M264)</f>
        <v>119</v>
      </c>
      <c r="N265" s="173"/>
      <c r="O265" s="172">
        <f>SUM(O259:O264)</f>
        <v>11</v>
      </c>
      <c r="P265" s="173"/>
      <c r="Q265" s="172">
        <f>SUM(Q259:Q264)</f>
        <v>25</v>
      </c>
      <c r="R265" s="173"/>
      <c r="S265" s="172">
        <f>SUM(S259:S264)</f>
        <v>186</v>
      </c>
      <c r="T265" s="173"/>
      <c r="U265" s="172">
        <f>SUM(U259:U264)</f>
        <v>402</v>
      </c>
      <c r="V265" s="239"/>
    </row>
    <row r="269" spans="3:22" x14ac:dyDescent="0.25">
      <c r="M269" s="11"/>
      <c r="N269" s="11"/>
      <c r="O269" s="11"/>
      <c r="P269" s="11"/>
      <c r="Q269" s="11"/>
      <c r="R269" s="11"/>
      <c r="S269" s="11"/>
    </row>
    <row r="270" spans="3:22" x14ac:dyDescent="0.25">
      <c r="M270" s="11"/>
      <c r="N270" s="11"/>
      <c r="O270" s="11"/>
      <c r="P270" s="11"/>
      <c r="Q270" s="11"/>
      <c r="R270" s="11"/>
      <c r="S270" s="11"/>
    </row>
    <row r="271" spans="3:22" x14ac:dyDescent="0.25">
      <c r="M271" s="11"/>
      <c r="N271" s="11"/>
      <c r="O271" s="11"/>
      <c r="P271" s="11"/>
      <c r="Q271" s="11"/>
      <c r="R271" s="11"/>
      <c r="S271" s="11"/>
    </row>
    <row r="272" spans="3:22" x14ac:dyDescent="0.25">
      <c r="M272" s="11"/>
      <c r="N272" s="11"/>
      <c r="O272" s="11"/>
      <c r="P272" s="11"/>
      <c r="Q272" s="11"/>
      <c r="R272" s="11"/>
      <c r="S272" s="11"/>
    </row>
    <row r="273" spans="1:22" x14ac:dyDescent="0.25">
      <c r="M273" s="11"/>
      <c r="N273" s="11"/>
      <c r="O273" s="11"/>
      <c r="P273" s="11"/>
      <c r="Q273" s="11"/>
      <c r="R273" s="11"/>
      <c r="S273" s="11"/>
    </row>
    <row r="274" spans="1:22" x14ac:dyDescent="0.25">
      <c r="M274" s="11"/>
      <c r="N274" s="11"/>
      <c r="O274" s="11"/>
      <c r="P274" s="11"/>
      <c r="Q274" s="11"/>
      <c r="R274" s="11"/>
      <c r="S274" s="11"/>
    </row>
    <row r="275" spans="1:22" x14ac:dyDescent="0.25">
      <c r="M275" s="11"/>
      <c r="N275" s="11"/>
      <c r="O275" s="11"/>
      <c r="P275" s="11"/>
      <c r="Q275" s="11"/>
      <c r="R275" s="11"/>
      <c r="S275" s="11"/>
    </row>
    <row r="276" spans="1:22" x14ac:dyDescent="0.25">
      <c r="M276" s="11"/>
      <c r="N276" s="11"/>
      <c r="O276" s="11"/>
      <c r="P276" s="11"/>
      <c r="Q276" s="11"/>
      <c r="R276" s="11"/>
      <c r="S276" s="11"/>
    </row>
    <row r="277" spans="1:22" x14ac:dyDescent="0.25">
      <c r="D277" s="194"/>
      <c r="E277" s="194"/>
    </row>
    <row r="281" spans="1:22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</row>
    <row r="287" spans="1:22" ht="15.75" thickBot="1" x14ac:dyDescent="0.3"/>
    <row r="288" spans="1:22" x14ac:dyDescent="0.25">
      <c r="C288" s="155" t="s">
        <v>0</v>
      </c>
      <c r="D288" s="156"/>
      <c r="E288" s="156"/>
      <c r="F288" s="156"/>
      <c r="G288" s="205" t="str">
        <f>CONCATENATE(Arkusz18!C2," - ",Arkusz18!B2," r.")</f>
        <v>01.01.2019 - 30.11.2019 r.</v>
      </c>
      <c r="H288" s="205"/>
      <c r="I288" s="205"/>
      <c r="J288" s="205"/>
      <c r="K288" s="205"/>
      <c r="L288" s="205"/>
      <c r="M288" s="205"/>
      <c r="N288" s="205"/>
      <c r="O288" s="205"/>
      <c r="P288" s="205"/>
      <c r="Q288" s="205"/>
      <c r="R288" s="205"/>
      <c r="S288" s="205"/>
      <c r="T288" s="205"/>
      <c r="U288" s="205"/>
      <c r="V288" s="206"/>
    </row>
    <row r="289" spans="1:26" x14ac:dyDescent="0.25">
      <c r="C289" s="157"/>
      <c r="D289" s="158"/>
      <c r="E289" s="158"/>
      <c r="F289" s="158"/>
      <c r="G289" s="158" t="s">
        <v>34</v>
      </c>
      <c r="H289" s="158"/>
      <c r="I289" s="158"/>
      <c r="J289" s="158"/>
      <c r="K289" s="158" t="s">
        <v>35</v>
      </c>
      <c r="L289" s="158"/>
      <c r="M289" s="158"/>
      <c r="N289" s="158"/>
      <c r="O289" s="158" t="s">
        <v>140</v>
      </c>
      <c r="P289" s="158"/>
      <c r="Q289" s="158"/>
      <c r="R289" s="158"/>
      <c r="S289" s="158" t="s">
        <v>58</v>
      </c>
      <c r="T289" s="158"/>
      <c r="U289" s="158"/>
      <c r="V289" s="238"/>
    </row>
    <row r="290" spans="1:26" x14ac:dyDescent="0.25">
      <c r="C290" s="157"/>
      <c r="D290" s="158"/>
      <c r="E290" s="158"/>
      <c r="F290" s="158"/>
      <c r="G290" s="223" t="s">
        <v>33</v>
      </c>
      <c r="H290" s="223"/>
      <c r="I290" s="158" t="s">
        <v>10</v>
      </c>
      <c r="J290" s="158"/>
      <c r="K290" s="223" t="s">
        <v>36</v>
      </c>
      <c r="L290" s="223"/>
      <c r="M290" s="158" t="s">
        <v>10</v>
      </c>
      <c r="N290" s="158"/>
      <c r="O290" s="223" t="s">
        <v>33</v>
      </c>
      <c r="P290" s="223"/>
      <c r="Q290" s="158" t="s">
        <v>10</v>
      </c>
      <c r="R290" s="158"/>
      <c r="S290" s="223" t="s">
        <v>33</v>
      </c>
      <c r="T290" s="223"/>
      <c r="U290" s="158" t="s">
        <v>10</v>
      </c>
      <c r="V290" s="238"/>
    </row>
    <row r="291" spans="1:26" x14ac:dyDescent="0.25">
      <c r="C291" s="139" t="str">
        <f>Arkusz3!B2</f>
        <v>ROSJA</v>
      </c>
      <c r="D291" s="140"/>
      <c r="E291" s="140"/>
      <c r="F291" s="140"/>
      <c r="G291" s="122">
        <f>Arkusz3!F2</f>
        <v>528</v>
      </c>
      <c r="H291" s="122"/>
      <c r="I291" s="122">
        <f>Arkusz3!F8</f>
        <v>1592</v>
      </c>
      <c r="J291" s="122"/>
      <c r="K291" s="122">
        <f>SUM(Arkusz3!F14,-G291)</f>
        <v>230</v>
      </c>
      <c r="L291" s="122"/>
      <c r="M291" s="122">
        <f>SUM(Arkusz3!F20,-I291)</f>
        <v>567</v>
      </c>
      <c r="N291" s="122"/>
      <c r="O291" s="122">
        <f>Arkusz3!F26</f>
        <v>67</v>
      </c>
      <c r="P291" s="122"/>
      <c r="Q291" s="122">
        <f>Arkusz3!F32</f>
        <v>229</v>
      </c>
      <c r="R291" s="122"/>
      <c r="S291" s="122">
        <f>SUM(Arkusz3!F14,O291)</f>
        <v>825</v>
      </c>
      <c r="T291" s="122"/>
      <c r="U291" s="122">
        <f>SUM(Arkusz3!F20,Q291)</f>
        <v>2388</v>
      </c>
      <c r="V291" s="235"/>
    </row>
    <row r="292" spans="1:26" x14ac:dyDescent="0.25">
      <c r="C292" s="73" t="str">
        <f>Arkusz3!B3</f>
        <v>UKRAINA</v>
      </c>
      <c r="D292" s="74"/>
      <c r="E292" s="74"/>
      <c r="F292" s="74"/>
      <c r="G292" s="234">
        <f>Arkusz3!F3</f>
        <v>145</v>
      </c>
      <c r="H292" s="234"/>
      <c r="I292" s="234">
        <f>Arkusz3!F9</f>
        <v>175</v>
      </c>
      <c r="J292" s="234"/>
      <c r="K292" s="234">
        <f>SUM(Arkusz3!F15,-G292)</f>
        <v>124</v>
      </c>
      <c r="L292" s="234"/>
      <c r="M292" s="234">
        <f>SUM(Arkusz3!F21,-I292)</f>
        <v>213</v>
      </c>
      <c r="N292" s="234"/>
      <c r="O292" s="234">
        <f>Arkusz3!F27</f>
        <v>12</v>
      </c>
      <c r="P292" s="234"/>
      <c r="Q292" s="234">
        <f>Arkusz3!F33</f>
        <v>17</v>
      </c>
      <c r="R292" s="234"/>
      <c r="S292" s="234">
        <f>SUM(Arkusz3!F15,O292)</f>
        <v>281</v>
      </c>
      <c r="T292" s="234"/>
      <c r="U292" s="234">
        <f>SUM(Arkusz3!F21,Q292)</f>
        <v>405</v>
      </c>
      <c r="V292" s="241"/>
    </row>
    <row r="293" spans="1:26" x14ac:dyDescent="0.25">
      <c r="C293" s="139" t="str">
        <f>Arkusz3!B4</f>
        <v>TURCJA</v>
      </c>
      <c r="D293" s="140"/>
      <c r="E293" s="140"/>
      <c r="F293" s="140"/>
      <c r="G293" s="122">
        <f>Arkusz3!F4</f>
        <v>58</v>
      </c>
      <c r="H293" s="122"/>
      <c r="I293" s="122">
        <f>Arkusz3!F10</f>
        <v>103</v>
      </c>
      <c r="J293" s="122"/>
      <c r="K293" s="122">
        <f>SUM(Arkusz3!F16,-G293)</f>
        <v>2</v>
      </c>
      <c r="L293" s="122"/>
      <c r="M293" s="122">
        <f>SUM(Arkusz3!F22,-I293)</f>
        <v>2</v>
      </c>
      <c r="N293" s="122"/>
      <c r="O293" s="122">
        <f>Arkusz3!F28</f>
        <v>4</v>
      </c>
      <c r="P293" s="122"/>
      <c r="Q293" s="122">
        <f>Arkusz3!F34</f>
        <v>4</v>
      </c>
      <c r="R293" s="122"/>
      <c r="S293" s="122">
        <f>SUM(Arkusz3!F16,O293)</f>
        <v>64</v>
      </c>
      <c r="T293" s="122"/>
      <c r="U293" s="122">
        <f>SUM(Arkusz3!F22,Q293)</f>
        <v>109</v>
      </c>
      <c r="V293" s="235"/>
    </row>
    <row r="294" spans="1:26" x14ac:dyDescent="0.25">
      <c r="C294" s="73" t="str">
        <f>Arkusz3!B5</f>
        <v>TADŻYKISTAN</v>
      </c>
      <c r="D294" s="74"/>
      <c r="E294" s="74"/>
      <c r="F294" s="74"/>
      <c r="G294" s="234">
        <f>Arkusz3!F5</f>
        <v>29</v>
      </c>
      <c r="H294" s="234"/>
      <c r="I294" s="234">
        <f>Arkusz3!F11</f>
        <v>66</v>
      </c>
      <c r="J294" s="234"/>
      <c r="K294" s="234">
        <f>SUM(Arkusz3!F17,-G294)</f>
        <v>14</v>
      </c>
      <c r="L294" s="234"/>
      <c r="M294" s="234">
        <f>SUM(Arkusz3!F23,-I294)</f>
        <v>33</v>
      </c>
      <c r="N294" s="234"/>
      <c r="O294" s="234">
        <f>Arkusz3!F29</f>
        <v>0</v>
      </c>
      <c r="P294" s="234"/>
      <c r="Q294" s="234">
        <f>Arkusz3!F35</f>
        <v>0</v>
      </c>
      <c r="R294" s="234"/>
      <c r="S294" s="234">
        <f>SUM(Arkusz3!F17,O294)</f>
        <v>43</v>
      </c>
      <c r="T294" s="234"/>
      <c r="U294" s="234">
        <f>SUM(Arkusz3!F23,Q294)</f>
        <v>99</v>
      </c>
      <c r="V294" s="241"/>
    </row>
    <row r="295" spans="1:26" x14ac:dyDescent="0.25">
      <c r="C295" s="139" t="str">
        <f>Arkusz3!B6</f>
        <v>GRUZJA</v>
      </c>
      <c r="D295" s="140"/>
      <c r="E295" s="140"/>
      <c r="F295" s="140"/>
      <c r="G295" s="122">
        <f>Arkusz3!F6</f>
        <v>32</v>
      </c>
      <c r="H295" s="122"/>
      <c r="I295" s="122">
        <f>Arkusz3!F12</f>
        <v>43</v>
      </c>
      <c r="J295" s="122"/>
      <c r="K295" s="122">
        <f>SUM(Arkusz3!F18,-G295)</f>
        <v>14</v>
      </c>
      <c r="L295" s="122"/>
      <c r="M295" s="122">
        <f>SUM(Arkusz3!F24,-I295)</f>
        <v>25</v>
      </c>
      <c r="N295" s="122"/>
      <c r="O295" s="122">
        <f>Arkusz3!F30</f>
        <v>0</v>
      </c>
      <c r="P295" s="122"/>
      <c r="Q295" s="122">
        <f>Arkusz3!F36</f>
        <v>0</v>
      </c>
      <c r="R295" s="122"/>
      <c r="S295" s="122">
        <f>SUM(Arkusz3!F18,O295)</f>
        <v>46</v>
      </c>
      <c r="T295" s="122"/>
      <c r="U295" s="122">
        <f>SUM(Arkusz3!F24,Q295)</f>
        <v>68</v>
      </c>
      <c r="V295" s="235"/>
    </row>
    <row r="296" spans="1:26" ht="15.75" thickBot="1" x14ac:dyDescent="0.3">
      <c r="C296" s="164" t="str">
        <f>Arkusz3!B7</f>
        <v>Pozostałe</v>
      </c>
      <c r="D296" s="165"/>
      <c r="E296" s="165"/>
      <c r="F296" s="165"/>
      <c r="G296" s="233">
        <f>Arkusz3!F7</f>
        <v>425</v>
      </c>
      <c r="H296" s="233"/>
      <c r="I296" s="233">
        <f>Arkusz3!F13</f>
        <v>498</v>
      </c>
      <c r="J296" s="233"/>
      <c r="K296" s="233">
        <f>SUM(Arkusz3!F19,-G296)</f>
        <v>112</v>
      </c>
      <c r="L296" s="233"/>
      <c r="M296" s="233">
        <f>SUM(Arkusz3!F25,-I296)</f>
        <v>158</v>
      </c>
      <c r="N296" s="233"/>
      <c r="O296" s="233">
        <f>Arkusz3!F31</f>
        <v>18</v>
      </c>
      <c r="P296" s="233"/>
      <c r="Q296" s="233">
        <f>Arkusz3!F37</f>
        <v>28</v>
      </c>
      <c r="R296" s="233"/>
      <c r="S296" s="233">
        <f>SUM(Arkusz3!F19,O296)</f>
        <v>555</v>
      </c>
      <c r="T296" s="233"/>
      <c r="U296" s="233">
        <f>SUM(Arkusz3!F25,Q296)</f>
        <v>684</v>
      </c>
      <c r="V296" s="244"/>
    </row>
    <row r="297" spans="1:26" x14ac:dyDescent="0.25">
      <c r="C297" s="195" t="s">
        <v>1</v>
      </c>
      <c r="D297" s="196"/>
      <c r="E297" s="196"/>
      <c r="F297" s="196"/>
      <c r="G297" s="123">
        <f>SUM(G291:G296)</f>
        <v>1217</v>
      </c>
      <c r="H297" s="123"/>
      <c r="I297" s="123">
        <f>SUM(I291:I296)</f>
        <v>2477</v>
      </c>
      <c r="J297" s="123"/>
      <c r="K297" s="123">
        <f>SUM(K291:K296)</f>
        <v>496</v>
      </c>
      <c r="L297" s="123"/>
      <c r="M297" s="123">
        <f>SUM(M291:M296)</f>
        <v>998</v>
      </c>
      <c r="N297" s="123"/>
      <c r="O297" s="123">
        <f>SUM(O291:O296)</f>
        <v>101</v>
      </c>
      <c r="P297" s="123"/>
      <c r="Q297" s="123">
        <f>SUM(Q291:Q296)</f>
        <v>278</v>
      </c>
      <c r="R297" s="123"/>
      <c r="S297" s="123">
        <f>SUM(S291:S296)</f>
        <v>1814</v>
      </c>
      <c r="T297" s="123"/>
      <c r="U297" s="123">
        <f>SUM(U291:U296)</f>
        <v>3753</v>
      </c>
      <c r="V297" s="124"/>
    </row>
    <row r="298" spans="1:26" x14ac:dyDescent="0.25">
      <c r="A298" s="4"/>
      <c r="B298" s="12"/>
      <c r="C298" s="13"/>
      <c r="D298" s="13"/>
      <c r="E298" s="13"/>
      <c r="F298" s="13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2"/>
    </row>
    <row r="299" spans="1:26" x14ac:dyDescent="0.25">
      <c r="A299" s="197" t="s">
        <v>144</v>
      </c>
      <c r="B299" s="197"/>
      <c r="C299" s="197"/>
      <c r="D299" s="197"/>
      <c r="E299" s="197"/>
      <c r="F299" s="197"/>
      <c r="G299" s="197"/>
      <c r="H299" s="197"/>
      <c r="I299" s="197"/>
      <c r="J299" s="197"/>
      <c r="K299" s="197"/>
      <c r="L299" s="197"/>
      <c r="M299" s="197"/>
      <c r="N299" s="197"/>
      <c r="O299" s="197"/>
      <c r="P299" s="197"/>
      <c r="Q299" s="197"/>
      <c r="R299" s="197"/>
      <c r="S299" s="197"/>
      <c r="T299" s="197"/>
      <c r="U299" s="197"/>
      <c r="V299" s="197"/>
      <c r="W299" s="197"/>
      <c r="X299" s="197"/>
      <c r="Y299" s="197"/>
      <c r="Z299" s="197"/>
    </row>
    <row r="300" spans="1:26" x14ac:dyDescent="0.25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6"/>
      <c r="Z300" s="15"/>
    </row>
    <row r="304" spans="1:26" x14ac:dyDescent="0.25">
      <c r="M304" s="11"/>
      <c r="N304" s="11"/>
      <c r="O304" s="11"/>
      <c r="P304" s="11"/>
      <c r="Q304" s="11"/>
      <c r="R304" s="11"/>
      <c r="S304" s="11"/>
    </row>
    <row r="305" spans="1:26" x14ac:dyDescent="0.25">
      <c r="M305" s="11"/>
      <c r="N305" s="11"/>
      <c r="O305" s="11"/>
      <c r="P305" s="11"/>
      <c r="Q305" s="11"/>
      <c r="R305" s="11"/>
      <c r="S305" s="11"/>
    </row>
    <row r="306" spans="1:26" x14ac:dyDescent="0.25">
      <c r="M306" s="11"/>
      <c r="N306" s="11"/>
      <c r="O306" s="11"/>
      <c r="P306" s="11"/>
      <c r="Q306" s="11"/>
      <c r="R306" s="11"/>
      <c r="S306" s="11"/>
    </row>
    <row r="307" spans="1:26" x14ac:dyDescent="0.25">
      <c r="M307" s="11"/>
      <c r="N307" s="11"/>
      <c r="O307" s="11"/>
      <c r="P307" s="11"/>
      <c r="Q307" s="11"/>
      <c r="R307" s="11"/>
      <c r="S307" s="11"/>
    </row>
    <row r="308" spans="1:26" x14ac:dyDescent="0.25">
      <c r="M308" s="11"/>
      <c r="N308" s="11"/>
      <c r="O308" s="11"/>
      <c r="P308" s="11"/>
      <c r="Q308" s="11"/>
      <c r="R308" s="11"/>
      <c r="S308" s="11"/>
    </row>
    <row r="309" spans="1:26" x14ac:dyDescent="0.25">
      <c r="M309" s="11"/>
      <c r="N309" s="11"/>
      <c r="O309" s="11"/>
      <c r="P309" s="11"/>
      <c r="Q309" s="11"/>
      <c r="R309" s="11"/>
      <c r="S309" s="11"/>
    </row>
    <row r="310" spans="1:26" x14ac:dyDescent="0.25">
      <c r="M310" s="11"/>
      <c r="N310" s="11"/>
      <c r="O310" s="11"/>
      <c r="P310" s="11"/>
      <c r="Q310" s="11"/>
      <c r="R310" s="11"/>
      <c r="S310" s="11"/>
    </row>
    <row r="311" spans="1:26" x14ac:dyDescent="0.25">
      <c r="M311" s="11"/>
      <c r="N311" s="11"/>
      <c r="O311" s="11"/>
      <c r="P311" s="11"/>
      <c r="Q311" s="11"/>
      <c r="R311" s="11"/>
      <c r="S311" s="11"/>
    </row>
    <row r="312" spans="1:26" x14ac:dyDescent="0.25">
      <c r="D312" s="194"/>
      <c r="E312" s="194"/>
    </row>
    <row r="317" spans="1:26" x14ac:dyDescent="0.25">
      <c r="V317" s="17"/>
      <c r="W317" s="17"/>
      <c r="X317" s="17"/>
      <c r="Y317" s="18"/>
      <c r="Z317" s="17"/>
    </row>
    <row r="318" spans="1:26" x14ac:dyDescent="0.25">
      <c r="V318" s="17"/>
      <c r="W318" s="17"/>
      <c r="X318" s="17"/>
      <c r="Y318" s="18"/>
      <c r="Z318" s="17"/>
    </row>
    <row r="319" spans="1:26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7"/>
      <c r="W319" s="17"/>
      <c r="X319" s="17"/>
      <c r="Y319" s="18"/>
      <c r="Z319" s="17"/>
    </row>
    <row r="320" spans="1:26" x14ac:dyDescent="0.2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7"/>
      <c r="W320" s="17"/>
      <c r="X320" s="17"/>
      <c r="Y320" s="18"/>
      <c r="Z320" s="17"/>
    </row>
    <row r="321" spans="1:26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7"/>
      <c r="W321" s="17"/>
      <c r="X321" s="17"/>
      <c r="Y321" s="18"/>
      <c r="Z321" s="17"/>
    </row>
    <row r="322" spans="1:26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7"/>
      <c r="W322" s="17"/>
      <c r="X322" s="17"/>
      <c r="Y322" s="18"/>
      <c r="Z322" s="17"/>
    </row>
    <row r="323" spans="1:26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7"/>
      <c r="W323" s="17"/>
      <c r="X323" s="17"/>
      <c r="Y323" s="18"/>
      <c r="Z323" s="17"/>
    </row>
    <row r="324" spans="1:26" x14ac:dyDescent="0.25">
      <c r="A324" s="236" t="s">
        <v>125</v>
      </c>
      <c r="B324" s="236"/>
      <c r="C324" s="236"/>
      <c r="D324" s="236"/>
      <c r="E324" s="236"/>
      <c r="F324" s="236"/>
      <c r="G324" s="236"/>
      <c r="H324" s="236"/>
      <c r="I324" s="236"/>
      <c r="J324" s="236"/>
      <c r="K324" s="236"/>
      <c r="L324" s="236"/>
      <c r="M324" s="236"/>
      <c r="N324" s="236"/>
      <c r="O324" s="236"/>
      <c r="P324" s="236"/>
      <c r="Q324" s="236"/>
      <c r="R324" s="236"/>
      <c r="S324" s="236"/>
      <c r="T324" s="236"/>
      <c r="U324" s="236"/>
      <c r="V324" s="236"/>
      <c r="W324" s="236"/>
      <c r="X324" s="236"/>
      <c r="Y324" s="236"/>
    </row>
    <row r="325" spans="1:26" x14ac:dyDescent="0.25">
      <c r="A325" s="236"/>
      <c r="B325" s="236"/>
      <c r="C325" s="236"/>
      <c r="D325" s="236"/>
      <c r="E325" s="236"/>
      <c r="F325" s="236"/>
      <c r="G325" s="236"/>
      <c r="H325" s="236"/>
      <c r="I325" s="236"/>
      <c r="J325" s="236"/>
      <c r="K325" s="236"/>
      <c r="L325" s="236"/>
      <c r="M325" s="236"/>
      <c r="N325" s="236"/>
      <c r="O325" s="236"/>
      <c r="P325" s="236"/>
      <c r="Q325" s="236"/>
      <c r="R325" s="236"/>
      <c r="S325" s="236"/>
      <c r="T325" s="236"/>
      <c r="U325" s="236"/>
      <c r="V325" s="236"/>
      <c r="W325" s="236"/>
      <c r="X325" s="236"/>
      <c r="Y325" s="236"/>
    </row>
    <row r="326" spans="1:26" x14ac:dyDescent="0.25">
      <c r="A326" s="236"/>
      <c r="B326" s="236"/>
      <c r="C326" s="236"/>
      <c r="D326" s="236"/>
      <c r="E326" s="236"/>
      <c r="F326" s="236"/>
      <c r="G326" s="236"/>
      <c r="H326" s="236"/>
      <c r="I326" s="236"/>
      <c r="J326" s="236"/>
      <c r="K326" s="236"/>
      <c r="L326" s="236"/>
      <c r="M326" s="236"/>
      <c r="N326" s="236"/>
      <c r="O326" s="236"/>
      <c r="P326" s="236"/>
      <c r="Q326" s="236"/>
      <c r="R326" s="236"/>
      <c r="S326" s="236"/>
      <c r="T326" s="236"/>
      <c r="U326" s="236"/>
      <c r="V326" s="236"/>
      <c r="W326" s="236"/>
      <c r="X326" s="236"/>
      <c r="Y326" s="236"/>
    </row>
    <row r="327" spans="1:26" x14ac:dyDescent="0.25">
      <c r="A327" s="236"/>
      <c r="B327" s="236"/>
      <c r="C327" s="236"/>
      <c r="D327" s="236"/>
      <c r="E327" s="236"/>
      <c r="F327" s="236"/>
      <c r="G327" s="236"/>
      <c r="H327" s="236"/>
      <c r="I327" s="236"/>
      <c r="J327" s="236"/>
      <c r="K327" s="236"/>
      <c r="L327" s="236"/>
      <c r="M327" s="236"/>
      <c r="N327" s="236"/>
      <c r="O327" s="236"/>
      <c r="P327" s="236"/>
      <c r="Q327" s="236"/>
      <c r="R327" s="236"/>
      <c r="S327" s="236"/>
      <c r="T327" s="236"/>
      <c r="U327" s="236"/>
      <c r="V327" s="236"/>
      <c r="W327" s="236"/>
      <c r="X327" s="236"/>
      <c r="Y327" s="236"/>
    </row>
    <row r="328" spans="1:26" x14ac:dyDescent="0.25">
      <c r="A328" s="236"/>
      <c r="B328" s="236"/>
      <c r="C328" s="236"/>
      <c r="D328" s="236"/>
      <c r="E328" s="236"/>
      <c r="F328" s="236"/>
      <c r="G328" s="236"/>
      <c r="H328" s="236"/>
      <c r="I328" s="236"/>
      <c r="J328" s="236"/>
      <c r="K328" s="236"/>
      <c r="L328" s="236"/>
      <c r="M328" s="236"/>
      <c r="N328" s="236"/>
      <c r="O328" s="236"/>
      <c r="P328" s="236"/>
      <c r="Q328" s="236"/>
      <c r="R328" s="236"/>
      <c r="S328" s="236"/>
      <c r="T328" s="236"/>
      <c r="U328" s="236"/>
      <c r="V328" s="236"/>
      <c r="W328" s="236"/>
      <c r="X328" s="236"/>
      <c r="Y328" s="236"/>
    </row>
    <row r="329" spans="1:26" x14ac:dyDescent="0.25">
      <c r="A329" s="236"/>
      <c r="B329" s="236"/>
      <c r="C329" s="236"/>
      <c r="D329" s="236"/>
      <c r="E329" s="236"/>
      <c r="F329" s="236"/>
      <c r="G329" s="236"/>
      <c r="H329" s="236"/>
      <c r="I329" s="236"/>
      <c r="J329" s="236"/>
      <c r="K329" s="236"/>
      <c r="L329" s="236"/>
      <c r="M329" s="236"/>
      <c r="N329" s="236"/>
      <c r="O329" s="236"/>
      <c r="P329" s="236"/>
      <c r="Q329" s="236"/>
      <c r="R329" s="236"/>
      <c r="S329" s="236"/>
      <c r="T329" s="236"/>
      <c r="U329" s="236"/>
      <c r="V329" s="236"/>
      <c r="W329" s="236"/>
      <c r="X329" s="236"/>
      <c r="Y329" s="236"/>
    </row>
    <row r="330" spans="1:26" x14ac:dyDescent="0.25">
      <c r="A330" s="236"/>
      <c r="B330" s="236"/>
      <c r="C330" s="236"/>
      <c r="D330" s="236"/>
      <c r="E330" s="236"/>
      <c r="F330" s="236"/>
      <c r="G330" s="236"/>
      <c r="H330" s="236"/>
      <c r="I330" s="236"/>
      <c r="J330" s="236"/>
      <c r="K330" s="236"/>
      <c r="L330" s="236"/>
      <c r="M330" s="236"/>
      <c r="N330" s="236"/>
      <c r="O330" s="236"/>
      <c r="P330" s="236"/>
      <c r="Q330" s="236"/>
      <c r="R330" s="236"/>
      <c r="S330" s="236"/>
      <c r="T330" s="236"/>
      <c r="U330" s="236"/>
      <c r="V330" s="236"/>
      <c r="W330" s="236"/>
      <c r="X330" s="236"/>
      <c r="Y330" s="236"/>
    </row>
    <row r="331" spans="1:26" x14ac:dyDescent="0.25">
      <c r="A331" s="236"/>
      <c r="B331" s="236"/>
      <c r="C331" s="236"/>
      <c r="D331" s="236"/>
      <c r="E331" s="236"/>
      <c r="F331" s="236"/>
      <c r="G331" s="236"/>
      <c r="H331" s="236"/>
      <c r="I331" s="236"/>
      <c r="J331" s="236"/>
      <c r="K331" s="236"/>
      <c r="L331" s="236"/>
      <c r="M331" s="236"/>
      <c r="N331" s="236"/>
      <c r="O331" s="236"/>
      <c r="P331" s="236"/>
      <c r="Q331" s="236"/>
      <c r="R331" s="236"/>
      <c r="S331" s="236"/>
      <c r="T331" s="236"/>
      <c r="U331" s="236"/>
      <c r="V331" s="236"/>
      <c r="W331" s="236"/>
      <c r="X331" s="236"/>
      <c r="Y331" s="236"/>
    </row>
    <row r="332" spans="1:26" x14ac:dyDescent="0.25">
      <c r="A332" s="236"/>
      <c r="B332" s="236"/>
      <c r="C332" s="236"/>
      <c r="D332" s="236"/>
      <c r="E332" s="236"/>
      <c r="F332" s="236"/>
      <c r="G332" s="236"/>
      <c r="H332" s="236"/>
      <c r="I332" s="236"/>
      <c r="J332" s="236"/>
      <c r="K332" s="236"/>
      <c r="L332" s="236"/>
      <c r="M332" s="236"/>
      <c r="N332" s="236"/>
      <c r="O332" s="236"/>
      <c r="P332" s="236"/>
      <c r="Q332" s="236"/>
      <c r="R332" s="236"/>
      <c r="S332" s="236"/>
      <c r="T332" s="236"/>
      <c r="U332" s="236"/>
      <c r="V332" s="236"/>
      <c r="W332" s="236"/>
      <c r="X332" s="236"/>
      <c r="Y332" s="236"/>
    </row>
    <row r="333" spans="1:26" x14ac:dyDescent="0.25">
      <c r="A333" s="236"/>
      <c r="B333" s="236"/>
      <c r="C333" s="236"/>
      <c r="D333" s="236"/>
      <c r="E333" s="236"/>
      <c r="F333" s="236"/>
      <c r="G333" s="236"/>
      <c r="H333" s="236"/>
      <c r="I333" s="236"/>
      <c r="J333" s="236"/>
      <c r="K333" s="236"/>
      <c r="L333" s="236"/>
      <c r="M333" s="236"/>
      <c r="N333" s="236"/>
      <c r="O333" s="236"/>
      <c r="P333" s="236"/>
      <c r="Q333" s="236"/>
      <c r="R333" s="236"/>
      <c r="S333" s="236"/>
      <c r="T333" s="236"/>
      <c r="U333" s="236"/>
      <c r="V333" s="236"/>
      <c r="W333" s="236"/>
      <c r="X333" s="236"/>
      <c r="Y333" s="236"/>
    </row>
    <row r="338" spans="1:21" x14ac:dyDescent="0.25">
      <c r="A338" s="127" t="s">
        <v>152</v>
      </c>
      <c r="B338" s="127"/>
      <c r="C338" s="127"/>
      <c r="D338" s="127"/>
      <c r="E338" s="127"/>
      <c r="F338" s="127"/>
      <c r="G338" s="127"/>
      <c r="H338" s="127"/>
      <c r="I338" s="127"/>
      <c r="J338" s="127"/>
      <c r="K338" s="127"/>
      <c r="L338" s="127"/>
      <c r="M338" s="127"/>
      <c r="N338" s="127"/>
      <c r="O338" s="127"/>
      <c r="P338" s="127"/>
      <c r="Q338" s="127"/>
      <c r="R338" s="127"/>
      <c r="S338" s="127"/>
      <c r="T338" s="127"/>
      <c r="U338" s="127"/>
    </row>
    <row r="339" spans="1:21" x14ac:dyDescent="0.25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</row>
    <row r="341" spans="1:21" ht="15.75" thickBot="1" x14ac:dyDescent="0.3"/>
    <row r="342" spans="1:21" x14ac:dyDescent="0.25">
      <c r="A342" s="230" t="str">
        <f>CONCATENATE(Arkusz18!C2," - ",Arkusz18!B2," r.")</f>
        <v>01.01.2019 - 30.11.2019 r.</v>
      </c>
      <c r="B342" s="231"/>
      <c r="C342" s="231"/>
      <c r="D342" s="231"/>
      <c r="E342" s="231"/>
      <c r="F342" s="231"/>
      <c r="G342" s="231"/>
      <c r="H342" s="231"/>
      <c r="I342" s="232"/>
      <c r="M342" s="230" t="str">
        <f>CONCATENATE(Arkusz18!C2," - ",Arkusz18!B2," r.")</f>
        <v>01.01.2019 - 30.11.2019 r.</v>
      </c>
      <c r="N342" s="231"/>
      <c r="O342" s="231"/>
      <c r="P342" s="231"/>
      <c r="Q342" s="231"/>
      <c r="R342" s="231"/>
      <c r="S342" s="231"/>
      <c r="T342" s="231"/>
      <c r="U342" s="232"/>
    </row>
    <row r="343" spans="1:21" ht="52.5" customHeight="1" x14ac:dyDescent="0.25">
      <c r="A343" s="224" t="s">
        <v>59</v>
      </c>
      <c r="B343" s="225"/>
      <c r="C343" s="226"/>
      <c r="D343" s="188" t="s">
        <v>60</v>
      </c>
      <c r="E343" s="189"/>
      <c r="F343" s="188" t="s">
        <v>61</v>
      </c>
      <c r="G343" s="189"/>
      <c r="H343" s="188" t="s">
        <v>57</v>
      </c>
      <c r="I343" s="245"/>
      <c r="M343" s="224" t="s">
        <v>59</v>
      </c>
      <c r="N343" s="225"/>
      <c r="O343" s="226"/>
      <c r="P343" s="188" t="s">
        <v>62</v>
      </c>
      <c r="Q343" s="189"/>
      <c r="R343" s="188" t="s">
        <v>61</v>
      </c>
      <c r="S343" s="189"/>
      <c r="T343" s="188" t="s">
        <v>57</v>
      </c>
      <c r="U343" s="245"/>
    </row>
    <row r="344" spans="1:21" x14ac:dyDescent="0.25">
      <c r="A344" s="227"/>
      <c r="B344" s="228"/>
      <c r="C344" s="229"/>
      <c r="D344" s="190"/>
      <c r="E344" s="191"/>
      <c r="F344" s="190"/>
      <c r="G344" s="191"/>
      <c r="H344" s="190"/>
      <c r="I344" s="246"/>
      <c r="M344" s="227"/>
      <c r="N344" s="228"/>
      <c r="O344" s="229"/>
      <c r="P344" s="190"/>
      <c r="Q344" s="191"/>
      <c r="R344" s="190"/>
      <c r="S344" s="191"/>
      <c r="T344" s="190"/>
      <c r="U344" s="246"/>
    </row>
    <row r="345" spans="1:21" x14ac:dyDescent="0.25">
      <c r="A345" s="115" t="str">
        <f>Arkusz4!B2</f>
        <v>NIEMCY</v>
      </c>
      <c r="B345" s="116"/>
      <c r="C345" s="116"/>
      <c r="D345" s="117">
        <f>Arkusz4!C2</f>
        <v>1766</v>
      </c>
      <c r="E345" s="117"/>
      <c r="F345" s="117">
        <f>Arkusz4!D2</f>
        <v>1557</v>
      </c>
      <c r="G345" s="117"/>
      <c r="H345" s="117">
        <f>Arkusz4!E2</f>
        <v>473</v>
      </c>
      <c r="I345" s="117"/>
      <c r="M345" s="115" t="str">
        <f>Arkusz5!B2</f>
        <v>NIEMCY</v>
      </c>
      <c r="N345" s="116"/>
      <c r="O345" s="116"/>
      <c r="P345" s="117">
        <f>Arkusz5!C2</f>
        <v>45</v>
      </c>
      <c r="Q345" s="117"/>
      <c r="R345" s="117">
        <f>Arkusz5!D2</f>
        <v>41</v>
      </c>
      <c r="S345" s="117"/>
      <c r="T345" s="117">
        <f>Arkusz5!E2</f>
        <v>22</v>
      </c>
      <c r="U345" s="198"/>
    </row>
    <row r="346" spans="1:21" x14ac:dyDescent="0.25">
      <c r="A346" s="129" t="str">
        <f>Arkusz4!B3</f>
        <v>FRANCJA</v>
      </c>
      <c r="B346" s="130"/>
      <c r="C346" s="130"/>
      <c r="D346" s="114">
        <f>Arkusz4!C3</f>
        <v>1082</v>
      </c>
      <c r="E346" s="114"/>
      <c r="F346" s="114">
        <f>Arkusz4!D3</f>
        <v>734</v>
      </c>
      <c r="G346" s="114"/>
      <c r="H346" s="114">
        <f>Arkusz4!E3</f>
        <v>47</v>
      </c>
      <c r="I346" s="114"/>
      <c r="M346" s="129" t="str">
        <f>Arkusz5!B3</f>
        <v>GRECJA</v>
      </c>
      <c r="N346" s="130"/>
      <c r="O346" s="130"/>
      <c r="P346" s="114">
        <f>Arkusz5!C3</f>
        <v>35</v>
      </c>
      <c r="Q346" s="114"/>
      <c r="R346" s="114">
        <f>Arkusz5!D3</f>
        <v>7</v>
      </c>
      <c r="S346" s="114"/>
      <c r="T346" s="114">
        <f>Arkusz5!E3</f>
        <v>2</v>
      </c>
      <c r="U346" s="199"/>
    </row>
    <row r="347" spans="1:21" x14ac:dyDescent="0.25">
      <c r="A347" s="115" t="str">
        <f>Arkusz4!B4</f>
        <v>BELGIA</v>
      </c>
      <c r="B347" s="116"/>
      <c r="C347" s="116"/>
      <c r="D347" s="117">
        <f>Arkusz4!C4</f>
        <v>196</v>
      </c>
      <c r="E347" s="117"/>
      <c r="F347" s="117">
        <f>Arkusz4!D4</f>
        <v>146</v>
      </c>
      <c r="G347" s="117"/>
      <c r="H347" s="117">
        <f>Arkusz4!E4</f>
        <v>2</v>
      </c>
      <c r="I347" s="117"/>
      <c r="M347" s="115" t="str">
        <f>Arkusz5!B4</f>
        <v>FRANCJA</v>
      </c>
      <c r="N347" s="116"/>
      <c r="O347" s="116"/>
      <c r="P347" s="117">
        <f>Arkusz5!C4</f>
        <v>25</v>
      </c>
      <c r="Q347" s="117"/>
      <c r="R347" s="117">
        <f>Arkusz5!D4</f>
        <v>18</v>
      </c>
      <c r="S347" s="117"/>
      <c r="T347" s="117">
        <f>Arkusz5!E4</f>
        <v>4</v>
      </c>
      <c r="U347" s="198"/>
    </row>
    <row r="348" spans="1:21" x14ac:dyDescent="0.25">
      <c r="A348" s="129" t="str">
        <f>Arkusz4!B5</f>
        <v>NIDERLANDY</v>
      </c>
      <c r="B348" s="130"/>
      <c r="C348" s="130"/>
      <c r="D348" s="114">
        <f>Arkusz4!C5</f>
        <v>167</v>
      </c>
      <c r="E348" s="114"/>
      <c r="F348" s="114">
        <f>Arkusz4!D5</f>
        <v>157</v>
      </c>
      <c r="G348" s="114"/>
      <c r="H348" s="114">
        <f>Arkusz4!E5</f>
        <v>17</v>
      </c>
      <c r="I348" s="114"/>
      <c r="M348" s="129" t="str">
        <f>Arkusz5!B5</f>
        <v>BUŁGARIA</v>
      </c>
      <c r="N348" s="130"/>
      <c r="O348" s="130"/>
      <c r="P348" s="114">
        <f>Arkusz5!C5</f>
        <v>18</v>
      </c>
      <c r="Q348" s="114"/>
      <c r="R348" s="114">
        <f>Arkusz5!D5</f>
        <v>17</v>
      </c>
      <c r="S348" s="114"/>
      <c r="T348" s="114">
        <f>Arkusz5!E5</f>
        <v>8</v>
      </c>
      <c r="U348" s="199"/>
    </row>
    <row r="349" spans="1:21" x14ac:dyDescent="0.25">
      <c r="A349" s="115" t="str">
        <f>Arkusz4!B6</f>
        <v>SZWECJA</v>
      </c>
      <c r="B349" s="116"/>
      <c r="C349" s="116"/>
      <c r="D349" s="117">
        <f>Arkusz4!C6</f>
        <v>157</v>
      </c>
      <c r="E349" s="117"/>
      <c r="F349" s="117">
        <f>Arkusz4!D6</f>
        <v>128</v>
      </c>
      <c r="G349" s="117"/>
      <c r="H349" s="117">
        <f>Arkusz4!E6</f>
        <v>39</v>
      </c>
      <c r="I349" s="117"/>
      <c r="M349" s="115" t="str">
        <f>Arkusz5!B6</f>
        <v>WŁOCHY</v>
      </c>
      <c r="N349" s="116"/>
      <c r="O349" s="116"/>
      <c r="P349" s="117">
        <f>Arkusz5!C6</f>
        <v>10</v>
      </c>
      <c r="Q349" s="117"/>
      <c r="R349" s="117">
        <f>Arkusz5!D6</f>
        <v>10</v>
      </c>
      <c r="S349" s="117"/>
      <c r="T349" s="117">
        <f>Arkusz5!E6</f>
        <v>3</v>
      </c>
      <c r="U349" s="198"/>
    </row>
    <row r="350" spans="1:21" ht="15.75" thickBot="1" x14ac:dyDescent="0.3">
      <c r="A350" s="207" t="str">
        <f>Arkusz4!B7</f>
        <v>Pozostałe</v>
      </c>
      <c r="B350" s="208"/>
      <c r="C350" s="208"/>
      <c r="D350" s="125">
        <f>Arkusz4!C7</f>
        <v>320</v>
      </c>
      <c r="E350" s="125"/>
      <c r="F350" s="125">
        <f>Arkusz4!D7</f>
        <v>243</v>
      </c>
      <c r="G350" s="125"/>
      <c r="H350" s="125">
        <f>Arkusz4!E7</f>
        <v>75</v>
      </c>
      <c r="I350" s="125"/>
      <c r="M350" s="207" t="str">
        <f>Arkusz5!B7</f>
        <v>Pozostałe</v>
      </c>
      <c r="N350" s="208"/>
      <c r="O350" s="208"/>
      <c r="P350" s="125">
        <f>Arkusz5!C7</f>
        <v>59</v>
      </c>
      <c r="Q350" s="125"/>
      <c r="R350" s="125">
        <f>Arkusz5!D7</f>
        <v>50</v>
      </c>
      <c r="S350" s="125"/>
      <c r="T350" s="125">
        <f>Arkusz5!E7</f>
        <v>14</v>
      </c>
      <c r="U350" s="128"/>
    </row>
    <row r="351" spans="1:21" ht="15.75" thickBot="1" x14ac:dyDescent="0.3">
      <c r="A351" s="209" t="s">
        <v>72</v>
      </c>
      <c r="B351" s="210"/>
      <c r="C351" s="210"/>
      <c r="D351" s="203">
        <f>SUM(D345:E350)</f>
        <v>3688</v>
      </c>
      <c r="E351" s="203"/>
      <c r="F351" s="203">
        <f>SUM(F345:G350)</f>
        <v>2965</v>
      </c>
      <c r="G351" s="203"/>
      <c r="H351" s="203">
        <f>SUM(H345:I350)</f>
        <v>653</v>
      </c>
      <c r="I351" s="204"/>
      <c r="M351" s="209" t="s">
        <v>72</v>
      </c>
      <c r="N351" s="210"/>
      <c r="O351" s="210"/>
      <c r="P351" s="203">
        <f>SUM(P345:Q350)</f>
        <v>192</v>
      </c>
      <c r="Q351" s="203"/>
      <c r="R351" s="203">
        <f t="shared" ref="R351" si="11">SUM(R345:S350)</f>
        <v>143</v>
      </c>
      <c r="S351" s="203"/>
      <c r="T351" s="203">
        <f>SUM(T345:U350)</f>
        <v>53</v>
      </c>
      <c r="U351" s="204"/>
    </row>
    <row r="353" spans="1:26" x14ac:dyDescent="0.25">
      <c r="A353" s="126" t="s">
        <v>125</v>
      </c>
      <c r="B353" s="126"/>
      <c r="C353" s="126"/>
      <c r="D353" s="126"/>
      <c r="E353" s="126"/>
      <c r="F353" s="126"/>
      <c r="G353" s="126"/>
      <c r="H353" s="126"/>
      <c r="I353" s="126"/>
      <c r="J353" s="126"/>
      <c r="K353" s="126"/>
      <c r="L353" s="126"/>
      <c r="M353" s="126"/>
      <c r="N353" s="126"/>
      <c r="O353" s="126"/>
      <c r="P353" s="126"/>
      <c r="Q353" s="126"/>
      <c r="R353" s="126"/>
      <c r="S353" s="126"/>
      <c r="T353" s="126"/>
      <c r="U353" s="126"/>
      <c r="V353" s="126"/>
      <c r="W353" s="126"/>
      <c r="X353" s="126"/>
      <c r="Y353" s="126"/>
    </row>
    <row r="354" spans="1:26" x14ac:dyDescent="0.25">
      <c r="A354" s="126"/>
      <c r="B354" s="126"/>
      <c r="C354" s="126"/>
      <c r="D354" s="126"/>
      <c r="E354" s="126"/>
      <c r="F354" s="126"/>
      <c r="G354" s="126"/>
      <c r="H354" s="126"/>
      <c r="I354" s="126"/>
      <c r="J354" s="126"/>
      <c r="K354" s="126"/>
      <c r="L354" s="126"/>
      <c r="M354" s="126"/>
      <c r="N354" s="126"/>
      <c r="O354" s="126"/>
      <c r="P354" s="126"/>
      <c r="Q354" s="126"/>
      <c r="R354" s="126"/>
      <c r="S354" s="126"/>
      <c r="T354" s="126"/>
      <c r="U354" s="126"/>
      <c r="V354" s="126"/>
      <c r="W354" s="126"/>
      <c r="X354" s="126"/>
      <c r="Y354" s="126"/>
    </row>
    <row r="355" spans="1:26" x14ac:dyDescent="0.25">
      <c r="A355" s="126"/>
      <c r="B355" s="126"/>
      <c r="C355" s="126"/>
      <c r="D355" s="126"/>
      <c r="E355" s="126"/>
      <c r="F355" s="126"/>
      <c r="G355" s="126"/>
      <c r="H355" s="126"/>
      <c r="I355" s="126"/>
      <c r="J355" s="126"/>
      <c r="K355" s="126"/>
      <c r="L355" s="126"/>
      <c r="M355" s="126"/>
      <c r="N355" s="126"/>
      <c r="O355" s="126"/>
      <c r="P355" s="126"/>
      <c r="Q355" s="126"/>
      <c r="R355" s="126"/>
      <c r="S355" s="126"/>
      <c r="T355" s="126"/>
      <c r="U355" s="126"/>
      <c r="V355" s="126"/>
      <c r="W355" s="126"/>
      <c r="X355" s="126"/>
      <c r="Y355" s="126"/>
    </row>
    <row r="356" spans="1:26" x14ac:dyDescent="0.25">
      <c r="A356" s="126"/>
      <c r="B356" s="126"/>
      <c r="C356" s="126"/>
      <c r="D356" s="126"/>
      <c r="E356" s="126"/>
      <c r="F356" s="126"/>
      <c r="G356" s="126"/>
      <c r="H356" s="126"/>
      <c r="I356" s="126"/>
      <c r="J356" s="126"/>
      <c r="K356" s="126"/>
      <c r="L356" s="126"/>
      <c r="M356" s="126"/>
      <c r="N356" s="126"/>
      <c r="O356" s="126"/>
      <c r="P356" s="126"/>
      <c r="Q356" s="126"/>
      <c r="R356" s="126"/>
      <c r="S356" s="126"/>
      <c r="T356" s="126"/>
      <c r="U356" s="126"/>
      <c r="V356" s="126"/>
      <c r="W356" s="126"/>
      <c r="X356" s="126"/>
      <c r="Y356" s="126"/>
    </row>
    <row r="357" spans="1:26" x14ac:dyDescent="0.25">
      <c r="A357" s="126"/>
      <c r="B357" s="126"/>
      <c r="C357" s="126"/>
      <c r="D357" s="126"/>
      <c r="E357" s="126"/>
      <c r="F357" s="126"/>
      <c r="G357" s="126"/>
      <c r="H357" s="126"/>
      <c r="I357" s="126"/>
      <c r="J357" s="126"/>
      <c r="K357" s="126"/>
      <c r="L357" s="126"/>
      <c r="M357" s="126"/>
      <c r="N357" s="126"/>
      <c r="O357" s="126"/>
      <c r="P357" s="126"/>
      <c r="Q357" s="126"/>
      <c r="R357" s="126"/>
      <c r="S357" s="126"/>
      <c r="T357" s="126"/>
      <c r="U357" s="126"/>
      <c r="V357" s="126"/>
      <c r="W357" s="126"/>
      <c r="X357" s="126"/>
      <c r="Y357" s="126"/>
    </row>
    <row r="358" spans="1:26" x14ac:dyDescent="0.25">
      <c r="A358" s="126"/>
      <c r="B358" s="126"/>
      <c r="C358" s="126"/>
      <c r="D358" s="126"/>
      <c r="E358" s="126"/>
      <c r="F358" s="126"/>
      <c r="G358" s="126"/>
      <c r="H358" s="126"/>
      <c r="I358" s="126"/>
      <c r="J358" s="126"/>
      <c r="K358" s="126"/>
      <c r="L358" s="126"/>
      <c r="M358" s="126"/>
      <c r="N358" s="126"/>
      <c r="O358" s="126"/>
      <c r="P358" s="126"/>
      <c r="Q358" s="126"/>
      <c r="R358" s="126"/>
      <c r="S358" s="126"/>
      <c r="T358" s="126"/>
      <c r="U358" s="126"/>
      <c r="V358" s="126"/>
      <c r="W358" s="126"/>
      <c r="X358" s="126"/>
      <c r="Y358" s="126"/>
    </row>
    <row r="359" spans="1:26" x14ac:dyDescent="0.25">
      <c r="A359" s="126"/>
      <c r="B359" s="126"/>
      <c r="C359" s="126"/>
      <c r="D359" s="126"/>
      <c r="E359" s="126"/>
      <c r="F359" s="126"/>
      <c r="G359" s="126"/>
      <c r="H359" s="126"/>
      <c r="I359" s="126"/>
      <c r="J359" s="126"/>
      <c r="K359" s="126"/>
      <c r="L359" s="126"/>
      <c r="M359" s="126"/>
      <c r="N359" s="126"/>
      <c r="O359" s="126"/>
      <c r="P359" s="126"/>
      <c r="Q359" s="126"/>
      <c r="R359" s="126"/>
      <c r="S359" s="126"/>
      <c r="T359" s="126"/>
      <c r="U359" s="126"/>
      <c r="V359" s="126"/>
      <c r="W359" s="126"/>
      <c r="X359" s="126"/>
      <c r="Y359" s="126"/>
    </row>
    <row r="360" spans="1:26" x14ac:dyDescent="0.25">
      <c r="A360" s="126"/>
      <c r="B360" s="126"/>
      <c r="C360" s="126"/>
      <c r="D360" s="126"/>
      <c r="E360" s="126"/>
      <c r="F360" s="126"/>
      <c r="G360" s="126"/>
      <c r="H360" s="126"/>
      <c r="I360" s="126"/>
      <c r="J360" s="126"/>
      <c r="K360" s="126"/>
      <c r="L360" s="126"/>
      <c r="M360" s="126"/>
      <c r="N360" s="126"/>
      <c r="O360" s="126"/>
      <c r="P360" s="126"/>
      <c r="Q360" s="126"/>
      <c r="R360" s="126"/>
      <c r="S360" s="126"/>
      <c r="T360" s="126"/>
      <c r="U360" s="126"/>
      <c r="V360" s="126"/>
      <c r="W360" s="126"/>
      <c r="X360" s="126"/>
      <c r="Y360" s="126"/>
    </row>
    <row r="362" spans="1:26" x14ac:dyDescent="0.25">
      <c r="A362" s="197" t="s">
        <v>71</v>
      </c>
      <c r="B362" s="197"/>
      <c r="C362" s="197"/>
      <c r="D362" s="197"/>
      <c r="E362" s="197"/>
      <c r="F362" s="197"/>
      <c r="G362" s="197"/>
      <c r="H362" s="197"/>
      <c r="I362" s="197"/>
      <c r="J362" s="197"/>
      <c r="K362" s="197"/>
      <c r="L362" s="197"/>
      <c r="M362" s="197"/>
      <c r="N362" s="197"/>
      <c r="O362" s="197"/>
      <c r="P362" s="197"/>
      <c r="Q362" s="197"/>
      <c r="R362" s="197"/>
      <c r="S362" s="197"/>
      <c r="T362" s="197"/>
      <c r="U362" s="197"/>
      <c r="V362" s="197"/>
      <c r="W362" s="197"/>
      <c r="X362" s="197"/>
      <c r="Y362" s="197"/>
      <c r="Z362" s="197"/>
    </row>
    <row r="363" spans="1:26" x14ac:dyDescent="0.25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</row>
    <row r="364" spans="1:26" x14ac:dyDescent="0.25">
      <c r="A364" s="127" t="s">
        <v>153</v>
      </c>
      <c r="B364" s="127"/>
      <c r="C364" s="127"/>
      <c r="D364" s="127"/>
      <c r="E364" s="127"/>
      <c r="F364" s="127"/>
      <c r="G364" s="127"/>
      <c r="H364" s="127"/>
      <c r="I364" s="127"/>
      <c r="J364" s="127"/>
      <c r="K364" s="127"/>
      <c r="L364" s="127"/>
      <c r="M364" s="127"/>
      <c r="N364" s="127"/>
      <c r="O364" s="127"/>
      <c r="P364" s="127"/>
      <c r="Q364" s="127"/>
      <c r="R364" s="127"/>
      <c r="S364" s="127"/>
      <c r="T364" s="127"/>
      <c r="U364" s="127"/>
    </row>
    <row r="365" spans="1:26" x14ac:dyDescent="0.25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</row>
    <row r="366" spans="1:26" ht="15.75" thickBot="1" x14ac:dyDescent="0.3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</row>
    <row r="367" spans="1:26" x14ac:dyDescent="0.25">
      <c r="C367" s="120" t="s">
        <v>0</v>
      </c>
      <c r="D367" s="121"/>
      <c r="E367" s="121"/>
      <c r="F367" s="121"/>
      <c r="G367" s="205" t="str">
        <f>CONCATENATE(Arkusz18!A2," - ",Arkusz18!B2," r.")</f>
        <v>01.11.2019 - 30.11.2019 r.</v>
      </c>
      <c r="H367" s="205"/>
      <c r="I367" s="205"/>
      <c r="J367" s="205"/>
      <c r="K367" s="205"/>
      <c r="L367" s="205"/>
      <c r="M367" s="205"/>
      <c r="N367" s="205"/>
      <c r="O367" s="205"/>
      <c r="P367" s="205"/>
      <c r="Q367" s="205"/>
      <c r="R367" s="205"/>
      <c r="S367" s="205"/>
      <c r="T367" s="205"/>
      <c r="U367" s="206"/>
    </row>
    <row r="368" spans="1:26" ht="73.5" customHeight="1" x14ac:dyDescent="0.25">
      <c r="C368" s="186"/>
      <c r="D368" s="187"/>
      <c r="E368" s="187"/>
      <c r="F368" s="187"/>
      <c r="G368" s="90" t="s">
        <v>63</v>
      </c>
      <c r="H368" s="91"/>
      <c r="I368" s="92"/>
      <c r="J368" s="90" t="s">
        <v>64</v>
      </c>
      <c r="K368" s="91"/>
      <c r="L368" s="92"/>
      <c r="M368" s="90" t="s">
        <v>65</v>
      </c>
      <c r="N368" s="91"/>
      <c r="O368" s="92"/>
      <c r="P368" s="90" t="s">
        <v>74</v>
      </c>
      <c r="Q368" s="91"/>
      <c r="R368" s="92"/>
      <c r="S368" s="90" t="s">
        <v>66</v>
      </c>
      <c r="T368" s="91"/>
      <c r="U368" s="202"/>
    </row>
    <row r="369" spans="3:21" x14ac:dyDescent="0.25">
      <c r="C369" s="181" t="str">
        <f>Arkusz6!B2</f>
        <v>ROSJA</v>
      </c>
      <c r="D369" s="182"/>
      <c r="E369" s="182"/>
      <c r="F369" s="182"/>
      <c r="G369" s="105">
        <f>Arkusz6!C2</f>
        <v>1</v>
      </c>
      <c r="H369" s="105"/>
      <c r="I369" s="105"/>
      <c r="J369" s="105">
        <f>Arkusz6!D2</f>
        <v>1</v>
      </c>
      <c r="K369" s="105"/>
      <c r="L369" s="105"/>
      <c r="M369" s="105">
        <f>Arkusz6!E2</f>
        <v>0</v>
      </c>
      <c r="N369" s="105"/>
      <c r="O369" s="105"/>
      <c r="P369" s="105">
        <f>Arkusz6!F2</f>
        <v>74</v>
      </c>
      <c r="Q369" s="105"/>
      <c r="R369" s="105"/>
      <c r="S369" s="105">
        <f>Arkusz6!G2</f>
        <v>166</v>
      </c>
      <c r="T369" s="105"/>
      <c r="U369" s="105"/>
    </row>
    <row r="370" spans="3:21" x14ac:dyDescent="0.25">
      <c r="C370" s="131" t="str">
        <f>Arkusz6!B3</f>
        <v>UKRAINA</v>
      </c>
      <c r="D370" s="132"/>
      <c r="E370" s="132"/>
      <c r="F370" s="132"/>
      <c r="G370" s="101">
        <f>Arkusz6!C3</f>
        <v>0</v>
      </c>
      <c r="H370" s="101"/>
      <c r="I370" s="101"/>
      <c r="J370" s="101">
        <f>Arkusz6!D3</f>
        <v>0</v>
      </c>
      <c r="K370" s="101"/>
      <c r="L370" s="101"/>
      <c r="M370" s="101">
        <f>Arkusz6!E3</f>
        <v>0</v>
      </c>
      <c r="N370" s="101"/>
      <c r="O370" s="101"/>
      <c r="P370" s="101">
        <f>Arkusz6!F3</f>
        <v>36</v>
      </c>
      <c r="Q370" s="101"/>
      <c r="R370" s="101"/>
      <c r="S370" s="101">
        <f>Arkusz6!G3</f>
        <v>7</v>
      </c>
      <c r="T370" s="101"/>
      <c r="U370" s="101"/>
    </row>
    <row r="371" spans="3:21" x14ac:dyDescent="0.25">
      <c r="C371" s="181" t="str">
        <f>Arkusz6!B4</f>
        <v>TADŻYKISTAN</v>
      </c>
      <c r="D371" s="182"/>
      <c r="E371" s="182"/>
      <c r="F371" s="182"/>
      <c r="G371" s="105">
        <f>Arkusz6!C4</f>
        <v>1</v>
      </c>
      <c r="H371" s="105"/>
      <c r="I371" s="105"/>
      <c r="J371" s="105">
        <f>Arkusz6!D4</f>
        <v>9</v>
      </c>
      <c r="K371" s="105"/>
      <c r="L371" s="105"/>
      <c r="M371" s="105">
        <f>Arkusz6!E4</f>
        <v>0</v>
      </c>
      <c r="N371" s="105"/>
      <c r="O371" s="105"/>
      <c r="P371" s="105">
        <f>Arkusz6!F4</f>
        <v>6</v>
      </c>
      <c r="Q371" s="105"/>
      <c r="R371" s="105"/>
      <c r="S371" s="105">
        <f>Arkusz6!G4</f>
        <v>2</v>
      </c>
      <c r="T371" s="105"/>
      <c r="U371" s="105"/>
    </row>
    <row r="372" spans="3:21" x14ac:dyDescent="0.25">
      <c r="C372" s="131" t="str">
        <f>Arkusz6!B5</f>
        <v>TURCJA</v>
      </c>
      <c r="D372" s="132"/>
      <c r="E372" s="132"/>
      <c r="F372" s="132"/>
      <c r="G372" s="101">
        <f>Arkusz6!C5</f>
        <v>7</v>
      </c>
      <c r="H372" s="101"/>
      <c r="I372" s="101"/>
      <c r="J372" s="101">
        <f>Arkusz6!D5</f>
        <v>0</v>
      </c>
      <c r="K372" s="101"/>
      <c r="L372" s="101"/>
      <c r="M372" s="101">
        <f>Arkusz6!E5</f>
        <v>0</v>
      </c>
      <c r="N372" s="101"/>
      <c r="O372" s="101"/>
      <c r="P372" s="101">
        <f>Arkusz6!F5</f>
        <v>0</v>
      </c>
      <c r="Q372" s="101"/>
      <c r="R372" s="101"/>
      <c r="S372" s="101">
        <f>Arkusz6!G5</f>
        <v>0</v>
      </c>
      <c r="T372" s="101"/>
      <c r="U372" s="101"/>
    </row>
    <row r="373" spans="3:21" x14ac:dyDescent="0.25">
      <c r="C373" s="181" t="str">
        <f>Arkusz6!B6</f>
        <v>GRUZJA</v>
      </c>
      <c r="D373" s="182"/>
      <c r="E373" s="182"/>
      <c r="F373" s="182"/>
      <c r="G373" s="105">
        <f>Arkusz6!C6</f>
        <v>0</v>
      </c>
      <c r="H373" s="105"/>
      <c r="I373" s="105"/>
      <c r="J373" s="105">
        <f>Arkusz6!D6</f>
        <v>0</v>
      </c>
      <c r="K373" s="105"/>
      <c r="L373" s="105"/>
      <c r="M373" s="105">
        <f>Arkusz6!E6</f>
        <v>0</v>
      </c>
      <c r="N373" s="105"/>
      <c r="O373" s="105"/>
      <c r="P373" s="105">
        <f>Arkusz6!F6</f>
        <v>3</v>
      </c>
      <c r="Q373" s="105"/>
      <c r="R373" s="105"/>
      <c r="S373" s="105">
        <f>Arkusz6!G6</f>
        <v>4</v>
      </c>
      <c r="T373" s="105"/>
      <c r="U373" s="105"/>
    </row>
    <row r="374" spans="3:21" ht="15.75" thickBot="1" x14ac:dyDescent="0.3">
      <c r="C374" s="200" t="str">
        <f>Arkusz6!B7</f>
        <v>Pozostałe</v>
      </c>
      <c r="D374" s="201"/>
      <c r="E374" s="201"/>
      <c r="F374" s="201"/>
      <c r="G374" s="104">
        <f>Arkusz6!C7</f>
        <v>5</v>
      </c>
      <c r="H374" s="104"/>
      <c r="I374" s="104"/>
      <c r="J374" s="104">
        <f>Arkusz6!D7</f>
        <v>4</v>
      </c>
      <c r="K374" s="104"/>
      <c r="L374" s="104"/>
      <c r="M374" s="104">
        <f>Arkusz6!E7</f>
        <v>0</v>
      </c>
      <c r="N374" s="104"/>
      <c r="O374" s="104"/>
      <c r="P374" s="104">
        <f>Arkusz6!F7</f>
        <v>22</v>
      </c>
      <c r="Q374" s="104"/>
      <c r="R374" s="104"/>
      <c r="S374" s="104">
        <f>Arkusz6!G7</f>
        <v>23</v>
      </c>
      <c r="T374" s="104"/>
      <c r="U374" s="104"/>
    </row>
    <row r="375" spans="3:21" ht="15.75" thickBot="1" x14ac:dyDescent="0.3">
      <c r="C375" s="184" t="s">
        <v>1</v>
      </c>
      <c r="D375" s="185"/>
      <c r="E375" s="185"/>
      <c r="F375" s="185"/>
      <c r="G375" s="88">
        <f>SUM(G369:I374)</f>
        <v>14</v>
      </c>
      <c r="H375" s="88"/>
      <c r="I375" s="88"/>
      <c r="J375" s="88">
        <f t="shared" ref="J375" si="12">SUM(J369:L374)</f>
        <v>14</v>
      </c>
      <c r="K375" s="88"/>
      <c r="L375" s="88"/>
      <c r="M375" s="88">
        <f t="shared" ref="M375" si="13">SUM(M369:O374)</f>
        <v>0</v>
      </c>
      <c r="N375" s="88"/>
      <c r="O375" s="88"/>
      <c r="P375" s="88">
        <f t="shared" ref="P375" si="14">SUM(P369:R374)</f>
        <v>141</v>
      </c>
      <c r="Q375" s="88"/>
      <c r="R375" s="88"/>
      <c r="S375" s="88">
        <f>SUM(S369:U374)</f>
        <v>202</v>
      </c>
      <c r="T375" s="88"/>
      <c r="U375" s="89"/>
    </row>
    <row r="378" spans="3:21" ht="15.75" thickBot="1" x14ac:dyDescent="0.3"/>
    <row r="379" spans="3:21" x14ac:dyDescent="0.25">
      <c r="C379" s="120" t="s">
        <v>0</v>
      </c>
      <c r="D379" s="121"/>
      <c r="E379" s="121"/>
      <c r="F379" s="121"/>
      <c r="G379" s="205" t="str">
        <f>CONCATENATE(Arkusz18!C2," - ",Arkusz18!B2," r.")</f>
        <v>01.01.2019 - 30.11.2019 r.</v>
      </c>
      <c r="H379" s="205"/>
      <c r="I379" s="205"/>
      <c r="J379" s="205"/>
      <c r="K379" s="205"/>
      <c r="L379" s="205"/>
      <c r="M379" s="205"/>
      <c r="N379" s="205"/>
      <c r="O379" s="205"/>
      <c r="P379" s="205"/>
      <c r="Q379" s="205"/>
      <c r="R379" s="205"/>
      <c r="S379" s="205"/>
      <c r="T379" s="205"/>
      <c r="U379" s="206"/>
    </row>
    <row r="380" spans="3:21" ht="71.25" customHeight="1" x14ac:dyDescent="0.25">
      <c r="C380" s="186"/>
      <c r="D380" s="187"/>
      <c r="E380" s="187"/>
      <c r="F380" s="187"/>
      <c r="G380" s="90" t="s">
        <v>63</v>
      </c>
      <c r="H380" s="91"/>
      <c r="I380" s="92"/>
      <c r="J380" s="90" t="s">
        <v>64</v>
      </c>
      <c r="K380" s="91"/>
      <c r="L380" s="92"/>
      <c r="M380" s="90" t="s">
        <v>65</v>
      </c>
      <c r="N380" s="91"/>
      <c r="O380" s="92"/>
      <c r="P380" s="90" t="s">
        <v>74</v>
      </c>
      <c r="Q380" s="91"/>
      <c r="R380" s="92"/>
      <c r="S380" s="90" t="s">
        <v>66</v>
      </c>
      <c r="T380" s="91"/>
      <c r="U380" s="202"/>
    </row>
    <row r="381" spans="3:21" x14ac:dyDescent="0.25">
      <c r="C381" s="181" t="str">
        <f>Arkusz7!B2</f>
        <v>ROSJA</v>
      </c>
      <c r="D381" s="182"/>
      <c r="E381" s="182"/>
      <c r="F381" s="182"/>
      <c r="G381" s="105">
        <f>Arkusz7!C2</f>
        <v>8</v>
      </c>
      <c r="H381" s="105"/>
      <c r="I381" s="105"/>
      <c r="J381" s="105">
        <f>Arkusz7!D2</f>
        <v>66</v>
      </c>
      <c r="K381" s="105"/>
      <c r="L381" s="105"/>
      <c r="M381" s="105">
        <f>Arkusz7!E2</f>
        <v>4</v>
      </c>
      <c r="N381" s="105"/>
      <c r="O381" s="105"/>
      <c r="P381" s="105">
        <f>Arkusz7!F2</f>
        <v>876</v>
      </c>
      <c r="Q381" s="105"/>
      <c r="R381" s="105"/>
      <c r="S381" s="105">
        <f>Arkusz7!G2</f>
        <v>1435</v>
      </c>
      <c r="T381" s="105"/>
      <c r="U381" s="105"/>
    </row>
    <row r="382" spans="3:21" x14ac:dyDescent="0.25">
      <c r="C382" s="131" t="str">
        <f>Arkusz7!B3</f>
        <v>UKRAINA</v>
      </c>
      <c r="D382" s="132"/>
      <c r="E382" s="132"/>
      <c r="F382" s="132"/>
      <c r="G382" s="101">
        <f>Arkusz7!C3</f>
        <v>2</v>
      </c>
      <c r="H382" s="101"/>
      <c r="I382" s="101"/>
      <c r="J382" s="101">
        <f>Arkusz7!D3</f>
        <v>11</v>
      </c>
      <c r="K382" s="101"/>
      <c r="L382" s="101"/>
      <c r="M382" s="101">
        <f>Arkusz7!E3</f>
        <v>0</v>
      </c>
      <c r="N382" s="101"/>
      <c r="O382" s="101"/>
      <c r="P382" s="101">
        <f>Arkusz7!F3</f>
        <v>314</v>
      </c>
      <c r="Q382" s="101"/>
      <c r="R382" s="101"/>
      <c r="S382" s="101">
        <f>Arkusz7!G3</f>
        <v>83</v>
      </c>
      <c r="T382" s="101"/>
      <c r="U382" s="101"/>
    </row>
    <row r="383" spans="3:21" x14ac:dyDescent="0.25">
      <c r="C383" s="181" t="str">
        <f>Arkusz7!B4</f>
        <v>TADŻYKISTAN</v>
      </c>
      <c r="D383" s="182"/>
      <c r="E383" s="182"/>
      <c r="F383" s="182"/>
      <c r="G383" s="105">
        <f>Arkusz7!C4</f>
        <v>8</v>
      </c>
      <c r="H383" s="105"/>
      <c r="I383" s="105"/>
      <c r="J383" s="105">
        <f>Arkusz7!D4</f>
        <v>21</v>
      </c>
      <c r="K383" s="105"/>
      <c r="L383" s="105"/>
      <c r="M383" s="105">
        <f>Arkusz7!E4</f>
        <v>0</v>
      </c>
      <c r="N383" s="105"/>
      <c r="O383" s="105"/>
      <c r="P383" s="105">
        <f>Arkusz7!F4</f>
        <v>60</v>
      </c>
      <c r="Q383" s="105"/>
      <c r="R383" s="105"/>
      <c r="S383" s="105">
        <f>Arkusz7!G4</f>
        <v>32</v>
      </c>
      <c r="T383" s="105"/>
      <c r="U383" s="105"/>
    </row>
    <row r="384" spans="3:21" x14ac:dyDescent="0.25">
      <c r="C384" s="131" t="str">
        <f>Arkusz7!B5</f>
        <v>TURCJA</v>
      </c>
      <c r="D384" s="132"/>
      <c r="E384" s="132"/>
      <c r="F384" s="132"/>
      <c r="G384" s="101">
        <f>Arkusz7!C5</f>
        <v>46</v>
      </c>
      <c r="H384" s="101"/>
      <c r="I384" s="101"/>
      <c r="J384" s="101">
        <f>Arkusz7!D5</f>
        <v>0</v>
      </c>
      <c r="K384" s="101"/>
      <c r="L384" s="101"/>
      <c r="M384" s="101">
        <f>Arkusz7!E5</f>
        <v>0</v>
      </c>
      <c r="N384" s="101"/>
      <c r="O384" s="101"/>
      <c r="P384" s="101">
        <f>Arkusz7!F5</f>
        <v>5</v>
      </c>
      <c r="Q384" s="101"/>
      <c r="R384" s="101"/>
      <c r="S384" s="101">
        <f>Arkusz7!G5</f>
        <v>11</v>
      </c>
      <c r="T384" s="101"/>
      <c r="U384" s="101"/>
    </row>
    <row r="385" spans="1:25" x14ac:dyDescent="0.25">
      <c r="C385" s="181" t="str">
        <f>Arkusz7!B6</f>
        <v>AFGANISTAN</v>
      </c>
      <c r="D385" s="182"/>
      <c r="E385" s="182"/>
      <c r="F385" s="182"/>
      <c r="G385" s="105">
        <f>Arkusz7!C6</f>
        <v>3</v>
      </c>
      <c r="H385" s="105"/>
      <c r="I385" s="105"/>
      <c r="J385" s="105">
        <f>Arkusz7!D6</f>
        <v>7</v>
      </c>
      <c r="K385" s="105"/>
      <c r="L385" s="105"/>
      <c r="M385" s="105">
        <f>Arkusz7!E6</f>
        <v>0</v>
      </c>
      <c r="N385" s="105"/>
      <c r="O385" s="105"/>
      <c r="P385" s="105">
        <f>Arkusz7!F6</f>
        <v>1</v>
      </c>
      <c r="Q385" s="105"/>
      <c r="R385" s="105"/>
      <c r="S385" s="105">
        <f>Arkusz7!G6</f>
        <v>50</v>
      </c>
      <c r="T385" s="105"/>
      <c r="U385" s="105"/>
    </row>
    <row r="386" spans="1:25" ht="15.75" thickBot="1" x14ac:dyDescent="0.3">
      <c r="C386" s="200" t="str">
        <f>Arkusz7!B7</f>
        <v>Pozostałe</v>
      </c>
      <c r="D386" s="201"/>
      <c r="E386" s="201"/>
      <c r="F386" s="201"/>
      <c r="G386" s="104">
        <f>Arkusz7!C7</f>
        <v>57</v>
      </c>
      <c r="H386" s="104"/>
      <c r="I386" s="104"/>
      <c r="J386" s="104">
        <f>Arkusz7!D7</f>
        <v>22</v>
      </c>
      <c r="K386" s="104"/>
      <c r="L386" s="104"/>
      <c r="M386" s="104">
        <f>Arkusz7!E7</f>
        <v>0</v>
      </c>
      <c r="N386" s="104"/>
      <c r="O386" s="104"/>
      <c r="P386" s="104">
        <f>Arkusz7!F7</f>
        <v>306</v>
      </c>
      <c r="Q386" s="104"/>
      <c r="R386" s="104"/>
      <c r="S386" s="104">
        <f>Arkusz7!G7</f>
        <v>255</v>
      </c>
      <c r="T386" s="104"/>
      <c r="U386" s="104"/>
    </row>
    <row r="387" spans="1:25" ht="15.75" thickBot="1" x14ac:dyDescent="0.3">
      <c r="C387" s="184" t="s">
        <v>1</v>
      </c>
      <c r="D387" s="185"/>
      <c r="E387" s="185"/>
      <c r="F387" s="185"/>
      <c r="G387" s="88">
        <f>SUM(G381:I386)</f>
        <v>124</v>
      </c>
      <c r="H387" s="88"/>
      <c r="I387" s="88"/>
      <c r="J387" s="88">
        <f t="shared" ref="J387" si="15">SUM(J381:L386)</f>
        <v>127</v>
      </c>
      <c r="K387" s="88"/>
      <c r="L387" s="88"/>
      <c r="M387" s="88">
        <f t="shared" ref="M387" si="16">SUM(M381:O386)</f>
        <v>4</v>
      </c>
      <c r="N387" s="88"/>
      <c r="O387" s="88"/>
      <c r="P387" s="88">
        <f t="shared" ref="P387" si="17">SUM(P381:R386)</f>
        <v>1562</v>
      </c>
      <c r="Q387" s="88"/>
      <c r="R387" s="88"/>
      <c r="S387" s="88">
        <f>SUM(S381:U386)</f>
        <v>1866</v>
      </c>
      <c r="T387" s="88"/>
      <c r="U387" s="89"/>
    </row>
    <row r="390" spans="1:25" x14ac:dyDescent="0.25">
      <c r="A390" s="126" t="s">
        <v>125</v>
      </c>
      <c r="B390" s="126"/>
      <c r="C390" s="126"/>
      <c r="D390" s="126"/>
      <c r="E390" s="126"/>
      <c r="F390" s="126"/>
      <c r="G390" s="126"/>
      <c r="H390" s="126"/>
      <c r="I390" s="126"/>
      <c r="J390" s="126"/>
      <c r="K390" s="126"/>
      <c r="L390" s="126"/>
      <c r="M390" s="126"/>
      <c r="N390" s="126"/>
      <c r="O390" s="126"/>
      <c r="P390" s="126"/>
      <c r="Q390" s="126"/>
      <c r="R390" s="126"/>
      <c r="S390" s="126"/>
      <c r="T390" s="126"/>
      <c r="U390" s="126"/>
      <c r="V390" s="126"/>
      <c r="W390" s="126"/>
      <c r="X390" s="126"/>
      <c r="Y390" s="126"/>
    </row>
    <row r="391" spans="1:25" x14ac:dyDescent="0.25">
      <c r="A391" s="126"/>
      <c r="B391" s="126"/>
      <c r="C391" s="126"/>
      <c r="D391" s="126"/>
      <c r="E391" s="126"/>
      <c r="F391" s="126"/>
      <c r="G391" s="126"/>
      <c r="H391" s="126"/>
      <c r="I391" s="126"/>
      <c r="J391" s="126"/>
      <c r="K391" s="126"/>
      <c r="L391" s="126"/>
      <c r="M391" s="126"/>
      <c r="N391" s="126"/>
      <c r="O391" s="126"/>
      <c r="P391" s="126"/>
      <c r="Q391" s="126"/>
      <c r="R391" s="126"/>
      <c r="S391" s="126"/>
      <c r="T391" s="126"/>
      <c r="U391" s="126"/>
      <c r="V391" s="126"/>
      <c r="W391" s="126"/>
      <c r="X391" s="126"/>
      <c r="Y391" s="126"/>
    </row>
    <row r="392" spans="1:25" x14ac:dyDescent="0.25">
      <c r="A392" s="126"/>
      <c r="B392" s="126"/>
      <c r="C392" s="126"/>
      <c r="D392" s="126"/>
      <c r="E392" s="126"/>
      <c r="F392" s="126"/>
      <c r="G392" s="126"/>
      <c r="H392" s="126"/>
      <c r="I392" s="126"/>
      <c r="J392" s="126"/>
      <c r="K392" s="126"/>
      <c r="L392" s="126"/>
      <c r="M392" s="126"/>
      <c r="N392" s="126"/>
      <c r="O392" s="126"/>
      <c r="P392" s="126"/>
      <c r="Q392" s="126"/>
      <c r="R392" s="126"/>
      <c r="S392" s="126"/>
      <c r="T392" s="126"/>
      <c r="U392" s="126"/>
      <c r="V392" s="126"/>
      <c r="W392" s="126"/>
      <c r="X392" s="126"/>
      <c r="Y392" s="126"/>
    </row>
    <row r="393" spans="1:25" x14ac:dyDescent="0.25">
      <c r="A393" s="126"/>
      <c r="B393" s="126"/>
      <c r="C393" s="126"/>
      <c r="D393" s="126"/>
      <c r="E393" s="126"/>
      <c r="F393" s="126"/>
      <c r="G393" s="126"/>
      <c r="H393" s="126"/>
      <c r="I393" s="126"/>
      <c r="J393" s="126"/>
      <c r="K393" s="126"/>
      <c r="L393" s="126"/>
      <c r="M393" s="126"/>
      <c r="N393" s="126"/>
      <c r="O393" s="126"/>
      <c r="P393" s="126"/>
      <c r="Q393" s="126"/>
      <c r="R393" s="126"/>
      <c r="S393" s="126"/>
      <c r="T393" s="126"/>
      <c r="U393" s="126"/>
      <c r="V393" s="126"/>
      <c r="W393" s="126"/>
      <c r="X393" s="126"/>
      <c r="Y393" s="126"/>
    </row>
    <row r="394" spans="1:25" x14ac:dyDescent="0.25">
      <c r="A394" s="126"/>
      <c r="B394" s="126"/>
      <c r="C394" s="126"/>
      <c r="D394" s="126"/>
      <c r="E394" s="126"/>
      <c r="F394" s="126"/>
      <c r="G394" s="126"/>
      <c r="H394" s="126"/>
      <c r="I394" s="126"/>
      <c r="J394" s="126"/>
      <c r="K394" s="126"/>
      <c r="L394" s="126"/>
      <c r="M394" s="126"/>
      <c r="N394" s="126"/>
      <c r="O394" s="126"/>
      <c r="P394" s="126"/>
      <c r="Q394" s="126"/>
      <c r="R394" s="126"/>
      <c r="S394" s="126"/>
      <c r="T394" s="126"/>
      <c r="U394" s="126"/>
      <c r="V394" s="126"/>
      <c r="W394" s="126"/>
      <c r="X394" s="126"/>
      <c r="Y394" s="126"/>
    </row>
    <row r="395" spans="1:25" x14ac:dyDescent="0.25">
      <c r="A395" s="126"/>
      <c r="B395" s="126"/>
      <c r="C395" s="126"/>
      <c r="D395" s="126"/>
      <c r="E395" s="126"/>
      <c r="F395" s="126"/>
      <c r="G395" s="126"/>
      <c r="H395" s="126"/>
      <c r="I395" s="126"/>
      <c r="J395" s="126"/>
      <c r="K395" s="126"/>
      <c r="L395" s="126"/>
      <c r="M395" s="126"/>
      <c r="N395" s="126"/>
      <c r="O395" s="126"/>
      <c r="P395" s="126"/>
      <c r="Q395" s="126"/>
      <c r="R395" s="126"/>
      <c r="S395" s="126"/>
      <c r="T395" s="126"/>
      <c r="U395" s="126"/>
      <c r="V395" s="126"/>
      <c r="W395" s="126"/>
      <c r="X395" s="126"/>
      <c r="Y395" s="126"/>
    </row>
    <row r="396" spans="1:25" x14ac:dyDescent="0.25">
      <c r="A396" s="126"/>
      <c r="B396" s="126"/>
      <c r="C396" s="126"/>
      <c r="D396" s="126"/>
      <c r="E396" s="126"/>
      <c r="F396" s="126"/>
      <c r="G396" s="126"/>
      <c r="H396" s="126"/>
      <c r="I396" s="126"/>
      <c r="J396" s="126"/>
      <c r="K396" s="126"/>
      <c r="L396" s="126"/>
      <c r="M396" s="126"/>
      <c r="N396" s="126"/>
      <c r="O396" s="126"/>
      <c r="P396" s="126"/>
      <c r="Q396" s="126"/>
      <c r="R396" s="126"/>
      <c r="S396" s="126"/>
      <c r="T396" s="126"/>
      <c r="U396" s="126"/>
      <c r="V396" s="126"/>
      <c r="W396" s="126"/>
      <c r="X396" s="126"/>
      <c r="Y396" s="126"/>
    </row>
    <row r="397" spans="1:25" x14ac:dyDescent="0.25">
      <c r="A397" s="126"/>
      <c r="B397" s="126"/>
      <c r="C397" s="126"/>
      <c r="D397" s="126"/>
      <c r="E397" s="126"/>
      <c r="F397" s="126"/>
      <c r="G397" s="126"/>
      <c r="H397" s="126"/>
      <c r="I397" s="126"/>
      <c r="J397" s="126"/>
      <c r="K397" s="126"/>
      <c r="L397" s="126"/>
      <c r="M397" s="126"/>
      <c r="N397" s="126"/>
      <c r="O397" s="126"/>
      <c r="P397" s="126"/>
      <c r="Q397" s="126"/>
      <c r="R397" s="126"/>
      <c r="S397" s="126"/>
      <c r="T397" s="126"/>
      <c r="U397" s="126"/>
      <c r="V397" s="126"/>
      <c r="W397" s="126"/>
      <c r="X397" s="126"/>
      <c r="Y397" s="126"/>
    </row>
    <row r="398" spans="1:25" x14ac:dyDescent="0.25">
      <c r="A398" s="126"/>
      <c r="B398" s="126"/>
      <c r="C398" s="126"/>
      <c r="D398" s="126"/>
      <c r="E398" s="126"/>
      <c r="F398" s="126"/>
      <c r="G398" s="126"/>
      <c r="H398" s="126"/>
      <c r="I398" s="126"/>
      <c r="J398" s="126"/>
      <c r="K398" s="126"/>
      <c r="L398" s="126"/>
      <c r="M398" s="126"/>
      <c r="N398" s="126"/>
      <c r="O398" s="126"/>
      <c r="P398" s="126"/>
      <c r="Q398" s="126"/>
      <c r="R398" s="126"/>
      <c r="S398" s="126"/>
      <c r="T398" s="126"/>
      <c r="U398" s="126"/>
      <c r="V398" s="126"/>
      <c r="W398" s="126"/>
      <c r="X398" s="126"/>
      <c r="Y398" s="126"/>
    </row>
    <row r="399" spans="1:25" x14ac:dyDescent="0.25">
      <c r="A399" s="126"/>
      <c r="B399" s="126"/>
      <c r="C399" s="126"/>
      <c r="D399" s="126"/>
      <c r="E399" s="126"/>
      <c r="F399" s="126"/>
      <c r="G399" s="126"/>
      <c r="H399" s="126"/>
      <c r="I399" s="126"/>
      <c r="J399" s="126"/>
      <c r="K399" s="126"/>
      <c r="L399" s="126"/>
      <c r="M399" s="126"/>
      <c r="N399" s="126"/>
      <c r="O399" s="126"/>
      <c r="P399" s="126"/>
      <c r="Q399" s="126"/>
      <c r="R399" s="126"/>
      <c r="S399" s="126"/>
      <c r="T399" s="126"/>
      <c r="U399" s="126"/>
      <c r="V399" s="126"/>
      <c r="W399" s="126"/>
      <c r="X399" s="126"/>
      <c r="Y399" s="126"/>
    </row>
    <row r="400" spans="1:25" x14ac:dyDescent="0.25">
      <c r="A400" s="126"/>
      <c r="B400" s="126"/>
      <c r="C400" s="126"/>
      <c r="D400" s="126"/>
      <c r="E400" s="126"/>
      <c r="F400" s="126"/>
      <c r="G400" s="126"/>
      <c r="H400" s="126"/>
      <c r="I400" s="126"/>
      <c r="J400" s="126"/>
      <c r="K400" s="126"/>
      <c r="L400" s="126"/>
      <c r="M400" s="126"/>
      <c r="N400" s="126"/>
      <c r="O400" s="126"/>
      <c r="P400" s="126"/>
      <c r="Q400" s="126"/>
      <c r="R400" s="126"/>
      <c r="S400" s="126"/>
      <c r="T400" s="126"/>
      <c r="U400" s="126"/>
      <c r="V400" s="126"/>
      <c r="W400" s="126"/>
      <c r="X400" s="126"/>
      <c r="Y400" s="126"/>
    </row>
    <row r="404" spans="1:25" x14ac:dyDescent="0.25">
      <c r="A404" s="127" t="s">
        <v>154</v>
      </c>
      <c r="B404" s="127"/>
      <c r="C404" s="127"/>
      <c r="D404" s="127"/>
      <c r="E404" s="127"/>
      <c r="F404" s="127"/>
      <c r="G404" s="127"/>
      <c r="H404" s="127"/>
      <c r="I404" s="127"/>
      <c r="J404" s="127"/>
      <c r="K404" s="127"/>
      <c r="L404" s="127"/>
      <c r="M404" s="127"/>
      <c r="N404" s="127"/>
      <c r="O404" s="127"/>
      <c r="P404" s="127"/>
      <c r="Q404" s="127"/>
      <c r="R404" s="127"/>
      <c r="S404" s="127"/>
      <c r="T404" s="127"/>
      <c r="U404" s="127"/>
      <c r="V404" s="127"/>
      <c r="W404" s="127"/>
      <c r="X404" s="127"/>
      <c r="Y404" s="127"/>
    </row>
    <row r="405" spans="1:25" x14ac:dyDescent="0.25">
      <c r="A405" s="127"/>
      <c r="B405" s="127"/>
      <c r="C405" s="127"/>
      <c r="D405" s="127"/>
      <c r="E405" s="127"/>
      <c r="F405" s="127"/>
      <c r="G405" s="127"/>
      <c r="H405" s="127"/>
      <c r="I405" s="127"/>
      <c r="J405" s="127"/>
      <c r="K405" s="127"/>
      <c r="L405" s="127"/>
      <c r="M405" s="127"/>
      <c r="N405" s="127"/>
      <c r="O405" s="127"/>
      <c r="P405" s="127"/>
      <c r="Q405" s="127"/>
      <c r="R405" s="127"/>
      <c r="S405" s="127"/>
      <c r="T405" s="127"/>
      <c r="U405" s="127"/>
      <c r="V405" s="127"/>
      <c r="W405" s="127"/>
      <c r="X405" s="127"/>
      <c r="Y405" s="127"/>
    </row>
    <row r="406" spans="1:25" x14ac:dyDescent="0.25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</row>
    <row r="407" spans="1:25" ht="15.75" thickBot="1" x14ac:dyDescent="0.3"/>
    <row r="408" spans="1:25" ht="30" customHeight="1" x14ac:dyDescent="0.25">
      <c r="B408" s="120" t="s">
        <v>9</v>
      </c>
      <c r="C408" s="121"/>
      <c r="D408" s="121"/>
      <c r="E408" s="121"/>
      <c r="F408" s="121"/>
      <c r="G408" s="121"/>
      <c r="H408" s="121"/>
      <c r="I408" s="121"/>
      <c r="J408" s="248" t="str">
        <f>Arkusz8!C6</f>
        <v>27.10.2019 - 02.11.2019</v>
      </c>
      <c r="K408" s="248"/>
      <c r="L408" s="248"/>
      <c r="M408" s="248" t="str">
        <f>Arkusz8!C10</f>
        <v>03.11.2019 - 09.11.2019</v>
      </c>
      <c r="N408" s="248"/>
      <c r="O408" s="248"/>
      <c r="P408" s="248" t="str">
        <f>Arkusz8!C9</f>
        <v>10.11.2019 - 16.11.2019</v>
      </c>
      <c r="Q408" s="248"/>
      <c r="R408" s="248"/>
      <c r="S408" s="248" t="str">
        <f>Arkusz8!C8</f>
        <v>17.11.2019 - 23.11.2019</v>
      </c>
      <c r="T408" s="248"/>
      <c r="U408" s="248"/>
      <c r="V408" s="248" t="str">
        <f>Arkusz8!C7</f>
        <v>24.11.2019 - 30.11.2019</v>
      </c>
      <c r="W408" s="248"/>
      <c r="X408" s="249"/>
    </row>
    <row r="409" spans="1:25" x14ac:dyDescent="0.25">
      <c r="B409" s="118" t="s">
        <v>32</v>
      </c>
      <c r="C409" s="119"/>
      <c r="D409" s="119"/>
      <c r="E409" s="119"/>
      <c r="F409" s="119"/>
      <c r="G409" s="119"/>
      <c r="H409" s="119"/>
      <c r="I409" s="119"/>
      <c r="J409" s="183">
        <f>Arkusz8!A6</f>
        <v>1280</v>
      </c>
      <c r="K409" s="183"/>
      <c r="L409" s="183"/>
      <c r="M409" s="183">
        <f>Arkusz8!A5</f>
        <v>1276</v>
      </c>
      <c r="N409" s="183"/>
      <c r="O409" s="183"/>
      <c r="P409" s="183">
        <f>Arkusz8!A4</f>
        <v>1285</v>
      </c>
      <c r="Q409" s="183"/>
      <c r="R409" s="183"/>
      <c r="S409" s="183">
        <f>Arkusz8!A3</f>
        <v>1313</v>
      </c>
      <c r="T409" s="183"/>
      <c r="U409" s="183"/>
      <c r="V409" s="183">
        <f>Arkusz8!A2</f>
        <v>1333</v>
      </c>
      <c r="W409" s="183"/>
      <c r="X409" s="183"/>
    </row>
    <row r="410" spans="1:25" x14ac:dyDescent="0.25">
      <c r="B410" s="179" t="s">
        <v>5</v>
      </c>
      <c r="C410" s="180"/>
      <c r="D410" s="180"/>
      <c r="E410" s="180"/>
      <c r="F410" s="180"/>
      <c r="G410" s="180"/>
      <c r="H410" s="180"/>
      <c r="I410" s="180"/>
      <c r="J410" s="105">
        <f>Arkusz8!A11</f>
        <v>1791</v>
      </c>
      <c r="K410" s="105"/>
      <c r="L410" s="105"/>
      <c r="M410" s="105">
        <f>Arkusz8!A10</f>
        <v>1793</v>
      </c>
      <c r="N410" s="105"/>
      <c r="O410" s="105"/>
      <c r="P410" s="105">
        <f>Arkusz8!A9</f>
        <v>1775</v>
      </c>
      <c r="Q410" s="105"/>
      <c r="R410" s="105"/>
      <c r="S410" s="105">
        <f>Arkusz8!A8</f>
        <v>1767</v>
      </c>
      <c r="T410" s="105"/>
      <c r="U410" s="105"/>
      <c r="V410" s="105">
        <f>Arkusz8!A7</f>
        <v>1775</v>
      </c>
      <c r="W410" s="105"/>
      <c r="X410" s="105"/>
    </row>
    <row r="411" spans="1:25" x14ac:dyDescent="0.25">
      <c r="B411" s="118" t="s">
        <v>6</v>
      </c>
      <c r="C411" s="119"/>
      <c r="D411" s="119"/>
      <c r="E411" s="119"/>
      <c r="F411" s="119"/>
      <c r="G411" s="119"/>
      <c r="H411" s="119"/>
      <c r="I411" s="119"/>
      <c r="J411" s="183">
        <f>Arkusz8!A16</f>
        <v>65</v>
      </c>
      <c r="K411" s="183"/>
      <c r="L411" s="183"/>
      <c r="M411" s="183">
        <f>Arkusz8!A15</f>
        <v>49</v>
      </c>
      <c r="N411" s="183"/>
      <c r="O411" s="183"/>
      <c r="P411" s="183">
        <f>Arkusz8!A14</f>
        <v>65</v>
      </c>
      <c r="Q411" s="183"/>
      <c r="R411" s="183"/>
      <c r="S411" s="183">
        <f>Arkusz8!A13</f>
        <v>57</v>
      </c>
      <c r="T411" s="183"/>
      <c r="U411" s="183"/>
      <c r="V411" s="183">
        <f>Arkusz8!A12</f>
        <v>37</v>
      </c>
      <c r="W411" s="183"/>
      <c r="X411" s="183"/>
    </row>
    <row r="412" spans="1:25" x14ac:dyDescent="0.25">
      <c r="B412" s="242" t="s">
        <v>7</v>
      </c>
      <c r="C412" s="243"/>
      <c r="D412" s="243"/>
      <c r="E412" s="243"/>
      <c r="F412" s="243"/>
      <c r="G412" s="243"/>
      <c r="H412" s="243"/>
      <c r="I412" s="243"/>
      <c r="J412" s="105">
        <f>Arkusz8!A21</f>
        <v>58</v>
      </c>
      <c r="K412" s="105"/>
      <c r="L412" s="105"/>
      <c r="M412" s="105">
        <f>Arkusz8!A20</f>
        <v>68</v>
      </c>
      <c r="N412" s="105"/>
      <c r="O412" s="105"/>
      <c r="P412" s="105">
        <f>Arkusz8!A19</f>
        <v>47</v>
      </c>
      <c r="Q412" s="105"/>
      <c r="R412" s="105"/>
      <c r="S412" s="105">
        <f>Arkusz8!A18</f>
        <v>85</v>
      </c>
      <c r="T412" s="105"/>
      <c r="U412" s="105"/>
      <c r="V412" s="105">
        <f>Arkusz8!A17</f>
        <v>59</v>
      </c>
      <c r="W412" s="105"/>
      <c r="X412" s="105"/>
    </row>
    <row r="413" spans="1:25" ht="15.75" thickBot="1" x14ac:dyDescent="0.3">
      <c r="B413" s="267" t="s">
        <v>95</v>
      </c>
      <c r="C413" s="268"/>
      <c r="D413" s="268"/>
      <c r="E413" s="268"/>
      <c r="F413" s="268"/>
      <c r="G413" s="268"/>
      <c r="H413" s="268"/>
      <c r="I413" s="268"/>
      <c r="J413" s="247">
        <f>Arkusz8!A26</f>
        <v>5</v>
      </c>
      <c r="K413" s="247"/>
      <c r="L413" s="247"/>
      <c r="M413" s="247">
        <f>Arkusz8!A25</f>
        <v>5</v>
      </c>
      <c r="N413" s="247"/>
      <c r="O413" s="247"/>
      <c r="P413" s="247">
        <f>Arkusz8!A24</f>
        <v>4</v>
      </c>
      <c r="Q413" s="247"/>
      <c r="R413" s="247"/>
      <c r="S413" s="247">
        <f>Arkusz8!A23</f>
        <v>4</v>
      </c>
      <c r="T413" s="247"/>
      <c r="U413" s="247"/>
      <c r="V413" s="247">
        <f>Arkusz8!A22</f>
        <v>4</v>
      </c>
      <c r="W413" s="247"/>
      <c r="X413" s="247"/>
    </row>
    <row r="414" spans="1:25" ht="15.75" thickBot="1" x14ac:dyDescent="0.3">
      <c r="B414" s="251" t="s">
        <v>96</v>
      </c>
      <c r="C414" s="252"/>
      <c r="D414" s="252"/>
      <c r="E414" s="252"/>
      <c r="F414" s="252"/>
      <c r="G414" s="252"/>
      <c r="H414" s="252"/>
      <c r="I414" s="252"/>
      <c r="J414" s="250">
        <f>SUM(J409,J410,J413)</f>
        <v>3076</v>
      </c>
      <c r="K414" s="250"/>
      <c r="L414" s="250"/>
      <c r="M414" s="250">
        <f>SUM(M409,M410,M413)</f>
        <v>3074</v>
      </c>
      <c r="N414" s="250"/>
      <c r="O414" s="250"/>
      <c r="P414" s="250">
        <f>SUM(P409,P410,P413)</f>
        <v>3064</v>
      </c>
      <c r="Q414" s="250"/>
      <c r="R414" s="250"/>
      <c r="S414" s="250">
        <f>SUM(S409,S410,S413)</f>
        <v>3084</v>
      </c>
      <c r="T414" s="250"/>
      <c r="U414" s="250"/>
      <c r="V414" s="250">
        <f>SUM(V409,V410,V413)</f>
        <v>3112</v>
      </c>
      <c r="W414" s="250"/>
      <c r="X414" s="266"/>
    </row>
    <row r="415" spans="1:25" x14ac:dyDescent="0.25">
      <c r="B415" s="22"/>
      <c r="C415" s="22"/>
      <c r="D415" s="22"/>
      <c r="E415" s="22"/>
      <c r="F415" s="22"/>
      <c r="G415" s="22"/>
      <c r="H415" s="22"/>
      <c r="I415" s="22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</row>
    <row r="416" spans="1:25" x14ac:dyDescent="0.25">
      <c r="B416" s="22"/>
      <c r="C416" s="22"/>
      <c r="D416" s="22"/>
      <c r="E416" s="22"/>
      <c r="F416" s="22"/>
      <c r="G416" s="22"/>
      <c r="H416" s="22"/>
      <c r="I416" s="22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</row>
    <row r="417" spans="2:24" x14ac:dyDescent="0.25">
      <c r="B417" s="22"/>
      <c r="C417" s="22"/>
      <c r="D417" s="22"/>
      <c r="E417" s="22"/>
      <c r="F417" s="22"/>
      <c r="G417" s="22"/>
      <c r="H417" s="22"/>
      <c r="I417" s="22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</row>
    <row r="418" spans="2:24" x14ac:dyDescent="0.25">
      <c r="B418" s="22"/>
      <c r="C418" s="22"/>
      <c r="D418" s="22"/>
      <c r="E418" s="22"/>
      <c r="F418" s="22"/>
      <c r="G418" s="22"/>
      <c r="H418" s="22"/>
      <c r="I418" s="22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</row>
    <row r="419" spans="2:24" x14ac:dyDescent="0.25">
      <c r="B419" s="22"/>
      <c r="C419" s="22"/>
      <c r="D419" s="22"/>
      <c r="E419" s="22"/>
      <c r="F419" s="22"/>
      <c r="G419" s="22"/>
      <c r="H419" s="22"/>
      <c r="I419" s="22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</row>
    <row r="420" spans="2:24" x14ac:dyDescent="0.25">
      <c r="B420" s="22"/>
      <c r="C420" s="22"/>
      <c r="D420" s="22"/>
      <c r="E420" s="22"/>
      <c r="F420" s="22"/>
      <c r="G420" s="22"/>
      <c r="H420" s="22"/>
      <c r="I420" s="22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</row>
    <row r="435" spans="1:2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</row>
    <row r="436" spans="1:2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</row>
    <row r="437" spans="1:2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</row>
    <row r="438" spans="1:25" x14ac:dyDescent="0.25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</row>
    <row r="439" spans="1:25" x14ac:dyDescent="0.25">
      <c r="A439" s="126" t="s">
        <v>125</v>
      </c>
      <c r="B439" s="126"/>
      <c r="C439" s="126"/>
      <c r="D439" s="126"/>
      <c r="E439" s="126"/>
      <c r="F439" s="126"/>
      <c r="G439" s="126"/>
      <c r="H439" s="126"/>
      <c r="I439" s="126"/>
      <c r="J439" s="126"/>
      <c r="K439" s="126"/>
      <c r="L439" s="126"/>
      <c r="M439" s="126"/>
      <c r="N439" s="126"/>
      <c r="O439" s="126"/>
      <c r="P439" s="126"/>
      <c r="Q439" s="126"/>
      <c r="R439" s="126"/>
      <c r="S439" s="126"/>
      <c r="T439" s="126"/>
      <c r="U439" s="126"/>
      <c r="V439" s="126"/>
      <c r="W439" s="126"/>
      <c r="X439" s="126"/>
      <c r="Y439" s="126"/>
    </row>
    <row r="440" spans="1:25" x14ac:dyDescent="0.25">
      <c r="A440" s="126"/>
      <c r="B440" s="126"/>
      <c r="C440" s="126"/>
      <c r="D440" s="126"/>
      <c r="E440" s="126"/>
      <c r="F440" s="126"/>
      <c r="G440" s="126"/>
      <c r="H440" s="126"/>
      <c r="I440" s="126"/>
      <c r="J440" s="126"/>
      <c r="K440" s="126"/>
      <c r="L440" s="126"/>
      <c r="M440" s="126"/>
      <c r="N440" s="126"/>
      <c r="O440" s="126"/>
      <c r="P440" s="126"/>
      <c r="Q440" s="126"/>
      <c r="R440" s="126"/>
      <c r="S440" s="126"/>
      <c r="T440" s="126"/>
      <c r="U440" s="126"/>
      <c r="V440" s="126"/>
      <c r="W440" s="126"/>
      <c r="X440" s="126"/>
      <c r="Y440" s="126"/>
    </row>
    <row r="441" spans="1:25" x14ac:dyDescent="0.25">
      <c r="A441" s="126"/>
      <c r="B441" s="126"/>
      <c r="C441" s="126"/>
      <c r="D441" s="126"/>
      <c r="E441" s="126"/>
      <c r="F441" s="126"/>
      <c r="G441" s="126"/>
      <c r="H441" s="126"/>
      <c r="I441" s="126"/>
      <c r="J441" s="126"/>
      <c r="K441" s="126"/>
      <c r="L441" s="126"/>
      <c r="M441" s="126"/>
      <c r="N441" s="126"/>
      <c r="O441" s="126"/>
      <c r="P441" s="126"/>
      <c r="Q441" s="126"/>
      <c r="R441" s="126"/>
      <c r="S441" s="126"/>
      <c r="T441" s="126"/>
      <c r="U441" s="126"/>
      <c r="V441" s="126"/>
      <c r="W441" s="126"/>
      <c r="X441" s="126"/>
      <c r="Y441" s="126"/>
    </row>
    <row r="442" spans="1:25" x14ac:dyDescent="0.25">
      <c r="A442" s="126"/>
      <c r="B442" s="126"/>
      <c r="C442" s="126"/>
      <c r="D442" s="126"/>
      <c r="E442" s="126"/>
      <c r="F442" s="126"/>
      <c r="G442" s="126"/>
      <c r="H442" s="126"/>
      <c r="I442" s="126"/>
      <c r="J442" s="126"/>
      <c r="K442" s="126"/>
      <c r="L442" s="126"/>
      <c r="M442" s="126"/>
      <c r="N442" s="126"/>
      <c r="O442" s="126"/>
      <c r="P442" s="126"/>
      <c r="Q442" s="126"/>
      <c r="R442" s="126"/>
      <c r="S442" s="126"/>
      <c r="T442" s="126"/>
      <c r="U442" s="126"/>
      <c r="V442" s="126"/>
      <c r="W442" s="126"/>
      <c r="X442" s="126"/>
      <c r="Y442" s="126"/>
    </row>
    <row r="443" spans="1:25" x14ac:dyDescent="0.25">
      <c r="A443" s="126"/>
      <c r="B443" s="126"/>
      <c r="C443" s="126"/>
      <c r="D443" s="126"/>
      <c r="E443" s="126"/>
      <c r="F443" s="126"/>
      <c r="G443" s="126"/>
      <c r="H443" s="126"/>
      <c r="I443" s="126"/>
      <c r="J443" s="126"/>
      <c r="K443" s="126"/>
      <c r="L443" s="126"/>
      <c r="M443" s="126"/>
      <c r="N443" s="126"/>
      <c r="O443" s="126"/>
      <c r="P443" s="126"/>
      <c r="Q443" s="126"/>
      <c r="R443" s="126"/>
      <c r="S443" s="126"/>
      <c r="T443" s="126"/>
      <c r="U443" s="126"/>
      <c r="V443" s="126"/>
      <c r="W443" s="126"/>
      <c r="X443" s="126"/>
      <c r="Y443" s="126"/>
    </row>
    <row r="444" spans="1:25" x14ac:dyDescent="0.25">
      <c r="A444" s="126"/>
      <c r="B444" s="126"/>
      <c r="C444" s="126"/>
      <c r="D444" s="126"/>
      <c r="E444" s="126"/>
      <c r="F444" s="126"/>
      <c r="G444" s="126"/>
      <c r="H444" s="126"/>
      <c r="I444" s="126"/>
      <c r="J444" s="126"/>
      <c r="K444" s="126"/>
      <c r="L444" s="126"/>
      <c r="M444" s="126"/>
      <c r="N444" s="126"/>
      <c r="O444" s="126"/>
      <c r="P444" s="126"/>
      <c r="Q444" s="126"/>
      <c r="R444" s="126"/>
      <c r="S444" s="126"/>
      <c r="T444" s="126"/>
      <c r="U444" s="126"/>
      <c r="V444" s="126"/>
      <c r="W444" s="126"/>
      <c r="X444" s="126"/>
      <c r="Y444" s="126"/>
    </row>
    <row r="445" spans="1:25" x14ac:dyDescent="0.25">
      <c r="A445" s="126"/>
      <c r="B445" s="126"/>
      <c r="C445" s="126"/>
      <c r="D445" s="126"/>
      <c r="E445" s="126"/>
      <c r="F445" s="126"/>
      <c r="G445" s="126"/>
      <c r="H445" s="126"/>
      <c r="I445" s="126"/>
      <c r="J445" s="126"/>
      <c r="K445" s="126"/>
      <c r="L445" s="126"/>
      <c r="M445" s="126"/>
      <c r="N445" s="126"/>
      <c r="O445" s="126"/>
      <c r="P445" s="126"/>
      <c r="Q445" s="126"/>
      <c r="R445" s="126"/>
      <c r="S445" s="126"/>
      <c r="T445" s="126"/>
      <c r="U445" s="126"/>
      <c r="V445" s="126"/>
      <c r="W445" s="126"/>
      <c r="X445" s="126"/>
      <c r="Y445" s="126"/>
    </row>
    <row r="446" spans="1:25" x14ac:dyDescent="0.25">
      <c r="A446" s="126"/>
      <c r="B446" s="126"/>
      <c r="C446" s="126"/>
      <c r="D446" s="126"/>
      <c r="E446" s="126"/>
      <c r="F446" s="126"/>
      <c r="G446" s="126"/>
      <c r="H446" s="126"/>
      <c r="I446" s="126"/>
      <c r="J446" s="126"/>
      <c r="K446" s="126"/>
      <c r="L446" s="126"/>
      <c r="M446" s="126"/>
      <c r="N446" s="126"/>
      <c r="O446" s="126"/>
      <c r="P446" s="126"/>
      <c r="Q446" s="126"/>
      <c r="R446" s="126"/>
      <c r="S446" s="126"/>
      <c r="T446" s="126"/>
      <c r="U446" s="126"/>
      <c r="V446" s="126"/>
      <c r="W446" s="126"/>
      <c r="X446" s="126"/>
      <c r="Y446" s="126"/>
    </row>
    <row r="447" spans="1:25" x14ac:dyDescent="0.25">
      <c r="A447" s="126"/>
      <c r="B447" s="126"/>
      <c r="C447" s="126"/>
      <c r="D447" s="126"/>
      <c r="E447" s="126"/>
      <c r="F447" s="126"/>
      <c r="G447" s="126"/>
      <c r="H447" s="126"/>
      <c r="I447" s="126"/>
      <c r="J447" s="126"/>
      <c r="K447" s="126"/>
      <c r="L447" s="126"/>
      <c r="M447" s="126"/>
      <c r="N447" s="126"/>
      <c r="O447" s="126"/>
      <c r="P447" s="126"/>
      <c r="Q447" s="126"/>
      <c r="R447" s="126"/>
      <c r="S447" s="126"/>
      <c r="T447" s="126"/>
      <c r="U447" s="126"/>
      <c r="V447" s="126"/>
      <c r="W447" s="126"/>
      <c r="X447" s="126"/>
      <c r="Y447" s="126"/>
    </row>
    <row r="448" spans="1:25" x14ac:dyDescent="0.25">
      <c r="A448" s="126"/>
      <c r="B448" s="126"/>
      <c r="C448" s="126"/>
      <c r="D448" s="126"/>
      <c r="E448" s="126"/>
      <c r="F448" s="126"/>
      <c r="G448" s="126"/>
      <c r="H448" s="126"/>
      <c r="I448" s="126"/>
      <c r="J448" s="126"/>
      <c r="K448" s="126"/>
      <c r="L448" s="126"/>
      <c r="M448" s="126"/>
      <c r="N448" s="126"/>
      <c r="O448" s="126"/>
      <c r="P448" s="126"/>
      <c r="Q448" s="126"/>
      <c r="R448" s="126"/>
      <c r="S448" s="126"/>
      <c r="T448" s="126"/>
      <c r="U448" s="126"/>
      <c r="V448" s="126"/>
      <c r="W448" s="126"/>
      <c r="X448" s="126"/>
      <c r="Y448" s="126"/>
    </row>
    <row r="449" spans="1:25" x14ac:dyDescent="0.25">
      <c r="A449" s="126"/>
      <c r="B449" s="126"/>
      <c r="C449" s="126"/>
      <c r="D449" s="126"/>
      <c r="E449" s="126"/>
      <c r="F449" s="126"/>
      <c r="G449" s="126"/>
      <c r="H449" s="126"/>
      <c r="I449" s="126"/>
      <c r="J449" s="126"/>
      <c r="K449" s="126"/>
      <c r="L449" s="126"/>
      <c r="M449" s="126"/>
      <c r="N449" s="126"/>
      <c r="O449" s="126"/>
      <c r="P449" s="126"/>
      <c r="Q449" s="126"/>
      <c r="R449" s="126"/>
      <c r="S449" s="126"/>
      <c r="T449" s="126"/>
      <c r="U449" s="126"/>
      <c r="V449" s="126"/>
      <c r="W449" s="126"/>
      <c r="X449" s="126"/>
      <c r="Y449" s="126"/>
    </row>
    <row r="452" spans="1:25" x14ac:dyDescent="0.25">
      <c r="A452" s="40" t="s">
        <v>51</v>
      </c>
      <c r="B452" s="40"/>
      <c r="C452" s="40"/>
      <c r="D452" s="40"/>
      <c r="E452" s="40"/>
      <c r="F452" s="40"/>
      <c r="G452" s="40"/>
      <c r="H452" s="40"/>
      <c r="I452" s="40"/>
      <c r="J452" s="40"/>
      <c r="K452" s="40"/>
      <c r="L452" s="40"/>
      <c r="M452" s="40"/>
      <c r="N452" s="40"/>
      <c r="O452" s="40"/>
      <c r="R452" s="41"/>
      <c r="S452" s="41"/>
      <c r="T452" s="41"/>
    </row>
    <row r="453" spans="1:25" x14ac:dyDescent="0.25">
      <c r="P453" s="42"/>
      <c r="Q453" s="42"/>
      <c r="R453" s="41"/>
      <c r="S453" s="41"/>
      <c r="T453" s="41"/>
      <c r="U453" s="42"/>
    </row>
    <row r="454" spans="1:25" x14ac:dyDescent="0.25"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</row>
    <row r="455" spans="1:25" x14ac:dyDescent="0.25">
      <c r="A455" s="126" t="s">
        <v>125</v>
      </c>
      <c r="B455" s="126"/>
      <c r="C455" s="126"/>
      <c r="D455" s="126"/>
      <c r="E455" s="126"/>
      <c r="F455" s="126"/>
      <c r="G455" s="126"/>
      <c r="H455" s="126"/>
      <c r="I455" s="126"/>
      <c r="J455" s="126"/>
      <c r="K455" s="126"/>
      <c r="L455" s="126"/>
      <c r="M455" s="126"/>
      <c r="N455" s="126"/>
      <c r="O455" s="126"/>
      <c r="P455" s="126"/>
      <c r="Q455" s="126"/>
      <c r="R455" s="126"/>
      <c r="S455" s="126"/>
      <c r="T455" s="126"/>
      <c r="U455" s="126"/>
      <c r="V455" s="126"/>
      <c r="W455" s="126"/>
      <c r="X455" s="126"/>
      <c r="Y455" s="126"/>
    </row>
    <row r="456" spans="1:25" x14ac:dyDescent="0.25">
      <c r="A456" s="126"/>
      <c r="B456" s="126"/>
      <c r="C456" s="126"/>
      <c r="D456" s="126"/>
      <c r="E456" s="126"/>
      <c r="F456" s="126"/>
      <c r="G456" s="126"/>
      <c r="H456" s="126"/>
      <c r="I456" s="126"/>
      <c r="J456" s="126"/>
      <c r="K456" s="126"/>
      <c r="L456" s="126"/>
      <c r="M456" s="126"/>
      <c r="N456" s="126"/>
      <c r="O456" s="126"/>
      <c r="P456" s="126"/>
      <c r="Q456" s="126"/>
      <c r="R456" s="126"/>
      <c r="S456" s="126"/>
      <c r="T456" s="126"/>
      <c r="U456" s="126"/>
      <c r="V456" s="126"/>
      <c r="W456" s="126"/>
      <c r="X456" s="126"/>
      <c r="Y456" s="126"/>
    </row>
    <row r="457" spans="1:25" x14ac:dyDescent="0.25">
      <c r="A457" s="126"/>
      <c r="B457" s="126"/>
      <c r="C457" s="126"/>
      <c r="D457" s="126"/>
      <c r="E457" s="126"/>
      <c r="F457" s="126"/>
      <c r="G457" s="126"/>
      <c r="H457" s="126"/>
      <c r="I457" s="126"/>
      <c r="J457" s="126"/>
      <c r="K457" s="126"/>
      <c r="L457" s="126"/>
      <c r="M457" s="126"/>
      <c r="N457" s="126"/>
      <c r="O457" s="126"/>
      <c r="P457" s="126"/>
      <c r="Q457" s="126"/>
      <c r="R457" s="126"/>
      <c r="S457" s="126"/>
      <c r="T457" s="126"/>
      <c r="U457" s="126"/>
      <c r="V457" s="126"/>
      <c r="W457" s="126"/>
      <c r="X457" s="126"/>
      <c r="Y457" s="126"/>
    </row>
    <row r="458" spans="1:25" x14ac:dyDescent="0.25">
      <c r="A458" s="126"/>
      <c r="B458" s="126"/>
      <c r="C458" s="126"/>
      <c r="D458" s="126"/>
      <c r="E458" s="126"/>
      <c r="F458" s="126"/>
      <c r="G458" s="126"/>
      <c r="H458" s="126"/>
      <c r="I458" s="126"/>
      <c r="J458" s="126"/>
      <c r="K458" s="126"/>
      <c r="L458" s="126"/>
      <c r="M458" s="126"/>
      <c r="N458" s="126"/>
      <c r="O458" s="126"/>
      <c r="P458" s="126"/>
      <c r="Q458" s="126"/>
      <c r="R458" s="126"/>
      <c r="S458" s="126"/>
      <c r="T458" s="126"/>
      <c r="U458" s="126"/>
      <c r="V458" s="126"/>
      <c r="W458" s="126"/>
      <c r="X458" s="126"/>
      <c r="Y458" s="126"/>
    </row>
    <row r="459" spans="1:25" x14ac:dyDescent="0.25">
      <c r="A459" s="126"/>
      <c r="B459" s="126"/>
      <c r="C459" s="126"/>
      <c r="D459" s="126"/>
      <c r="E459" s="126"/>
      <c r="F459" s="126"/>
      <c r="G459" s="126"/>
      <c r="H459" s="126"/>
      <c r="I459" s="126"/>
      <c r="J459" s="126"/>
      <c r="K459" s="126"/>
      <c r="L459" s="126"/>
      <c r="M459" s="126"/>
      <c r="N459" s="126"/>
      <c r="O459" s="126"/>
      <c r="P459" s="126"/>
      <c r="Q459" s="126"/>
      <c r="R459" s="126"/>
      <c r="S459" s="126"/>
      <c r="T459" s="126"/>
      <c r="U459" s="126"/>
      <c r="V459" s="126"/>
      <c r="W459" s="126"/>
      <c r="X459" s="126"/>
      <c r="Y459" s="126"/>
    </row>
    <row r="460" spans="1:25" x14ac:dyDescent="0.25">
      <c r="A460" s="126"/>
      <c r="B460" s="126"/>
      <c r="C460" s="126"/>
      <c r="D460" s="126"/>
      <c r="E460" s="126"/>
      <c r="F460" s="126"/>
      <c r="G460" s="126"/>
      <c r="H460" s="126"/>
      <c r="I460" s="126"/>
      <c r="J460" s="126"/>
      <c r="K460" s="126"/>
      <c r="L460" s="126"/>
      <c r="M460" s="126"/>
      <c r="N460" s="126"/>
      <c r="O460" s="126"/>
      <c r="P460" s="126"/>
      <c r="Q460" s="126"/>
      <c r="R460" s="126"/>
      <c r="S460" s="126"/>
      <c r="T460" s="126"/>
      <c r="U460" s="126"/>
      <c r="V460" s="126"/>
      <c r="W460" s="126"/>
      <c r="X460" s="126"/>
      <c r="Y460" s="126"/>
    </row>
    <row r="461" spans="1:25" x14ac:dyDescent="0.25">
      <c r="A461" s="126"/>
      <c r="B461" s="126"/>
      <c r="C461" s="126"/>
      <c r="D461" s="126"/>
      <c r="E461" s="126"/>
      <c r="F461" s="126"/>
      <c r="G461" s="126"/>
      <c r="H461" s="126"/>
      <c r="I461" s="126"/>
      <c r="J461" s="126"/>
      <c r="K461" s="126"/>
      <c r="L461" s="126"/>
      <c r="M461" s="126"/>
      <c r="N461" s="126"/>
      <c r="O461" s="126"/>
      <c r="P461" s="126"/>
      <c r="Q461" s="126"/>
      <c r="R461" s="126"/>
      <c r="S461" s="126"/>
      <c r="T461" s="126"/>
      <c r="U461" s="126"/>
      <c r="V461" s="126"/>
      <c r="W461" s="126"/>
      <c r="X461" s="126"/>
      <c r="Y461" s="126"/>
    </row>
    <row r="462" spans="1:25" x14ac:dyDescent="0.25">
      <c r="A462" s="126"/>
      <c r="B462" s="126"/>
      <c r="C462" s="126"/>
      <c r="D462" s="126"/>
      <c r="E462" s="126"/>
      <c r="F462" s="126"/>
      <c r="G462" s="126"/>
      <c r="H462" s="126"/>
      <c r="I462" s="126"/>
      <c r="J462" s="126"/>
      <c r="K462" s="126"/>
      <c r="L462" s="126"/>
      <c r="M462" s="126"/>
      <c r="N462" s="126"/>
      <c r="O462" s="126"/>
      <c r="P462" s="126"/>
      <c r="Q462" s="126"/>
      <c r="R462" s="126"/>
      <c r="S462" s="126"/>
      <c r="T462" s="126"/>
      <c r="U462" s="126"/>
      <c r="V462" s="126"/>
      <c r="W462" s="126"/>
      <c r="X462" s="126"/>
      <c r="Y462" s="126"/>
    </row>
    <row r="463" spans="1:25" x14ac:dyDescent="0.25">
      <c r="A463" s="126"/>
      <c r="B463" s="126"/>
      <c r="C463" s="126"/>
      <c r="D463" s="126"/>
      <c r="E463" s="126"/>
      <c r="F463" s="126"/>
      <c r="G463" s="126"/>
      <c r="H463" s="126"/>
      <c r="I463" s="126"/>
      <c r="J463" s="126"/>
      <c r="K463" s="126"/>
      <c r="L463" s="126"/>
      <c r="M463" s="126"/>
      <c r="N463" s="126"/>
      <c r="O463" s="126"/>
      <c r="P463" s="126"/>
      <c r="Q463" s="126"/>
      <c r="R463" s="126"/>
      <c r="S463" s="126"/>
      <c r="T463" s="126"/>
      <c r="U463" s="126"/>
      <c r="V463" s="126"/>
      <c r="W463" s="126"/>
      <c r="X463" s="126"/>
      <c r="Y463" s="126"/>
    </row>
    <row r="464" spans="1:25" x14ac:dyDescent="0.25">
      <c r="A464" s="126"/>
      <c r="B464" s="126"/>
      <c r="C464" s="126"/>
      <c r="D464" s="126"/>
      <c r="E464" s="126"/>
      <c r="F464" s="126"/>
      <c r="G464" s="126"/>
      <c r="H464" s="126"/>
      <c r="I464" s="126"/>
      <c r="J464" s="126"/>
      <c r="K464" s="126"/>
      <c r="L464" s="126"/>
      <c r="M464" s="126"/>
      <c r="N464" s="126"/>
      <c r="O464" s="126"/>
      <c r="P464" s="126"/>
      <c r="Q464" s="126"/>
      <c r="R464" s="126"/>
      <c r="S464" s="126"/>
      <c r="T464" s="126"/>
      <c r="U464" s="126"/>
      <c r="V464" s="126"/>
      <c r="W464" s="126"/>
      <c r="X464" s="126"/>
      <c r="Y464" s="126"/>
    </row>
    <row r="465" spans="1:25" x14ac:dyDescent="0.25">
      <c r="A465" s="126"/>
      <c r="B465" s="126"/>
      <c r="C465" s="126"/>
      <c r="D465" s="126"/>
      <c r="E465" s="126"/>
      <c r="F465" s="126"/>
      <c r="G465" s="126"/>
      <c r="H465" s="126"/>
      <c r="I465" s="126"/>
      <c r="J465" s="126"/>
      <c r="K465" s="126"/>
      <c r="L465" s="126"/>
      <c r="M465" s="126"/>
      <c r="N465" s="126"/>
      <c r="O465" s="126"/>
      <c r="P465" s="126"/>
      <c r="Q465" s="126"/>
      <c r="R465" s="126"/>
      <c r="S465" s="126"/>
      <c r="T465" s="126"/>
      <c r="U465" s="126"/>
      <c r="V465" s="126"/>
      <c r="W465" s="126"/>
      <c r="X465" s="126"/>
      <c r="Y465" s="126"/>
    </row>
    <row r="466" spans="1:25" x14ac:dyDescent="0.25">
      <c r="A466" s="126"/>
      <c r="B466" s="126"/>
      <c r="C466" s="126"/>
      <c r="D466" s="126"/>
      <c r="E466" s="126"/>
      <c r="F466" s="126"/>
      <c r="G466" s="126"/>
      <c r="H466" s="126"/>
      <c r="I466" s="126"/>
      <c r="J466" s="126"/>
      <c r="K466" s="126"/>
      <c r="L466" s="126"/>
      <c r="M466" s="126"/>
      <c r="N466" s="126"/>
      <c r="O466" s="126"/>
      <c r="P466" s="126"/>
      <c r="Q466" s="126"/>
      <c r="R466" s="126"/>
      <c r="S466" s="126"/>
      <c r="T466" s="126"/>
      <c r="U466" s="126"/>
      <c r="V466" s="126"/>
      <c r="W466" s="126"/>
      <c r="X466" s="126"/>
      <c r="Y466" s="126"/>
    </row>
    <row r="467" spans="1:25" x14ac:dyDescent="0.25">
      <c r="A467" s="126"/>
      <c r="B467" s="126"/>
      <c r="C467" s="126"/>
      <c r="D467" s="126"/>
      <c r="E467" s="126"/>
      <c r="F467" s="126"/>
      <c r="G467" s="126"/>
      <c r="H467" s="126"/>
      <c r="I467" s="126"/>
      <c r="J467" s="126"/>
      <c r="K467" s="126"/>
      <c r="L467" s="126"/>
      <c r="M467" s="126"/>
      <c r="N467" s="126"/>
      <c r="O467" s="126"/>
      <c r="P467" s="126"/>
      <c r="Q467" s="126"/>
      <c r="R467" s="126"/>
      <c r="S467" s="126"/>
      <c r="T467" s="126"/>
      <c r="U467" s="126"/>
      <c r="V467" s="126"/>
      <c r="W467" s="126"/>
      <c r="X467" s="126"/>
      <c r="Y467" s="126"/>
    </row>
    <row r="468" spans="1:25" x14ac:dyDescent="0.25">
      <c r="A468" s="126"/>
      <c r="B468" s="126"/>
      <c r="C468" s="126"/>
      <c r="D468" s="126"/>
      <c r="E468" s="126"/>
      <c r="F468" s="126"/>
      <c r="G468" s="126"/>
      <c r="H468" s="126"/>
      <c r="I468" s="126"/>
      <c r="J468" s="126"/>
      <c r="K468" s="126"/>
      <c r="L468" s="126"/>
      <c r="M468" s="126"/>
      <c r="N468" s="126"/>
      <c r="O468" s="126"/>
      <c r="P468" s="126"/>
      <c r="Q468" s="126"/>
      <c r="R468" s="126"/>
      <c r="S468" s="126"/>
      <c r="T468" s="126"/>
      <c r="U468" s="126"/>
      <c r="V468" s="126"/>
      <c r="W468" s="126"/>
      <c r="X468" s="126"/>
      <c r="Y468" s="126"/>
    </row>
    <row r="469" spans="1:25" x14ac:dyDescent="0.25">
      <c r="A469" s="126"/>
      <c r="B469" s="126"/>
      <c r="C469" s="126"/>
      <c r="D469" s="126"/>
      <c r="E469" s="126"/>
      <c r="F469" s="126"/>
      <c r="G469" s="126"/>
      <c r="H469" s="126"/>
      <c r="I469" s="126"/>
      <c r="J469" s="126"/>
      <c r="K469" s="126"/>
      <c r="L469" s="126"/>
      <c r="M469" s="126"/>
      <c r="N469" s="126"/>
      <c r="O469" s="126"/>
      <c r="P469" s="126"/>
      <c r="Q469" s="126"/>
      <c r="R469" s="126"/>
      <c r="S469" s="126"/>
      <c r="T469" s="126"/>
      <c r="U469" s="126"/>
      <c r="V469" s="126"/>
      <c r="W469" s="126"/>
      <c r="X469" s="126"/>
      <c r="Y469" s="126"/>
    </row>
    <row r="470" spans="1:25" x14ac:dyDescent="0.25">
      <c r="A470" s="126"/>
      <c r="B470" s="126"/>
      <c r="C470" s="126"/>
      <c r="D470" s="126"/>
      <c r="E470" s="126"/>
      <c r="F470" s="126"/>
      <c r="G470" s="126"/>
      <c r="H470" s="126"/>
      <c r="I470" s="126"/>
      <c r="J470" s="126"/>
      <c r="K470" s="126"/>
      <c r="L470" s="126"/>
      <c r="M470" s="126"/>
      <c r="N470" s="126"/>
      <c r="O470" s="126"/>
      <c r="P470" s="126"/>
      <c r="Q470" s="126"/>
      <c r="R470" s="126"/>
      <c r="S470" s="126"/>
      <c r="T470" s="126"/>
      <c r="U470" s="126"/>
      <c r="V470" s="126"/>
      <c r="W470" s="126"/>
      <c r="X470" s="126"/>
      <c r="Y470" s="126"/>
    </row>
    <row r="471" spans="1:25" x14ac:dyDescent="0.25">
      <c r="A471" s="126"/>
      <c r="B471" s="126"/>
      <c r="C471" s="126"/>
      <c r="D471" s="126"/>
      <c r="E471" s="126"/>
      <c r="F471" s="126"/>
      <c r="G471" s="126"/>
      <c r="H471" s="126"/>
      <c r="I471" s="126"/>
      <c r="J471" s="126"/>
      <c r="K471" s="126"/>
      <c r="L471" s="126"/>
      <c r="M471" s="126"/>
      <c r="N471" s="126"/>
      <c r="O471" s="126"/>
      <c r="P471" s="126"/>
      <c r="Q471" s="126"/>
      <c r="R471" s="126"/>
      <c r="S471" s="126"/>
      <c r="T471" s="126"/>
      <c r="U471" s="126"/>
      <c r="V471" s="126"/>
      <c r="W471" s="126"/>
      <c r="X471" s="126"/>
      <c r="Y471" s="126"/>
    </row>
    <row r="472" spans="1:25" x14ac:dyDescent="0.25">
      <c r="A472" s="126"/>
      <c r="B472" s="126"/>
      <c r="C472" s="126"/>
      <c r="D472" s="126"/>
      <c r="E472" s="126"/>
      <c r="F472" s="126"/>
      <c r="G472" s="126"/>
      <c r="H472" s="126"/>
      <c r="I472" s="126"/>
      <c r="J472" s="126"/>
      <c r="K472" s="126"/>
      <c r="L472" s="126"/>
      <c r="M472" s="126"/>
      <c r="N472" s="126"/>
      <c r="O472" s="126"/>
      <c r="P472" s="126"/>
      <c r="Q472" s="126"/>
      <c r="R472" s="126"/>
      <c r="S472" s="126"/>
      <c r="T472" s="126"/>
      <c r="U472" s="126"/>
      <c r="V472" s="126"/>
      <c r="W472" s="126"/>
      <c r="X472" s="126"/>
      <c r="Y472" s="126"/>
    </row>
    <row r="473" spans="1:25" x14ac:dyDescent="0.25">
      <c r="A473" s="126"/>
      <c r="B473" s="126"/>
      <c r="C473" s="126"/>
      <c r="D473" s="126"/>
      <c r="E473" s="126"/>
      <c r="F473" s="126"/>
      <c r="G473" s="126"/>
      <c r="H473" s="126"/>
      <c r="I473" s="126"/>
      <c r="J473" s="126"/>
      <c r="K473" s="126"/>
      <c r="L473" s="126"/>
      <c r="M473" s="126"/>
      <c r="N473" s="126"/>
      <c r="O473" s="126"/>
      <c r="P473" s="126"/>
      <c r="Q473" s="126"/>
      <c r="R473" s="126"/>
      <c r="S473" s="126"/>
      <c r="T473" s="126"/>
      <c r="U473" s="126"/>
      <c r="V473" s="126"/>
      <c r="W473" s="126"/>
      <c r="X473" s="126"/>
      <c r="Y473" s="126"/>
    </row>
    <row r="474" spans="1:25" x14ac:dyDescent="0.25">
      <c r="A474" s="126"/>
      <c r="B474" s="126"/>
      <c r="C474" s="126"/>
      <c r="D474" s="126"/>
      <c r="E474" s="126"/>
      <c r="F474" s="126"/>
      <c r="G474" s="126"/>
      <c r="H474" s="126"/>
      <c r="I474" s="126"/>
      <c r="J474" s="126"/>
      <c r="K474" s="126"/>
      <c r="L474" s="126"/>
      <c r="M474" s="126"/>
      <c r="N474" s="126"/>
      <c r="O474" s="126"/>
      <c r="P474" s="126"/>
      <c r="Q474" s="126"/>
      <c r="R474" s="126"/>
      <c r="S474" s="126"/>
      <c r="T474" s="126"/>
      <c r="U474" s="126"/>
      <c r="V474" s="126"/>
      <c r="W474" s="126"/>
      <c r="X474" s="126"/>
      <c r="Y474" s="126"/>
    </row>
    <row r="475" spans="1:25" x14ac:dyDescent="0.25">
      <c r="A475" s="126"/>
      <c r="B475" s="126"/>
      <c r="C475" s="126"/>
      <c r="D475" s="126"/>
      <c r="E475" s="126"/>
      <c r="F475" s="126"/>
      <c r="G475" s="126"/>
      <c r="H475" s="126"/>
      <c r="I475" s="126"/>
      <c r="J475" s="126"/>
      <c r="K475" s="126"/>
      <c r="L475" s="126"/>
      <c r="M475" s="126"/>
      <c r="N475" s="126"/>
      <c r="O475" s="126"/>
      <c r="P475" s="126"/>
      <c r="Q475" s="126"/>
      <c r="R475" s="126"/>
      <c r="S475" s="126"/>
      <c r="T475" s="126"/>
      <c r="U475" s="126"/>
      <c r="V475" s="126"/>
      <c r="W475" s="126"/>
      <c r="X475" s="126"/>
      <c r="Y475" s="126"/>
    </row>
    <row r="476" spans="1:25" x14ac:dyDescent="0.25">
      <c r="A476" s="126"/>
      <c r="B476" s="126"/>
      <c r="C476" s="126"/>
      <c r="D476" s="126"/>
      <c r="E476" s="126"/>
      <c r="F476" s="126"/>
      <c r="G476" s="126"/>
      <c r="H476" s="126"/>
      <c r="I476" s="126"/>
      <c r="J476" s="126"/>
      <c r="K476" s="126"/>
      <c r="L476" s="126"/>
      <c r="M476" s="126"/>
      <c r="N476" s="126"/>
      <c r="O476" s="126"/>
      <c r="P476" s="126"/>
      <c r="Q476" s="126"/>
      <c r="R476" s="126"/>
      <c r="S476" s="126"/>
      <c r="T476" s="126"/>
      <c r="U476" s="126"/>
      <c r="V476" s="126"/>
      <c r="W476" s="126"/>
      <c r="X476" s="126"/>
      <c r="Y476" s="126"/>
    </row>
    <row r="477" spans="1:25" x14ac:dyDescent="0.25">
      <c r="A477" s="126"/>
      <c r="B477" s="126"/>
      <c r="C477" s="126"/>
      <c r="D477" s="126"/>
      <c r="E477" s="126"/>
      <c r="F477" s="126"/>
      <c r="G477" s="126"/>
      <c r="H477" s="126"/>
      <c r="I477" s="126"/>
      <c r="J477" s="126"/>
      <c r="K477" s="126"/>
      <c r="L477" s="126"/>
      <c r="M477" s="126"/>
      <c r="N477" s="126"/>
      <c r="O477" s="126"/>
      <c r="P477" s="126"/>
      <c r="Q477" s="126"/>
      <c r="R477" s="126"/>
      <c r="S477" s="126"/>
      <c r="T477" s="126"/>
      <c r="U477" s="126"/>
      <c r="V477" s="126"/>
      <c r="W477" s="126"/>
      <c r="X477" s="126"/>
      <c r="Y477" s="126"/>
    </row>
    <row r="478" spans="1:25" x14ac:dyDescent="0.25">
      <c r="A478" s="126"/>
      <c r="B478" s="126"/>
      <c r="C478" s="126"/>
      <c r="D478" s="126"/>
      <c r="E478" s="126"/>
      <c r="F478" s="126"/>
      <c r="G478" s="126"/>
      <c r="H478" s="126"/>
      <c r="I478" s="126"/>
      <c r="J478" s="126"/>
      <c r="K478" s="126"/>
      <c r="L478" s="126"/>
      <c r="M478" s="126"/>
      <c r="N478" s="126"/>
      <c r="O478" s="126"/>
      <c r="P478" s="126"/>
      <c r="Q478" s="126"/>
      <c r="R478" s="126"/>
      <c r="S478" s="126"/>
      <c r="T478" s="126"/>
      <c r="U478" s="126"/>
      <c r="V478" s="126"/>
      <c r="W478" s="126"/>
      <c r="X478" s="126"/>
      <c r="Y478" s="126"/>
    </row>
    <row r="479" spans="1:25" x14ac:dyDescent="0.25">
      <c r="A479" s="126"/>
      <c r="B479" s="126"/>
      <c r="C479" s="126"/>
      <c r="D479" s="126"/>
      <c r="E479" s="126"/>
      <c r="F479" s="126"/>
      <c r="G479" s="126"/>
      <c r="H479" s="126"/>
      <c r="I479" s="126"/>
      <c r="J479" s="126"/>
      <c r="K479" s="126"/>
      <c r="L479" s="126"/>
      <c r="M479" s="126"/>
      <c r="N479" s="126"/>
      <c r="O479" s="126"/>
      <c r="P479" s="126"/>
      <c r="Q479" s="126"/>
      <c r="R479" s="126"/>
      <c r="S479" s="126"/>
      <c r="T479" s="126"/>
      <c r="U479" s="126"/>
      <c r="V479" s="126"/>
      <c r="W479" s="126"/>
      <c r="X479" s="126"/>
      <c r="Y479" s="126"/>
    </row>
    <row r="480" spans="1:25" x14ac:dyDescent="0.25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</row>
    <row r="481" spans="1:24" x14ac:dyDescent="0.25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</row>
    <row r="482" spans="1:24" x14ac:dyDescent="0.25">
      <c r="P482" s="44"/>
      <c r="Q482" s="44"/>
      <c r="R482" s="43"/>
      <c r="S482" s="43"/>
      <c r="T482" s="43"/>
      <c r="U482" s="44"/>
    </row>
    <row r="483" spans="1:24" x14ac:dyDescent="0.25">
      <c r="A483" s="45" t="s">
        <v>155</v>
      </c>
      <c r="B483" s="45"/>
      <c r="C483" s="45"/>
      <c r="D483" s="45"/>
      <c r="E483" s="45"/>
      <c r="F483" s="45"/>
      <c r="G483" s="45"/>
      <c r="H483" s="45"/>
      <c r="I483" s="45"/>
      <c r="N483" s="44" t="s">
        <v>29</v>
      </c>
      <c r="O483" s="44"/>
      <c r="P483" s="46"/>
      <c r="Q483" s="46"/>
      <c r="R483" s="43"/>
      <c r="S483" s="43"/>
      <c r="T483" s="43"/>
    </row>
    <row r="484" spans="1:24" x14ac:dyDescent="0.25">
      <c r="M484" s="47"/>
      <c r="N484" s="47" t="s">
        <v>30</v>
      </c>
      <c r="R484" s="43"/>
      <c r="S484" s="43"/>
      <c r="T484" s="43"/>
    </row>
    <row r="485" spans="1:24" x14ac:dyDescent="0.25">
      <c r="R485" s="43"/>
      <c r="S485" s="43"/>
      <c r="T485" s="43"/>
    </row>
    <row r="486" spans="1:24" x14ac:dyDescent="0.25">
      <c r="D486" s="7"/>
      <c r="E486" s="7"/>
      <c r="P486" s="47"/>
      <c r="Q486" s="47"/>
      <c r="R486" s="43"/>
      <c r="S486" s="43"/>
      <c r="T486" s="43"/>
      <c r="U486" s="47"/>
    </row>
    <row r="487" spans="1:24" x14ac:dyDescent="0.25">
      <c r="A487" s="48"/>
      <c r="B487" s="48"/>
      <c r="C487" s="48"/>
      <c r="D487" s="49"/>
      <c r="E487" s="49"/>
      <c r="F487" s="47"/>
      <c r="G487" s="47"/>
      <c r="H487" s="47"/>
      <c r="I487" s="47"/>
      <c r="J487" s="47"/>
      <c r="K487" s="47"/>
      <c r="L487" s="47"/>
      <c r="M487" s="47"/>
      <c r="N487" s="47"/>
      <c r="O487" s="47"/>
      <c r="P487" s="47"/>
      <c r="Q487" s="47"/>
      <c r="U487" s="47"/>
    </row>
    <row r="488" spans="1:24" ht="17.25" customHeight="1" x14ac:dyDescent="0.25">
      <c r="A488" s="263" t="s">
        <v>28</v>
      </c>
      <c r="B488" s="263"/>
      <c r="C488" s="263"/>
      <c r="D488" s="49"/>
      <c r="E488" s="49"/>
      <c r="F488" s="47"/>
      <c r="G488" s="47"/>
      <c r="H488" s="47"/>
      <c r="I488" s="47"/>
      <c r="J488" s="47"/>
      <c r="K488" s="47"/>
      <c r="L488" s="47"/>
      <c r="M488" s="47"/>
      <c r="N488" s="47"/>
      <c r="O488" s="47"/>
      <c r="P488" s="43"/>
      <c r="Q488" s="43"/>
      <c r="R488" s="50"/>
      <c r="U488" s="43"/>
    </row>
    <row r="489" spans="1:24" ht="120.75" customHeight="1" x14ac:dyDescent="0.25">
      <c r="A489" s="51" t="s">
        <v>156</v>
      </c>
      <c r="B489" s="51"/>
      <c r="C489" s="51"/>
      <c r="D489" s="51"/>
      <c r="E489" s="51"/>
      <c r="F489" s="51"/>
      <c r="G489" s="51"/>
      <c r="H489" s="51"/>
      <c r="I489" s="51"/>
      <c r="J489" s="51"/>
      <c r="K489" s="51"/>
      <c r="L489" s="51"/>
      <c r="M489" s="51"/>
      <c r="N489" s="51"/>
      <c r="O489" s="51"/>
      <c r="P489" s="51"/>
      <c r="Q489" s="51"/>
      <c r="R489" s="51"/>
      <c r="S489" s="51"/>
      <c r="T489" s="51"/>
      <c r="U489" s="51"/>
      <c r="V489" s="51"/>
      <c r="W489" s="51"/>
      <c r="X489" s="51"/>
    </row>
    <row r="490" spans="1:24" x14ac:dyDescent="0.25">
      <c r="A490" s="43"/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U490" s="43"/>
    </row>
    <row r="491" spans="1:24" x14ac:dyDescent="0.25">
      <c r="A491" s="43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U491" s="43"/>
    </row>
  </sheetData>
  <sheetProtection formatCells="0" insertColumns="0" insertRows="0" deleteColumns="0" deleteRows="0"/>
  <mergeCells count="626">
    <mergeCell ref="A390:Y400"/>
    <mergeCell ref="A439:Y449"/>
    <mergeCell ref="A91:Y99"/>
    <mergeCell ref="A152:Y157"/>
    <mergeCell ref="C122:K122"/>
    <mergeCell ref="L110:M110"/>
    <mergeCell ref="L111:M111"/>
    <mergeCell ref="V107:W107"/>
    <mergeCell ref="L107:M107"/>
    <mergeCell ref="L108:M108"/>
    <mergeCell ref="A104:U105"/>
    <mergeCell ref="V116:W116"/>
    <mergeCell ref="V117:W117"/>
    <mergeCell ref="V118:W118"/>
    <mergeCell ref="V119:W119"/>
    <mergeCell ref="C121:K121"/>
    <mergeCell ref="Q149:S149"/>
    <mergeCell ref="K169:L169"/>
    <mergeCell ref="K168:L168"/>
    <mergeCell ref="C120:K120"/>
    <mergeCell ref="V123:W123"/>
    <mergeCell ref="V120:W120"/>
    <mergeCell ref="A175:Y182"/>
    <mergeCell ref="G173:J173"/>
    <mergeCell ref="M24:N24"/>
    <mergeCell ref="O24:P24"/>
    <mergeCell ref="Q24:R24"/>
    <mergeCell ref="Q25:R25"/>
    <mergeCell ref="E5:Q8"/>
    <mergeCell ref="E9:Q9"/>
    <mergeCell ref="Q23:R23"/>
    <mergeCell ref="K22:L23"/>
    <mergeCell ref="K24:L24"/>
    <mergeCell ref="O23:P23"/>
    <mergeCell ref="M26:N26"/>
    <mergeCell ref="M25:N25"/>
    <mergeCell ref="O25:P25"/>
    <mergeCell ref="G61:J61"/>
    <mergeCell ref="V115:W115"/>
    <mergeCell ref="V108:W108"/>
    <mergeCell ref="V109:W109"/>
    <mergeCell ref="V110:W110"/>
    <mergeCell ref="V111:W111"/>
    <mergeCell ref="V112:W112"/>
    <mergeCell ref="V113:W113"/>
    <mergeCell ref="V114:W114"/>
    <mergeCell ref="L115:M115"/>
    <mergeCell ref="L109:M109"/>
    <mergeCell ref="K27:L27"/>
    <mergeCell ref="M27:N27"/>
    <mergeCell ref="O27:P27"/>
    <mergeCell ref="Q27:R27"/>
    <mergeCell ref="G27:J27"/>
    <mergeCell ref="L112:M112"/>
    <mergeCell ref="L113:M113"/>
    <mergeCell ref="L114:M114"/>
    <mergeCell ref="K173:L173"/>
    <mergeCell ref="G170:J170"/>
    <mergeCell ref="V121:W121"/>
    <mergeCell ref="V122:W122"/>
    <mergeCell ref="P228:R228"/>
    <mergeCell ref="D232:F233"/>
    <mergeCell ref="G233:I233"/>
    <mergeCell ref="J233:L233"/>
    <mergeCell ref="H187:J187"/>
    <mergeCell ref="G172:J172"/>
    <mergeCell ref="D191:G191"/>
    <mergeCell ref="K191:M191"/>
    <mergeCell ref="H190:J190"/>
    <mergeCell ref="H191:J191"/>
    <mergeCell ref="D223:F224"/>
    <mergeCell ref="G223:R223"/>
    <mergeCell ref="G224:I224"/>
    <mergeCell ref="J224:L224"/>
    <mergeCell ref="M224:O224"/>
    <mergeCell ref="P224:R224"/>
    <mergeCell ref="D190:G190"/>
    <mergeCell ref="K190:M190"/>
    <mergeCell ref="A210:Y217"/>
    <mergeCell ref="G162:J162"/>
    <mergeCell ref="K164:L164"/>
    <mergeCell ref="K161:L161"/>
    <mergeCell ref="C123:K123"/>
    <mergeCell ref="L149:M149"/>
    <mergeCell ref="Q150:S150"/>
    <mergeCell ref="G169:J169"/>
    <mergeCell ref="G168:J168"/>
    <mergeCell ref="G166:J166"/>
    <mergeCell ref="G165:J165"/>
    <mergeCell ref="G164:J164"/>
    <mergeCell ref="G163:J163"/>
    <mergeCell ref="A488:C488"/>
    <mergeCell ref="D236:F236"/>
    <mergeCell ref="G236:I236"/>
    <mergeCell ref="J236:L236"/>
    <mergeCell ref="D227:F227"/>
    <mergeCell ref="G227:I227"/>
    <mergeCell ref="J227:L227"/>
    <mergeCell ref="A240:Y248"/>
    <mergeCell ref="A455:Y479"/>
    <mergeCell ref="V414:X414"/>
    <mergeCell ref="P414:R414"/>
    <mergeCell ref="J410:L410"/>
    <mergeCell ref="M410:O410"/>
    <mergeCell ref="J374:L374"/>
    <mergeCell ref="M374:O374"/>
    <mergeCell ref="C386:F386"/>
    <mergeCell ref="G386:I386"/>
    <mergeCell ref="G387:I387"/>
    <mergeCell ref="C375:F375"/>
    <mergeCell ref="C379:F380"/>
    <mergeCell ref="P408:R408"/>
    <mergeCell ref="B413:I413"/>
    <mergeCell ref="M227:O227"/>
    <mergeCell ref="P227:R227"/>
    <mergeCell ref="K293:L293"/>
    <mergeCell ref="I297:J297"/>
    <mergeCell ref="K297:L297"/>
    <mergeCell ref="M297:N297"/>
    <mergeCell ref="O297:P297"/>
    <mergeCell ref="Q295:R295"/>
    <mergeCell ref="M291:N291"/>
    <mergeCell ref="G293:H293"/>
    <mergeCell ref="G294:H294"/>
    <mergeCell ref="G296:H296"/>
    <mergeCell ref="Q292:R292"/>
    <mergeCell ref="O293:P293"/>
    <mergeCell ref="Q293:R293"/>
    <mergeCell ref="O294:P294"/>
    <mergeCell ref="Q294:R294"/>
    <mergeCell ref="O296:P296"/>
    <mergeCell ref="Q296:R296"/>
    <mergeCell ref="O292:P292"/>
    <mergeCell ref="M294:N294"/>
    <mergeCell ref="O265:P265"/>
    <mergeCell ref="Q265:R265"/>
    <mergeCell ref="I264:J264"/>
    <mergeCell ref="M264:N264"/>
    <mergeCell ref="O264:P264"/>
    <mergeCell ref="Q264:R264"/>
    <mergeCell ref="L116:M116"/>
    <mergeCell ref="L117:M117"/>
    <mergeCell ref="L118:M118"/>
    <mergeCell ref="L119:M119"/>
    <mergeCell ref="L120:M120"/>
    <mergeCell ref="L121:M121"/>
    <mergeCell ref="L122:M122"/>
    <mergeCell ref="K170:L170"/>
    <mergeCell ref="G171:J171"/>
    <mergeCell ref="K171:L171"/>
    <mergeCell ref="A159:U159"/>
    <mergeCell ref="K162:L162"/>
    <mergeCell ref="K163:L163"/>
    <mergeCell ref="D149:K149"/>
    <mergeCell ref="K166:L166"/>
    <mergeCell ref="K165:L165"/>
    <mergeCell ref="L123:M123"/>
    <mergeCell ref="C263:F263"/>
    <mergeCell ref="J414:L414"/>
    <mergeCell ref="M414:O414"/>
    <mergeCell ref="S414:U414"/>
    <mergeCell ref="B414:I414"/>
    <mergeCell ref="M22:R22"/>
    <mergeCell ref="M23:N23"/>
    <mergeCell ref="K25:L25"/>
    <mergeCell ref="G25:J25"/>
    <mergeCell ref="G24:J24"/>
    <mergeCell ref="G22:J23"/>
    <mergeCell ref="K61:L61"/>
    <mergeCell ref="O61:P61"/>
    <mergeCell ref="Q61:R61"/>
    <mergeCell ref="M61:N61"/>
    <mergeCell ref="G59:J59"/>
    <mergeCell ref="K59:L59"/>
    <mergeCell ref="M59:N59"/>
    <mergeCell ref="O59:P59"/>
    <mergeCell ref="Q59:R59"/>
    <mergeCell ref="G60:J60"/>
    <mergeCell ref="K60:L60"/>
    <mergeCell ref="M60:N60"/>
    <mergeCell ref="Q60:R60"/>
    <mergeCell ref="O60:P60"/>
    <mergeCell ref="M413:O413"/>
    <mergeCell ref="P413:R413"/>
    <mergeCell ref="J408:L408"/>
    <mergeCell ref="V410:X410"/>
    <mergeCell ref="J411:L411"/>
    <mergeCell ref="S411:U411"/>
    <mergeCell ref="V413:X413"/>
    <mergeCell ref="J412:L412"/>
    <mergeCell ref="M412:O412"/>
    <mergeCell ref="P412:R412"/>
    <mergeCell ref="S412:U412"/>
    <mergeCell ref="M408:O408"/>
    <mergeCell ref="P410:R410"/>
    <mergeCell ref="M411:O411"/>
    <mergeCell ref="P411:R411"/>
    <mergeCell ref="V411:X411"/>
    <mergeCell ref="V408:X408"/>
    <mergeCell ref="J409:L409"/>
    <mergeCell ref="S408:U408"/>
    <mergeCell ref="V409:X409"/>
    <mergeCell ref="S413:U413"/>
    <mergeCell ref="J413:L413"/>
    <mergeCell ref="U292:V292"/>
    <mergeCell ref="S293:T293"/>
    <mergeCell ref="U293:V293"/>
    <mergeCell ref="U295:V295"/>
    <mergeCell ref="S295:T295"/>
    <mergeCell ref="U294:V294"/>
    <mergeCell ref="S294:T294"/>
    <mergeCell ref="V412:X412"/>
    <mergeCell ref="B412:I412"/>
    <mergeCell ref="S383:U383"/>
    <mergeCell ref="S409:U409"/>
    <mergeCell ref="U296:V296"/>
    <mergeCell ref="S296:T296"/>
    <mergeCell ref="Q297:R297"/>
    <mergeCell ref="G297:H297"/>
    <mergeCell ref="M342:U342"/>
    <mergeCell ref="T343:U344"/>
    <mergeCell ref="P343:Q344"/>
    <mergeCell ref="R343:S344"/>
    <mergeCell ref="D345:E345"/>
    <mergeCell ref="F345:G345"/>
    <mergeCell ref="H343:I344"/>
    <mergeCell ref="H345:I345"/>
    <mergeCell ref="G292:H292"/>
    <mergeCell ref="O289:R289"/>
    <mergeCell ref="O291:P291"/>
    <mergeCell ref="Q291:R291"/>
    <mergeCell ref="K296:L296"/>
    <mergeCell ref="A253:U253"/>
    <mergeCell ref="M296:N296"/>
    <mergeCell ref="G288:V288"/>
    <mergeCell ref="S289:V289"/>
    <mergeCell ref="S290:T290"/>
    <mergeCell ref="U290:V290"/>
    <mergeCell ref="K257:N257"/>
    <mergeCell ref="M290:N290"/>
    <mergeCell ref="U265:V265"/>
    <mergeCell ref="S265:T265"/>
    <mergeCell ref="D277:E277"/>
    <mergeCell ref="G265:H265"/>
    <mergeCell ref="M265:N265"/>
    <mergeCell ref="G295:H295"/>
    <mergeCell ref="I295:J295"/>
    <mergeCell ref="I291:J291"/>
    <mergeCell ref="I293:J293"/>
    <mergeCell ref="U264:V264"/>
    <mergeCell ref="S264:T264"/>
    <mergeCell ref="G264:H264"/>
    <mergeCell ref="C288:F290"/>
    <mergeCell ref="I259:J259"/>
    <mergeCell ref="K262:L262"/>
    <mergeCell ref="A338:U338"/>
    <mergeCell ref="G289:J289"/>
    <mergeCell ref="K289:N289"/>
    <mergeCell ref="I296:J296"/>
    <mergeCell ref="K290:L290"/>
    <mergeCell ref="K291:L291"/>
    <mergeCell ref="K292:L292"/>
    <mergeCell ref="K294:L294"/>
    <mergeCell ref="I290:J290"/>
    <mergeCell ref="I292:J292"/>
    <mergeCell ref="S291:T291"/>
    <mergeCell ref="U291:V291"/>
    <mergeCell ref="I294:J294"/>
    <mergeCell ref="G290:H290"/>
    <mergeCell ref="G291:H291"/>
    <mergeCell ref="K295:L295"/>
    <mergeCell ref="S297:T297"/>
    <mergeCell ref="S292:T292"/>
    <mergeCell ref="A324:Y333"/>
    <mergeCell ref="M292:N292"/>
    <mergeCell ref="M293:N293"/>
    <mergeCell ref="O290:P290"/>
    <mergeCell ref="Q290:R290"/>
    <mergeCell ref="M343:O344"/>
    <mergeCell ref="D351:E351"/>
    <mergeCell ref="F351:G351"/>
    <mergeCell ref="H351:I351"/>
    <mergeCell ref="M351:O351"/>
    <mergeCell ref="A343:C344"/>
    <mergeCell ref="G263:H263"/>
    <mergeCell ref="I263:J263"/>
    <mergeCell ref="K263:L263"/>
    <mergeCell ref="H346:I346"/>
    <mergeCell ref="H347:I347"/>
    <mergeCell ref="H348:I348"/>
    <mergeCell ref="H349:I349"/>
    <mergeCell ref="H350:I350"/>
    <mergeCell ref="A342:I342"/>
    <mergeCell ref="D348:E348"/>
    <mergeCell ref="D346:E346"/>
    <mergeCell ref="F346:G346"/>
    <mergeCell ref="D349:E349"/>
    <mergeCell ref="F349:G349"/>
    <mergeCell ref="F347:G347"/>
    <mergeCell ref="D350:E350"/>
    <mergeCell ref="F350:G350"/>
    <mergeCell ref="D347:E347"/>
    <mergeCell ref="G161:J161"/>
    <mergeCell ref="O26:P26"/>
    <mergeCell ref="Q26:R26"/>
    <mergeCell ref="K26:L26"/>
    <mergeCell ref="A18:U20"/>
    <mergeCell ref="G58:J58"/>
    <mergeCell ref="K58:L58"/>
    <mergeCell ref="G88:N88"/>
    <mergeCell ref="G167:J167"/>
    <mergeCell ref="K167:L167"/>
    <mergeCell ref="G87:N87"/>
    <mergeCell ref="O87:P87"/>
    <mergeCell ref="C107:K107"/>
    <mergeCell ref="C108:K108"/>
    <mergeCell ref="C109:K109"/>
    <mergeCell ref="C110:K110"/>
    <mergeCell ref="C111:K111"/>
    <mergeCell ref="C112:K112"/>
    <mergeCell ref="N149:P149"/>
    <mergeCell ref="L150:M150"/>
    <mergeCell ref="N150:P150"/>
    <mergeCell ref="D150:K150"/>
    <mergeCell ref="C382:F382"/>
    <mergeCell ref="M349:O349"/>
    <mergeCell ref="M348:O348"/>
    <mergeCell ref="A350:C350"/>
    <mergeCell ref="A349:C349"/>
    <mergeCell ref="A348:C348"/>
    <mergeCell ref="A351:C351"/>
    <mergeCell ref="G369:I369"/>
    <mergeCell ref="G373:I373"/>
    <mergeCell ref="J370:L370"/>
    <mergeCell ref="M371:O371"/>
    <mergeCell ref="G375:I375"/>
    <mergeCell ref="J375:L375"/>
    <mergeCell ref="M375:O375"/>
    <mergeCell ref="G372:I372"/>
    <mergeCell ref="M350:O350"/>
    <mergeCell ref="C381:F381"/>
    <mergeCell ref="G379:U379"/>
    <mergeCell ref="G380:I380"/>
    <mergeCell ref="J380:L380"/>
    <mergeCell ref="M380:O380"/>
    <mergeCell ref="J371:L371"/>
    <mergeCell ref="C372:F372"/>
    <mergeCell ref="S380:U380"/>
    <mergeCell ref="T346:U346"/>
    <mergeCell ref="S368:U368"/>
    <mergeCell ref="S371:U371"/>
    <mergeCell ref="S375:U375"/>
    <mergeCell ref="J369:L369"/>
    <mergeCell ref="S374:U374"/>
    <mergeCell ref="P371:R371"/>
    <mergeCell ref="P349:Q349"/>
    <mergeCell ref="P345:Q345"/>
    <mergeCell ref="M345:O345"/>
    <mergeCell ref="T345:U345"/>
    <mergeCell ref="P351:Q351"/>
    <mergeCell ref="R351:S351"/>
    <mergeCell ref="T351:U351"/>
    <mergeCell ref="R345:S345"/>
    <mergeCell ref="G367:U367"/>
    <mergeCell ref="M369:O369"/>
    <mergeCell ref="P369:R369"/>
    <mergeCell ref="S369:U369"/>
    <mergeCell ref="G368:I368"/>
    <mergeCell ref="P348:Q348"/>
    <mergeCell ref="R348:S348"/>
    <mergeCell ref="M368:O368"/>
    <mergeCell ref="P375:R375"/>
    <mergeCell ref="P370:R370"/>
    <mergeCell ref="M381:O381"/>
    <mergeCell ref="J381:L381"/>
    <mergeCell ref="S381:U381"/>
    <mergeCell ref="C371:F371"/>
    <mergeCell ref="G371:I371"/>
    <mergeCell ref="P380:R380"/>
    <mergeCell ref="C373:F373"/>
    <mergeCell ref="C374:F374"/>
    <mergeCell ref="G374:I374"/>
    <mergeCell ref="G370:I370"/>
    <mergeCell ref="M372:O372"/>
    <mergeCell ref="M370:O370"/>
    <mergeCell ref="J373:L373"/>
    <mergeCell ref="M373:O373"/>
    <mergeCell ref="P381:R381"/>
    <mergeCell ref="P374:R374"/>
    <mergeCell ref="P373:R373"/>
    <mergeCell ref="P372:R372"/>
    <mergeCell ref="G381:I381"/>
    <mergeCell ref="C369:F369"/>
    <mergeCell ref="F348:G348"/>
    <mergeCell ref="A345:C345"/>
    <mergeCell ref="C367:F368"/>
    <mergeCell ref="D343:E344"/>
    <mergeCell ref="K264:L264"/>
    <mergeCell ref="D312:E312"/>
    <mergeCell ref="F343:G344"/>
    <mergeCell ref="A346:C346"/>
    <mergeCell ref="K265:L265"/>
    <mergeCell ref="C291:F291"/>
    <mergeCell ref="C292:F292"/>
    <mergeCell ref="C293:F293"/>
    <mergeCell ref="C294:F294"/>
    <mergeCell ref="C295:F295"/>
    <mergeCell ref="C296:F296"/>
    <mergeCell ref="C297:F297"/>
    <mergeCell ref="A299:Z299"/>
    <mergeCell ref="A362:Z362"/>
    <mergeCell ref="R347:S347"/>
    <mergeCell ref="T347:U347"/>
    <mergeCell ref="T348:U348"/>
    <mergeCell ref="T349:U349"/>
    <mergeCell ref="J368:L368"/>
    <mergeCell ref="M383:O383"/>
    <mergeCell ref="P383:R383"/>
    <mergeCell ref="B410:I410"/>
    <mergeCell ref="B411:I411"/>
    <mergeCell ref="C385:F385"/>
    <mergeCell ref="G385:I385"/>
    <mergeCell ref="J385:L385"/>
    <mergeCell ref="M409:O409"/>
    <mergeCell ref="P409:R409"/>
    <mergeCell ref="A404:Y405"/>
    <mergeCell ref="J387:L387"/>
    <mergeCell ref="J386:L386"/>
    <mergeCell ref="P384:R384"/>
    <mergeCell ref="G384:I384"/>
    <mergeCell ref="J384:L384"/>
    <mergeCell ref="M384:O384"/>
    <mergeCell ref="C387:F387"/>
    <mergeCell ref="C383:F383"/>
    <mergeCell ref="S385:U385"/>
    <mergeCell ref="S386:U386"/>
    <mergeCell ref="S410:U410"/>
    <mergeCell ref="C384:F384"/>
    <mergeCell ref="P387:R387"/>
    <mergeCell ref="M386:O386"/>
    <mergeCell ref="C265:F265"/>
    <mergeCell ref="C262:F262"/>
    <mergeCell ref="C264:F264"/>
    <mergeCell ref="K172:L172"/>
    <mergeCell ref="C113:K113"/>
    <mergeCell ref="C114:K114"/>
    <mergeCell ref="C115:K115"/>
    <mergeCell ref="C116:K116"/>
    <mergeCell ref="C117:K117"/>
    <mergeCell ref="C118:K118"/>
    <mergeCell ref="C119:K119"/>
    <mergeCell ref="I265:J265"/>
    <mergeCell ref="G258:H258"/>
    <mergeCell ref="I258:J258"/>
    <mergeCell ref="K258:L258"/>
    <mergeCell ref="D187:G187"/>
    <mergeCell ref="K187:M187"/>
    <mergeCell ref="D188:G188"/>
    <mergeCell ref="K188:M188"/>
    <mergeCell ref="D189:G189"/>
    <mergeCell ref="K189:M189"/>
    <mergeCell ref="H189:J189"/>
    <mergeCell ref="H188:J188"/>
    <mergeCell ref="D225:F225"/>
    <mergeCell ref="C256:F258"/>
    <mergeCell ref="C259:F259"/>
    <mergeCell ref="O257:R257"/>
    <mergeCell ref="M258:N258"/>
    <mergeCell ref="O258:P258"/>
    <mergeCell ref="Q258:R258"/>
    <mergeCell ref="P233:R233"/>
    <mergeCell ref="P237:R237"/>
    <mergeCell ref="D235:F235"/>
    <mergeCell ref="G235:I235"/>
    <mergeCell ref="J235:L235"/>
    <mergeCell ref="M237:O237"/>
    <mergeCell ref="M235:O235"/>
    <mergeCell ref="M236:O236"/>
    <mergeCell ref="P235:R235"/>
    <mergeCell ref="P236:R236"/>
    <mergeCell ref="D237:F237"/>
    <mergeCell ref="G259:H259"/>
    <mergeCell ref="P225:R225"/>
    <mergeCell ref="G225:I225"/>
    <mergeCell ref="J225:L225"/>
    <mergeCell ref="M225:O225"/>
    <mergeCell ref="G237:I237"/>
    <mergeCell ref="U262:V262"/>
    <mergeCell ref="S262:T262"/>
    <mergeCell ref="Q262:R262"/>
    <mergeCell ref="O262:P262"/>
    <mergeCell ref="M262:N262"/>
    <mergeCell ref="U260:V260"/>
    <mergeCell ref="S260:T260"/>
    <mergeCell ref="Q260:R260"/>
    <mergeCell ref="O260:P260"/>
    <mergeCell ref="M260:N260"/>
    <mergeCell ref="K260:L260"/>
    <mergeCell ref="I260:J260"/>
    <mergeCell ref="G260:H260"/>
    <mergeCell ref="U259:V259"/>
    <mergeCell ref="S259:T259"/>
    <mergeCell ref="Q259:R259"/>
    <mergeCell ref="O259:P259"/>
    <mergeCell ref="M259:N259"/>
    <mergeCell ref="K259:L259"/>
    <mergeCell ref="D226:F226"/>
    <mergeCell ref="G226:I226"/>
    <mergeCell ref="J226:L226"/>
    <mergeCell ref="M226:O226"/>
    <mergeCell ref="P226:R226"/>
    <mergeCell ref="C260:F260"/>
    <mergeCell ref="C261:F261"/>
    <mergeCell ref="J237:L237"/>
    <mergeCell ref="G232:R232"/>
    <mergeCell ref="D234:F234"/>
    <mergeCell ref="G234:I234"/>
    <mergeCell ref="J234:L234"/>
    <mergeCell ref="M234:O234"/>
    <mergeCell ref="P234:R234"/>
    <mergeCell ref="M233:O233"/>
    <mergeCell ref="D228:F228"/>
    <mergeCell ref="G228:I228"/>
    <mergeCell ref="J228:L228"/>
    <mergeCell ref="M228:O228"/>
    <mergeCell ref="K261:L261"/>
    <mergeCell ref="I261:J261"/>
    <mergeCell ref="G261:H261"/>
    <mergeCell ref="G257:J257"/>
    <mergeCell ref="G256:V256"/>
    <mergeCell ref="B409:I409"/>
    <mergeCell ref="B408:I408"/>
    <mergeCell ref="O295:P295"/>
    <mergeCell ref="M295:N295"/>
    <mergeCell ref="U297:V297"/>
    <mergeCell ref="S373:U373"/>
    <mergeCell ref="S370:U370"/>
    <mergeCell ref="R349:S349"/>
    <mergeCell ref="P350:Q350"/>
    <mergeCell ref="R350:S350"/>
    <mergeCell ref="A353:Y360"/>
    <mergeCell ref="S372:U372"/>
    <mergeCell ref="A347:C347"/>
    <mergeCell ref="A364:U364"/>
    <mergeCell ref="T350:U350"/>
    <mergeCell ref="M346:O346"/>
    <mergeCell ref="P346:Q346"/>
    <mergeCell ref="C370:F370"/>
    <mergeCell ref="J372:L372"/>
    <mergeCell ref="G383:I383"/>
    <mergeCell ref="J383:L383"/>
    <mergeCell ref="J382:L382"/>
    <mergeCell ref="M382:O382"/>
    <mergeCell ref="P385:R385"/>
    <mergeCell ref="I262:J262"/>
    <mergeCell ref="G262:H262"/>
    <mergeCell ref="P382:R382"/>
    <mergeCell ref="S382:U382"/>
    <mergeCell ref="S384:U384"/>
    <mergeCell ref="P386:R386"/>
    <mergeCell ref="M385:O385"/>
    <mergeCell ref="M58:N58"/>
    <mergeCell ref="O58:P58"/>
    <mergeCell ref="Q58:R58"/>
    <mergeCell ref="U258:V258"/>
    <mergeCell ref="S258:T258"/>
    <mergeCell ref="S257:V257"/>
    <mergeCell ref="U261:V261"/>
    <mergeCell ref="S261:T261"/>
    <mergeCell ref="Q261:R261"/>
    <mergeCell ref="O261:P261"/>
    <mergeCell ref="M261:N261"/>
    <mergeCell ref="R346:S346"/>
    <mergeCell ref="M347:O347"/>
    <mergeCell ref="P347:Q347"/>
    <mergeCell ref="U263:V263"/>
    <mergeCell ref="S263:T263"/>
    <mergeCell ref="Q263:R263"/>
    <mergeCell ref="O263:P263"/>
    <mergeCell ref="M263:N263"/>
    <mergeCell ref="S387:U387"/>
    <mergeCell ref="P368:R368"/>
    <mergeCell ref="G26:J26"/>
    <mergeCell ref="O51:P51"/>
    <mergeCell ref="O52:P52"/>
    <mergeCell ref="G50:N50"/>
    <mergeCell ref="G51:N51"/>
    <mergeCell ref="G49:N49"/>
    <mergeCell ref="G52:N52"/>
    <mergeCell ref="O48:P48"/>
    <mergeCell ref="O49:P49"/>
    <mergeCell ref="O50:P50"/>
    <mergeCell ref="G48:N48"/>
    <mergeCell ref="Q46:R47"/>
    <mergeCell ref="Q48:R48"/>
    <mergeCell ref="Q49:R49"/>
    <mergeCell ref="M387:O387"/>
    <mergeCell ref="O57:P57"/>
    <mergeCell ref="Q57:R57"/>
    <mergeCell ref="G46:N47"/>
    <mergeCell ref="O46:P47"/>
    <mergeCell ref="G382:I382"/>
    <mergeCell ref="A489:X489"/>
    <mergeCell ref="Q50:R50"/>
    <mergeCell ref="Q51:R51"/>
    <mergeCell ref="Q52:R52"/>
    <mergeCell ref="Q85:R85"/>
    <mergeCell ref="Q86:R86"/>
    <mergeCell ref="Q87:R87"/>
    <mergeCell ref="Q88:R88"/>
    <mergeCell ref="Q82:R83"/>
    <mergeCell ref="Q84:R84"/>
    <mergeCell ref="L106:V106"/>
    <mergeCell ref="O88:P88"/>
    <mergeCell ref="G82:N83"/>
    <mergeCell ref="O82:P83"/>
    <mergeCell ref="G84:N84"/>
    <mergeCell ref="O84:P84"/>
    <mergeCell ref="G85:N85"/>
    <mergeCell ref="O85:P85"/>
    <mergeCell ref="G86:N86"/>
    <mergeCell ref="O86:P86"/>
    <mergeCell ref="G56:J57"/>
    <mergeCell ref="K56:L57"/>
    <mergeCell ref="M56:R56"/>
    <mergeCell ref="M57:N57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103</v>
      </c>
      <c r="B1" t="s">
        <v>121</v>
      </c>
      <c r="C1" t="s">
        <v>113</v>
      </c>
      <c r="D1" t="s">
        <v>98</v>
      </c>
    </row>
    <row r="2" spans="1:4" x14ac:dyDescent="0.25">
      <c r="A2">
        <v>0</v>
      </c>
      <c r="B2" t="s">
        <v>91</v>
      </c>
      <c r="C2" t="s">
        <v>68</v>
      </c>
      <c r="D2">
        <v>1</v>
      </c>
    </row>
    <row r="3" spans="1:4" x14ac:dyDescent="0.25">
      <c r="A3">
        <v>0</v>
      </c>
      <c r="B3" t="s">
        <v>91</v>
      </c>
      <c r="C3" t="s">
        <v>93</v>
      </c>
      <c r="D3">
        <v>2</v>
      </c>
    </row>
    <row r="4" spans="1:4" x14ac:dyDescent="0.25">
      <c r="A4">
        <v>0</v>
      </c>
      <c r="B4" t="s">
        <v>91</v>
      </c>
      <c r="C4" t="s">
        <v>67</v>
      </c>
      <c r="D4">
        <v>3</v>
      </c>
    </row>
    <row r="5" spans="1:4" x14ac:dyDescent="0.25">
      <c r="A5">
        <v>0</v>
      </c>
      <c r="B5" t="s">
        <v>91</v>
      </c>
      <c r="C5" t="s">
        <v>92</v>
      </c>
      <c r="D5">
        <v>4</v>
      </c>
    </row>
    <row r="6" spans="1:4" x14ac:dyDescent="0.25">
      <c r="A6">
        <v>10035</v>
      </c>
      <c r="B6" t="s">
        <v>54</v>
      </c>
      <c r="C6" t="s">
        <v>68</v>
      </c>
      <c r="D6">
        <v>1</v>
      </c>
    </row>
    <row r="7" spans="1:4" x14ac:dyDescent="0.25">
      <c r="A7">
        <v>92</v>
      </c>
      <c r="B7" t="s">
        <v>54</v>
      </c>
      <c r="C7" t="s">
        <v>93</v>
      </c>
      <c r="D7">
        <v>2</v>
      </c>
    </row>
    <row r="8" spans="1:4" x14ac:dyDescent="0.25">
      <c r="A8">
        <v>49</v>
      </c>
      <c r="B8" t="s">
        <v>54</v>
      </c>
      <c r="C8" t="s">
        <v>67</v>
      </c>
      <c r="D8">
        <v>3</v>
      </c>
    </row>
    <row r="9" spans="1:4" x14ac:dyDescent="0.25">
      <c r="A9">
        <v>15</v>
      </c>
      <c r="B9" t="s">
        <v>54</v>
      </c>
      <c r="C9" t="s">
        <v>92</v>
      </c>
      <c r="D9">
        <v>4</v>
      </c>
    </row>
    <row r="10" spans="1:4" x14ac:dyDescent="0.25">
      <c r="A10">
        <v>4193</v>
      </c>
      <c r="B10" t="s">
        <v>55</v>
      </c>
      <c r="C10" t="s">
        <v>68</v>
      </c>
      <c r="D10">
        <v>1</v>
      </c>
    </row>
    <row r="11" spans="1:4" x14ac:dyDescent="0.25">
      <c r="A11">
        <v>15</v>
      </c>
      <c r="B11" t="s">
        <v>55</v>
      </c>
      <c r="C11" t="s">
        <v>93</v>
      </c>
      <c r="D11">
        <v>2</v>
      </c>
    </row>
    <row r="12" spans="1:4" x14ac:dyDescent="0.25">
      <c r="A12">
        <v>84</v>
      </c>
      <c r="B12" t="s">
        <v>55</v>
      </c>
      <c r="C12" t="s">
        <v>67</v>
      </c>
      <c r="D12">
        <v>3</v>
      </c>
    </row>
    <row r="13" spans="1:4" x14ac:dyDescent="0.25">
      <c r="A13">
        <v>21</v>
      </c>
      <c r="B13" t="s">
        <v>55</v>
      </c>
      <c r="C13" t="s">
        <v>92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98</v>
      </c>
      <c r="B1" t="s">
        <v>108</v>
      </c>
      <c r="C1" t="s">
        <v>63</v>
      </c>
      <c r="D1" t="s">
        <v>64</v>
      </c>
      <c r="E1" t="s">
        <v>65</v>
      </c>
      <c r="F1" t="s">
        <v>74</v>
      </c>
      <c r="G1" t="s">
        <v>66</v>
      </c>
    </row>
    <row r="2" spans="1:7" x14ac:dyDescent="0.25">
      <c r="A2">
        <v>1</v>
      </c>
      <c r="B2" t="s">
        <v>127</v>
      </c>
      <c r="C2">
        <v>1</v>
      </c>
      <c r="D2">
        <v>1</v>
      </c>
      <c r="E2">
        <v>0</v>
      </c>
      <c r="F2">
        <v>74</v>
      </c>
      <c r="G2">
        <v>166</v>
      </c>
    </row>
    <row r="3" spans="1:7" x14ac:dyDescent="0.25">
      <c r="A3">
        <v>2</v>
      </c>
      <c r="B3" t="s">
        <v>126</v>
      </c>
      <c r="C3">
        <v>0</v>
      </c>
      <c r="D3">
        <v>0</v>
      </c>
      <c r="E3">
        <v>0</v>
      </c>
      <c r="F3">
        <v>36</v>
      </c>
      <c r="G3">
        <v>7</v>
      </c>
    </row>
    <row r="4" spans="1:7" x14ac:dyDescent="0.25">
      <c r="A4">
        <v>3</v>
      </c>
      <c r="B4" t="s">
        <v>139</v>
      </c>
      <c r="C4">
        <v>1</v>
      </c>
      <c r="D4">
        <v>9</v>
      </c>
      <c r="E4">
        <v>0</v>
      </c>
      <c r="F4">
        <v>6</v>
      </c>
      <c r="G4">
        <v>2</v>
      </c>
    </row>
    <row r="5" spans="1:7" x14ac:dyDescent="0.25">
      <c r="A5">
        <v>4</v>
      </c>
      <c r="B5" t="s">
        <v>160</v>
      </c>
      <c r="C5">
        <v>7</v>
      </c>
      <c r="D5">
        <v>0</v>
      </c>
      <c r="E5">
        <v>0</v>
      </c>
      <c r="F5">
        <v>0</v>
      </c>
      <c r="G5">
        <v>0</v>
      </c>
    </row>
    <row r="6" spans="1:7" x14ac:dyDescent="0.25">
      <c r="A6">
        <v>5</v>
      </c>
      <c r="B6" t="s">
        <v>138</v>
      </c>
      <c r="C6">
        <v>0</v>
      </c>
      <c r="D6">
        <v>0</v>
      </c>
      <c r="E6">
        <v>0</v>
      </c>
      <c r="F6">
        <v>3</v>
      </c>
      <c r="G6">
        <v>4</v>
      </c>
    </row>
    <row r="7" spans="1:7" x14ac:dyDescent="0.25">
      <c r="A7">
        <v>6</v>
      </c>
      <c r="B7" t="s">
        <v>105</v>
      </c>
      <c r="C7">
        <v>5</v>
      </c>
      <c r="D7">
        <v>4</v>
      </c>
      <c r="E7">
        <v>0</v>
      </c>
      <c r="F7">
        <v>22</v>
      </c>
      <c r="G7">
        <v>23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98</v>
      </c>
      <c r="B1" t="s">
        <v>108</v>
      </c>
      <c r="C1" t="s">
        <v>63</v>
      </c>
      <c r="D1" t="s">
        <v>64</v>
      </c>
      <c r="E1" t="s">
        <v>65</v>
      </c>
      <c r="F1" t="s">
        <v>74</v>
      </c>
      <c r="G1" t="s">
        <v>66</v>
      </c>
    </row>
    <row r="2" spans="1:7" x14ac:dyDescent="0.25">
      <c r="A2">
        <v>1</v>
      </c>
      <c r="B2" t="s">
        <v>127</v>
      </c>
      <c r="C2">
        <v>8</v>
      </c>
      <c r="D2">
        <v>66</v>
      </c>
      <c r="E2">
        <v>4</v>
      </c>
      <c r="F2">
        <v>876</v>
      </c>
      <c r="G2">
        <v>1435</v>
      </c>
    </row>
    <row r="3" spans="1:7" x14ac:dyDescent="0.25">
      <c r="A3">
        <v>2</v>
      </c>
      <c r="B3" t="s">
        <v>126</v>
      </c>
      <c r="C3">
        <v>2</v>
      </c>
      <c r="D3">
        <v>11</v>
      </c>
      <c r="E3">
        <v>0</v>
      </c>
      <c r="F3">
        <v>314</v>
      </c>
      <c r="G3">
        <v>83</v>
      </c>
    </row>
    <row r="4" spans="1:7" x14ac:dyDescent="0.25">
      <c r="A4">
        <v>3</v>
      </c>
      <c r="B4" t="s">
        <v>139</v>
      </c>
      <c r="C4">
        <v>8</v>
      </c>
      <c r="D4">
        <v>21</v>
      </c>
      <c r="E4">
        <v>0</v>
      </c>
      <c r="F4">
        <v>60</v>
      </c>
      <c r="G4">
        <v>32</v>
      </c>
    </row>
    <row r="5" spans="1:7" x14ac:dyDescent="0.25">
      <c r="A5">
        <v>4</v>
      </c>
      <c r="B5" t="s">
        <v>160</v>
      </c>
      <c r="C5">
        <v>46</v>
      </c>
      <c r="D5">
        <v>0</v>
      </c>
      <c r="E5">
        <v>0</v>
      </c>
      <c r="F5">
        <v>5</v>
      </c>
      <c r="G5">
        <v>11</v>
      </c>
    </row>
    <row r="6" spans="1:7" x14ac:dyDescent="0.25">
      <c r="A6">
        <v>5</v>
      </c>
      <c r="B6" t="s">
        <v>165</v>
      </c>
      <c r="C6">
        <v>3</v>
      </c>
      <c r="D6">
        <v>7</v>
      </c>
      <c r="E6">
        <v>0</v>
      </c>
      <c r="F6">
        <v>1</v>
      </c>
      <c r="G6">
        <v>50</v>
      </c>
    </row>
    <row r="7" spans="1:7" x14ac:dyDescent="0.25">
      <c r="A7">
        <v>6</v>
      </c>
      <c r="B7" t="s">
        <v>105</v>
      </c>
      <c r="C7">
        <v>57</v>
      </c>
      <c r="D7">
        <v>22</v>
      </c>
      <c r="E7">
        <v>0</v>
      </c>
      <c r="F7">
        <v>306</v>
      </c>
      <c r="G7">
        <v>255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26"/>
  <sheetViews>
    <sheetView workbookViewId="0"/>
  </sheetViews>
  <sheetFormatPr defaultRowHeight="15" x14ac:dyDescent="0.25"/>
  <cols>
    <col min="1" max="1" width="7.28515625" bestFit="1" customWidth="1"/>
    <col min="2" max="2" width="26.7109375" bestFit="1" customWidth="1"/>
    <col min="3" max="3" width="21.140625" bestFit="1" customWidth="1"/>
  </cols>
  <sheetData>
    <row r="1" spans="1:3" x14ac:dyDescent="0.25">
      <c r="A1" t="s">
        <v>109</v>
      </c>
      <c r="B1" t="s">
        <v>9</v>
      </c>
      <c r="C1" t="s">
        <v>110</v>
      </c>
    </row>
    <row r="2" spans="1:3" x14ac:dyDescent="0.25">
      <c r="A2">
        <v>1333</v>
      </c>
      <c r="B2" t="s">
        <v>111</v>
      </c>
      <c r="C2" t="s">
        <v>166</v>
      </c>
    </row>
    <row r="3" spans="1:3" x14ac:dyDescent="0.25">
      <c r="A3">
        <v>1313</v>
      </c>
      <c r="B3" t="s">
        <v>111</v>
      </c>
      <c r="C3" t="s">
        <v>167</v>
      </c>
    </row>
    <row r="4" spans="1:3" x14ac:dyDescent="0.25">
      <c r="A4">
        <v>1285</v>
      </c>
      <c r="B4" t="s">
        <v>111</v>
      </c>
      <c r="C4" t="s">
        <v>168</v>
      </c>
    </row>
    <row r="5" spans="1:3" x14ac:dyDescent="0.25">
      <c r="A5">
        <v>1276</v>
      </c>
      <c r="B5" t="s">
        <v>111</v>
      </c>
      <c r="C5" t="s">
        <v>169</v>
      </c>
    </row>
    <row r="6" spans="1:3" x14ac:dyDescent="0.25">
      <c r="A6">
        <v>1280</v>
      </c>
      <c r="B6" t="s">
        <v>111</v>
      </c>
      <c r="C6" t="s">
        <v>170</v>
      </c>
    </row>
    <row r="7" spans="1:3" x14ac:dyDescent="0.25">
      <c r="A7">
        <v>1775</v>
      </c>
      <c r="B7" t="s">
        <v>5</v>
      </c>
      <c r="C7" t="s">
        <v>166</v>
      </c>
    </row>
    <row r="8" spans="1:3" x14ac:dyDescent="0.25">
      <c r="A8">
        <v>1767</v>
      </c>
      <c r="B8" t="s">
        <v>5</v>
      </c>
      <c r="C8" t="s">
        <v>167</v>
      </c>
    </row>
    <row r="9" spans="1:3" x14ac:dyDescent="0.25">
      <c r="A9">
        <v>1775</v>
      </c>
      <c r="B9" t="s">
        <v>5</v>
      </c>
      <c r="C9" t="s">
        <v>168</v>
      </c>
    </row>
    <row r="10" spans="1:3" x14ac:dyDescent="0.25">
      <c r="A10">
        <v>1793</v>
      </c>
      <c r="B10" t="s">
        <v>5</v>
      </c>
      <c r="C10" t="s">
        <v>169</v>
      </c>
    </row>
    <row r="11" spans="1:3" x14ac:dyDescent="0.25">
      <c r="A11">
        <v>1791</v>
      </c>
      <c r="B11" t="s">
        <v>5</v>
      </c>
      <c r="C11" t="s">
        <v>170</v>
      </c>
    </row>
    <row r="12" spans="1:3" x14ac:dyDescent="0.25">
      <c r="A12">
        <v>37</v>
      </c>
      <c r="B12" t="s">
        <v>6</v>
      </c>
      <c r="C12" t="s">
        <v>166</v>
      </c>
    </row>
    <row r="13" spans="1:3" x14ac:dyDescent="0.25">
      <c r="A13">
        <v>57</v>
      </c>
      <c r="B13" t="s">
        <v>6</v>
      </c>
      <c r="C13" t="s">
        <v>167</v>
      </c>
    </row>
    <row r="14" spans="1:3" x14ac:dyDescent="0.25">
      <c r="A14">
        <v>65</v>
      </c>
      <c r="B14" t="s">
        <v>6</v>
      </c>
      <c r="C14" t="s">
        <v>168</v>
      </c>
    </row>
    <row r="15" spans="1:3" x14ac:dyDescent="0.25">
      <c r="A15">
        <v>49</v>
      </c>
      <c r="B15" t="s">
        <v>6</v>
      </c>
      <c r="C15" t="s">
        <v>169</v>
      </c>
    </row>
    <row r="16" spans="1:3" x14ac:dyDescent="0.25">
      <c r="A16">
        <v>65</v>
      </c>
      <c r="B16" t="s">
        <v>6</v>
      </c>
      <c r="C16" t="s">
        <v>170</v>
      </c>
    </row>
    <row r="17" spans="1:3" x14ac:dyDescent="0.25">
      <c r="A17">
        <v>59</v>
      </c>
      <c r="B17" t="s">
        <v>7</v>
      </c>
      <c r="C17" t="s">
        <v>166</v>
      </c>
    </row>
    <row r="18" spans="1:3" x14ac:dyDescent="0.25">
      <c r="A18">
        <v>85</v>
      </c>
      <c r="B18" t="s">
        <v>7</v>
      </c>
      <c r="C18" t="s">
        <v>167</v>
      </c>
    </row>
    <row r="19" spans="1:3" x14ac:dyDescent="0.25">
      <c r="A19">
        <v>47</v>
      </c>
      <c r="B19" t="s">
        <v>7</v>
      </c>
      <c r="C19" t="s">
        <v>168</v>
      </c>
    </row>
    <row r="20" spans="1:3" x14ac:dyDescent="0.25">
      <c r="A20">
        <v>68</v>
      </c>
      <c r="B20" t="s">
        <v>7</v>
      </c>
      <c r="C20" t="s">
        <v>169</v>
      </c>
    </row>
    <row r="21" spans="1:3" x14ac:dyDescent="0.25">
      <c r="A21" s="2">
        <v>58</v>
      </c>
      <c r="B21" s="2" t="s">
        <v>7</v>
      </c>
      <c r="C21" s="2" t="s">
        <v>170</v>
      </c>
    </row>
    <row r="22" spans="1:3" x14ac:dyDescent="0.25">
      <c r="A22" s="2">
        <v>4</v>
      </c>
      <c r="B22" s="2" t="s">
        <v>136</v>
      </c>
      <c r="C22" s="2" t="s">
        <v>166</v>
      </c>
    </row>
    <row r="23" spans="1:3" x14ac:dyDescent="0.25">
      <c r="A23" s="2">
        <v>4</v>
      </c>
      <c r="B23" s="2" t="s">
        <v>136</v>
      </c>
      <c r="C23" s="2" t="s">
        <v>167</v>
      </c>
    </row>
    <row r="24" spans="1:3" x14ac:dyDescent="0.25">
      <c r="A24" s="2">
        <v>4</v>
      </c>
      <c r="B24" s="2" t="s">
        <v>136</v>
      </c>
      <c r="C24" s="2" t="s">
        <v>168</v>
      </c>
    </row>
    <row r="25" spans="1:3" x14ac:dyDescent="0.25">
      <c r="A25" s="2">
        <v>5</v>
      </c>
      <c r="B25" s="2" t="s">
        <v>136</v>
      </c>
      <c r="C25" s="2" t="s">
        <v>169</v>
      </c>
    </row>
    <row r="26" spans="1:3" x14ac:dyDescent="0.25">
      <c r="A26" s="2">
        <v>5</v>
      </c>
      <c r="B26" s="2" t="s">
        <v>136</v>
      </c>
      <c r="C26" s="2" t="s">
        <v>170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3"/>
  <sheetViews>
    <sheetView workbookViewId="0">
      <selection activeCell="B8" sqref="B8"/>
    </sheetView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112</v>
      </c>
      <c r="B1" t="s">
        <v>103</v>
      </c>
      <c r="C1" t="s">
        <v>113</v>
      </c>
    </row>
    <row r="2" spans="1:3" x14ac:dyDescent="0.25">
      <c r="A2" t="s">
        <v>114</v>
      </c>
      <c r="B2">
        <v>2642</v>
      </c>
      <c r="C2" t="s">
        <v>37</v>
      </c>
    </row>
    <row r="3" spans="1:3" x14ac:dyDescent="0.25">
      <c r="A3" t="s">
        <v>115</v>
      </c>
      <c r="B3">
        <v>11077</v>
      </c>
      <c r="C3" t="s">
        <v>37</v>
      </c>
    </row>
    <row r="4" spans="1:3" x14ac:dyDescent="0.25">
      <c r="A4" t="s">
        <v>116</v>
      </c>
      <c r="B4">
        <v>731</v>
      </c>
      <c r="C4" t="s">
        <v>37</v>
      </c>
    </row>
    <row r="5" spans="1:3" x14ac:dyDescent="0.25">
      <c r="A5" t="s">
        <v>33</v>
      </c>
      <c r="B5">
        <v>20540</v>
      </c>
      <c r="C5" t="s">
        <v>37</v>
      </c>
    </row>
    <row r="6" spans="1:3" x14ac:dyDescent="0.25">
      <c r="A6" t="s">
        <v>114</v>
      </c>
      <c r="B6">
        <v>40</v>
      </c>
      <c r="C6" t="s">
        <v>24</v>
      </c>
    </row>
    <row r="7" spans="1:3" x14ac:dyDescent="0.25">
      <c r="A7" t="s">
        <v>115</v>
      </c>
      <c r="B7">
        <v>173</v>
      </c>
      <c r="C7" t="s">
        <v>24</v>
      </c>
    </row>
    <row r="8" spans="1:3" x14ac:dyDescent="0.25">
      <c r="A8" t="s">
        <v>116</v>
      </c>
      <c r="B8">
        <v>32</v>
      </c>
      <c r="C8" t="s">
        <v>24</v>
      </c>
    </row>
    <row r="9" spans="1:3" x14ac:dyDescent="0.25">
      <c r="A9" t="s">
        <v>33</v>
      </c>
      <c r="B9">
        <v>262</v>
      </c>
      <c r="C9" t="s">
        <v>24</v>
      </c>
    </row>
    <row r="10" spans="1:3" x14ac:dyDescent="0.25">
      <c r="A10" t="s">
        <v>114</v>
      </c>
      <c r="B10">
        <v>215</v>
      </c>
      <c r="C10" t="s">
        <v>38</v>
      </c>
    </row>
    <row r="11" spans="1:3" x14ac:dyDescent="0.25">
      <c r="A11" t="s">
        <v>115</v>
      </c>
      <c r="B11">
        <v>1010</v>
      </c>
      <c r="C11" t="s">
        <v>38</v>
      </c>
    </row>
    <row r="12" spans="1:3" x14ac:dyDescent="0.25">
      <c r="A12" t="s">
        <v>116</v>
      </c>
      <c r="B12">
        <v>62</v>
      </c>
      <c r="C12" t="s">
        <v>38</v>
      </c>
    </row>
    <row r="13" spans="1:3" x14ac:dyDescent="0.25">
      <c r="A13" t="s">
        <v>33</v>
      </c>
      <c r="B13">
        <v>1492</v>
      </c>
      <c r="C13" t="s">
        <v>38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D9"/>
  <sheetViews>
    <sheetView workbookViewId="0">
      <selection activeCell="A8" sqref="A8"/>
    </sheetView>
  </sheetViews>
  <sheetFormatPr defaultRowHeight="15" x14ac:dyDescent="0.25"/>
  <cols>
    <col min="1" max="1" width="8.5703125" bestFit="1" customWidth="1"/>
    <col min="2" max="2" width="76.42578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103</v>
      </c>
      <c r="B1" t="s">
        <v>113</v>
      </c>
      <c r="C1" t="s">
        <v>101</v>
      </c>
      <c r="D1" t="s">
        <v>98</v>
      </c>
    </row>
    <row r="2" spans="1:4" x14ac:dyDescent="0.25">
      <c r="A2">
        <v>655</v>
      </c>
      <c r="B2" t="s">
        <v>137</v>
      </c>
      <c r="C2" t="s">
        <v>3</v>
      </c>
      <c r="D2">
        <v>1</v>
      </c>
    </row>
    <row r="3" spans="1:4" x14ac:dyDescent="0.25">
      <c r="A3">
        <v>805</v>
      </c>
      <c r="B3" t="s">
        <v>137</v>
      </c>
      <c r="C3" t="s">
        <v>80</v>
      </c>
      <c r="D3">
        <v>1</v>
      </c>
    </row>
    <row r="4" spans="1:4" x14ac:dyDescent="0.25">
      <c r="A4">
        <v>60</v>
      </c>
      <c r="B4" t="s">
        <v>171</v>
      </c>
      <c r="C4" t="s">
        <v>3</v>
      </c>
      <c r="D4">
        <v>2</v>
      </c>
    </row>
    <row r="5" spans="1:4" x14ac:dyDescent="0.25">
      <c r="A5">
        <v>155</v>
      </c>
      <c r="B5" t="s">
        <v>171</v>
      </c>
      <c r="C5" t="s">
        <v>80</v>
      </c>
      <c r="D5">
        <v>2</v>
      </c>
    </row>
    <row r="6" spans="1:4" x14ac:dyDescent="0.25">
      <c r="A6">
        <v>36</v>
      </c>
      <c r="B6" t="s">
        <v>172</v>
      </c>
      <c r="C6" t="s">
        <v>3</v>
      </c>
      <c r="D6">
        <v>3</v>
      </c>
    </row>
    <row r="7" spans="1:4" x14ac:dyDescent="0.25">
      <c r="A7">
        <v>39</v>
      </c>
      <c r="B7" t="s">
        <v>172</v>
      </c>
      <c r="C7" t="s">
        <v>80</v>
      </c>
      <c r="D7">
        <v>3</v>
      </c>
    </row>
    <row r="8" spans="1:4" x14ac:dyDescent="0.25">
      <c r="A8">
        <v>1</v>
      </c>
      <c r="B8" t="s">
        <v>173</v>
      </c>
      <c r="C8" t="s">
        <v>3</v>
      </c>
      <c r="D8">
        <v>4</v>
      </c>
    </row>
    <row r="9" spans="1:4" x14ac:dyDescent="0.25">
      <c r="A9">
        <v>1</v>
      </c>
      <c r="B9" t="s">
        <v>173</v>
      </c>
      <c r="C9" t="s">
        <v>80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C13"/>
  <sheetViews>
    <sheetView workbookViewId="0"/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112</v>
      </c>
      <c r="B1" t="s">
        <v>103</v>
      </c>
      <c r="C1" t="s">
        <v>113</v>
      </c>
    </row>
    <row r="2" spans="1:3" x14ac:dyDescent="0.25">
      <c r="A2" t="s">
        <v>114</v>
      </c>
      <c r="B2">
        <v>30182</v>
      </c>
      <c r="C2" t="s">
        <v>37</v>
      </c>
    </row>
    <row r="3" spans="1:3" x14ac:dyDescent="0.25">
      <c r="A3" t="s">
        <v>115</v>
      </c>
      <c r="B3">
        <v>128567</v>
      </c>
      <c r="C3" t="s">
        <v>37</v>
      </c>
    </row>
    <row r="4" spans="1:3" x14ac:dyDescent="0.25">
      <c r="A4" t="s">
        <v>116</v>
      </c>
      <c r="B4">
        <v>8823</v>
      </c>
      <c r="C4" t="s">
        <v>37</v>
      </c>
    </row>
    <row r="5" spans="1:3" x14ac:dyDescent="0.25">
      <c r="A5" t="s">
        <v>33</v>
      </c>
      <c r="B5">
        <v>211614</v>
      </c>
      <c r="C5" t="s">
        <v>37</v>
      </c>
    </row>
    <row r="6" spans="1:3" x14ac:dyDescent="0.25">
      <c r="A6" t="s">
        <v>114</v>
      </c>
      <c r="B6">
        <v>938</v>
      </c>
      <c r="C6" t="s">
        <v>24</v>
      </c>
    </row>
    <row r="7" spans="1:3" x14ac:dyDescent="0.25">
      <c r="A7" t="s">
        <v>115</v>
      </c>
      <c r="B7">
        <v>1617</v>
      </c>
      <c r="C7" t="s">
        <v>24</v>
      </c>
    </row>
    <row r="8" spans="1:3" x14ac:dyDescent="0.25">
      <c r="A8" t="s">
        <v>116</v>
      </c>
      <c r="B8">
        <v>386</v>
      </c>
      <c r="C8" t="s">
        <v>24</v>
      </c>
    </row>
    <row r="9" spans="1:3" x14ac:dyDescent="0.25">
      <c r="A9" t="s">
        <v>33</v>
      </c>
      <c r="B9">
        <v>2465</v>
      </c>
      <c r="C9" t="s">
        <v>24</v>
      </c>
    </row>
    <row r="10" spans="1:3" x14ac:dyDescent="0.25">
      <c r="A10" t="s">
        <v>114</v>
      </c>
      <c r="B10">
        <v>2560</v>
      </c>
      <c r="C10" t="s">
        <v>38</v>
      </c>
    </row>
    <row r="11" spans="1:3" x14ac:dyDescent="0.25">
      <c r="A11" t="s">
        <v>115</v>
      </c>
      <c r="B11">
        <v>13505</v>
      </c>
      <c r="C11" t="s">
        <v>38</v>
      </c>
    </row>
    <row r="12" spans="1:3" x14ac:dyDescent="0.25">
      <c r="A12" t="s">
        <v>116</v>
      </c>
      <c r="B12">
        <v>738</v>
      </c>
      <c r="C12" t="s">
        <v>38</v>
      </c>
    </row>
    <row r="13" spans="1:3" x14ac:dyDescent="0.25">
      <c r="A13" t="s">
        <v>33</v>
      </c>
      <c r="B13">
        <v>15979</v>
      </c>
      <c r="C13" t="s">
        <v>38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D9"/>
  <sheetViews>
    <sheetView workbookViewId="0"/>
  </sheetViews>
  <sheetFormatPr defaultRowHeight="15" x14ac:dyDescent="0.25"/>
  <cols>
    <col min="1" max="1" width="8.5703125" bestFit="1" customWidth="1"/>
    <col min="2" max="2" width="76.42578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103</v>
      </c>
      <c r="B1" t="s">
        <v>113</v>
      </c>
      <c r="C1" t="s">
        <v>101</v>
      </c>
      <c r="D1" t="s">
        <v>98</v>
      </c>
    </row>
    <row r="2" spans="1:4" x14ac:dyDescent="0.25">
      <c r="A2">
        <v>7058</v>
      </c>
      <c r="B2" t="s">
        <v>137</v>
      </c>
      <c r="C2" t="s">
        <v>3</v>
      </c>
      <c r="D2">
        <v>1</v>
      </c>
    </row>
    <row r="3" spans="1:4" x14ac:dyDescent="0.25">
      <c r="A3">
        <v>7190</v>
      </c>
      <c r="B3" t="s">
        <v>137</v>
      </c>
      <c r="C3" t="s">
        <v>80</v>
      </c>
      <c r="D3">
        <v>1</v>
      </c>
    </row>
    <row r="4" spans="1:4" x14ac:dyDescent="0.25">
      <c r="A4">
        <v>793</v>
      </c>
      <c r="B4" t="s">
        <v>171</v>
      </c>
      <c r="C4" t="s">
        <v>3</v>
      </c>
      <c r="D4">
        <v>2</v>
      </c>
    </row>
    <row r="5" spans="1:4" x14ac:dyDescent="0.25">
      <c r="A5">
        <v>1618</v>
      </c>
      <c r="B5" t="s">
        <v>171</v>
      </c>
      <c r="C5" t="s">
        <v>80</v>
      </c>
      <c r="D5">
        <v>2</v>
      </c>
    </row>
    <row r="6" spans="1:4" x14ac:dyDescent="0.25">
      <c r="A6">
        <v>309</v>
      </c>
      <c r="B6" t="s">
        <v>172</v>
      </c>
      <c r="C6" t="s">
        <v>3</v>
      </c>
      <c r="D6">
        <v>3</v>
      </c>
    </row>
    <row r="7" spans="1:4" x14ac:dyDescent="0.25">
      <c r="A7">
        <v>324</v>
      </c>
      <c r="B7" t="s">
        <v>172</v>
      </c>
      <c r="C7" t="s">
        <v>80</v>
      </c>
      <c r="D7">
        <v>3</v>
      </c>
    </row>
    <row r="8" spans="1:4" x14ac:dyDescent="0.25">
      <c r="A8">
        <v>14</v>
      </c>
      <c r="B8" t="s">
        <v>173</v>
      </c>
      <c r="C8" t="s">
        <v>3</v>
      </c>
      <c r="D8">
        <v>4</v>
      </c>
    </row>
    <row r="9" spans="1:4" x14ac:dyDescent="0.25">
      <c r="A9">
        <v>19</v>
      </c>
      <c r="B9" t="s">
        <v>173</v>
      </c>
      <c r="C9" t="s">
        <v>80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145"/>
  <sheetViews>
    <sheetView topLeftCell="A105" workbookViewId="0">
      <selection activeCell="C124" sqref="C124"/>
    </sheetView>
  </sheetViews>
  <sheetFormatPr defaultRowHeight="15" x14ac:dyDescent="0.25"/>
  <cols>
    <col min="1" max="1" width="5.28515625" bestFit="1" customWidth="1"/>
    <col min="2" max="2" width="41.140625" bestFit="1" customWidth="1"/>
    <col min="3" max="3" width="8.5703125" bestFit="1" customWidth="1"/>
    <col min="4" max="4" width="41.28515625" bestFit="1" customWidth="1"/>
    <col min="5" max="5" width="10" bestFit="1" customWidth="1"/>
  </cols>
  <sheetData>
    <row r="1" spans="1:5" x14ac:dyDescent="0.25">
      <c r="A1" t="s">
        <v>98</v>
      </c>
      <c r="B1" t="s">
        <v>2</v>
      </c>
      <c r="C1" t="s">
        <v>103</v>
      </c>
      <c r="D1" t="s">
        <v>113</v>
      </c>
      <c r="E1" t="s">
        <v>117</v>
      </c>
    </row>
    <row r="2" spans="1:5" x14ac:dyDescent="0.25">
      <c r="A2">
        <v>1</v>
      </c>
      <c r="B2" t="s">
        <v>37</v>
      </c>
      <c r="C2">
        <v>13435</v>
      </c>
      <c r="D2" t="s">
        <v>118</v>
      </c>
      <c r="E2">
        <v>1</v>
      </c>
    </row>
    <row r="3" spans="1:5" x14ac:dyDescent="0.25">
      <c r="A3">
        <v>2</v>
      </c>
      <c r="B3" t="s">
        <v>38</v>
      </c>
      <c r="C3">
        <v>742</v>
      </c>
      <c r="D3" t="s">
        <v>118</v>
      </c>
      <c r="E3">
        <v>1</v>
      </c>
    </row>
    <row r="4" spans="1:5" x14ac:dyDescent="0.25">
      <c r="A4">
        <v>3</v>
      </c>
      <c r="B4" t="s">
        <v>39</v>
      </c>
      <c r="C4">
        <v>464</v>
      </c>
      <c r="D4" t="s">
        <v>118</v>
      </c>
      <c r="E4">
        <v>1</v>
      </c>
    </row>
    <row r="5" spans="1:5" x14ac:dyDescent="0.25">
      <c r="A5">
        <v>4</v>
      </c>
      <c r="B5" t="s">
        <v>40</v>
      </c>
      <c r="C5">
        <v>11</v>
      </c>
      <c r="D5" t="s">
        <v>118</v>
      </c>
      <c r="E5">
        <v>1</v>
      </c>
    </row>
    <row r="6" spans="1:5" x14ac:dyDescent="0.25">
      <c r="A6">
        <v>5</v>
      </c>
      <c r="B6" t="s">
        <v>41</v>
      </c>
      <c r="C6">
        <v>5</v>
      </c>
      <c r="D6" t="s">
        <v>118</v>
      </c>
      <c r="E6">
        <v>1</v>
      </c>
    </row>
    <row r="7" spans="1:5" x14ac:dyDescent="0.25">
      <c r="A7">
        <v>6</v>
      </c>
      <c r="B7" t="s">
        <v>49</v>
      </c>
      <c r="C7">
        <v>3</v>
      </c>
      <c r="D7" t="s">
        <v>118</v>
      </c>
      <c r="E7">
        <v>1</v>
      </c>
    </row>
    <row r="8" spans="1:5" x14ac:dyDescent="0.25">
      <c r="A8">
        <v>7</v>
      </c>
      <c r="B8" t="s">
        <v>119</v>
      </c>
      <c r="C8">
        <v>0</v>
      </c>
      <c r="D8" t="s">
        <v>118</v>
      </c>
      <c r="E8">
        <v>1</v>
      </c>
    </row>
    <row r="9" spans="1:5" x14ac:dyDescent="0.25">
      <c r="A9">
        <v>8</v>
      </c>
      <c r="B9" t="s">
        <v>4</v>
      </c>
      <c r="C9">
        <v>1</v>
      </c>
      <c r="D9" t="s">
        <v>118</v>
      </c>
      <c r="E9">
        <v>1</v>
      </c>
    </row>
    <row r="10" spans="1:5" x14ac:dyDescent="0.25">
      <c r="A10">
        <v>9</v>
      </c>
      <c r="B10" t="s">
        <v>42</v>
      </c>
      <c r="C10">
        <v>14</v>
      </c>
      <c r="D10" t="s">
        <v>118</v>
      </c>
      <c r="E10">
        <v>1</v>
      </c>
    </row>
    <row r="11" spans="1:5" x14ac:dyDescent="0.25">
      <c r="A11">
        <v>10</v>
      </c>
      <c r="B11" t="s">
        <v>43</v>
      </c>
      <c r="C11">
        <v>2</v>
      </c>
      <c r="D11" t="s">
        <v>118</v>
      </c>
      <c r="E11">
        <v>1</v>
      </c>
    </row>
    <row r="12" spans="1:5" x14ac:dyDescent="0.25">
      <c r="A12">
        <v>11</v>
      </c>
      <c r="B12" t="s">
        <v>44</v>
      </c>
      <c r="C12">
        <v>2098</v>
      </c>
      <c r="D12" t="s">
        <v>118</v>
      </c>
      <c r="E12">
        <v>1</v>
      </c>
    </row>
    <row r="13" spans="1:5" x14ac:dyDescent="0.25">
      <c r="A13">
        <v>12</v>
      </c>
      <c r="B13" t="s">
        <v>45</v>
      </c>
      <c r="C13">
        <v>0</v>
      </c>
      <c r="D13" t="s">
        <v>118</v>
      </c>
      <c r="E13">
        <v>1</v>
      </c>
    </row>
    <row r="14" spans="1:5" x14ac:dyDescent="0.25">
      <c r="A14">
        <v>13</v>
      </c>
      <c r="B14" t="s">
        <v>11</v>
      </c>
      <c r="C14">
        <v>20</v>
      </c>
      <c r="D14" t="s">
        <v>118</v>
      </c>
      <c r="E14">
        <v>1</v>
      </c>
    </row>
    <row r="15" spans="1:5" x14ac:dyDescent="0.25">
      <c r="A15">
        <v>14</v>
      </c>
      <c r="B15" t="s">
        <v>46</v>
      </c>
      <c r="C15">
        <v>8</v>
      </c>
      <c r="D15" t="s">
        <v>118</v>
      </c>
      <c r="E15">
        <v>1</v>
      </c>
    </row>
    <row r="16" spans="1:5" x14ac:dyDescent="0.25">
      <c r="A16">
        <v>15</v>
      </c>
      <c r="B16" t="s">
        <v>47</v>
      </c>
      <c r="C16">
        <v>0</v>
      </c>
      <c r="D16" t="s">
        <v>118</v>
      </c>
      <c r="E16">
        <v>1</v>
      </c>
    </row>
    <row r="17" spans="1:5" x14ac:dyDescent="0.25">
      <c r="A17">
        <v>16</v>
      </c>
      <c r="B17" t="s">
        <v>48</v>
      </c>
      <c r="C17">
        <v>6</v>
      </c>
      <c r="D17" t="s">
        <v>118</v>
      </c>
      <c r="E17">
        <v>1</v>
      </c>
    </row>
    <row r="18" spans="1:5" x14ac:dyDescent="0.25">
      <c r="A18">
        <v>1</v>
      </c>
      <c r="B18" t="s">
        <v>37</v>
      </c>
      <c r="C18">
        <v>1624</v>
      </c>
      <c r="D18" t="s">
        <v>12</v>
      </c>
      <c r="E18">
        <v>2</v>
      </c>
    </row>
    <row r="19" spans="1:5" x14ac:dyDescent="0.25">
      <c r="A19">
        <v>2</v>
      </c>
      <c r="B19" t="s">
        <v>38</v>
      </c>
      <c r="C19">
        <v>142</v>
      </c>
      <c r="D19" t="s">
        <v>12</v>
      </c>
      <c r="E19">
        <v>2</v>
      </c>
    </row>
    <row r="20" spans="1:5" x14ac:dyDescent="0.25">
      <c r="A20">
        <v>3</v>
      </c>
      <c r="B20" t="s">
        <v>39</v>
      </c>
      <c r="C20">
        <v>72</v>
      </c>
      <c r="D20" t="s">
        <v>12</v>
      </c>
      <c r="E20">
        <v>2</v>
      </c>
    </row>
    <row r="21" spans="1:5" x14ac:dyDescent="0.25">
      <c r="A21">
        <v>4</v>
      </c>
      <c r="B21" t="s">
        <v>40</v>
      </c>
      <c r="C21">
        <v>0</v>
      </c>
      <c r="D21" t="s">
        <v>12</v>
      </c>
      <c r="E21">
        <v>2</v>
      </c>
    </row>
    <row r="22" spans="1:5" x14ac:dyDescent="0.25">
      <c r="A22">
        <v>5</v>
      </c>
      <c r="B22" t="s">
        <v>41</v>
      </c>
      <c r="C22">
        <v>0</v>
      </c>
      <c r="D22" t="s">
        <v>12</v>
      </c>
      <c r="E22">
        <v>2</v>
      </c>
    </row>
    <row r="23" spans="1:5" x14ac:dyDescent="0.25">
      <c r="A23">
        <v>6</v>
      </c>
      <c r="B23" t="s">
        <v>49</v>
      </c>
      <c r="C23">
        <v>0</v>
      </c>
      <c r="D23" t="s">
        <v>12</v>
      </c>
      <c r="E23">
        <v>2</v>
      </c>
    </row>
    <row r="24" spans="1:5" x14ac:dyDescent="0.25">
      <c r="A24">
        <v>7</v>
      </c>
      <c r="B24" t="s">
        <v>119</v>
      </c>
      <c r="C24">
        <v>0</v>
      </c>
      <c r="D24" t="s">
        <v>12</v>
      </c>
      <c r="E24">
        <v>2</v>
      </c>
    </row>
    <row r="25" spans="1:5" x14ac:dyDescent="0.25">
      <c r="A25">
        <v>8</v>
      </c>
      <c r="B25" t="s">
        <v>4</v>
      </c>
      <c r="C25">
        <v>0</v>
      </c>
      <c r="D25" t="s">
        <v>12</v>
      </c>
      <c r="E25">
        <v>2</v>
      </c>
    </row>
    <row r="26" spans="1:5" x14ac:dyDescent="0.25">
      <c r="A26">
        <v>9</v>
      </c>
      <c r="B26" t="s">
        <v>42</v>
      </c>
      <c r="C26">
        <v>3</v>
      </c>
      <c r="D26" t="s">
        <v>12</v>
      </c>
      <c r="E26">
        <v>2</v>
      </c>
    </row>
    <row r="27" spans="1:5" x14ac:dyDescent="0.25">
      <c r="A27">
        <v>10</v>
      </c>
      <c r="B27" t="s">
        <v>43</v>
      </c>
      <c r="C27">
        <v>2</v>
      </c>
      <c r="D27" t="s">
        <v>12</v>
      </c>
      <c r="E27">
        <v>2</v>
      </c>
    </row>
    <row r="28" spans="1:5" x14ac:dyDescent="0.25">
      <c r="A28">
        <v>11</v>
      </c>
      <c r="B28" t="s">
        <v>44</v>
      </c>
      <c r="C28">
        <v>737</v>
      </c>
      <c r="D28" t="s">
        <v>12</v>
      </c>
      <c r="E28">
        <v>2</v>
      </c>
    </row>
    <row r="29" spans="1:5" x14ac:dyDescent="0.25">
      <c r="A29">
        <v>12</v>
      </c>
      <c r="B29" t="s">
        <v>45</v>
      </c>
      <c r="C29">
        <v>0</v>
      </c>
      <c r="D29" t="s">
        <v>12</v>
      </c>
      <c r="E29">
        <v>2</v>
      </c>
    </row>
    <row r="30" spans="1:5" x14ac:dyDescent="0.25">
      <c r="A30">
        <v>13</v>
      </c>
      <c r="B30" t="s">
        <v>11</v>
      </c>
      <c r="C30">
        <v>0</v>
      </c>
      <c r="D30" t="s">
        <v>12</v>
      </c>
      <c r="E30">
        <v>2</v>
      </c>
    </row>
    <row r="31" spans="1:5" x14ac:dyDescent="0.25">
      <c r="A31">
        <v>14</v>
      </c>
      <c r="B31" t="s">
        <v>46</v>
      </c>
      <c r="C31">
        <v>8</v>
      </c>
      <c r="D31" t="s">
        <v>12</v>
      </c>
      <c r="E31">
        <v>2</v>
      </c>
    </row>
    <row r="32" spans="1:5" x14ac:dyDescent="0.25">
      <c r="A32">
        <v>15</v>
      </c>
      <c r="B32" t="s">
        <v>47</v>
      </c>
      <c r="C32">
        <v>0</v>
      </c>
      <c r="D32" t="s">
        <v>12</v>
      </c>
      <c r="E32">
        <v>2</v>
      </c>
    </row>
    <row r="33" spans="1:5" x14ac:dyDescent="0.25">
      <c r="A33">
        <v>16</v>
      </c>
      <c r="B33" t="s">
        <v>48</v>
      </c>
      <c r="C33">
        <v>0</v>
      </c>
      <c r="D33" t="s">
        <v>12</v>
      </c>
      <c r="E33">
        <v>2</v>
      </c>
    </row>
    <row r="34" spans="1:5" x14ac:dyDescent="0.25">
      <c r="A34">
        <v>1</v>
      </c>
      <c r="B34" t="s">
        <v>37</v>
      </c>
      <c r="C34">
        <v>814</v>
      </c>
      <c r="D34" t="s">
        <v>97</v>
      </c>
      <c r="E34">
        <v>3</v>
      </c>
    </row>
    <row r="35" spans="1:5" x14ac:dyDescent="0.25">
      <c r="A35">
        <v>2</v>
      </c>
      <c r="B35" t="s">
        <v>38</v>
      </c>
      <c r="C35">
        <v>52</v>
      </c>
      <c r="D35" t="s">
        <v>97</v>
      </c>
      <c r="E35">
        <v>3</v>
      </c>
    </row>
    <row r="36" spans="1:5" x14ac:dyDescent="0.25">
      <c r="A36">
        <v>3</v>
      </c>
      <c r="B36" t="s">
        <v>39</v>
      </c>
      <c r="C36">
        <v>31</v>
      </c>
      <c r="D36" t="s">
        <v>97</v>
      </c>
      <c r="E36">
        <v>3</v>
      </c>
    </row>
    <row r="37" spans="1:5" x14ac:dyDescent="0.25">
      <c r="A37">
        <v>4</v>
      </c>
      <c r="B37" t="s">
        <v>40</v>
      </c>
      <c r="C37">
        <v>0</v>
      </c>
      <c r="D37" t="s">
        <v>97</v>
      </c>
      <c r="E37">
        <v>3</v>
      </c>
    </row>
    <row r="38" spans="1:5" x14ac:dyDescent="0.25">
      <c r="A38">
        <v>5</v>
      </c>
      <c r="B38" t="s">
        <v>41</v>
      </c>
      <c r="C38">
        <v>0</v>
      </c>
      <c r="D38" t="s">
        <v>97</v>
      </c>
      <c r="E38">
        <v>3</v>
      </c>
    </row>
    <row r="39" spans="1:5" x14ac:dyDescent="0.25">
      <c r="A39">
        <v>6</v>
      </c>
      <c r="B39" t="s">
        <v>49</v>
      </c>
      <c r="C39">
        <v>0</v>
      </c>
      <c r="D39" t="s">
        <v>97</v>
      </c>
      <c r="E39">
        <v>3</v>
      </c>
    </row>
    <row r="40" spans="1:5" x14ac:dyDescent="0.25">
      <c r="A40">
        <v>7</v>
      </c>
      <c r="B40" t="s">
        <v>119</v>
      </c>
      <c r="C40">
        <v>0</v>
      </c>
      <c r="D40" t="s">
        <v>97</v>
      </c>
      <c r="E40">
        <v>3</v>
      </c>
    </row>
    <row r="41" spans="1:5" x14ac:dyDescent="0.25">
      <c r="A41">
        <v>8</v>
      </c>
      <c r="B41" t="s">
        <v>4</v>
      </c>
      <c r="C41">
        <v>0</v>
      </c>
      <c r="D41" t="s">
        <v>97</v>
      </c>
      <c r="E41">
        <v>3</v>
      </c>
    </row>
    <row r="42" spans="1:5" x14ac:dyDescent="0.25">
      <c r="A42">
        <v>9</v>
      </c>
      <c r="B42" t="s">
        <v>42</v>
      </c>
      <c r="C42">
        <v>0</v>
      </c>
      <c r="D42" t="s">
        <v>97</v>
      </c>
      <c r="E42">
        <v>3</v>
      </c>
    </row>
    <row r="43" spans="1:5" x14ac:dyDescent="0.25">
      <c r="A43">
        <v>10</v>
      </c>
      <c r="B43" t="s">
        <v>43</v>
      </c>
      <c r="C43">
        <v>0</v>
      </c>
      <c r="D43" t="s">
        <v>97</v>
      </c>
      <c r="E43">
        <v>3</v>
      </c>
    </row>
    <row r="44" spans="1:5" x14ac:dyDescent="0.25">
      <c r="A44">
        <v>11</v>
      </c>
      <c r="B44" t="s">
        <v>44</v>
      </c>
      <c r="C44">
        <v>16</v>
      </c>
      <c r="D44" t="s">
        <v>97</v>
      </c>
      <c r="E44">
        <v>3</v>
      </c>
    </row>
    <row r="45" spans="1:5" x14ac:dyDescent="0.25">
      <c r="A45">
        <v>12</v>
      </c>
      <c r="B45" t="s">
        <v>45</v>
      </c>
      <c r="C45">
        <v>0</v>
      </c>
      <c r="D45" t="s">
        <v>97</v>
      </c>
      <c r="E45">
        <v>3</v>
      </c>
    </row>
    <row r="46" spans="1:5" x14ac:dyDescent="0.25">
      <c r="A46">
        <v>13</v>
      </c>
      <c r="B46" t="s">
        <v>11</v>
      </c>
      <c r="C46">
        <v>0</v>
      </c>
      <c r="D46" t="s">
        <v>97</v>
      </c>
      <c r="E46">
        <v>3</v>
      </c>
    </row>
    <row r="47" spans="1:5" x14ac:dyDescent="0.25">
      <c r="A47">
        <v>14</v>
      </c>
      <c r="B47" t="s">
        <v>46</v>
      </c>
      <c r="C47">
        <v>0</v>
      </c>
      <c r="D47" t="s">
        <v>97</v>
      </c>
      <c r="E47">
        <v>3</v>
      </c>
    </row>
    <row r="48" spans="1:5" x14ac:dyDescent="0.25">
      <c r="A48">
        <v>15</v>
      </c>
      <c r="B48" t="s">
        <v>47</v>
      </c>
      <c r="C48">
        <v>0</v>
      </c>
      <c r="D48" t="s">
        <v>97</v>
      </c>
      <c r="E48">
        <v>3</v>
      </c>
    </row>
    <row r="49" spans="1:5" x14ac:dyDescent="0.25">
      <c r="A49">
        <v>16</v>
      </c>
      <c r="B49" t="s">
        <v>48</v>
      </c>
      <c r="C49">
        <v>0</v>
      </c>
      <c r="D49" t="s">
        <v>97</v>
      </c>
      <c r="E49">
        <v>3</v>
      </c>
    </row>
    <row r="50" spans="1:5" x14ac:dyDescent="0.25">
      <c r="A50">
        <v>1</v>
      </c>
      <c r="B50" t="s">
        <v>37</v>
      </c>
      <c r="C50">
        <v>994</v>
      </c>
      <c r="D50" t="s">
        <v>87</v>
      </c>
      <c r="E50">
        <v>4</v>
      </c>
    </row>
    <row r="51" spans="1:5" x14ac:dyDescent="0.25">
      <c r="A51">
        <v>2</v>
      </c>
      <c r="B51" t="s">
        <v>38</v>
      </c>
      <c r="C51">
        <v>68</v>
      </c>
      <c r="D51" t="s">
        <v>87</v>
      </c>
      <c r="E51">
        <v>4</v>
      </c>
    </row>
    <row r="52" spans="1:5" x14ac:dyDescent="0.25">
      <c r="A52">
        <v>3</v>
      </c>
      <c r="B52" t="s">
        <v>39</v>
      </c>
      <c r="C52">
        <v>104</v>
      </c>
      <c r="D52" t="s">
        <v>87</v>
      </c>
      <c r="E52">
        <v>4</v>
      </c>
    </row>
    <row r="53" spans="1:5" x14ac:dyDescent="0.25">
      <c r="A53">
        <v>4</v>
      </c>
      <c r="B53" t="s">
        <v>40</v>
      </c>
      <c r="C53">
        <v>0</v>
      </c>
      <c r="D53" t="s">
        <v>87</v>
      </c>
      <c r="E53">
        <v>4</v>
      </c>
    </row>
    <row r="54" spans="1:5" x14ac:dyDescent="0.25">
      <c r="A54">
        <v>5</v>
      </c>
      <c r="B54" t="s">
        <v>41</v>
      </c>
      <c r="C54">
        <v>0</v>
      </c>
      <c r="D54" t="s">
        <v>87</v>
      </c>
      <c r="E54">
        <v>4</v>
      </c>
    </row>
    <row r="55" spans="1:5" x14ac:dyDescent="0.25">
      <c r="A55">
        <v>6</v>
      </c>
      <c r="B55" t="s">
        <v>49</v>
      </c>
      <c r="C55">
        <v>0</v>
      </c>
      <c r="D55" t="s">
        <v>87</v>
      </c>
      <c r="E55">
        <v>4</v>
      </c>
    </row>
    <row r="56" spans="1:5" x14ac:dyDescent="0.25">
      <c r="A56">
        <v>7</v>
      </c>
      <c r="B56" t="s">
        <v>119</v>
      </c>
      <c r="C56">
        <v>0</v>
      </c>
      <c r="D56" t="s">
        <v>87</v>
      </c>
      <c r="E56">
        <v>4</v>
      </c>
    </row>
    <row r="57" spans="1:5" x14ac:dyDescent="0.25">
      <c r="A57">
        <v>8</v>
      </c>
      <c r="B57" t="s">
        <v>4</v>
      </c>
      <c r="C57">
        <v>0</v>
      </c>
      <c r="D57" t="s">
        <v>87</v>
      </c>
      <c r="E57">
        <v>4</v>
      </c>
    </row>
    <row r="58" spans="1:5" x14ac:dyDescent="0.25">
      <c r="A58">
        <v>9</v>
      </c>
      <c r="B58" t="s">
        <v>42</v>
      </c>
      <c r="C58">
        <v>5</v>
      </c>
      <c r="D58" t="s">
        <v>87</v>
      </c>
      <c r="E58">
        <v>4</v>
      </c>
    </row>
    <row r="59" spans="1:5" x14ac:dyDescent="0.25">
      <c r="A59">
        <v>10</v>
      </c>
      <c r="B59" t="s">
        <v>43</v>
      </c>
      <c r="C59">
        <v>0</v>
      </c>
      <c r="D59" t="s">
        <v>87</v>
      </c>
      <c r="E59">
        <v>4</v>
      </c>
    </row>
    <row r="60" spans="1:5" x14ac:dyDescent="0.25">
      <c r="A60">
        <v>11</v>
      </c>
      <c r="B60" t="s">
        <v>44</v>
      </c>
      <c r="C60">
        <v>160</v>
      </c>
      <c r="D60" t="s">
        <v>87</v>
      </c>
      <c r="E60">
        <v>4</v>
      </c>
    </row>
    <row r="61" spans="1:5" x14ac:dyDescent="0.25">
      <c r="A61">
        <v>12</v>
      </c>
      <c r="B61" t="s">
        <v>45</v>
      </c>
      <c r="C61">
        <v>0</v>
      </c>
      <c r="D61" t="s">
        <v>87</v>
      </c>
      <c r="E61">
        <v>4</v>
      </c>
    </row>
    <row r="62" spans="1:5" x14ac:dyDescent="0.25">
      <c r="A62">
        <v>13</v>
      </c>
      <c r="B62" t="s">
        <v>11</v>
      </c>
      <c r="C62">
        <v>0</v>
      </c>
      <c r="D62" t="s">
        <v>87</v>
      </c>
      <c r="E62">
        <v>4</v>
      </c>
    </row>
    <row r="63" spans="1:5" x14ac:dyDescent="0.25">
      <c r="A63">
        <v>14</v>
      </c>
      <c r="B63" t="s">
        <v>46</v>
      </c>
      <c r="C63">
        <v>0</v>
      </c>
      <c r="D63" t="s">
        <v>87</v>
      </c>
      <c r="E63">
        <v>4</v>
      </c>
    </row>
    <row r="64" spans="1:5" x14ac:dyDescent="0.25">
      <c r="A64">
        <v>15</v>
      </c>
      <c r="B64" t="s">
        <v>47</v>
      </c>
      <c r="C64">
        <v>0</v>
      </c>
      <c r="D64" t="s">
        <v>87</v>
      </c>
      <c r="E64">
        <v>4</v>
      </c>
    </row>
    <row r="65" spans="1:5" x14ac:dyDescent="0.25">
      <c r="A65">
        <v>16</v>
      </c>
      <c r="B65" t="s">
        <v>48</v>
      </c>
      <c r="C65">
        <v>0</v>
      </c>
      <c r="D65" t="s">
        <v>87</v>
      </c>
      <c r="E65">
        <v>4</v>
      </c>
    </row>
    <row r="66" spans="1:5" x14ac:dyDescent="0.25">
      <c r="A66">
        <v>1</v>
      </c>
      <c r="B66" t="s">
        <v>37</v>
      </c>
      <c r="C66">
        <v>213</v>
      </c>
      <c r="D66" t="s">
        <v>120</v>
      </c>
      <c r="E66">
        <v>5</v>
      </c>
    </row>
    <row r="67" spans="1:5" x14ac:dyDescent="0.25">
      <c r="A67">
        <v>2</v>
      </c>
      <c r="B67" t="s">
        <v>38</v>
      </c>
      <c r="C67">
        <v>20</v>
      </c>
      <c r="D67" t="s">
        <v>120</v>
      </c>
      <c r="E67">
        <v>5</v>
      </c>
    </row>
    <row r="68" spans="1:5" x14ac:dyDescent="0.25">
      <c r="A68">
        <v>3</v>
      </c>
      <c r="B68" t="s">
        <v>39</v>
      </c>
      <c r="C68">
        <v>0</v>
      </c>
      <c r="D68" t="s">
        <v>120</v>
      </c>
      <c r="E68">
        <v>5</v>
      </c>
    </row>
    <row r="69" spans="1:5" x14ac:dyDescent="0.25">
      <c r="A69">
        <v>4</v>
      </c>
      <c r="B69" t="s">
        <v>40</v>
      </c>
      <c r="C69">
        <v>0</v>
      </c>
      <c r="D69" t="s">
        <v>120</v>
      </c>
      <c r="E69">
        <v>5</v>
      </c>
    </row>
    <row r="70" spans="1:5" x14ac:dyDescent="0.25">
      <c r="A70">
        <v>5</v>
      </c>
      <c r="B70" t="s">
        <v>41</v>
      </c>
      <c r="C70">
        <v>0</v>
      </c>
      <c r="D70" t="s">
        <v>120</v>
      </c>
      <c r="E70">
        <v>5</v>
      </c>
    </row>
    <row r="71" spans="1:5" x14ac:dyDescent="0.25">
      <c r="A71">
        <v>6</v>
      </c>
      <c r="B71" t="s">
        <v>49</v>
      </c>
      <c r="C71">
        <v>0</v>
      </c>
      <c r="D71" t="s">
        <v>120</v>
      </c>
      <c r="E71">
        <v>5</v>
      </c>
    </row>
    <row r="72" spans="1:5" x14ac:dyDescent="0.25">
      <c r="A72">
        <v>7</v>
      </c>
      <c r="B72" t="s">
        <v>119</v>
      </c>
      <c r="C72">
        <v>0</v>
      </c>
      <c r="D72" t="s">
        <v>120</v>
      </c>
      <c r="E72">
        <v>5</v>
      </c>
    </row>
    <row r="73" spans="1:5" x14ac:dyDescent="0.25">
      <c r="A73">
        <v>8</v>
      </c>
      <c r="B73" t="s">
        <v>4</v>
      </c>
      <c r="C73">
        <v>0</v>
      </c>
      <c r="D73" t="s">
        <v>120</v>
      </c>
      <c r="E73">
        <v>5</v>
      </c>
    </row>
    <row r="74" spans="1:5" x14ac:dyDescent="0.25">
      <c r="A74">
        <v>9</v>
      </c>
      <c r="B74" t="s">
        <v>42</v>
      </c>
      <c r="C74">
        <v>0</v>
      </c>
      <c r="D74" t="s">
        <v>120</v>
      </c>
      <c r="E74">
        <v>5</v>
      </c>
    </row>
    <row r="75" spans="1:5" x14ac:dyDescent="0.25">
      <c r="A75">
        <v>10</v>
      </c>
      <c r="B75" t="s">
        <v>43</v>
      </c>
      <c r="C75">
        <v>0</v>
      </c>
      <c r="D75" t="s">
        <v>120</v>
      </c>
      <c r="E75">
        <v>5</v>
      </c>
    </row>
    <row r="76" spans="1:5" x14ac:dyDescent="0.25">
      <c r="A76">
        <v>11</v>
      </c>
      <c r="B76" t="s">
        <v>44</v>
      </c>
      <c r="C76">
        <v>154</v>
      </c>
      <c r="D76" t="s">
        <v>120</v>
      </c>
      <c r="E76">
        <v>5</v>
      </c>
    </row>
    <row r="77" spans="1:5" x14ac:dyDescent="0.25">
      <c r="A77">
        <v>12</v>
      </c>
      <c r="B77" t="s">
        <v>45</v>
      </c>
      <c r="C77">
        <v>0</v>
      </c>
      <c r="D77" t="s">
        <v>120</v>
      </c>
      <c r="E77">
        <v>5</v>
      </c>
    </row>
    <row r="78" spans="1:5" x14ac:dyDescent="0.25">
      <c r="A78">
        <v>13</v>
      </c>
      <c r="B78" t="s">
        <v>11</v>
      </c>
      <c r="C78">
        <v>0</v>
      </c>
      <c r="D78" t="s">
        <v>120</v>
      </c>
      <c r="E78">
        <v>5</v>
      </c>
    </row>
    <row r="79" spans="1:5" x14ac:dyDescent="0.25">
      <c r="A79">
        <v>14</v>
      </c>
      <c r="B79" t="s">
        <v>46</v>
      </c>
      <c r="C79">
        <v>1</v>
      </c>
      <c r="D79" t="s">
        <v>120</v>
      </c>
      <c r="E79">
        <v>5</v>
      </c>
    </row>
    <row r="80" spans="1:5" x14ac:dyDescent="0.25">
      <c r="A80">
        <v>15</v>
      </c>
      <c r="B80" t="s">
        <v>47</v>
      </c>
      <c r="C80">
        <v>0</v>
      </c>
      <c r="D80" t="s">
        <v>120</v>
      </c>
      <c r="E80">
        <v>5</v>
      </c>
    </row>
    <row r="81" spans="1:5" x14ac:dyDescent="0.25">
      <c r="A81">
        <v>16</v>
      </c>
      <c r="B81" t="s">
        <v>48</v>
      </c>
      <c r="C81">
        <v>0</v>
      </c>
      <c r="D81" t="s">
        <v>120</v>
      </c>
      <c r="E81">
        <v>5</v>
      </c>
    </row>
    <row r="82" spans="1:5" x14ac:dyDescent="0.25">
      <c r="A82">
        <v>1</v>
      </c>
      <c r="B82" t="s">
        <v>37</v>
      </c>
      <c r="C82">
        <v>0</v>
      </c>
      <c r="D82" t="s">
        <v>42</v>
      </c>
      <c r="E82">
        <v>6</v>
      </c>
    </row>
    <row r="83" spans="1:5" x14ac:dyDescent="0.25">
      <c r="A83">
        <v>2</v>
      </c>
      <c r="B83" t="s">
        <v>38</v>
      </c>
      <c r="C83">
        <v>0</v>
      </c>
      <c r="D83" t="s">
        <v>42</v>
      </c>
      <c r="E83">
        <v>6</v>
      </c>
    </row>
    <row r="84" spans="1:5" x14ac:dyDescent="0.25">
      <c r="A84">
        <v>3</v>
      </c>
      <c r="B84" t="s">
        <v>39</v>
      </c>
      <c r="C84">
        <v>0</v>
      </c>
      <c r="D84" t="s">
        <v>42</v>
      </c>
      <c r="E84">
        <v>6</v>
      </c>
    </row>
    <row r="85" spans="1:5" x14ac:dyDescent="0.25">
      <c r="A85">
        <v>4</v>
      </c>
      <c r="B85" t="s">
        <v>40</v>
      </c>
      <c r="C85">
        <v>0</v>
      </c>
      <c r="D85" t="s">
        <v>42</v>
      </c>
      <c r="E85">
        <v>6</v>
      </c>
    </row>
    <row r="86" spans="1:5" x14ac:dyDescent="0.25">
      <c r="A86">
        <v>5</v>
      </c>
      <c r="B86" t="s">
        <v>41</v>
      </c>
      <c r="C86">
        <v>0</v>
      </c>
      <c r="D86" t="s">
        <v>42</v>
      </c>
      <c r="E86">
        <v>6</v>
      </c>
    </row>
    <row r="87" spans="1:5" x14ac:dyDescent="0.25">
      <c r="A87">
        <v>6</v>
      </c>
      <c r="B87" t="s">
        <v>49</v>
      </c>
      <c r="C87">
        <v>0</v>
      </c>
      <c r="D87" t="s">
        <v>42</v>
      </c>
      <c r="E87">
        <v>6</v>
      </c>
    </row>
    <row r="88" spans="1:5" x14ac:dyDescent="0.25">
      <c r="A88">
        <v>7</v>
      </c>
      <c r="B88" t="s">
        <v>119</v>
      </c>
      <c r="C88">
        <v>0</v>
      </c>
      <c r="D88" t="s">
        <v>42</v>
      </c>
      <c r="E88">
        <v>6</v>
      </c>
    </row>
    <row r="89" spans="1:5" x14ac:dyDescent="0.25">
      <c r="A89">
        <v>8</v>
      </c>
      <c r="B89" t="s">
        <v>4</v>
      </c>
      <c r="C89">
        <v>0</v>
      </c>
      <c r="D89" t="s">
        <v>42</v>
      </c>
      <c r="E89">
        <v>6</v>
      </c>
    </row>
    <row r="90" spans="1:5" x14ac:dyDescent="0.25">
      <c r="A90">
        <v>9</v>
      </c>
      <c r="B90" t="s">
        <v>42</v>
      </c>
      <c r="C90">
        <v>7</v>
      </c>
      <c r="D90" t="s">
        <v>42</v>
      </c>
      <c r="E90">
        <v>6</v>
      </c>
    </row>
    <row r="91" spans="1:5" x14ac:dyDescent="0.25">
      <c r="A91">
        <v>10</v>
      </c>
      <c r="B91" t="s">
        <v>43</v>
      </c>
      <c r="C91">
        <v>0</v>
      </c>
      <c r="D91" t="s">
        <v>42</v>
      </c>
      <c r="E91">
        <v>6</v>
      </c>
    </row>
    <row r="92" spans="1:5" x14ac:dyDescent="0.25">
      <c r="A92">
        <v>11</v>
      </c>
      <c r="B92" t="s">
        <v>44</v>
      </c>
      <c r="C92">
        <v>42</v>
      </c>
      <c r="D92" t="s">
        <v>42</v>
      </c>
      <c r="E92">
        <v>6</v>
      </c>
    </row>
    <row r="93" spans="1:5" x14ac:dyDescent="0.25">
      <c r="A93">
        <v>12</v>
      </c>
      <c r="B93" t="s">
        <v>45</v>
      </c>
      <c r="C93">
        <v>0</v>
      </c>
      <c r="D93" t="s">
        <v>42</v>
      </c>
      <c r="E93">
        <v>6</v>
      </c>
    </row>
    <row r="94" spans="1:5" x14ac:dyDescent="0.25">
      <c r="A94">
        <v>13</v>
      </c>
      <c r="B94" t="s">
        <v>11</v>
      </c>
      <c r="C94">
        <v>0</v>
      </c>
      <c r="D94" t="s">
        <v>42</v>
      </c>
      <c r="E94">
        <v>6</v>
      </c>
    </row>
    <row r="95" spans="1:5" x14ac:dyDescent="0.25">
      <c r="A95">
        <v>14</v>
      </c>
      <c r="B95" t="s">
        <v>46</v>
      </c>
      <c r="C95">
        <v>0</v>
      </c>
      <c r="D95" t="s">
        <v>42</v>
      </c>
      <c r="E95">
        <v>6</v>
      </c>
    </row>
    <row r="96" spans="1:5" x14ac:dyDescent="0.25">
      <c r="A96">
        <v>15</v>
      </c>
      <c r="B96" t="s">
        <v>47</v>
      </c>
      <c r="C96">
        <v>0</v>
      </c>
      <c r="D96" t="s">
        <v>42</v>
      </c>
      <c r="E96">
        <v>6</v>
      </c>
    </row>
    <row r="97" spans="1:5" x14ac:dyDescent="0.25">
      <c r="A97">
        <v>16</v>
      </c>
      <c r="B97" t="s">
        <v>48</v>
      </c>
      <c r="C97">
        <v>0</v>
      </c>
      <c r="D97" t="s">
        <v>42</v>
      </c>
      <c r="E97">
        <v>6</v>
      </c>
    </row>
    <row r="98" spans="1:5" x14ac:dyDescent="0.25">
      <c r="A98">
        <v>1</v>
      </c>
      <c r="B98" t="s">
        <v>37</v>
      </c>
      <c r="C98">
        <v>0</v>
      </c>
      <c r="D98" t="s">
        <v>4</v>
      </c>
      <c r="E98">
        <v>7</v>
      </c>
    </row>
    <row r="99" spans="1:5" x14ac:dyDescent="0.25">
      <c r="A99">
        <v>2</v>
      </c>
      <c r="B99" t="s">
        <v>38</v>
      </c>
      <c r="C99">
        <v>0</v>
      </c>
      <c r="D99" t="s">
        <v>4</v>
      </c>
      <c r="E99">
        <v>7</v>
      </c>
    </row>
    <row r="100" spans="1:5" x14ac:dyDescent="0.25">
      <c r="A100">
        <v>3</v>
      </c>
      <c r="B100" t="s">
        <v>39</v>
      </c>
      <c r="C100">
        <v>0</v>
      </c>
      <c r="D100" t="s">
        <v>4</v>
      </c>
      <c r="E100">
        <v>7</v>
      </c>
    </row>
    <row r="101" spans="1:5" x14ac:dyDescent="0.25">
      <c r="A101">
        <v>4</v>
      </c>
      <c r="B101" t="s">
        <v>40</v>
      </c>
      <c r="C101">
        <v>0</v>
      </c>
      <c r="D101" t="s">
        <v>4</v>
      </c>
      <c r="E101">
        <v>7</v>
      </c>
    </row>
    <row r="102" spans="1:5" x14ac:dyDescent="0.25">
      <c r="A102">
        <v>5</v>
      </c>
      <c r="B102" t="s">
        <v>41</v>
      </c>
      <c r="C102">
        <v>0</v>
      </c>
      <c r="D102" t="s">
        <v>4</v>
      </c>
      <c r="E102">
        <v>7</v>
      </c>
    </row>
    <row r="103" spans="1:5" x14ac:dyDescent="0.25">
      <c r="A103">
        <v>6</v>
      </c>
      <c r="B103" t="s">
        <v>49</v>
      </c>
      <c r="C103">
        <v>0</v>
      </c>
      <c r="D103" t="s">
        <v>4</v>
      </c>
      <c r="E103">
        <v>7</v>
      </c>
    </row>
    <row r="104" spans="1:5" x14ac:dyDescent="0.25">
      <c r="A104">
        <v>7</v>
      </c>
      <c r="B104" t="s">
        <v>119</v>
      </c>
      <c r="C104">
        <v>0</v>
      </c>
      <c r="D104" t="s">
        <v>4</v>
      </c>
      <c r="E104">
        <v>7</v>
      </c>
    </row>
    <row r="105" spans="1:5" x14ac:dyDescent="0.2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25">
      <c r="A106">
        <v>9</v>
      </c>
      <c r="B106" t="s">
        <v>42</v>
      </c>
      <c r="C106">
        <v>0</v>
      </c>
      <c r="D106" t="s">
        <v>4</v>
      </c>
      <c r="E106">
        <v>7</v>
      </c>
    </row>
    <row r="107" spans="1:5" x14ac:dyDescent="0.25">
      <c r="A107">
        <v>10</v>
      </c>
      <c r="B107" t="s">
        <v>43</v>
      </c>
      <c r="C107">
        <v>0</v>
      </c>
      <c r="D107" t="s">
        <v>4</v>
      </c>
      <c r="E107">
        <v>7</v>
      </c>
    </row>
    <row r="108" spans="1:5" x14ac:dyDescent="0.25">
      <c r="A108">
        <v>11</v>
      </c>
      <c r="B108" t="s">
        <v>44</v>
      </c>
      <c r="C108">
        <v>0</v>
      </c>
      <c r="D108" t="s">
        <v>4</v>
      </c>
      <c r="E108">
        <v>7</v>
      </c>
    </row>
    <row r="109" spans="1:5" x14ac:dyDescent="0.25">
      <c r="A109">
        <v>12</v>
      </c>
      <c r="B109" t="s">
        <v>45</v>
      </c>
      <c r="C109">
        <v>0</v>
      </c>
      <c r="D109" t="s">
        <v>4</v>
      </c>
      <c r="E109">
        <v>7</v>
      </c>
    </row>
    <row r="110" spans="1:5" x14ac:dyDescent="0.25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25">
      <c r="A111">
        <v>14</v>
      </c>
      <c r="B111" t="s">
        <v>46</v>
      </c>
      <c r="C111">
        <v>0</v>
      </c>
      <c r="D111" t="s">
        <v>4</v>
      </c>
      <c r="E111">
        <v>7</v>
      </c>
    </row>
    <row r="112" spans="1:5" x14ac:dyDescent="0.25">
      <c r="A112">
        <v>15</v>
      </c>
      <c r="B112" t="s">
        <v>47</v>
      </c>
      <c r="C112">
        <v>0</v>
      </c>
      <c r="D112" t="s">
        <v>4</v>
      </c>
      <c r="E112">
        <v>7</v>
      </c>
    </row>
    <row r="113" spans="1:5" x14ac:dyDescent="0.25">
      <c r="A113">
        <v>16</v>
      </c>
      <c r="B113" t="s">
        <v>48</v>
      </c>
      <c r="C113">
        <v>0</v>
      </c>
      <c r="D113" t="s">
        <v>4</v>
      </c>
      <c r="E113">
        <v>7</v>
      </c>
    </row>
    <row r="114" spans="1:5" x14ac:dyDescent="0.25">
      <c r="A114">
        <v>1</v>
      </c>
      <c r="B114" t="s">
        <v>37</v>
      </c>
      <c r="C114" s="2">
        <v>0</v>
      </c>
      <c r="D114" t="s">
        <v>45</v>
      </c>
      <c r="E114">
        <v>8</v>
      </c>
    </row>
    <row r="115" spans="1:5" x14ac:dyDescent="0.25">
      <c r="A115">
        <v>2</v>
      </c>
      <c r="B115" t="s">
        <v>38</v>
      </c>
      <c r="C115" s="2">
        <v>0</v>
      </c>
      <c r="D115" s="2" t="s">
        <v>45</v>
      </c>
      <c r="E115">
        <v>8</v>
      </c>
    </row>
    <row r="116" spans="1:5" x14ac:dyDescent="0.25">
      <c r="A116">
        <v>3</v>
      </c>
      <c r="B116" t="s">
        <v>39</v>
      </c>
      <c r="C116" s="2">
        <v>0</v>
      </c>
      <c r="D116" s="2" t="s">
        <v>45</v>
      </c>
      <c r="E116">
        <v>8</v>
      </c>
    </row>
    <row r="117" spans="1:5" x14ac:dyDescent="0.25">
      <c r="A117">
        <v>4</v>
      </c>
      <c r="B117" t="s">
        <v>40</v>
      </c>
      <c r="C117" s="2">
        <v>0</v>
      </c>
      <c r="D117" s="2" t="s">
        <v>45</v>
      </c>
      <c r="E117">
        <v>8</v>
      </c>
    </row>
    <row r="118" spans="1:5" x14ac:dyDescent="0.25">
      <c r="A118">
        <v>5</v>
      </c>
      <c r="B118" t="s">
        <v>41</v>
      </c>
      <c r="C118" s="2">
        <v>0</v>
      </c>
      <c r="D118" s="2" t="s">
        <v>45</v>
      </c>
      <c r="E118">
        <v>8</v>
      </c>
    </row>
    <row r="119" spans="1:5" x14ac:dyDescent="0.25">
      <c r="A119">
        <v>6</v>
      </c>
      <c r="B119" t="s">
        <v>49</v>
      </c>
      <c r="C119" s="2">
        <v>0</v>
      </c>
      <c r="D119" s="2" t="s">
        <v>45</v>
      </c>
      <c r="E119">
        <v>8</v>
      </c>
    </row>
    <row r="120" spans="1:5" x14ac:dyDescent="0.25">
      <c r="A120">
        <v>7</v>
      </c>
      <c r="B120" t="s">
        <v>119</v>
      </c>
      <c r="C120" s="2">
        <v>0</v>
      </c>
      <c r="D120" s="2" t="s">
        <v>45</v>
      </c>
      <c r="E120">
        <v>8</v>
      </c>
    </row>
    <row r="121" spans="1:5" x14ac:dyDescent="0.25">
      <c r="A121" s="2">
        <v>8</v>
      </c>
      <c r="B121" s="2" t="s">
        <v>4</v>
      </c>
      <c r="C121" s="2">
        <v>0</v>
      </c>
      <c r="D121" s="2" t="s">
        <v>45</v>
      </c>
      <c r="E121" s="2">
        <v>8</v>
      </c>
    </row>
    <row r="122" spans="1:5" x14ac:dyDescent="0.25">
      <c r="A122" s="2">
        <v>9</v>
      </c>
      <c r="B122" s="2" t="s">
        <v>42</v>
      </c>
      <c r="C122" s="2">
        <v>0</v>
      </c>
      <c r="D122" s="2" t="s">
        <v>45</v>
      </c>
      <c r="E122" s="2">
        <v>8</v>
      </c>
    </row>
    <row r="123" spans="1:5" x14ac:dyDescent="0.25">
      <c r="A123" s="2">
        <v>10</v>
      </c>
      <c r="B123" s="2" t="s">
        <v>43</v>
      </c>
      <c r="C123" s="2">
        <v>0</v>
      </c>
      <c r="D123" s="2" t="s">
        <v>45</v>
      </c>
      <c r="E123" s="2">
        <v>8</v>
      </c>
    </row>
    <row r="124" spans="1:5" x14ac:dyDescent="0.25">
      <c r="A124" s="2">
        <v>11</v>
      </c>
      <c r="B124" s="2" t="s">
        <v>44</v>
      </c>
      <c r="C124" s="2">
        <v>150</v>
      </c>
      <c r="D124" s="2" t="s">
        <v>45</v>
      </c>
      <c r="E124" s="2">
        <v>8</v>
      </c>
    </row>
    <row r="125" spans="1:5" x14ac:dyDescent="0.25">
      <c r="A125" s="2">
        <v>12</v>
      </c>
      <c r="B125" s="2" t="s">
        <v>45</v>
      </c>
      <c r="C125" s="2">
        <v>0</v>
      </c>
      <c r="D125" s="2" t="s">
        <v>45</v>
      </c>
      <c r="E125" s="2">
        <v>8</v>
      </c>
    </row>
    <row r="126" spans="1:5" x14ac:dyDescent="0.25">
      <c r="A126" s="2">
        <v>13</v>
      </c>
      <c r="B126" s="2" t="s">
        <v>11</v>
      </c>
      <c r="C126" s="2">
        <v>0</v>
      </c>
      <c r="D126" s="2" t="s">
        <v>45</v>
      </c>
      <c r="E126" s="2">
        <v>8</v>
      </c>
    </row>
    <row r="127" spans="1:5" x14ac:dyDescent="0.25">
      <c r="A127" s="2">
        <v>14</v>
      </c>
      <c r="B127" s="2" t="s">
        <v>46</v>
      </c>
      <c r="C127" s="2">
        <v>0</v>
      </c>
      <c r="D127" s="2" t="s">
        <v>45</v>
      </c>
      <c r="E127" s="2">
        <v>8</v>
      </c>
    </row>
    <row r="128" spans="1:5" x14ac:dyDescent="0.25">
      <c r="A128" s="2">
        <v>15</v>
      </c>
      <c r="B128" s="2" t="s">
        <v>47</v>
      </c>
      <c r="C128" s="2">
        <v>0</v>
      </c>
      <c r="D128" s="2" t="s">
        <v>45</v>
      </c>
      <c r="E128" s="2">
        <v>8</v>
      </c>
    </row>
    <row r="129" spans="1:5" x14ac:dyDescent="0.25">
      <c r="A129" s="2">
        <v>16</v>
      </c>
      <c r="B129" s="2" t="s">
        <v>48</v>
      </c>
      <c r="C129" s="2">
        <v>0</v>
      </c>
      <c r="D129" s="2" t="s">
        <v>45</v>
      </c>
      <c r="E129" s="2">
        <v>8</v>
      </c>
    </row>
    <row r="130" spans="1:5" x14ac:dyDescent="0.25">
      <c r="A130" s="2">
        <v>1</v>
      </c>
      <c r="B130" s="2" t="s">
        <v>37</v>
      </c>
      <c r="C130" s="2">
        <v>9118</v>
      </c>
      <c r="D130" s="2" t="s">
        <v>86</v>
      </c>
      <c r="E130" s="2">
        <v>9</v>
      </c>
    </row>
    <row r="131" spans="1:5" x14ac:dyDescent="0.25">
      <c r="A131" s="2">
        <v>2</v>
      </c>
      <c r="B131" s="2" t="s">
        <v>38</v>
      </c>
      <c r="C131" s="2">
        <v>445</v>
      </c>
      <c r="D131" s="2" t="s">
        <v>86</v>
      </c>
      <c r="E131" s="2">
        <v>9</v>
      </c>
    </row>
    <row r="132" spans="1:5" x14ac:dyDescent="0.25">
      <c r="A132" s="2">
        <v>3</v>
      </c>
      <c r="B132" s="2" t="s">
        <v>39</v>
      </c>
      <c r="C132" s="2">
        <v>295</v>
      </c>
      <c r="D132" s="2" t="s">
        <v>86</v>
      </c>
      <c r="E132" s="2">
        <v>9</v>
      </c>
    </row>
    <row r="133" spans="1:5" x14ac:dyDescent="0.25">
      <c r="A133" s="2">
        <v>4</v>
      </c>
      <c r="B133" s="2" t="s">
        <v>40</v>
      </c>
      <c r="C133" s="2">
        <v>0</v>
      </c>
      <c r="D133" s="2" t="s">
        <v>86</v>
      </c>
      <c r="E133" s="2">
        <v>9</v>
      </c>
    </row>
    <row r="134" spans="1:5" x14ac:dyDescent="0.25">
      <c r="A134" s="2">
        <v>5</v>
      </c>
      <c r="B134" s="2" t="s">
        <v>41</v>
      </c>
      <c r="C134" s="2">
        <v>0</v>
      </c>
      <c r="D134" s="2" t="s">
        <v>86</v>
      </c>
      <c r="E134" s="2">
        <v>9</v>
      </c>
    </row>
    <row r="135" spans="1:5" x14ac:dyDescent="0.25">
      <c r="A135" s="2">
        <v>6</v>
      </c>
      <c r="B135" s="2" t="s">
        <v>49</v>
      </c>
      <c r="C135" s="2">
        <v>1</v>
      </c>
      <c r="D135" s="2" t="s">
        <v>86</v>
      </c>
      <c r="E135" s="2">
        <v>9</v>
      </c>
    </row>
    <row r="136" spans="1:5" x14ac:dyDescent="0.25">
      <c r="A136" s="2">
        <v>7</v>
      </c>
      <c r="B136" s="2" t="s">
        <v>119</v>
      </c>
      <c r="C136" s="2">
        <v>0</v>
      </c>
      <c r="D136" s="2" t="s">
        <v>86</v>
      </c>
      <c r="E136" s="2">
        <v>9</v>
      </c>
    </row>
    <row r="137" spans="1:5" x14ac:dyDescent="0.25">
      <c r="A137" s="2">
        <v>8</v>
      </c>
      <c r="B137" s="2" t="s">
        <v>4</v>
      </c>
      <c r="C137" s="2">
        <v>0</v>
      </c>
      <c r="D137" s="2" t="s">
        <v>86</v>
      </c>
      <c r="E137" s="2">
        <v>9</v>
      </c>
    </row>
    <row r="138" spans="1:5" x14ac:dyDescent="0.25">
      <c r="A138" s="2">
        <v>9</v>
      </c>
      <c r="B138" s="2" t="s">
        <v>42</v>
      </c>
      <c r="C138" s="2">
        <v>15</v>
      </c>
      <c r="D138" s="2" t="s">
        <v>86</v>
      </c>
      <c r="E138" s="2">
        <v>9</v>
      </c>
    </row>
    <row r="139" spans="1:5" x14ac:dyDescent="0.25">
      <c r="A139" s="2">
        <v>10</v>
      </c>
      <c r="B139" s="2" t="s">
        <v>43</v>
      </c>
      <c r="C139" s="2">
        <v>4</v>
      </c>
      <c r="D139" s="2" t="s">
        <v>86</v>
      </c>
      <c r="E139" s="2">
        <v>9</v>
      </c>
    </row>
    <row r="140" spans="1:5" x14ac:dyDescent="0.25">
      <c r="A140" s="2">
        <v>11</v>
      </c>
      <c r="B140" s="2" t="s">
        <v>44</v>
      </c>
      <c r="C140" s="2">
        <v>1515</v>
      </c>
      <c r="D140" s="2" t="s">
        <v>86</v>
      </c>
      <c r="E140" s="2">
        <v>9</v>
      </c>
    </row>
    <row r="141" spans="1:5" x14ac:dyDescent="0.25">
      <c r="A141" s="2">
        <v>12</v>
      </c>
      <c r="B141" s="2" t="s">
        <v>45</v>
      </c>
      <c r="C141" s="2">
        <v>0</v>
      </c>
      <c r="D141" s="2" t="s">
        <v>86</v>
      </c>
      <c r="E141" s="2">
        <v>9</v>
      </c>
    </row>
    <row r="142" spans="1:5" x14ac:dyDescent="0.25">
      <c r="A142" s="2">
        <v>13</v>
      </c>
      <c r="B142" s="2" t="s">
        <v>11</v>
      </c>
      <c r="C142" s="2">
        <v>11</v>
      </c>
      <c r="D142" s="2" t="s">
        <v>86</v>
      </c>
      <c r="E142" s="2">
        <v>9</v>
      </c>
    </row>
    <row r="143" spans="1:5" x14ac:dyDescent="0.25">
      <c r="A143" s="2">
        <v>14</v>
      </c>
      <c r="B143" s="2" t="s">
        <v>46</v>
      </c>
      <c r="C143" s="2">
        <v>10</v>
      </c>
      <c r="D143" s="2" t="s">
        <v>86</v>
      </c>
      <c r="E143" s="2">
        <v>9</v>
      </c>
    </row>
    <row r="144" spans="1:5" x14ac:dyDescent="0.25">
      <c r="A144" s="2">
        <v>15</v>
      </c>
      <c r="B144" s="2" t="s">
        <v>47</v>
      </c>
      <c r="C144" s="2">
        <v>0</v>
      </c>
      <c r="D144" s="2" t="s">
        <v>86</v>
      </c>
      <c r="E144" s="2">
        <v>9</v>
      </c>
    </row>
    <row r="145" spans="1:5" x14ac:dyDescent="0.25">
      <c r="A145" s="2">
        <v>16</v>
      </c>
      <c r="B145" s="2" t="s">
        <v>48</v>
      </c>
      <c r="C145" s="2">
        <v>1</v>
      </c>
      <c r="D145" s="2" t="s">
        <v>86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D4"/>
  <sheetViews>
    <sheetView workbookViewId="0"/>
  </sheetViews>
  <sheetFormatPr defaultRowHeight="15" x14ac:dyDescent="0.25"/>
  <cols>
    <col min="1" max="1" width="5.28515625" bestFit="1" customWidth="1"/>
    <col min="2" max="2" width="8.5703125" bestFit="1" customWidth="1"/>
    <col min="3" max="3" width="38.7109375" bestFit="1" customWidth="1"/>
    <col min="4" max="4" width="18.7109375" bestFit="1" customWidth="1"/>
  </cols>
  <sheetData>
    <row r="1" spans="1:4" x14ac:dyDescent="0.25">
      <c r="A1" t="s">
        <v>98</v>
      </c>
      <c r="B1" t="s">
        <v>103</v>
      </c>
      <c r="C1" t="s">
        <v>2</v>
      </c>
      <c r="D1" t="s">
        <v>113</v>
      </c>
    </row>
    <row r="2" spans="1:4" x14ac:dyDescent="0.25">
      <c r="A2">
        <v>1</v>
      </c>
      <c r="B2">
        <v>26</v>
      </c>
      <c r="C2" t="s">
        <v>88</v>
      </c>
      <c r="D2" t="s">
        <v>3</v>
      </c>
    </row>
    <row r="3" spans="1:4" x14ac:dyDescent="0.25">
      <c r="A3">
        <v>2</v>
      </c>
      <c r="B3">
        <v>14</v>
      </c>
      <c r="C3" t="s">
        <v>88</v>
      </c>
      <c r="D3" t="s">
        <v>89</v>
      </c>
    </row>
    <row r="4" spans="1:4" x14ac:dyDescent="0.25">
      <c r="A4">
        <v>3</v>
      </c>
      <c r="B4">
        <v>0</v>
      </c>
      <c r="C4" t="s">
        <v>88</v>
      </c>
      <c r="D4" t="s">
        <v>90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C12"/>
  <sheetViews>
    <sheetView workbookViewId="0"/>
  </sheetViews>
  <sheetFormatPr defaultRowHeight="15" x14ac:dyDescent="0.25"/>
  <cols>
    <col min="1" max="1" width="5.28515625" bestFit="1" customWidth="1"/>
    <col min="2" max="2" width="19.42578125" bestFit="1" customWidth="1"/>
    <col min="3" max="3" width="8.5703125" bestFit="1" customWidth="1"/>
  </cols>
  <sheetData>
    <row r="1" spans="1:3" x14ac:dyDescent="0.25">
      <c r="A1" t="s">
        <v>98</v>
      </c>
      <c r="B1" t="s">
        <v>134</v>
      </c>
      <c r="C1" t="s">
        <v>103</v>
      </c>
    </row>
    <row r="2" spans="1:3" x14ac:dyDescent="0.25">
      <c r="A2">
        <v>1</v>
      </c>
      <c r="B2" t="s">
        <v>13</v>
      </c>
      <c r="C2">
        <v>243</v>
      </c>
    </row>
    <row r="3" spans="1:3" x14ac:dyDescent="0.25">
      <c r="A3">
        <v>2</v>
      </c>
      <c r="B3" t="s">
        <v>14</v>
      </c>
      <c r="C3">
        <v>52</v>
      </c>
    </row>
    <row r="4" spans="1:3" x14ac:dyDescent="0.25">
      <c r="A4">
        <v>3</v>
      </c>
      <c r="B4" t="s">
        <v>15</v>
      </c>
      <c r="C4">
        <v>26</v>
      </c>
    </row>
    <row r="5" spans="1:3" x14ac:dyDescent="0.25">
      <c r="A5">
        <v>4</v>
      </c>
      <c r="B5" t="s">
        <v>83</v>
      </c>
      <c r="C5">
        <v>97</v>
      </c>
    </row>
    <row r="6" spans="1:3" x14ac:dyDescent="0.25">
      <c r="A6">
        <v>5</v>
      </c>
      <c r="B6" t="s">
        <v>84</v>
      </c>
      <c r="C6">
        <v>0</v>
      </c>
    </row>
    <row r="7" spans="1:3" x14ac:dyDescent="0.25">
      <c r="A7">
        <v>6</v>
      </c>
      <c r="B7" t="s">
        <v>135</v>
      </c>
      <c r="C7">
        <v>0</v>
      </c>
    </row>
    <row r="8" spans="1:3" x14ac:dyDescent="0.25">
      <c r="A8">
        <v>7</v>
      </c>
      <c r="B8" t="s">
        <v>16</v>
      </c>
      <c r="C8">
        <v>0</v>
      </c>
    </row>
    <row r="9" spans="1:3" x14ac:dyDescent="0.25">
      <c r="A9">
        <v>8</v>
      </c>
      <c r="B9" t="s">
        <v>17</v>
      </c>
      <c r="C9">
        <v>0</v>
      </c>
    </row>
    <row r="10" spans="1:3" x14ac:dyDescent="0.25">
      <c r="A10">
        <v>9</v>
      </c>
      <c r="B10" t="s">
        <v>18</v>
      </c>
      <c r="C10">
        <v>0</v>
      </c>
    </row>
    <row r="11" spans="1:3" x14ac:dyDescent="0.25">
      <c r="A11">
        <v>10</v>
      </c>
      <c r="B11" t="s">
        <v>19</v>
      </c>
      <c r="C11">
        <v>0</v>
      </c>
    </row>
    <row r="12" spans="1:3" x14ac:dyDescent="0.25">
      <c r="A12">
        <v>11</v>
      </c>
      <c r="B12" t="s">
        <v>85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D4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0.5703125" bestFit="1" customWidth="1"/>
    <col min="4" max="4" width="10.140625" bestFit="1" customWidth="1"/>
  </cols>
  <sheetData>
    <row r="1" spans="1:4" x14ac:dyDescent="0.25">
      <c r="A1" t="s">
        <v>98</v>
      </c>
      <c r="B1" t="s">
        <v>130</v>
      </c>
      <c r="C1" t="s">
        <v>33</v>
      </c>
      <c r="D1" t="s">
        <v>131</v>
      </c>
    </row>
    <row r="2" spans="1:4" x14ac:dyDescent="0.25">
      <c r="A2">
        <v>1</v>
      </c>
      <c r="B2" t="s">
        <v>132</v>
      </c>
      <c r="C2">
        <v>0</v>
      </c>
      <c r="D2">
        <v>0</v>
      </c>
    </row>
    <row r="3" spans="1:4" x14ac:dyDescent="0.25">
      <c r="A3">
        <v>2</v>
      </c>
      <c r="B3" t="s">
        <v>133</v>
      </c>
      <c r="C3">
        <v>0</v>
      </c>
      <c r="D3">
        <v>0</v>
      </c>
    </row>
    <row r="4" spans="1:4" x14ac:dyDescent="0.2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7"/>
  <sheetViews>
    <sheetView workbookViewId="0">
      <selection activeCell="G19" sqref="G19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98</v>
      </c>
      <c r="B1" t="s">
        <v>99</v>
      </c>
      <c r="C1" t="s">
        <v>100</v>
      </c>
      <c r="D1" t="s">
        <v>101</v>
      </c>
      <c r="E1" t="s">
        <v>102</v>
      </c>
      <c r="F1" t="s">
        <v>103</v>
      </c>
      <c r="G1" t="s">
        <v>104</v>
      </c>
    </row>
    <row r="2" spans="1:7" x14ac:dyDescent="0.25">
      <c r="A2">
        <v>1</v>
      </c>
      <c r="B2" t="s">
        <v>127</v>
      </c>
      <c r="C2" t="s">
        <v>34</v>
      </c>
      <c r="D2" t="s">
        <v>33</v>
      </c>
      <c r="E2">
        <v>1</v>
      </c>
      <c r="F2">
        <v>57</v>
      </c>
      <c r="G2">
        <v>1</v>
      </c>
    </row>
    <row r="3" spans="1:7" x14ac:dyDescent="0.25">
      <c r="A3">
        <v>2</v>
      </c>
      <c r="B3" t="s">
        <v>160</v>
      </c>
      <c r="C3" t="s">
        <v>34</v>
      </c>
      <c r="D3" t="s">
        <v>33</v>
      </c>
      <c r="E3">
        <v>1</v>
      </c>
      <c r="F3">
        <v>11</v>
      </c>
      <c r="G3">
        <v>1</v>
      </c>
    </row>
    <row r="4" spans="1:7" x14ac:dyDescent="0.25">
      <c r="A4">
        <v>3</v>
      </c>
      <c r="B4" t="s">
        <v>126</v>
      </c>
      <c r="C4" t="s">
        <v>34</v>
      </c>
      <c r="D4" t="s">
        <v>33</v>
      </c>
      <c r="E4">
        <v>1</v>
      </c>
      <c r="F4">
        <v>5</v>
      </c>
      <c r="G4">
        <v>1</v>
      </c>
    </row>
    <row r="5" spans="1:7" x14ac:dyDescent="0.25">
      <c r="A5">
        <v>4</v>
      </c>
      <c r="B5" t="s">
        <v>138</v>
      </c>
      <c r="C5" t="s">
        <v>34</v>
      </c>
      <c r="D5" t="s">
        <v>33</v>
      </c>
      <c r="E5">
        <v>1</v>
      </c>
      <c r="F5">
        <v>6</v>
      </c>
      <c r="G5">
        <v>1</v>
      </c>
    </row>
    <row r="6" spans="1:7" x14ac:dyDescent="0.25">
      <c r="A6">
        <v>5</v>
      </c>
      <c r="B6" t="s">
        <v>161</v>
      </c>
      <c r="C6" t="s">
        <v>34</v>
      </c>
      <c r="D6" t="s">
        <v>33</v>
      </c>
      <c r="E6">
        <v>1</v>
      </c>
      <c r="F6">
        <v>7</v>
      </c>
      <c r="G6">
        <v>1</v>
      </c>
    </row>
    <row r="7" spans="1:7" x14ac:dyDescent="0.25">
      <c r="A7">
        <v>6</v>
      </c>
      <c r="B7" t="s">
        <v>105</v>
      </c>
      <c r="C7" t="s">
        <v>34</v>
      </c>
      <c r="D7" t="s">
        <v>33</v>
      </c>
      <c r="E7">
        <v>1</v>
      </c>
      <c r="F7">
        <v>31</v>
      </c>
      <c r="G7">
        <v>1</v>
      </c>
    </row>
    <row r="8" spans="1:7" x14ac:dyDescent="0.25">
      <c r="A8">
        <v>1</v>
      </c>
      <c r="B8" t="s">
        <v>127</v>
      </c>
      <c r="C8" t="s">
        <v>34</v>
      </c>
      <c r="D8" t="s">
        <v>10</v>
      </c>
      <c r="E8">
        <v>2</v>
      </c>
      <c r="F8">
        <v>174</v>
      </c>
      <c r="G8">
        <v>1</v>
      </c>
    </row>
    <row r="9" spans="1:7" x14ac:dyDescent="0.25">
      <c r="A9">
        <v>2</v>
      </c>
      <c r="B9" t="s">
        <v>160</v>
      </c>
      <c r="C9" t="s">
        <v>34</v>
      </c>
      <c r="D9" t="s">
        <v>10</v>
      </c>
      <c r="E9">
        <v>2</v>
      </c>
      <c r="F9">
        <v>18</v>
      </c>
      <c r="G9">
        <v>1</v>
      </c>
    </row>
    <row r="10" spans="1:7" x14ac:dyDescent="0.25">
      <c r="A10">
        <v>3</v>
      </c>
      <c r="B10" t="s">
        <v>126</v>
      </c>
      <c r="C10" t="s">
        <v>34</v>
      </c>
      <c r="D10" t="s">
        <v>10</v>
      </c>
      <c r="E10">
        <v>2</v>
      </c>
      <c r="F10">
        <v>5</v>
      </c>
      <c r="G10">
        <v>1</v>
      </c>
    </row>
    <row r="11" spans="1:7" x14ac:dyDescent="0.25">
      <c r="A11">
        <v>4</v>
      </c>
      <c r="B11" t="s">
        <v>138</v>
      </c>
      <c r="C11" t="s">
        <v>34</v>
      </c>
      <c r="D11" t="s">
        <v>10</v>
      </c>
      <c r="E11">
        <v>2</v>
      </c>
      <c r="F11">
        <v>7</v>
      </c>
      <c r="G11">
        <v>1</v>
      </c>
    </row>
    <row r="12" spans="1:7" x14ac:dyDescent="0.25">
      <c r="A12">
        <v>5</v>
      </c>
      <c r="B12" t="s">
        <v>161</v>
      </c>
      <c r="C12" t="s">
        <v>34</v>
      </c>
      <c r="D12" t="s">
        <v>10</v>
      </c>
      <c r="E12">
        <v>2</v>
      </c>
      <c r="F12">
        <v>8</v>
      </c>
      <c r="G12">
        <v>1</v>
      </c>
    </row>
    <row r="13" spans="1:7" x14ac:dyDescent="0.25">
      <c r="A13">
        <v>6</v>
      </c>
      <c r="B13" t="s">
        <v>105</v>
      </c>
      <c r="C13" t="s">
        <v>34</v>
      </c>
      <c r="D13" t="s">
        <v>10</v>
      </c>
      <c r="E13">
        <v>2</v>
      </c>
      <c r="F13">
        <v>46</v>
      </c>
      <c r="G13">
        <v>1</v>
      </c>
    </row>
    <row r="14" spans="1:7" x14ac:dyDescent="0.25">
      <c r="A14">
        <v>1</v>
      </c>
      <c r="B14" t="s">
        <v>127</v>
      </c>
      <c r="C14" t="s">
        <v>58</v>
      </c>
      <c r="D14" t="s">
        <v>33</v>
      </c>
      <c r="E14">
        <v>1</v>
      </c>
      <c r="F14">
        <v>92</v>
      </c>
      <c r="G14">
        <v>2</v>
      </c>
    </row>
    <row r="15" spans="1:7" x14ac:dyDescent="0.25">
      <c r="A15">
        <v>2</v>
      </c>
      <c r="B15" t="s">
        <v>160</v>
      </c>
      <c r="C15" s="2" t="s">
        <v>58</v>
      </c>
      <c r="D15" t="s">
        <v>33</v>
      </c>
      <c r="E15">
        <v>1</v>
      </c>
      <c r="F15" s="2">
        <v>11</v>
      </c>
      <c r="G15">
        <v>2</v>
      </c>
    </row>
    <row r="16" spans="1:7" x14ac:dyDescent="0.25">
      <c r="A16">
        <v>3</v>
      </c>
      <c r="B16" t="s">
        <v>126</v>
      </c>
      <c r="C16" s="2" t="s">
        <v>58</v>
      </c>
      <c r="D16" t="s">
        <v>33</v>
      </c>
      <c r="E16">
        <v>1</v>
      </c>
      <c r="F16" s="2">
        <v>12</v>
      </c>
      <c r="G16">
        <v>2</v>
      </c>
    </row>
    <row r="17" spans="1:7" x14ac:dyDescent="0.25">
      <c r="A17">
        <v>4</v>
      </c>
      <c r="B17" t="s">
        <v>138</v>
      </c>
      <c r="C17" s="2" t="s">
        <v>58</v>
      </c>
      <c r="D17" t="s">
        <v>33</v>
      </c>
      <c r="E17">
        <v>1</v>
      </c>
      <c r="F17" s="2">
        <v>9</v>
      </c>
      <c r="G17">
        <v>2</v>
      </c>
    </row>
    <row r="18" spans="1:7" x14ac:dyDescent="0.25">
      <c r="A18">
        <v>5</v>
      </c>
      <c r="B18" t="s">
        <v>161</v>
      </c>
      <c r="C18" s="2" t="s">
        <v>58</v>
      </c>
      <c r="D18" t="s">
        <v>33</v>
      </c>
      <c r="E18">
        <v>1</v>
      </c>
      <c r="F18" s="2">
        <v>7</v>
      </c>
      <c r="G18">
        <v>2</v>
      </c>
    </row>
    <row r="19" spans="1:7" x14ac:dyDescent="0.25">
      <c r="A19">
        <v>6</v>
      </c>
      <c r="B19" t="s">
        <v>105</v>
      </c>
      <c r="C19" s="2" t="s">
        <v>58</v>
      </c>
      <c r="D19" t="s">
        <v>33</v>
      </c>
      <c r="E19">
        <v>1</v>
      </c>
      <c r="F19" s="2">
        <v>44</v>
      </c>
      <c r="G19">
        <v>2</v>
      </c>
    </row>
    <row r="20" spans="1:7" x14ac:dyDescent="0.25">
      <c r="A20">
        <v>1</v>
      </c>
      <c r="B20" t="s">
        <v>127</v>
      </c>
      <c r="C20" s="2" t="s">
        <v>58</v>
      </c>
      <c r="D20" t="s">
        <v>10</v>
      </c>
      <c r="E20">
        <v>2</v>
      </c>
      <c r="F20" s="2">
        <v>253</v>
      </c>
      <c r="G20">
        <v>2</v>
      </c>
    </row>
    <row r="21" spans="1:7" x14ac:dyDescent="0.25">
      <c r="A21">
        <v>2</v>
      </c>
      <c r="B21" t="s">
        <v>160</v>
      </c>
      <c r="C21" s="2" t="s">
        <v>58</v>
      </c>
      <c r="D21" t="s">
        <v>10</v>
      </c>
      <c r="E21">
        <v>2</v>
      </c>
      <c r="F21" s="2">
        <v>18</v>
      </c>
      <c r="G21">
        <v>2</v>
      </c>
    </row>
    <row r="22" spans="1:7" x14ac:dyDescent="0.25">
      <c r="A22">
        <v>3</v>
      </c>
      <c r="B22" t="s">
        <v>126</v>
      </c>
      <c r="C22" s="2" t="s">
        <v>58</v>
      </c>
      <c r="D22" t="s">
        <v>10</v>
      </c>
      <c r="E22">
        <v>2</v>
      </c>
      <c r="F22" s="2">
        <v>20</v>
      </c>
      <c r="G22">
        <v>2</v>
      </c>
    </row>
    <row r="23" spans="1:7" x14ac:dyDescent="0.25">
      <c r="A23">
        <v>4</v>
      </c>
      <c r="B23" t="s">
        <v>138</v>
      </c>
      <c r="C23" s="2" t="s">
        <v>58</v>
      </c>
      <c r="D23" t="s">
        <v>10</v>
      </c>
      <c r="E23">
        <v>2</v>
      </c>
      <c r="F23" s="2">
        <v>13</v>
      </c>
      <c r="G23">
        <v>2</v>
      </c>
    </row>
    <row r="24" spans="1:7" x14ac:dyDescent="0.25">
      <c r="A24">
        <v>5</v>
      </c>
      <c r="B24" t="s">
        <v>161</v>
      </c>
      <c r="C24" s="2" t="s">
        <v>58</v>
      </c>
      <c r="D24" t="s">
        <v>10</v>
      </c>
      <c r="E24">
        <v>2</v>
      </c>
      <c r="F24" s="2">
        <v>8</v>
      </c>
      <c r="G24">
        <v>2</v>
      </c>
    </row>
    <row r="25" spans="1:7" x14ac:dyDescent="0.25">
      <c r="A25">
        <v>6</v>
      </c>
      <c r="B25" t="s">
        <v>105</v>
      </c>
      <c r="C25" s="2" t="s">
        <v>58</v>
      </c>
      <c r="D25" t="s">
        <v>10</v>
      </c>
      <c r="E25">
        <v>2</v>
      </c>
      <c r="F25" s="2">
        <v>65</v>
      </c>
      <c r="G25">
        <v>2</v>
      </c>
    </row>
    <row r="26" spans="1:7" x14ac:dyDescent="0.25">
      <c r="A26">
        <v>1</v>
      </c>
      <c r="B26" t="s">
        <v>127</v>
      </c>
      <c r="C26" t="s">
        <v>106</v>
      </c>
      <c r="D26" t="s">
        <v>33</v>
      </c>
      <c r="E26">
        <v>1</v>
      </c>
      <c r="F26">
        <v>4</v>
      </c>
      <c r="G26">
        <v>3</v>
      </c>
    </row>
    <row r="27" spans="1:7" x14ac:dyDescent="0.25">
      <c r="A27">
        <v>2</v>
      </c>
      <c r="B27" t="s">
        <v>160</v>
      </c>
      <c r="C27" t="s">
        <v>106</v>
      </c>
      <c r="D27" t="s">
        <v>33</v>
      </c>
      <c r="E27">
        <v>1</v>
      </c>
      <c r="F27">
        <v>4</v>
      </c>
      <c r="G27">
        <v>3</v>
      </c>
    </row>
    <row r="28" spans="1:7" x14ac:dyDescent="0.25">
      <c r="A28">
        <v>3</v>
      </c>
      <c r="B28" t="s">
        <v>126</v>
      </c>
      <c r="C28" t="s">
        <v>106</v>
      </c>
      <c r="D28" t="s">
        <v>33</v>
      </c>
      <c r="E28">
        <v>1</v>
      </c>
      <c r="F28">
        <v>1</v>
      </c>
      <c r="G28">
        <v>3</v>
      </c>
    </row>
    <row r="29" spans="1:7" x14ac:dyDescent="0.25">
      <c r="A29">
        <v>4</v>
      </c>
      <c r="B29" t="s">
        <v>138</v>
      </c>
      <c r="C29" t="s">
        <v>106</v>
      </c>
      <c r="D29" t="s">
        <v>33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161</v>
      </c>
      <c r="C30" t="s">
        <v>106</v>
      </c>
      <c r="D30" t="s">
        <v>33</v>
      </c>
      <c r="E30">
        <v>1</v>
      </c>
      <c r="F30">
        <v>0</v>
      </c>
      <c r="G30">
        <v>3</v>
      </c>
    </row>
    <row r="31" spans="1:7" x14ac:dyDescent="0.25">
      <c r="A31">
        <v>6</v>
      </c>
      <c r="B31" t="s">
        <v>105</v>
      </c>
      <c r="C31" t="s">
        <v>106</v>
      </c>
      <c r="D31" t="s">
        <v>33</v>
      </c>
      <c r="E31">
        <v>1</v>
      </c>
      <c r="F31">
        <v>2</v>
      </c>
      <c r="G31">
        <v>3</v>
      </c>
    </row>
    <row r="32" spans="1:7" x14ac:dyDescent="0.25">
      <c r="A32">
        <v>1</v>
      </c>
      <c r="B32" t="s">
        <v>127</v>
      </c>
      <c r="C32" t="s">
        <v>106</v>
      </c>
      <c r="D32" t="s">
        <v>10</v>
      </c>
      <c r="E32">
        <v>2</v>
      </c>
      <c r="F32">
        <v>18</v>
      </c>
      <c r="G32">
        <v>3</v>
      </c>
    </row>
    <row r="33" spans="1:7" x14ac:dyDescent="0.25">
      <c r="A33">
        <v>2</v>
      </c>
      <c r="B33" t="s">
        <v>160</v>
      </c>
      <c r="C33" t="s">
        <v>106</v>
      </c>
      <c r="D33" t="s">
        <v>10</v>
      </c>
      <c r="E33">
        <v>2</v>
      </c>
      <c r="F33">
        <v>4</v>
      </c>
      <c r="G33">
        <v>3</v>
      </c>
    </row>
    <row r="34" spans="1:7" x14ac:dyDescent="0.25">
      <c r="A34">
        <v>3</v>
      </c>
      <c r="B34" t="s">
        <v>126</v>
      </c>
      <c r="C34" t="s">
        <v>106</v>
      </c>
      <c r="D34" t="s">
        <v>10</v>
      </c>
      <c r="E34">
        <v>2</v>
      </c>
      <c r="F34">
        <v>1</v>
      </c>
      <c r="G34">
        <v>3</v>
      </c>
    </row>
    <row r="35" spans="1:7" x14ac:dyDescent="0.25">
      <c r="A35">
        <v>4</v>
      </c>
      <c r="B35" t="s">
        <v>138</v>
      </c>
      <c r="C35" t="s">
        <v>106</v>
      </c>
      <c r="D35" t="s">
        <v>10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161</v>
      </c>
      <c r="C36" t="s">
        <v>106</v>
      </c>
      <c r="D36" t="s">
        <v>10</v>
      </c>
      <c r="E36">
        <v>2</v>
      </c>
      <c r="F36">
        <v>0</v>
      </c>
      <c r="G36">
        <v>3</v>
      </c>
    </row>
    <row r="37" spans="1:7" x14ac:dyDescent="0.25">
      <c r="A37">
        <v>6</v>
      </c>
      <c r="B37" t="s">
        <v>105</v>
      </c>
      <c r="C37" t="s">
        <v>106</v>
      </c>
      <c r="D37" t="s">
        <v>10</v>
      </c>
      <c r="E37">
        <v>2</v>
      </c>
      <c r="F37">
        <v>2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7"/>
  <sheetViews>
    <sheetView workbookViewId="0">
      <selection activeCell="E33" sqref="E33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98</v>
      </c>
      <c r="B1" t="s">
        <v>99</v>
      </c>
      <c r="C1" t="s">
        <v>100</v>
      </c>
      <c r="D1" t="s">
        <v>101</v>
      </c>
      <c r="E1" t="s">
        <v>102</v>
      </c>
      <c r="F1" t="s">
        <v>103</v>
      </c>
      <c r="G1" t="s">
        <v>104</v>
      </c>
    </row>
    <row r="2" spans="1:7" x14ac:dyDescent="0.25">
      <c r="A2">
        <v>1</v>
      </c>
      <c r="B2" t="s">
        <v>127</v>
      </c>
      <c r="C2" t="s">
        <v>34</v>
      </c>
      <c r="D2" t="s">
        <v>33</v>
      </c>
      <c r="E2">
        <v>1</v>
      </c>
      <c r="F2">
        <v>528</v>
      </c>
      <c r="G2">
        <v>1</v>
      </c>
    </row>
    <row r="3" spans="1:7" x14ac:dyDescent="0.25">
      <c r="A3">
        <v>2</v>
      </c>
      <c r="B3" t="s">
        <v>126</v>
      </c>
      <c r="C3" t="s">
        <v>34</v>
      </c>
      <c r="D3" t="s">
        <v>33</v>
      </c>
      <c r="E3">
        <v>1</v>
      </c>
      <c r="F3">
        <v>145</v>
      </c>
      <c r="G3">
        <v>1</v>
      </c>
    </row>
    <row r="4" spans="1:7" x14ac:dyDescent="0.25">
      <c r="A4">
        <v>3</v>
      </c>
      <c r="B4" t="s">
        <v>160</v>
      </c>
      <c r="C4" t="s">
        <v>34</v>
      </c>
      <c r="D4" t="s">
        <v>33</v>
      </c>
      <c r="E4">
        <v>1</v>
      </c>
      <c r="F4">
        <v>58</v>
      </c>
      <c r="G4">
        <v>1</v>
      </c>
    </row>
    <row r="5" spans="1:7" x14ac:dyDescent="0.25">
      <c r="A5">
        <v>4</v>
      </c>
      <c r="B5" t="s">
        <v>139</v>
      </c>
      <c r="C5" t="s">
        <v>34</v>
      </c>
      <c r="D5" t="s">
        <v>33</v>
      </c>
      <c r="E5">
        <v>1</v>
      </c>
      <c r="F5">
        <v>29</v>
      </c>
      <c r="G5">
        <v>1</v>
      </c>
    </row>
    <row r="6" spans="1:7" x14ac:dyDescent="0.25">
      <c r="A6">
        <v>5</v>
      </c>
      <c r="B6" t="s">
        <v>138</v>
      </c>
      <c r="C6" t="s">
        <v>34</v>
      </c>
      <c r="D6" t="s">
        <v>33</v>
      </c>
      <c r="E6">
        <v>1</v>
      </c>
      <c r="F6">
        <v>32</v>
      </c>
      <c r="G6">
        <v>1</v>
      </c>
    </row>
    <row r="7" spans="1:7" x14ac:dyDescent="0.25">
      <c r="A7">
        <v>6</v>
      </c>
      <c r="B7" t="s">
        <v>105</v>
      </c>
      <c r="C7" t="s">
        <v>34</v>
      </c>
      <c r="D7" t="s">
        <v>33</v>
      </c>
      <c r="E7">
        <v>1</v>
      </c>
      <c r="F7">
        <v>425</v>
      </c>
      <c r="G7">
        <v>1</v>
      </c>
    </row>
    <row r="8" spans="1:7" x14ac:dyDescent="0.25">
      <c r="A8">
        <v>1</v>
      </c>
      <c r="B8" t="s">
        <v>127</v>
      </c>
      <c r="C8" t="s">
        <v>34</v>
      </c>
      <c r="D8" t="s">
        <v>10</v>
      </c>
      <c r="E8">
        <v>2</v>
      </c>
      <c r="F8">
        <v>1592</v>
      </c>
      <c r="G8">
        <v>1</v>
      </c>
    </row>
    <row r="9" spans="1:7" x14ac:dyDescent="0.25">
      <c r="A9">
        <v>2</v>
      </c>
      <c r="B9" t="s">
        <v>126</v>
      </c>
      <c r="C9" t="s">
        <v>34</v>
      </c>
      <c r="D9" t="s">
        <v>10</v>
      </c>
      <c r="E9">
        <v>2</v>
      </c>
      <c r="F9">
        <v>175</v>
      </c>
      <c r="G9">
        <v>1</v>
      </c>
    </row>
    <row r="10" spans="1:7" x14ac:dyDescent="0.25">
      <c r="A10">
        <v>3</v>
      </c>
      <c r="B10" t="s">
        <v>160</v>
      </c>
      <c r="C10" t="s">
        <v>34</v>
      </c>
      <c r="D10" t="s">
        <v>10</v>
      </c>
      <c r="E10">
        <v>2</v>
      </c>
      <c r="F10">
        <v>103</v>
      </c>
      <c r="G10">
        <v>1</v>
      </c>
    </row>
    <row r="11" spans="1:7" x14ac:dyDescent="0.25">
      <c r="A11">
        <v>4</v>
      </c>
      <c r="B11" t="s">
        <v>139</v>
      </c>
      <c r="C11" t="s">
        <v>34</v>
      </c>
      <c r="D11" t="s">
        <v>10</v>
      </c>
      <c r="E11">
        <v>2</v>
      </c>
      <c r="F11">
        <v>66</v>
      </c>
      <c r="G11">
        <v>1</v>
      </c>
    </row>
    <row r="12" spans="1:7" x14ac:dyDescent="0.25">
      <c r="A12">
        <v>5</v>
      </c>
      <c r="B12" t="s">
        <v>138</v>
      </c>
      <c r="C12" t="s">
        <v>34</v>
      </c>
      <c r="D12" t="s">
        <v>10</v>
      </c>
      <c r="E12">
        <v>2</v>
      </c>
      <c r="F12">
        <v>43</v>
      </c>
      <c r="G12">
        <v>1</v>
      </c>
    </row>
    <row r="13" spans="1:7" x14ac:dyDescent="0.25">
      <c r="A13">
        <v>6</v>
      </c>
      <c r="B13" t="s">
        <v>105</v>
      </c>
      <c r="C13" t="s">
        <v>34</v>
      </c>
      <c r="D13" t="s">
        <v>10</v>
      </c>
      <c r="E13">
        <v>2</v>
      </c>
      <c r="F13">
        <v>498</v>
      </c>
      <c r="G13">
        <v>1</v>
      </c>
    </row>
    <row r="14" spans="1:7" x14ac:dyDescent="0.25">
      <c r="A14">
        <v>1</v>
      </c>
      <c r="B14" t="s">
        <v>127</v>
      </c>
      <c r="C14" t="s">
        <v>58</v>
      </c>
      <c r="D14" t="s">
        <v>33</v>
      </c>
      <c r="E14">
        <v>1</v>
      </c>
      <c r="F14">
        <v>758</v>
      </c>
      <c r="G14">
        <v>2</v>
      </c>
    </row>
    <row r="15" spans="1:7" x14ac:dyDescent="0.25">
      <c r="A15">
        <v>2</v>
      </c>
      <c r="B15" t="s">
        <v>126</v>
      </c>
      <c r="C15" s="2" t="s">
        <v>58</v>
      </c>
      <c r="D15" t="s">
        <v>33</v>
      </c>
      <c r="E15">
        <v>1</v>
      </c>
      <c r="F15" s="2">
        <v>269</v>
      </c>
      <c r="G15">
        <v>2</v>
      </c>
    </row>
    <row r="16" spans="1:7" x14ac:dyDescent="0.25">
      <c r="A16">
        <v>3</v>
      </c>
      <c r="B16" t="s">
        <v>160</v>
      </c>
      <c r="C16" s="2" t="s">
        <v>58</v>
      </c>
      <c r="D16" t="s">
        <v>33</v>
      </c>
      <c r="E16">
        <v>1</v>
      </c>
      <c r="F16" s="2">
        <v>60</v>
      </c>
      <c r="G16">
        <v>2</v>
      </c>
    </row>
    <row r="17" spans="1:7" x14ac:dyDescent="0.25">
      <c r="A17">
        <v>4</v>
      </c>
      <c r="B17" t="s">
        <v>139</v>
      </c>
      <c r="C17" s="2" t="s">
        <v>58</v>
      </c>
      <c r="D17" t="s">
        <v>33</v>
      </c>
      <c r="E17">
        <v>1</v>
      </c>
      <c r="F17" s="2">
        <v>43</v>
      </c>
      <c r="G17">
        <v>2</v>
      </c>
    </row>
    <row r="18" spans="1:7" x14ac:dyDescent="0.25">
      <c r="A18">
        <v>5</v>
      </c>
      <c r="B18" t="s">
        <v>138</v>
      </c>
      <c r="C18" s="2" t="s">
        <v>58</v>
      </c>
      <c r="D18" t="s">
        <v>33</v>
      </c>
      <c r="E18">
        <v>1</v>
      </c>
      <c r="F18" s="2">
        <v>46</v>
      </c>
      <c r="G18">
        <v>2</v>
      </c>
    </row>
    <row r="19" spans="1:7" x14ac:dyDescent="0.25">
      <c r="A19">
        <v>6</v>
      </c>
      <c r="B19" t="s">
        <v>105</v>
      </c>
      <c r="C19" s="2" t="s">
        <v>58</v>
      </c>
      <c r="D19" t="s">
        <v>33</v>
      </c>
      <c r="E19">
        <v>1</v>
      </c>
      <c r="F19" s="2">
        <v>537</v>
      </c>
      <c r="G19">
        <v>2</v>
      </c>
    </row>
    <row r="20" spans="1:7" x14ac:dyDescent="0.25">
      <c r="A20">
        <v>1</v>
      </c>
      <c r="B20" t="s">
        <v>127</v>
      </c>
      <c r="C20" s="2" t="s">
        <v>58</v>
      </c>
      <c r="D20" t="s">
        <v>10</v>
      </c>
      <c r="E20">
        <v>2</v>
      </c>
      <c r="F20" s="2">
        <v>2159</v>
      </c>
      <c r="G20">
        <v>2</v>
      </c>
    </row>
    <row r="21" spans="1:7" x14ac:dyDescent="0.25">
      <c r="A21">
        <v>2</v>
      </c>
      <c r="B21" t="s">
        <v>126</v>
      </c>
      <c r="C21" s="2" t="s">
        <v>58</v>
      </c>
      <c r="D21" t="s">
        <v>10</v>
      </c>
      <c r="E21">
        <v>2</v>
      </c>
      <c r="F21" s="2">
        <v>388</v>
      </c>
      <c r="G21">
        <v>2</v>
      </c>
    </row>
    <row r="22" spans="1:7" x14ac:dyDescent="0.25">
      <c r="A22">
        <v>3</v>
      </c>
      <c r="B22" t="s">
        <v>160</v>
      </c>
      <c r="C22" s="2" t="s">
        <v>58</v>
      </c>
      <c r="D22" t="s">
        <v>10</v>
      </c>
      <c r="E22">
        <v>2</v>
      </c>
      <c r="F22" s="2">
        <v>105</v>
      </c>
      <c r="G22">
        <v>2</v>
      </c>
    </row>
    <row r="23" spans="1:7" x14ac:dyDescent="0.25">
      <c r="A23">
        <v>4</v>
      </c>
      <c r="B23" t="s">
        <v>139</v>
      </c>
      <c r="C23" s="2" t="s">
        <v>58</v>
      </c>
      <c r="D23" t="s">
        <v>10</v>
      </c>
      <c r="E23">
        <v>2</v>
      </c>
      <c r="F23" s="2">
        <v>99</v>
      </c>
      <c r="G23">
        <v>2</v>
      </c>
    </row>
    <row r="24" spans="1:7" x14ac:dyDescent="0.25">
      <c r="A24">
        <v>5</v>
      </c>
      <c r="B24" t="s">
        <v>138</v>
      </c>
      <c r="C24" s="2" t="s">
        <v>58</v>
      </c>
      <c r="D24" t="s">
        <v>10</v>
      </c>
      <c r="E24">
        <v>2</v>
      </c>
      <c r="F24" s="2">
        <v>68</v>
      </c>
      <c r="G24">
        <v>2</v>
      </c>
    </row>
    <row r="25" spans="1:7" x14ac:dyDescent="0.25">
      <c r="A25">
        <v>6</v>
      </c>
      <c r="B25" t="s">
        <v>105</v>
      </c>
      <c r="C25" s="2" t="s">
        <v>58</v>
      </c>
      <c r="D25" t="s">
        <v>10</v>
      </c>
      <c r="E25">
        <v>2</v>
      </c>
      <c r="F25" s="2">
        <v>656</v>
      </c>
      <c r="G25">
        <v>2</v>
      </c>
    </row>
    <row r="26" spans="1:7" x14ac:dyDescent="0.25">
      <c r="A26">
        <v>1</v>
      </c>
      <c r="B26" t="s">
        <v>127</v>
      </c>
      <c r="C26" t="s">
        <v>106</v>
      </c>
      <c r="D26" t="s">
        <v>33</v>
      </c>
      <c r="E26">
        <v>1</v>
      </c>
      <c r="F26">
        <v>67</v>
      </c>
      <c r="G26">
        <v>3</v>
      </c>
    </row>
    <row r="27" spans="1:7" x14ac:dyDescent="0.25">
      <c r="A27">
        <v>2</v>
      </c>
      <c r="B27" t="s">
        <v>126</v>
      </c>
      <c r="C27" t="s">
        <v>106</v>
      </c>
      <c r="D27" t="s">
        <v>33</v>
      </c>
      <c r="E27">
        <v>1</v>
      </c>
      <c r="F27">
        <v>12</v>
      </c>
      <c r="G27">
        <v>3</v>
      </c>
    </row>
    <row r="28" spans="1:7" x14ac:dyDescent="0.25">
      <c r="A28">
        <v>3</v>
      </c>
      <c r="B28" t="s">
        <v>160</v>
      </c>
      <c r="C28" t="s">
        <v>106</v>
      </c>
      <c r="D28" t="s">
        <v>33</v>
      </c>
      <c r="E28">
        <v>1</v>
      </c>
      <c r="F28">
        <v>4</v>
      </c>
      <c r="G28">
        <v>3</v>
      </c>
    </row>
    <row r="29" spans="1:7" x14ac:dyDescent="0.25">
      <c r="A29">
        <v>4</v>
      </c>
      <c r="B29" t="s">
        <v>139</v>
      </c>
      <c r="C29" t="s">
        <v>106</v>
      </c>
      <c r="D29" t="s">
        <v>33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138</v>
      </c>
      <c r="C30" t="s">
        <v>106</v>
      </c>
      <c r="D30" t="s">
        <v>33</v>
      </c>
      <c r="E30">
        <v>1</v>
      </c>
      <c r="F30">
        <v>0</v>
      </c>
      <c r="G30">
        <v>3</v>
      </c>
    </row>
    <row r="31" spans="1:7" x14ac:dyDescent="0.25">
      <c r="A31">
        <v>6</v>
      </c>
      <c r="B31" t="s">
        <v>105</v>
      </c>
      <c r="C31" t="s">
        <v>106</v>
      </c>
      <c r="D31" t="s">
        <v>33</v>
      </c>
      <c r="E31">
        <v>1</v>
      </c>
      <c r="F31">
        <v>18</v>
      </c>
      <c r="G31">
        <v>3</v>
      </c>
    </row>
    <row r="32" spans="1:7" x14ac:dyDescent="0.25">
      <c r="A32">
        <v>1</v>
      </c>
      <c r="B32" t="s">
        <v>127</v>
      </c>
      <c r="C32" t="s">
        <v>106</v>
      </c>
      <c r="D32" t="s">
        <v>10</v>
      </c>
      <c r="E32">
        <v>2</v>
      </c>
      <c r="F32">
        <v>229</v>
      </c>
      <c r="G32">
        <v>3</v>
      </c>
    </row>
    <row r="33" spans="1:7" x14ac:dyDescent="0.25">
      <c r="A33">
        <v>2</v>
      </c>
      <c r="B33" t="s">
        <v>126</v>
      </c>
      <c r="C33" t="s">
        <v>106</v>
      </c>
      <c r="D33" t="s">
        <v>10</v>
      </c>
      <c r="E33">
        <v>2</v>
      </c>
      <c r="F33">
        <v>17</v>
      </c>
      <c r="G33">
        <v>3</v>
      </c>
    </row>
    <row r="34" spans="1:7" x14ac:dyDescent="0.25">
      <c r="A34">
        <v>3</v>
      </c>
      <c r="B34" t="s">
        <v>160</v>
      </c>
      <c r="C34" t="s">
        <v>106</v>
      </c>
      <c r="D34" t="s">
        <v>10</v>
      </c>
      <c r="E34">
        <v>2</v>
      </c>
      <c r="F34">
        <v>4</v>
      </c>
      <c r="G34">
        <v>3</v>
      </c>
    </row>
    <row r="35" spans="1:7" x14ac:dyDescent="0.25">
      <c r="A35">
        <v>4</v>
      </c>
      <c r="B35" t="s">
        <v>139</v>
      </c>
      <c r="C35" t="s">
        <v>106</v>
      </c>
      <c r="D35" t="s">
        <v>10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138</v>
      </c>
      <c r="C36" t="s">
        <v>106</v>
      </c>
      <c r="D36" t="s">
        <v>10</v>
      </c>
      <c r="E36">
        <v>2</v>
      </c>
      <c r="F36">
        <v>0</v>
      </c>
      <c r="G36">
        <v>3</v>
      </c>
    </row>
    <row r="37" spans="1:7" x14ac:dyDescent="0.25">
      <c r="A37">
        <v>6</v>
      </c>
      <c r="B37" t="s">
        <v>105</v>
      </c>
      <c r="C37" t="s">
        <v>106</v>
      </c>
      <c r="D37" t="s">
        <v>10</v>
      </c>
      <c r="E37">
        <v>2</v>
      </c>
      <c r="F37">
        <v>28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7"/>
  <sheetViews>
    <sheetView workbookViewId="0">
      <selection activeCell="B7" sqref="B7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3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98</v>
      </c>
      <c r="B1" t="s">
        <v>0</v>
      </c>
      <c r="C1" t="s">
        <v>60</v>
      </c>
      <c r="D1" t="s">
        <v>107</v>
      </c>
      <c r="E1" t="s">
        <v>57</v>
      </c>
    </row>
    <row r="2" spans="1:5" x14ac:dyDescent="0.25">
      <c r="A2">
        <v>1</v>
      </c>
      <c r="B2" t="s">
        <v>128</v>
      </c>
      <c r="C2">
        <v>1766</v>
      </c>
      <c r="D2">
        <v>1557</v>
      </c>
      <c r="E2">
        <v>473</v>
      </c>
    </row>
    <row r="3" spans="1:5" x14ac:dyDescent="0.25">
      <c r="A3">
        <v>2</v>
      </c>
      <c r="B3" t="s">
        <v>129</v>
      </c>
      <c r="C3">
        <v>1082</v>
      </c>
      <c r="D3">
        <v>734</v>
      </c>
      <c r="E3">
        <v>47</v>
      </c>
    </row>
    <row r="4" spans="1:5" x14ac:dyDescent="0.25">
      <c r="A4">
        <v>3</v>
      </c>
      <c r="B4" t="s">
        <v>141</v>
      </c>
      <c r="C4">
        <v>196</v>
      </c>
      <c r="D4">
        <v>146</v>
      </c>
      <c r="E4">
        <v>2</v>
      </c>
    </row>
    <row r="5" spans="1:5" x14ac:dyDescent="0.25">
      <c r="A5" s="2">
        <v>4</v>
      </c>
      <c r="B5" s="2" t="s">
        <v>162</v>
      </c>
      <c r="C5" s="2">
        <v>167</v>
      </c>
      <c r="D5" s="2">
        <v>157</v>
      </c>
      <c r="E5" s="2">
        <v>17</v>
      </c>
    </row>
    <row r="6" spans="1:5" x14ac:dyDescent="0.25">
      <c r="A6" s="2">
        <v>5</v>
      </c>
      <c r="B6" s="2" t="s">
        <v>142</v>
      </c>
      <c r="C6" s="2">
        <v>157</v>
      </c>
      <c r="D6" s="2">
        <v>128</v>
      </c>
      <c r="E6" s="2">
        <v>39</v>
      </c>
    </row>
    <row r="7" spans="1:5" x14ac:dyDescent="0.25">
      <c r="A7" s="2">
        <v>6</v>
      </c>
      <c r="B7" s="2" t="s">
        <v>105</v>
      </c>
      <c r="C7" s="2">
        <v>320</v>
      </c>
      <c r="D7" s="2">
        <v>243</v>
      </c>
      <c r="E7" s="2">
        <v>75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7"/>
  <sheetViews>
    <sheetView workbookViewId="0">
      <selection activeCell="B2" sqref="B2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5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98</v>
      </c>
      <c r="B1" t="s">
        <v>0</v>
      </c>
      <c r="C1" t="s">
        <v>62</v>
      </c>
      <c r="D1" t="s">
        <v>107</v>
      </c>
      <c r="E1" t="s">
        <v>57</v>
      </c>
    </row>
    <row r="2" spans="1:5" x14ac:dyDescent="0.25">
      <c r="A2" s="2">
        <v>1</v>
      </c>
      <c r="B2" s="2" t="s">
        <v>128</v>
      </c>
      <c r="C2" s="2">
        <v>45</v>
      </c>
      <c r="D2" s="2">
        <v>41</v>
      </c>
      <c r="E2" s="2">
        <v>22</v>
      </c>
    </row>
    <row r="3" spans="1:5" x14ac:dyDescent="0.25">
      <c r="A3" s="2">
        <v>2</v>
      </c>
      <c r="B3" s="2" t="s">
        <v>163</v>
      </c>
      <c r="C3" s="2">
        <v>35</v>
      </c>
      <c r="D3" s="2">
        <v>7</v>
      </c>
      <c r="E3" s="2">
        <v>2</v>
      </c>
    </row>
    <row r="4" spans="1:5" x14ac:dyDescent="0.25">
      <c r="A4" s="2">
        <v>3</v>
      </c>
      <c r="B4" s="2" t="s">
        <v>129</v>
      </c>
      <c r="C4" s="2">
        <v>25</v>
      </c>
      <c r="D4" s="2">
        <v>18</v>
      </c>
      <c r="E4" s="2">
        <v>4</v>
      </c>
    </row>
    <row r="5" spans="1:5" x14ac:dyDescent="0.25">
      <c r="A5" s="2">
        <v>4</v>
      </c>
      <c r="B5" s="2" t="s">
        <v>164</v>
      </c>
      <c r="C5" s="2">
        <v>18</v>
      </c>
      <c r="D5" s="2">
        <v>17</v>
      </c>
      <c r="E5" s="2">
        <v>8</v>
      </c>
    </row>
    <row r="6" spans="1:5" x14ac:dyDescent="0.25">
      <c r="A6" s="2">
        <v>5</v>
      </c>
      <c r="B6" s="2" t="s">
        <v>143</v>
      </c>
      <c r="C6" s="2">
        <v>10</v>
      </c>
      <c r="D6" s="2">
        <v>10</v>
      </c>
      <c r="E6" s="2">
        <v>3</v>
      </c>
    </row>
    <row r="7" spans="1:5" x14ac:dyDescent="0.25">
      <c r="A7" s="2">
        <v>6</v>
      </c>
      <c r="B7" s="2" t="s">
        <v>105</v>
      </c>
      <c r="C7" s="2">
        <v>59</v>
      </c>
      <c r="D7" s="2">
        <v>50</v>
      </c>
      <c r="E7" s="2">
        <v>14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2"/>
  <sheetViews>
    <sheetView workbookViewId="0">
      <selection activeCell="A2" sqref="A2"/>
    </sheetView>
  </sheetViews>
  <sheetFormatPr defaultRowHeight="15" x14ac:dyDescent="0.25"/>
  <cols>
    <col min="1" max="3" width="12.140625" bestFit="1" customWidth="1"/>
  </cols>
  <sheetData>
    <row r="1" spans="1:3" x14ac:dyDescent="0.25">
      <c r="A1" t="s">
        <v>122</v>
      </c>
      <c r="B1" t="s">
        <v>123</v>
      </c>
      <c r="C1" t="s">
        <v>124</v>
      </c>
    </row>
    <row r="2" spans="1:3" x14ac:dyDescent="0.25">
      <c r="A2" s="1" t="s">
        <v>157</v>
      </c>
      <c r="B2" s="1" t="s">
        <v>158</v>
      </c>
      <c r="C2" s="1" t="s">
        <v>159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103</v>
      </c>
      <c r="B1" t="s">
        <v>121</v>
      </c>
      <c r="C1" t="s">
        <v>113</v>
      </c>
      <c r="D1" t="s">
        <v>98</v>
      </c>
    </row>
    <row r="2" spans="1:4" x14ac:dyDescent="0.25">
      <c r="A2">
        <v>0</v>
      </c>
      <c r="B2" t="s">
        <v>91</v>
      </c>
      <c r="C2" t="s">
        <v>68</v>
      </c>
      <c r="D2">
        <v>1</v>
      </c>
    </row>
    <row r="3" spans="1:4" x14ac:dyDescent="0.25">
      <c r="A3">
        <v>0</v>
      </c>
      <c r="B3" t="s">
        <v>91</v>
      </c>
      <c r="C3" t="s">
        <v>93</v>
      </c>
      <c r="D3">
        <v>2</v>
      </c>
    </row>
    <row r="4" spans="1:4" x14ac:dyDescent="0.25">
      <c r="A4">
        <v>0</v>
      </c>
      <c r="B4" t="s">
        <v>91</v>
      </c>
      <c r="C4" t="s">
        <v>67</v>
      </c>
      <c r="D4">
        <v>3</v>
      </c>
    </row>
    <row r="5" spans="1:4" x14ac:dyDescent="0.25">
      <c r="A5">
        <v>0</v>
      </c>
      <c r="B5" t="s">
        <v>91</v>
      </c>
      <c r="C5" t="s">
        <v>92</v>
      </c>
      <c r="D5">
        <v>4</v>
      </c>
    </row>
    <row r="6" spans="1:4" x14ac:dyDescent="0.25">
      <c r="A6">
        <v>1016</v>
      </c>
      <c r="B6" t="s">
        <v>54</v>
      </c>
      <c r="C6" t="s">
        <v>68</v>
      </c>
      <c r="D6">
        <v>1</v>
      </c>
    </row>
    <row r="7" spans="1:4" x14ac:dyDescent="0.25">
      <c r="A7">
        <v>6</v>
      </c>
      <c r="B7" t="s">
        <v>54</v>
      </c>
      <c r="C7" t="s">
        <v>93</v>
      </c>
      <c r="D7">
        <v>2</v>
      </c>
    </row>
    <row r="8" spans="1:4" x14ac:dyDescent="0.25">
      <c r="A8">
        <v>0</v>
      </c>
      <c r="B8" t="s">
        <v>54</v>
      </c>
      <c r="C8" t="s">
        <v>67</v>
      </c>
      <c r="D8">
        <v>3</v>
      </c>
    </row>
    <row r="9" spans="1:4" x14ac:dyDescent="0.25">
      <c r="A9">
        <v>5</v>
      </c>
      <c r="B9" t="s">
        <v>54</v>
      </c>
      <c r="C9" t="s">
        <v>92</v>
      </c>
      <c r="D9">
        <v>4</v>
      </c>
    </row>
    <row r="10" spans="1:4" x14ac:dyDescent="0.25">
      <c r="A10">
        <v>397</v>
      </c>
      <c r="B10" t="s">
        <v>55</v>
      </c>
      <c r="C10" t="s">
        <v>68</v>
      </c>
      <c r="D10">
        <v>1</v>
      </c>
    </row>
    <row r="11" spans="1:4" x14ac:dyDescent="0.25">
      <c r="A11">
        <v>0</v>
      </c>
      <c r="B11" t="s">
        <v>55</v>
      </c>
      <c r="C11" t="s">
        <v>93</v>
      </c>
      <c r="D11">
        <v>2</v>
      </c>
    </row>
    <row r="12" spans="1:4" x14ac:dyDescent="0.25">
      <c r="A12">
        <v>4</v>
      </c>
      <c r="B12" t="s">
        <v>55</v>
      </c>
      <c r="C12" t="s">
        <v>67</v>
      </c>
      <c r="D12">
        <v>3</v>
      </c>
    </row>
    <row r="13" spans="1:4" x14ac:dyDescent="0.25">
      <c r="A13">
        <v>2</v>
      </c>
      <c r="B13" t="s">
        <v>55</v>
      </c>
      <c r="C13" t="s">
        <v>92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D5FCF27-C05A-47F7-AB6B-3FBE333CBFD7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Jankowska Małgorzata</cp:lastModifiedBy>
  <cp:lastPrinted>2015-01-07T11:10:02Z</cp:lastPrinted>
  <dcterms:created xsi:type="dcterms:W3CDTF">2014-07-29T18:33:30Z</dcterms:created>
  <dcterms:modified xsi:type="dcterms:W3CDTF">2019-12-09T14:37:58Z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