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I_2020" sheetId="55" r:id="rId11"/>
    <sheet name="Eksport I-II_2020" sheetId="56" r:id="rId12"/>
    <sheet name="Import_I-II_2020" sheetId="53"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I-II_2020'!#REF!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S16" i="53" l="1"/>
  <c r="N8" i="53"/>
  <c r="S25" i="56"/>
  <c r="S24" i="56"/>
  <c r="S23" i="56"/>
  <c r="S22" i="56"/>
  <c r="S21" i="56"/>
  <c r="S20" i="56"/>
  <c r="S19" i="56"/>
  <c r="S18" i="56"/>
  <c r="S17" i="56"/>
  <c r="S16" i="56"/>
  <c r="S15" i="56"/>
  <c r="S14" i="56"/>
  <c r="S13" i="56"/>
  <c r="S12" i="56"/>
  <c r="S11" i="56"/>
  <c r="S10" i="56"/>
  <c r="S9" i="56"/>
  <c r="S8" i="56"/>
  <c r="S7" i="56"/>
  <c r="N25" i="56"/>
  <c r="N24" i="56"/>
  <c r="N23" i="56"/>
  <c r="N22" i="56"/>
  <c r="N21" i="56"/>
  <c r="N20" i="56"/>
  <c r="N19" i="56"/>
  <c r="N18" i="56"/>
  <c r="N17" i="56"/>
  <c r="N16" i="56"/>
  <c r="N15" i="56"/>
  <c r="N14" i="56"/>
  <c r="N13" i="56"/>
  <c r="N12" i="56"/>
  <c r="N11" i="56"/>
  <c r="N10" i="56"/>
  <c r="N9" i="56"/>
  <c r="N8" i="56"/>
  <c r="N7" i="56"/>
  <c r="F11" i="55"/>
  <c r="B13" i="55"/>
  <c r="C13" i="55"/>
  <c r="C701" i="45" l="1"/>
  <c r="K702" i="45"/>
  <c r="J702" i="45"/>
  <c r="I702" i="45"/>
  <c r="H702" i="45"/>
  <c r="G702" i="45"/>
  <c r="F702" i="45"/>
  <c r="E702" i="45"/>
  <c r="D702" i="45"/>
  <c r="C702" i="45"/>
  <c r="K701" i="45"/>
  <c r="J701" i="45"/>
  <c r="I701" i="45"/>
  <c r="H701" i="45"/>
  <c r="G701" i="45"/>
  <c r="F701" i="45"/>
  <c r="E701" i="45"/>
  <c r="D701" i="45"/>
  <c r="K697" i="45"/>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E26" i="55" l="1"/>
  <c r="C26" i="55"/>
  <c r="B26" i="55"/>
  <c r="F25" i="55"/>
  <c r="D25" i="55"/>
  <c r="F24" i="55"/>
  <c r="D24" i="55"/>
  <c r="F23" i="55"/>
  <c r="D23" i="55"/>
  <c r="H22" i="55"/>
  <c r="F22" i="55"/>
  <c r="D22" i="55"/>
  <c r="F21" i="55"/>
  <c r="D21" i="55"/>
  <c r="E13" i="55"/>
  <c r="F13" i="55" s="1"/>
  <c r="D13" i="55"/>
  <c r="F12" i="55"/>
  <c r="D12" i="55"/>
  <c r="D11" i="55"/>
  <c r="F10" i="55"/>
  <c r="D10" i="55"/>
  <c r="H9" i="55"/>
  <c r="F9" i="55"/>
  <c r="D9" i="55"/>
  <c r="F8" i="55"/>
  <c r="D8" i="55"/>
  <c r="D26" i="55" l="1"/>
  <c r="F26" i="55"/>
  <c r="S8" i="53"/>
  <c r="S9" i="53"/>
  <c r="S10" i="53"/>
  <c r="S11" i="53"/>
  <c r="S12" i="53"/>
  <c r="S13" i="53"/>
  <c r="S14" i="53"/>
  <c r="S15" i="53"/>
  <c r="E26" i="46" l="1"/>
  <c r="C26" i="46"/>
  <c r="B26" i="46"/>
  <c r="F26" i="46" s="1"/>
  <c r="F25" i="46"/>
  <c r="D25" i="46"/>
  <c r="F24" i="46"/>
  <c r="D24" i="46"/>
  <c r="F23" i="46"/>
  <c r="D23" i="46"/>
  <c r="H22" i="46"/>
  <c r="F22" i="46"/>
  <c r="D22" i="46"/>
  <c r="F21" i="46"/>
  <c r="D21" i="46"/>
  <c r="E13" i="46"/>
  <c r="C13" i="46"/>
  <c r="D13" i="46" s="1"/>
  <c r="B13" i="46"/>
  <c r="F12" i="46"/>
  <c r="D12" i="46"/>
  <c r="F11" i="46"/>
  <c r="D11" i="46"/>
  <c r="F10" i="46"/>
  <c r="D10" i="46"/>
  <c r="H9" i="46"/>
  <c r="F9" i="46"/>
  <c r="D9" i="46"/>
  <c r="F8" i="46"/>
  <c r="D8" i="46"/>
  <c r="D26" i="46" l="1"/>
  <c r="F13" i="46"/>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<sst xmlns="http://schemas.openxmlformats.org/spreadsheetml/2006/main" count="6168" uniqueCount="489">
  <si>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</si>
  <si>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</si>
  <si>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</si>
  <si>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</si>
  <si>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</si>
  <si>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</si>
  <si>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</si>
  <si>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</si>
  <si>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</si>
  <si>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</si>
  <si>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</si>
  <si>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</si>
  <si>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</si>
  <si>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</si>
  <si>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</si>
  <si>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</si>
  <si>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</si>
  <si>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</si>
  <si>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</si>
  <si>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</si>
  <si>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</si>
  <si>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</si>
  <si>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</si>
  <si>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</si>
  <si>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</si>
  <si>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</si>
  <si>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</si>
  <si>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</si>
  <si>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</si>
  <si>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</si>
  <si>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</si>
  <si>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</si>
  <si>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</si>
  <si>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</si>
  <si>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</si>
  <si>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</si>
  <si>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</si>
  <si>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</si>
  <si>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</si>
  <si>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</si>
  <si>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</si>
  <si>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</si>
  <si>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</si>
  <si>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</si>
  <si>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</si>
  <si>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</si>
  <si>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</si>
  <si>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</si>
  <si>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</si>
  <si>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</si>
  <si>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</si>
  <si>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</si>
  <si>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</si>
  <si>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</si>
  <si>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</si>
  <si>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</si>
  <si>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</si>
  <si>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</si>
  <si>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</si>
  <si>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</si>
  <si>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</si>
  <si>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</si>
  <si>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</si>
  <si>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</si>
  <si>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</si>
  <si>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</si>
  <si>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</si>
  <si>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</si>
  <si>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</si>
  <si>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</si>
  <si>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</si>
  <si>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</si>
  <si>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</si>
  <si>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</si>
  <si>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</si>
  <si>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</si>
  <si>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</si>
  <si>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</si>
  <si>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</si>
  <si>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</si>
  <si>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</si>
  <si>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</si>
  <si>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</si>
  <si>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</si>
  <si>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</si>
  <si>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</si>
  <si>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</si>
  <si>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</si>
  <si>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</si>
  <si>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</si>
  <si>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</si>
  <si>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</si>
  <si>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</si>
  <si>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</si>
  <si>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</si>
  <si>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</si>
  <si>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</si>
  <si>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</si>
  <si>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</si>
  <si>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</si>
  <si>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</si>
  <si>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</si>
  <si>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</si>
  <si>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</si>
  <si>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</si>
  <si>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</si>
  <si>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</si>
  <si>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</si>
  <si>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</si>
  <si>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</si>
  <si>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</si>
  <si>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</si>
  <si>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</si>
  <si>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</si>
  <si>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</si>
  <si>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</si>
  <si>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</si>
  <si>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</si>
  <si>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</si>
  <si>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</si>
  <si>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</si>
  <si>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</si>
  <si>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</si>
  <si>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</si>
  <si>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</si>
  <si>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</si>
  <si>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</si>
  <si>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</si>
  <si>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</si>
  <si>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</si>
  <si>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</si>
  <si>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</si>
  <si>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</si>
  <si>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</si>
  <si>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</si>
  <si>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</si>
  <si>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</si>
  <si>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</si>
  <si>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</si>
  <si>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</si>
  <si>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</si>
  <si>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</si>
  <si>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</si>
  <si>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</si>
  <si>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</si>
  <si>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</si>
  <si>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</si>
  <si>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</si>
  <si>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</si>
  <si>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</si>
  <si>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</si>
  <si>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</si>
  <si>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</si>
  <si>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</si>
  <si>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</si>
  <si>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</si>
  <si>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</si>
  <si>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</si>
  <si>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</si>
  <si>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</si>
  <si>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</si>
  <si>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</si>
  <si>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</si>
  <si>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</si>
  <si>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</si>
  <si>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</si>
  <si>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</si>
  <si>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</si>
  <si>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</si>
  <si>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</si>
  <si>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</si>
  <si>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</si>
  <si>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</si>
  <si>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</si>
  <si>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</si>
  <si>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</si>
  <si>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</si>
  <si>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</si>
  <si>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</si>
  <si>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</si>
  <si>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</si>
  <si>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</si>
  <si>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</si>
  <si>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</si>
  <si>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</si>
  <si>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</si>
  <si>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</si>
  <si>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</si>
  <si>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</si>
  <si>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</si>
  <si>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</si>
  <si>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</si>
  <si>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</si>
  <si>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</si>
  <si>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</si>
  <si>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</si>
  <si>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</si>
  <si>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</si>
  <si>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</si>
  <si>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</si>
  <si>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</si>
  <si>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</si>
  <si>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</si>
  <si>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</si>
  <si>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</si>
  <si>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</si>
  <si>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</si>
  <si>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</si>
  <si>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</si>
  <si>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</si>
  <si>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</si>
  <si>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</si>
  <si>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</si>
  <si>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</si>
  <si>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</si>
  <si>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</si>
  <si>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</si>
  <si>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</si>
  <si>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</si>
  <si>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</si>
  <si>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</si>
  <si>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</si>
  <si>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</si>
  <si>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</si>
  <si>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</si>
  <si>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</si>
  <si>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</si>
  <si>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</si>
  <si>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</si>
  <si>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</si>
  <si>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</si>
  <si>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</si>
  <si>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</si>
  <si>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</si>
  <si>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</si>
  <si>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</si>
  <si>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</si>
  <si>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</si>
  <si>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</si>
  <si>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</si>
  <si>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</si>
  <si>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</si>
  <si>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</si>
  <si>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</si>
  <si>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</si>
  <si>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</si>
  <si>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</si>
  <si>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</si>
  <si>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</si>
  <si>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</si>
  <si>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</si>
  <si>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</si>
  <si>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</si>
  <si>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</si>
  <si>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</si>
  <si>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</si>
  <si>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</si>
  <si>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</si>
  <si>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</si>
  <si>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</si>
  <si>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</si>
  <si>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</si>
  <si>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</si>
  <si>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</si>
  <si>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</si>
  <si>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</si>
  <si>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</si>
  <si>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</si>
  <si>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</si>
  <si>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</si>
  <si>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</si>
  <si>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</si>
  <si>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</si>
  <si>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</si>
  <si>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</si>
  <si>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</si>
  <si>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</si>
  <si>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</si>
  <si>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</si>
  <si>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</si>
  <si>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</si>
  <si>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</si>
  <si>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</si>
  <si>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</si>
  <si>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</si>
  <si>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</si>
  <si>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</si>
  <si>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</si>
  <si>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</si>
  <si>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</si>
  <si>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</si>
  <si>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</si>
  <si>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</si>
  <si>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</si>
  <si>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</si>
  <si>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</si>
  <si>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</si>
  <si>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</si>
  <si>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</si>
  <si>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</si>
  <si>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</si>
  <si>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</si>
  <si>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</si>
  <si>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</si>
  <si>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</si>
  <si>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</si>
  <si>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</si>
  <si>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</si>
  <si>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</si>
  <si>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</si>
  <si>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</si>
  <si>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</si>
  <si>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</si>
  <si>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</si>
  <si>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</si>
  <si>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</si>
  <si>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</si>
  <si>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</si>
  <si>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</si>
  <si>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</si>
  <si>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</si>
  <si>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</si>
  <si>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</si>
  <si>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</si>
  <si>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</si>
  <si>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</si>
  <si>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</si>
  <si>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</si>
  <si>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</si>
  <si>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</si>
  <si>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</si>
  <si>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</si>
  <si>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</si>
  <si>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</si>
  <si>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</si>
  <si>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</si>
  <si>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</si>
  <si>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</si>
  <si>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</si>
  <si>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</si>
  <si>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</si>
  <si>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</si>
  <si>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</si>
  <si>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</si>
  <si>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Ministerstwo Rolnictwa i Rozwoju Wsi, Departament Promocji i Jakości Żywności</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</si>
  <si>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</si>
  <si>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</si>
  <si>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</si>
  <si>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</si>
  <si>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</si>
  <si>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</si>
  <si>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</si>
  <si>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</si>
  <si>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</si>
  <si>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</si>
  <si>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</si>
  <si>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</si>
  <si>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</si>
  <si>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</si>
  <si>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</si>
  <si>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</si>
  <si>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</si>
  <si>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</si>
  <si>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</si>
  <si>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</si>
  <si>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</si>
  <si>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</si>
  <si>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</si>
  <si>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</si>
  <si>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</si>
  <si>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</si>
  <si>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</si>
  <si>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</si>
  <si>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</si>
  <si>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</si>
  <si>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</si>
  <si>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</si>
  <si>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</si>
  <si>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</si>
  <si>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</si>
  <si>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</si>
  <si>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</si>
  <si>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</si>
  <si>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</si>
  <si>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</si>
  <si>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</si>
  <si>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</si>
  <si>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</si>
  <si>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</si>
  <si>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</si>
  <si>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</si>
  <si>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</si>
  <si>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</si>
  <si>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</si>
  <si>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</si>
  <si>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</si>
  <si>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</si>
  <si>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</si>
  <si>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</si>
  <si>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</si>
  <si>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</si>
  <si>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</si>
  <si>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</si>
  <si>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</si>
  <si>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</si>
  <si>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</si>
  <si>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</si>
  <si>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</si>
  <si>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</si>
  <si>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</si>
  <si>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</si>
  <si>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</si>
  <si>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</si>
  <si>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</si>
  <si>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</si>
  <si>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</si>
  <si>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</si>
  <si>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</si>
  <si>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</si>
  <si>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</si>
  <si>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</si>
  <si>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</si>
  <si>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</si>
  <si>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</si>
  <si>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</si>
  <si>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</si>
  <si>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</si>
  <si>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</si>
  <si>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</si>
  <si>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</si>
  <si>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</si>
  <si>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</si>
  <si>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</si>
  <si>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</si>
  <si>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</si>
  <si>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</si>
  <si>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</si>
  <si>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</si>
  <si>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</si>
  <si>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</si>
  <si>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</si>
  <si>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</si>
  <si>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</si>
  <si>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</si>
  <si>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</si>
  <si>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</si>
  <si>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</si>
  <si>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</si>
  <si>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</si>
  <si>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</si>
  <si>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</si>
  <si>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</si>
  <si>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</si>
  <si>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</si>
  <si>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</si>
  <si>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</si>
  <si>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</si>
  <si>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</si>
  <si>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</si>
  <si>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</si>
  <si>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
  </si>
  <si>
    <t>spoza UE</t>
  </si>
  <si>
    <t>spoza UE (%)</t>
  </si>
  <si>
    <t>Departament Przetwórstwa i Rynków Rolnych</t>
  </si>
  <si>
    <t>WYDZIAŁ INFORMACJI RYNKOWEJ</t>
  </si>
  <si>
    <t>12.04.2020</t>
  </si>
  <si>
    <t>Uboje przemysłowe 2020</t>
  </si>
  <si>
    <t>NR 16/2020</t>
  </si>
  <si>
    <t>23.04.2020 r.</t>
  </si>
  <si>
    <t>Notowania z okresu: 13 - 19.04.2020r.</t>
  </si>
  <si>
    <t>19.04.2020</t>
  </si>
  <si>
    <t>13.04.2020 - 19.04.2020</t>
  </si>
  <si>
    <r>
      <t xml:space="preserve">Tablica 5. Średnie ceny sprzedaży netto (bez VAT) elementów mięsa wołowego wg makroregionów </t>
    </r>
    <r>
      <rPr>
        <b/>
        <sz val="14"/>
        <color rgb="FF0000FF"/>
        <rFont val="Times New Roman CE"/>
        <family val="1"/>
        <charset val="238"/>
      </rPr>
      <t>w okresie: 13 - 19.04.2020</t>
    </r>
  </si>
  <si>
    <t>06 - 12.04.2020r.</t>
  </si>
  <si>
    <t>Tydzień 15</t>
  </si>
  <si>
    <t>Dane nie zostały przesłane - niektóre ceny takie same jak tydzień wcześniej: EL, MT, PL</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</si>
  <si>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 2020 r. (dane wstępne) </t>
    </r>
    <r>
      <rPr>
        <b/>
        <sz val="11"/>
        <rFont val="Times New Roman"/>
        <family val="1"/>
        <charset val="238"/>
      </rPr>
      <t xml:space="preserve">w porównaniu do I-II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</si>
  <si>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 2020 r. (dane wstępne)  </t>
    </r>
    <r>
      <rPr>
        <b/>
        <sz val="11"/>
        <rFont val="Times New Roman"/>
        <family val="1"/>
        <charset val="238"/>
      </rPr>
      <t>w porównaniu do I-II 2019 r.  (</t>
    </r>
    <r>
      <rPr>
        <i/>
        <sz val="11"/>
        <rFont val="Times New Roman"/>
        <family val="1"/>
        <charset val="238"/>
      </rPr>
      <t>wg wstępnych danych Min. Finansów</t>
    </r>
    <r>
      <rPr>
        <b/>
        <sz val="11"/>
        <rFont val="Times New Roman"/>
        <family val="1"/>
        <charset val="238"/>
      </rPr>
      <t>).</t>
    </r>
  </si>
  <si>
    <t>I-II 2020 r. (wstępne)</t>
  </si>
  <si>
    <t>I-II 2019 r.</t>
  </si>
  <si>
    <t>zmiana w stos. do I-II 2019r. (%)</t>
  </si>
  <si>
    <t>OKRES: I-II - 2020 r. (wstępne) - ważniejsze państwa</t>
  </si>
  <si>
    <t>n/a</t>
  </si>
  <si>
    <t>n/a - dane niedostępne lub do wyjaśnienia</t>
  </si>
  <si>
    <t>Ghana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</si>
  <si>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I-II 2020 r.</t>
    </r>
    <r>
      <rPr>
        <b/>
        <sz val="14"/>
        <color indexed="8"/>
        <rFont val="Arial"/>
        <family val="2"/>
        <charset val="238"/>
      </rPr>
      <t xml:space="preserve"> (dane wstępne)</t>
    </r>
  </si>
  <si>
    <t>OKRES: I - II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</si>
  <si>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 2020 r.</t>
    </r>
    <r>
      <rPr>
        <b/>
        <sz val="14"/>
        <color indexed="8"/>
        <rFont val="Arial"/>
        <family val="2"/>
        <charset val="238"/>
      </rPr>
      <t xml:space="preserve"> (dane wstępne)</t>
    </r>
  </si>
  <si>
    <t>Źródło: Ministerstwo Finansów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</si>
</sst>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12">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cellStyleXfs>
  <cellXfs count="1522">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43" fontId="204" fillId="60" borderId="3" xfId="101"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04" fillId="60" borderId="0" xfId="99" applyNumberFormat="1" applyFont="1" applyFill="1" applyBorder="1" applyAlignment="1">
      <alignment horizontal="center" vertical="center"/>
    </xf>
    <xf numFmtId="169" fontId="200" fillId="60" borderId="0" xfId="96" applyNumberFormat="1"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96"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96" applyFont="1" applyFill="1" applyBorder="1" applyAlignment="1">
      <alignment horizontal="center" vertical="center"/>
    </xf>
    <xf numFmtId="0" fontId="194" fillId="0" borderId="0" xfId="188" applyFont="1"/>
    <xf numFmtId="3" fontId="14" fillId="0" borderId="46" xfId="0" quotePrefix="1" applyNumberFormat="1" applyFont="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0" fillId="0" borderId="50" xfId="0" applyBorder="1"/>
    <xf numFmtId="0" fontId="0" fillId="0" borderId="41" xfId="0" applyBorder="1"/>
    <xf numFmtId="0" fontId="0" fillId="0" borderId="42" xfId="0"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pplyProtection="1">
      <alignment horizontal="center" vertical="center"/>
      <protection locked="0"/>
    </xf>
    <xf numFmtId="0" fontId="201" fillId="64" borderId="0" xfId="188" applyFont="1" applyFill="1" applyBorder="1" applyAlignment="1" applyProtection="1">
      <alignment horizontal="center" vertical="top"/>
      <protection locked="0"/>
    </xf>
    <xf numFmtId="2" fontId="204" fillId="60" borderId="2"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pplyProtection="1">
      <alignment horizontal="center" vertical="center"/>
      <protection locked="0"/>
    </xf>
    <xf numFmtId="2" fontId="204" fillId="60" borderId="3" xfId="188" applyNumberFormat="1" applyFont="1" applyFill="1" applyBorder="1" applyAlignment="1">
      <alignment horizontal="center" vertical="center"/>
    </xf>
    <xf numFmtId="2" fontId="204" fillId="64" borderId="3" xfId="188"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188" applyNumberFormat="1" applyFont="1" applyFill="1" applyBorder="1" applyAlignment="1">
      <alignment horizontal="center" vertical="center"/>
    </xf>
    <xf numFmtId="43" fontId="204" fillId="60" borderId="3" xfId="211" applyFont="1" applyFill="1" applyBorder="1" applyAlignment="1">
      <alignment horizontal="center" vertical="center"/>
    </xf>
    <xf numFmtId="2" fontId="204" fillId="60" borderId="0" xfId="188" applyNumberFormat="1" applyFont="1" applyFill="1" applyBorder="1" applyAlignment="1" applyProtection="1">
      <alignment horizontal="center" vertical="center"/>
      <protection locked="0"/>
    </xf>
    <xf numFmtId="0" fontId="200" fillId="60" borderId="0" xfId="188"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188" applyNumberFormat="1" applyFont="1" applyFill="1" applyBorder="1" applyAlignment="1">
      <alignment horizontal="center" vertical="center"/>
    </xf>
    <xf numFmtId="10" fontId="208" fillId="60" borderId="33" xfId="188" applyNumberFormat="1" applyFont="1" applyFill="1" applyBorder="1" applyAlignment="1">
      <alignment horizontal="center" vertical="center"/>
    </xf>
    <xf numFmtId="0" fontId="204" fillId="60" borderId="0" xfId="188"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04" fillId="60" borderId="0" xfId="99" applyNumberFormat="1"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2" fontId="204" fillId="60" borderId="96" xfId="188" applyNumberFormat="1" applyFont="1" applyFill="1" applyBorder="1" applyAlignment="1">
      <alignment horizontal="center" vertical="center"/>
    </xf>
    <xf numFmtId="2" fontId="204" fillId="60" borderId="97" xfId="188" applyNumberFormat="1" applyFont="1" applyFill="1" applyBorder="1" applyAlignment="1">
      <alignment horizontal="center" vertical="center"/>
    </xf>
    <xf numFmtId="2" fontId="204" fillId="64" borderId="97" xfId="188"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188"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188" applyNumberFormat="1" applyFont="1" applyFill="1" applyBorder="1" applyAlignment="1">
      <alignment horizontal="center" vertical="center"/>
    </xf>
    <xf numFmtId="0" fontId="200" fillId="60" borderId="0" xfId="188" applyFont="1" applyFill="1"/>
    <xf numFmtId="171" fontId="204" fillId="60" borderId="96" xfId="99" applyNumberFormat="1" applyFont="1" applyFill="1" applyBorder="1" applyAlignment="1">
      <alignment horizontal="center" vertical="center"/>
    </xf>
    <xf numFmtId="0" fontId="203" fillId="64" borderId="38" xfId="188" applyFont="1" applyFill="1" applyBorder="1" applyAlignment="1" applyProtection="1">
      <alignment horizontal="center" vertical="center"/>
      <protection locked="0"/>
    </xf>
    <xf numFmtId="2" fontId="204" fillId="60" borderId="100" xfId="188" applyNumberFormat="1" applyFont="1" applyFill="1" applyBorder="1" applyAlignment="1">
      <alignment horizontal="center" vertical="center"/>
    </xf>
    <xf numFmtId="2" fontId="204" fillId="60" borderId="101" xfId="188" applyNumberFormat="1" applyFont="1" applyFill="1" applyBorder="1" applyAlignment="1">
      <alignment horizontal="center" vertical="center"/>
    </xf>
    <xf numFmtId="2" fontId="204" fillId="64" borderId="101" xfId="188"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188"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188" applyNumberFormat="1" applyFont="1" applyFill="1" applyBorder="1" applyAlignment="1">
      <alignment horizontal="center" vertical="center"/>
    </xf>
    <xf numFmtId="2" fontId="204" fillId="60" borderId="100" xfId="188" applyNumberFormat="1" applyFont="1" applyFill="1" applyBorder="1" applyAlignment="1" applyProtection="1">
      <alignment horizontal="center" vertical="center"/>
      <protection locked="0"/>
    </xf>
    <xf numFmtId="2" fontId="204" fillId="60" borderId="101" xfId="188" applyNumberFormat="1" applyFont="1" applyFill="1" applyBorder="1" applyAlignment="1" applyProtection="1">
      <alignment horizontal="center" vertical="center"/>
      <protection locked="0"/>
    </xf>
    <xf numFmtId="2" fontId="204" fillId="64" borderId="101" xfId="188" applyNumberFormat="1" applyFont="1" applyFill="1" applyBorder="1" applyAlignment="1" applyProtection="1">
      <alignment horizontal="center" vertical="center"/>
      <protection locked="0"/>
    </xf>
    <xf numFmtId="169" fontId="204" fillId="60" borderId="0" xfId="188"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0" fontId="203" fillId="61" borderId="38" xfId="188" applyFont="1" applyFill="1" applyBorder="1" applyAlignment="1" applyProtection="1">
      <alignment horizontal="center" vertical="center"/>
      <protection locked="0"/>
    </xf>
    <xf numFmtId="2" fontId="204" fillId="61" borderId="100" xfId="188" applyNumberFormat="1" applyFont="1" applyFill="1" applyBorder="1" applyAlignment="1">
      <alignment horizontal="center" vertical="center"/>
    </xf>
    <xf numFmtId="2" fontId="204" fillId="61" borderId="101" xfId="188" applyNumberFormat="1" applyFont="1" applyFill="1" applyBorder="1" applyAlignment="1" applyProtection="1">
      <alignment horizontal="center" vertical="center"/>
      <protection locked="0"/>
    </xf>
    <xf numFmtId="2" fontId="204" fillId="61" borderId="101" xfId="188"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188"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0" fontId="203" fillId="61" borderId="40" xfId="188" applyFont="1" applyFill="1" applyBorder="1" applyAlignment="1" applyProtection="1">
      <alignment horizontal="center" vertical="center"/>
      <protection locked="0"/>
    </xf>
    <xf numFmtId="2" fontId="204" fillId="61" borderId="105" xfId="188" applyNumberFormat="1" applyFont="1" applyFill="1" applyBorder="1" applyAlignment="1" applyProtection="1">
      <alignment horizontal="center" vertical="center"/>
      <protection locked="0"/>
    </xf>
    <xf numFmtId="2" fontId="204" fillId="61" borderId="106" xfId="188"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188"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3" fontId="26" fillId="60" borderId="3" xfId="188" applyNumberFormat="1" applyFont="1" applyFill="1" applyBorder="1" applyAlignment="1">
      <alignment horizontal="right" wrapText="1"/>
    </xf>
    <xf numFmtId="3" fontId="37" fillId="0" borderId="55" xfId="188" applyNumberFormat="1" applyFont="1" applyBorder="1"/>
    <xf numFmtId="3" fontId="37" fillId="0" borderId="3" xfId="188" applyNumberFormat="1" applyFont="1" applyBorder="1"/>
    <xf numFmtId="0" fontId="47" fillId="0" borderId="0" xfId="188" applyFont="1"/>
  </cellXfs>
  <cellStyles count="21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114300</xdr:rowOff>
    </xdr:from>
    <xdr:to>
      <xdr:col>10</xdr:col>
      <xdr:colOff>180743</xdr:colOff>
      <xdr:row>21</xdr:row>
      <xdr:rowOff>42579</xdr:rowOff>
    </xdr:to>
    <xdr:pic>
      <xdr:nvPicPr>
        <xdr:cNvPr id="2" name="Obraz 1"/>
        <xdr:cNvPicPr>
          <a:picLocks noChangeAspect="1"/>
        </xdr:cNvPicPr>
      </xdr:nvPicPr>
      <xdr:blipFill>
        <a:blip xmlns:r="http://schemas.openxmlformats.org/officeDocument/2006/relationships" r:embed="rId1"/>
        <a:stretch>
          <a:fillRect/>
        </a:stretch>
      </xdr:blipFill>
      <xdr:spPr>
        <a:xfrm>
          <a:off x="161925" y="114300"/>
          <a:ext cx="6114818" cy="3328704"/>
        </a:xfrm>
        <a:prstGeom prst="rect">
          <a:avLst/>
        </a:prstGeom>
      </xdr:spPr>
    </xdr:pic>
    <xdr:clientData/>
  </xdr:twoCellAnchor>
  <xdr:twoCellAnchor editAs="oneCell">
    <xdr:from>
      <xdr:col>10</xdr:col>
      <xdr:colOff>285750</xdr:colOff>
      <xdr:row>0</xdr:row>
      <xdr:rowOff>104775</xdr:rowOff>
    </xdr:from>
    <xdr:to>
      <xdr:col>20</xdr:col>
      <xdr:colOff>292375</xdr:colOff>
      <xdr:row>21</xdr:row>
      <xdr:rowOff>51344</xdr:rowOff>
    </xdr:to>
    <xdr:pic>
      <xdr:nvPicPr>
        <xdr:cNvPr id="3" name="Obraz 2"/>
        <xdr:cNvPicPr>
          <a:picLocks noChangeAspect="1"/>
        </xdr:cNvPicPr>
      </xdr:nvPicPr>
      <xdr:blipFill>
        <a:blip xmlns:r="http://schemas.openxmlformats.org/officeDocument/2006/relationships" r:embed="rId2"/>
        <a:stretch>
          <a:fillRect/>
        </a:stretch>
      </xdr:blipFill>
      <xdr:spPr>
        <a:xfrm>
          <a:off x="6381750" y="104775"/>
          <a:ext cx="6102625" cy="3346994"/>
        </a:xfrm>
        <a:prstGeom prst="rect">
          <a:avLst/>
        </a:prstGeom>
      </xdr:spPr>
    </xdr:pic>
    <xdr:clientData/>
  </xdr:twoCellAnchor>
  <xdr:twoCellAnchor editAs="oneCell">
    <xdr:from>
      <xdr:col>0</xdr:col>
      <xdr:colOff>142875</xdr:colOff>
      <xdr:row>21</xdr:row>
      <xdr:rowOff>142875</xdr:rowOff>
    </xdr:from>
    <xdr:to>
      <xdr:col>10</xdr:col>
      <xdr:colOff>149500</xdr:colOff>
      <xdr:row>42</xdr:row>
      <xdr:rowOff>118019</xdr:rowOff>
    </xdr:to>
    <xdr:pic>
      <xdr:nvPicPr>
        <xdr:cNvPr id="5" name="Obraz 4"/>
        <xdr:cNvPicPr>
          <a:picLocks noChangeAspect="1"/>
        </xdr:cNvPicPr>
      </xdr:nvPicPr>
      <xdr:blipFill>
        <a:blip xmlns:r="http://schemas.openxmlformats.org/officeDocument/2006/relationships" r:embed="rId2"/>
        <a:stretch>
          <a:fillRect/>
        </a:stretch>
      </xdr:blipFill>
      <xdr:spPr>
        <a:xfrm>
          <a:off x="142875" y="3543300"/>
          <a:ext cx="6102625" cy="3346994"/>
        </a:xfrm>
        <a:prstGeom prst="rect">
          <a:avLst/>
        </a:prstGeom>
      </xdr:spPr>
    </xdr:pic>
    <xdr:clientData/>
  </xdr:twoCellAnchor>
  <xdr:twoCellAnchor editAs="oneCell">
    <xdr:from>
      <xdr:col>10</xdr:col>
      <xdr:colOff>233173</xdr:colOff>
      <xdr:row>21</xdr:row>
      <xdr:rowOff>142875</xdr:rowOff>
    </xdr:from>
    <xdr:to>
      <xdr:col>20</xdr:col>
      <xdr:colOff>155583</xdr:colOff>
      <xdr:row>42</xdr:row>
      <xdr:rowOff>66675</xdr:rowOff>
    </xdr:to>
    <xdr:pic>
      <xdr:nvPicPr>
        <xdr:cNvPr id="6" name="Obraz 5"/>
        <xdr:cNvPicPr>
          <a:picLocks noChangeAspect="1"/>
        </xdr:cNvPicPr>
      </xdr:nvPicPr>
      <xdr:blipFill>
        <a:blip xmlns:r="http://schemas.openxmlformats.org/officeDocument/2006/relationships" r:embed="rId3"/>
        <a:stretch>
          <a:fillRect/>
        </a:stretch>
      </xdr:blipFill>
      <xdr:spPr>
        <a:xfrm>
          <a:off x="6329173" y="3543300"/>
          <a:ext cx="6018410" cy="329565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B10" sqref="B10"/>
    </sheetView>
  </sheetViews>
  <sheetFormatPr defaultRowHeight="11.25"/>
  <cols>
    <col min="1" max="1" width="4.42578125" style="1229" customWidth="1"/>
    <col min="2" max="2" width="13.7109375" style="1229" customWidth="1"/>
    <col min="3" max="3" width="10.28515625" style="1229" customWidth="1"/>
    <col min="4" max="4" width="10.7109375" style="1229" customWidth="1"/>
    <col min="5" max="6" width="9.140625" style="1229"/>
    <col min="7" max="7" width="12.42578125" style="1229" customWidth="1"/>
    <col min="8" max="16384" width="9.140625" style="1229"/>
  </cols>
  <sheetData>
    <row r="2" spans="1:18" ht="12.75">
      <c r="B2" s="1230" t="s">
        <v>0</v>
      </c>
      <c r="G2" s="1231" t="s">
        <v>468</v>
      </c>
      <c r="I2" s="1232"/>
    </row>
    <row r="3" spans="1:18" ht="12.75">
      <c r="B3" s="1230" t="s">
        <v>463</v>
      </c>
    </row>
    <row r="5" spans="1:18">
      <c r="B5" s="1233" t="s">
        <v>464</v>
      </c>
      <c r="C5" s="1233"/>
      <c r="D5" s="1233"/>
      <c r="E5" s="1233"/>
      <c r="F5" s="1233"/>
    </row>
    <row r="6" spans="1:18">
      <c r="B6" s="1234"/>
      <c r="C6" s="1235"/>
      <c r="D6" s="1236"/>
      <c r="E6" s="1236"/>
      <c r="F6" s="1236"/>
      <c r="G6" s="1236"/>
      <c r="H6" s="1236"/>
      <c r="I6" s="1236"/>
      <c r="J6" s="1236"/>
    </row>
    <row r="7" spans="1:18">
      <c r="B7" s="1234" t="s">
        <v>1</v>
      </c>
      <c r="C7" s="1235"/>
      <c r="D7" s="1236"/>
      <c r="E7" s="1236"/>
      <c r="F7" s="1236"/>
      <c r="G7" s="1236"/>
      <c r="H7" s="1236"/>
      <c r="I7" s="1236"/>
      <c r="J7" s="1236"/>
    </row>
    <row r="8" spans="1:18">
      <c r="B8" s="1234" t="s">
        <v>2</v>
      </c>
      <c r="C8" s="1235"/>
      <c r="D8" s="1236"/>
      <c r="E8" s="1236"/>
      <c r="F8" s="1236"/>
      <c r="G8" s="1236"/>
      <c r="H8" s="1236"/>
      <c r="I8" s="1236"/>
      <c r="J8" s="1236"/>
    </row>
    <row r="9" spans="1:18" ht="23.25">
      <c r="B9" s="1236"/>
      <c r="C9" s="1236"/>
      <c r="D9" s="1236"/>
      <c r="E9" s="1236"/>
      <c r="H9" s="1236"/>
      <c r="I9" s="1236"/>
      <c r="J9" s="1237"/>
    </row>
    <row r="10" spans="1:18" ht="24.75" customHeight="1">
      <c r="B10" s="1238" t="s">
        <v>467</v>
      </c>
      <c r="C10" s="1239"/>
      <c r="D10" s="1240" t="s">
        <v>68</v>
      </c>
      <c r="E10" s="1237"/>
      <c r="F10" s="1237"/>
      <c r="G10" s="1237"/>
      <c r="H10" s="1237"/>
      <c r="I10" s="1237"/>
      <c r="J10" s="1236"/>
    </row>
    <row r="11" spans="1:18">
      <c r="B11" s="1235"/>
      <c r="C11" s="1235"/>
      <c r="E11" s="1236"/>
      <c r="F11" s="1241" t="s">
        <v>255</v>
      </c>
      <c r="G11" s="1236"/>
      <c r="H11" s="1236"/>
      <c r="I11" s="1236"/>
      <c r="J11" s="1236"/>
    </row>
    <row r="12" spans="1:18" ht="15.75">
      <c r="B12" s="1242"/>
      <c r="C12" s="1235"/>
      <c r="D12" s="1236"/>
      <c r="E12" s="1236"/>
      <c r="F12" s="1236"/>
      <c r="G12" s="1243"/>
      <c r="H12" s="1244"/>
      <c r="I12" s="1236"/>
      <c r="J12" s="1236"/>
    </row>
    <row r="13" spans="1:18" ht="15.75">
      <c r="A13" s="1236"/>
      <c r="B13" s="1238" t="s">
        <v>469</v>
      </c>
      <c r="C13" s="1245"/>
      <c r="D13" s="1245"/>
      <c r="E13" s="1245"/>
      <c r="F13" s="1236"/>
      <c r="G13" s="1236"/>
      <c r="H13" s="65"/>
      <c r="I13" s="1236"/>
      <c r="J13" s="1236"/>
    </row>
    <row r="14" spans="1:18" ht="12.75">
      <c r="A14" s="1236"/>
      <c r="B14" s="1236"/>
      <c r="C14" s="1236"/>
      <c r="D14" s="1236"/>
      <c r="E14" s="1236"/>
      <c r="F14" s="1236"/>
      <c r="G14" s="1236"/>
      <c r="H14" s="65"/>
      <c r="I14" s="1236"/>
      <c r="J14" s="1236"/>
    </row>
    <row r="15" spans="1:18" ht="18.75">
      <c r="A15" s="1246"/>
      <c r="B15" s="1247"/>
      <c r="C15" s="1248"/>
      <c r="D15" s="1248"/>
      <c r="E15" s="1249"/>
      <c r="F15" s="1249"/>
      <c r="G15" s="1249"/>
      <c r="H15" s="1249"/>
      <c r="I15" s="1248"/>
      <c r="J15" s="1248"/>
      <c r="K15" s="1248"/>
      <c r="L15" s="1249"/>
      <c r="M15" s="1249"/>
      <c r="N15" s="1249"/>
      <c r="P15" s="1236"/>
      <c r="Q15" s="1236"/>
      <c r="R15" s="1236"/>
    </row>
    <row r="16" spans="1:18" ht="12.75">
      <c r="B16" s="1250"/>
      <c r="C16" s="1250"/>
      <c r="D16" s="1251"/>
      <c r="E16" s="1251"/>
      <c r="F16" s="1251"/>
      <c r="G16" s="1251"/>
      <c r="H16" s="1251"/>
      <c r="I16" s="1251"/>
      <c r="J16" s="1251"/>
      <c r="K16" s="1252"/>
      <c r="L16" s="1252"/>
      <c r="M16" s="1252"/>
      <c r="N16" s="1252"/>
      <c r="O16" s="1252"/>
    </row>
    <row r="17" spans="2:11">
      <c r="B17" s="1234" t="s">
        <v>337</v>
      </c>
      <c r="C17" s="1235"/>
      <c r="D17" s="1236"/>
      <c r="E17" s="1236"/>
      <c r="F17" s="1236"/>
      <c r="G17" s="1236"/>
      <c r="H17" s="1236"/>
      <c r="I17" s="1236"/>
      <c r="J17" s="1236"/>
    </row>
    <row r="18" spans="2:11">
      <c r="B18" s="1236" t="s">
        <v>3</v>
      </c>
      <c r="C18" s="1236"/>
      <c r="D18" s="1236"/>
      <c r="E18" s="1236"/>
      <c r="F18" s="1236"/>
      <c r="G18" s="1236"/>
      <c r="H18" s="1236"/>
      <c r="I18" s="1236"/>
      <c r="J18" s="1236"/>
    </row>
    <row r="19" spans="2:11">
      <c r="B19" s="1236" t="s">
        <v>344</v>
      </c>
      <c r="C19" s="1236"/>
      <c r="D19" s="1236"/>
      <c r="E19" s="1236"/>
      <c r="F19" s="1236"/>
      <c r="G19" s="1236"/>
      <c r="H19" s="1236"/>
      <c r="I19" s="1236"/>
      <c r="J19" s="1236"/>
    </row>
    <row r="20" spans="2:11">
      <c r="B20" s="1236" t="s">
        <v>4</v>
      </c>
      <c r="C20" s="1236"/>
      <c r="D20" s="1236"/>
      <c r="E20" s="1236"/>
      <c r="F20" s="1236"/>
      <c r="G20" s="1236"/>
      <c r="H20" s="1236"/>
      <c r="I20" s="1236"/>
      <c r="J20" s="1236"/>
    </row>
    <row r="21" spans="2:11">
      <c r="B21" s="1236" t="s">
        <v>5</v>
      </c>
      <c r="C21" s="1236"/>
      <c r="D21" s="1236"/>
      <c r="E21" s="1236"/>
      <c r="F21" s="1236"/>
      <c r="G21" s="1236"/>
      <c r="H21" s="1236"/>
      <c r="I21" s="1236"/>
      <c r="J21" s="1236"/>
    </row>
    <row r="22" spans="2:11">
      <c r="B22" s="1236" t="s">
        <v>86</v>
      </c>
      <c r="C22" s="1236"/>
      <c r="D22" s="1236"/>
      <c r="E22" s="1236"/>
      <c r="F22" s="1236"/>
      <c r="G22" s="1236"/>
      <c r="H22" s="1236"/>
      <c r="I22" s="1236"/>
      <c r="J22" s="1236"/>
    </row>
    <row r="23" spans="2:11">
      <c r="B23" s="1236" t="s">
        <v>6</v>
      </c>
      <c r="C23" s="1236"/>
      <c r="D23" s="1236"/>
      <c r="E23" s="1236"/>
      <c r="F23" s="1236"/>
      <c r="G23" s="1236"/>
      <c r="H23" s="1236"/>
      <c r="I23" s="1236"/>
      <c r="J23" s="1236"/>
    </row>
    <row r="24" spans="2:11">
      <c r="B24" s="1236" t="s">
        <v>97</v>
      </c>
      <c r="C24" s="1236"/>
      <c r="D24" s="1236"/>
      <c r="E24" s="1236"/>
      <c r="F24" s="1236"/>
      <c r="G24" s="1236"/>
      <c r="H24" s="1236"/>
      <c r="I24" s="1236"/>
      <c r="J24" s="1236"/>
    </row>
    <row r="25" spans="2:11">
      <c r="B25" s="1236" t="s">
        <v>7</v>
      </c>
      <c r="C25" s="1236"/>
      <c r="D25" s="1236"/>
      <c r="E25" s="1236"/>
      <c r="F25" s="1236"/>
      <c r="G25" s="1236"/>
      <c r="H25" s="1236"/>
      <c r="I25" s="1236"/>
      <c r="J25" s="1236"/>
    </row>
    <row r="26" spans="2:11">
      <c r="C26" s="1236"/>
      <c r="D26" s="1236"/>
      <c r="E26" s="1236"/>
      <c r="F26" s="1236"/>
      <c r="G26" s="1236"/>
      <c r="H26" s="1236"/>
      <c r="I26" s="1236"/>
      <c r="J26" s="1236"/>
    </row>
    <row r="27" spans="2:11" ht="11.25" customHeight="1">
      <c r="B27" s="1253" t="s">
        <v>319</v>
      </c>
      <c r="C27" s="1236"/>
      <c r="D27" s="1236"/>
      <c r="E27" s="1236"/>
      <c r="F27" s="1236"/>
      <c r="G27" s="1236"/>
      <c r="H27" s="1236"/>
      <c r="I27" s="1236"/>
    </row>
    <row r="28" spans="2:11" ht="12.75">
      <c r="B28" s="1253"/>
    </row>
    <row r="29" spans="2:11" ht="12.75">
      <c r="B29" s="1253" t="s">
        <v>331</v>
      </c>
    </row>
    <row r="30" spans="2:11">
      <c r="B30" s="1254"/>
      <c r="C30" s="1255"/>
      <c r="D30" s="1255"/>
      <c r="E30" s="1255"/>
      <c r="F30" s="1255"/>
      <c r="G30" s="1255"/>
      <c r="H30" s="1255"/>
      <c r="I30" s="1255"/>
      <c r="J30" s="1255"/>
      <c r="K30" s="1255"/>
    </row>
    <row r="31" spans="2:11">
      <c r="B31" s="1256"/>
      <c r="C31" s="1255"/>
      <c r="D31" s="1255"/>
      <c r="E31" s="1255"/>
      <c r="F31" s="1255"/>
      <c r="G31" s="1255"/>
      <c r="H31" s="1255"/>
      <c r="I31" s="1255"/>
      <c r="J31" s="1255"/>
      <c r="K31" s="1255"/>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7"/>
  <sheetViews>
    <sheetView workbookViewId="0">
      <selection activeCell="B11" sqref="B11"/>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95"/>
      <c r="B1" s="1096"/>
      <c r="C1" s="1095"/>
      <c r="D1" s="1095"/>
      <c r="E1" s="1095"/>
      <c r="F1" s="1095"/>
      <c r="G1" s="1095"/>
      <c r="H1" s="1095"/>
      <c r="I1" s="1096"/>
      <c r="J1" s="1095"/>
      <c r="K1" s="1095"/>
      <c r="L1" s="1095"/>
      <c r="M1" s="1095"/>
      <c r="N1" s="1095"/>
      <c r="O1" s="1095"/>
      <c r="P1" s="1096"/>
      <c r="Q1" s="1095"/>
      <c r="R1" s="1095"/>
      <c r="S1" s="1095"/>
      <c r="T1" s="1095"/>
      <c r="U1" s="1095"/>
      <c r="V1" s="1095"/>
      <c r="W1" s="1096"/>
      <c r="X1" s="1095"/>
      <c r="Y1" s="1095"/>
      <c r="Z1" s="1095"/>
      <c r="AA1" s="1095"/>
      <c r="AB1" s="1098"/>
    </row>
    <row r="2" spans="1:34">
      <c r="A2" s="1098"/>
      <c r="B2" s="1099"/>
      <c r="C2" s="1097"/>
      <c r="D2" s="1097"/>
      <c r="E2" s="1097"/>
      <c r="F2" s="1097"/>
      <c r="G2" s="1097"/>
      <c r="H2" s="1098"/>
      <c r="I2" s="1099"/>
      <c r="J2" s="1097"/>
      <c r="K2" s="1097"/>
      <c r="L2" s="1097"/>
      <c r="M2" s="1097"/>
      <c r="N2" s="1097"/>
      <c r="O2" s="1098"/>
      <c r="P2" s="1099"/>
      <c r="Q2" s="1097"/>
      <c r="R2" s="1097"/>
      <c r="S2" s="1097"/>
      <c r="T2" s="1097"/>
      <c r="U2" s="1097"/>
      <c r="V2" s="1098"/>
      <c r="W2" s="1099"/>
      <c r="X2" s="1097"/>
      <c r="Y2" s="1097"/>
      <c r="Z2" s="1097"/>
      <c r="AA2" s="1097"/>
      <c r="AB2" s="1095"/>
    </row>
    <row r="3" spans="1:34" ht="23.25">
      <c r="A3" s="1095"/>
      <c r="B3" s="1096"/>
      <c r="C3" s="1095"/>
      <c r="D3" s="1095"/>
      <c r="E3" s="1095"/>
      <c r="F3" s="1131"/>
      <c r="G3" s="1130"/>
      <c r="H3" s="1131"/>
      <c r="I3" s="1096"/>
      <c r="J3" s="1095"/>
      <c r="K3" s="1095"/>
      <c r="L3" s="1102" t="s">
        <v>429</v>
      </c>
      <c r="M3" s="1095"/>
      <c r="N3" s="1095"/>
      <c r="O3" s="1095"/>
      <c r="P3" s="1096"/>
      <c r="Q3" s="1095"/>
      <c r="R3" s="1095"/>
      <c r="S3" s="1095"/>
      <c r="T3" s="1095"/>
      <c r="U3" s="1095"/>
      <c r="V3" s="1131"/>
      <c r="W3" s="1130"/>
      <c r="X3" s="1133"/>
      <c r="Y3" s="1134" t="s">
        <v>474</v>
      </c>
      <c r="Z3" s="1133"/>
      <c r="AA3" s="1130"/>
      <c r="AB3" s="1098"/>
      <c r="AC3" s="106"/>
      <c r="AD3" s="106"/>
      <c r="AE3" s="106"/>
      <c r="AF3" s="106"/>
      <c r="AG3" s="106"/>
      <c r="AH3" s="106"/>
    </row>
    <row r="4" spans="1:34" s="1101" customFormat="1" ht="15.75">
      <c r="A4" s="1264" t="s">
        <v>475</v>
      </c>
      <c r="B4" s="1336"/>
      <c r="C4" s="1337"/>
      <c r="D4" s="1337"/>
      <c r="E4" s="1337"/>
      <c r="F4" s="1338"/>
      <c r="G4" s="1339"/>
      <c r="H4" s="1338"/>
      <c r="I4" s="1336"/>
      <c r="J4" s="1337"/>
      <c r="K4" s="1097"/>
      <c r="L4" s="1097"/>
      <c r="M4" s="1097"/>
      <c r="N4" s="1097"/>
      <c r="O4" s="1098"/>
      <c r="P4" s="1099"/>
      <c r="Q4" s="1097"/>
      <c r="R4" s="1097"/>
      <c r="S4" s="1097"/>
      <c r="T4" s="1097"/>
      <c r="U4" s="1097"/>
      <c r="V4" s="1129"/>
      <c r="W4" s="1128"/>
      <c r="X4" s="1132"/>
      <c r="Y4" s="1159" t="s">
        <v>473</v>
      </c>
      <c r="Z4" s="1132"/>
      <c r="AA4" s="1128"/>
      <c r="AB4" s="1098"/>
      <c r="AC4" s="106"/>
      <c r="AD4" s="106"/>
      <c r="AE4" s="106"/>
      <c r="AF4" s="106"/>
      <c r="AG4" s="106"/>
      <c r="AH4" s="106"/>
    </row>
    <row r="5" spans="1:34" ht="13.5" thickBot="1">
      <c r="A5" s="1095"/>
      <c r="B5" s="1096"/>
      <c r="C5" s="1095"/>
      <c r="D5" s="1095"/>
      <c r="E5" s="1095"/>
      <c r="F5" s="1095"/>
      <c r="G5" s="1095"/>
      <c r="H5" s="1095"/>
      <c r="I5" s="1096"/>
      <c r="J5" s="1095"/>
      <c r="K5" s="1095"/>
      <c r="L5" s="1095"/>
      <c r="M5" s="1095"/>
      <c r="N5" s="1095"/>
      <c r="O5" s="1095"/>
      <c r="P5" s="1096"/>
      <c r="Q5" s="1095"/>
      <c r="R5" s="1095"/>
      <c r="S5" s="1095"/>
      <c r="T5" s="1095"/>
      <c r="U5" s="1095"/>
      <c r="V5" s="1131"/>
      <c r="W5" s="1130"/>
      <c r="X5" s="1131"/>
      <c r="Y5" s="1130"/>
      <c r="Z5" s="1131"/>
      <c r="AA5" s="1130"/>
      <c r="AB5" s="1095"/>
      <c r="AC5" s="106"/>
      <c r="AD5" s="106"/>
      <c r="AE5" s="106"/>
      <c r="AF5" s="106"/>
      <c r="AG5" s="106"/>
      <c r="AH5" s="106"/>
    </row>
    <row r="6" spans="1:34" ht="13.5" thickBot="1">
      <c r="A6" s="1184" t="s">
        <v>380</v>
      </c>
      <c r="B6" s="1182"/>
      <c r="C6" s="1402" t="s">
        <v>456</v>
      </c>
      <c r="D6" s="1403"/>
      <c r="E6" s="1403"/>
      <c r="F6" s="1403"/>
      <c r="G6" s="1403"/>
      <c r="H6" s="1404"/>
      <c r="I6" s="1183"/>
      <c r="J6" s="1402" t="s">
        <v>457</v>
      </c>
      <c r="K6" s="1403"/>
      <c r="L6" s="1403"/>
      <c r="M6" s="1403"/>
      <c r="N6" s="1403"/>
      <c r="O6" s="1404"/>
      <c r="P6" s="1183"/>
      <c r="Q6" s="1402" t="s">
        <v>458</v>
      </c>
      <c r="R6" s="1403"/>
      <c r="S6" s="1403"/>
      <c r="T6" s="1403"/>
      <c r="U6" s="1403"/>
      <c r="V6" s="1404"/>
      <c r="W6" s="1183"/>
      <c r="X6" s="1405" t="s">
        <v>459</v>
      </c>
      <c r="Y6" s="1406"/>
      <c r="Z6" s="1406"/>
      <c r="AA6" s="1407"/>
      <c r="AB6" s="1150"/>
      <c r="AC6" s="106"/>
      <c r="AD6" s="106"/>
      <c r="AE6" s="106"/>
      <c r="AF6" s="106"/>
      <c r="AG6" s="106"/>
      <c r="AH6" s="106"/>
    </row>
    <row r="7" spans="1:34">
      <c r="A7" s="1182"/>
      <c r="B7" s="1182"/>
      <c r="C7" s="1399" t="s">
        <v>381</v>
      </c>
      <c r="D7" s="1399" t="s">
        <v>382</v>
      </c>
      <c r="E7" s="1399" t="s">
        <v>383</v>
      </c>
      <c r="F7" s="1399" t="s">
        <v>384</v>
      </c>
      <c r="G7" s="1185" t="s">
        <v>433</v>
      </c>
      <c r="H7" s="1186"/>
      <c r="I7" s="1183"/>
      <c r="J7" s="1401" t="s">
        <v>385</v>
      </c>
      <c r="K7" s="1401" t="s">
        <v>386</v>
      </c>
      <c r="L7" s="1401" t="s">
        <v>387</v>
      </c>
      <c r="M7" s="1401" t="s">
        <v>384</v>
      </c>
      <c r="N7" s="1185" t="s">
        <v>433</v>
      </c>
      <c r="O7" s="1185"/>
      <c r="P7" s="1183"/>
      <c r="Q7" s="1399" t="s">
        <v>381</v>
      </c>
      <c r="R7" s="1399" t="s">
        <v>382</v>
      </c>
      <c r="S7" s="1399" t="s">
        <v>383</v>
      </c>
      <c r="T7" s="1399" t="s">
        <v>384</v>
      </c>
      <c r="U7" s="1185" t="s">
        <v>433</v>
      </c>
      <c r="V7" s="1186"/>
      <c r="W7" s="1183"/>
      <c r="X7" s="1408" t="s">
        <v>388</v>
      </c>
      <c r="Y7" s="1187" t="s">
        <v>389</v>
      </c>
      <c r="Z7" s="1185" t="s">
        <v>433</v>
      </c>
      <c r="AA7" s="1185"/>
      <c r="AB7" s="1150"/>
      <c r="AC7" s="106"/>
      <c r="AD7" s="106"/>
      <c r="AE7" s="106"/>
      <c r="AF7" s="106"/>
      <c r="AG7" s="106"/>
      <c r="AH7" s="106"/>
    </row>
    <row r="8" spans="1:34" ht="13.5" thickBot="1">
      <c r="A8" s="1188" t="s">
        <v>434</v>
      </c>
      <c r="B8" s="1182"/>
      <c r="C8" s="1400"/>
      <c r="D8" s="1400"/>
      <c r="E8" s="1400"/>
      <c r="F8" s="1400"/>
      <c r="G8" s="1189" t="s">
        <v>435</v>
      </c>
      <c r="H8" s="1190" t="s">
        <v>390</v>
      </c>
      <c r="I8" s="1191"/>
      <c r="J8" s="1400"/>
      <c r="K8" s="1400"/>
      <c r="L8" s="1400"/>
      <c r="M8" s="1400"/>
      <c r="N8" s="1189" t="s">
        <v>435</v>
      </c>
      <c r="O8" s="1190" t="s">
        <v>390</v>
      </c>
      <c r="P8" s="1182"/>
      <c r="Q8" s="1400"/>
      <c r="R8" s="1400"/>
      <c r="S8" s="1400"/>
      <c r="T8" s="1400"/>
      <c r="U8" s="1189" t="s">
        <v>435</v>
      </c>
      <c r="V8" s="1190" t="s">
        <v>390</v>
      </c>
      <c r="W8" s="1182"/>
      <c r="X8" s="1409"/>
      <c r="Y8" s="1192" t="s">
        <v>391</v>
      </c>
      <c r="Z8" s="1189" t="s">
        <v>435</v>
      </c>
      <c r="AA8" s="1189" t="s">
        <v>390</v>
      </c>
      <c r="AB8" s="1149"/>
      <c r="AC8" s="106"/>
    </row>
    <row r="9" spans="1:34" ht="13.5" thickBot="1">
      <c r="A9" s="1193" t="s">
        <v>436</v>
      </c>
      <c r="B9" s="1182"/>
      <c r="C9" s="1194">
        <v>362.68</v>
      </c>
      <c r="D9" s="1195">
        <v>343.52</v>
      </c>
      <c r="E9" s="1196"/>
      <c r="F9" s="1197">
        <v>350.79</v>
      </c>
      <c r="G9" s="1198">
        <v>-3.07</v>
      </c>
      <c r="H9" s="1199">
        <v>-8.6999999999999994E-3</v>
      </c>
      <c r="I9" s="1191"/>
      <c r="J9" s="1194">
        <v>298.12</v>
      </c>
      <c r="K9" s="1195">
        <v>350.25</v>
      </c>
      <c r="L9" s="1196">
        <v>347.51</v>
      </c>
      <c r="M9" s="1197">
        <v>347.5</v>
      </c>
      <c r="N9" s="1198">
        <v>-8.68</v>
      </c>
      <c r="O9" s="1199">
        <v>-2.4400000000000002E-2</v>
      </c>
      <c r="P9" s="1182"/>
      <c r="Q9" s="1194">
        <v>369.28</v>
      </c>
      <c r="R9" s="1195">
        <v>362.37</v>
      </c>
      <c r="S9" s="1196"/>
      <c r="T9" s="1197">
        <v>355.5</v>
      </c>
      <c r="U9" s="1198">
        <v>-5.48</v>
      </c>
      <c r="V9" s="1199">
        <v>-1.52E-2</v>
      </c>
      <c r="W9" s="1182"/>
      <c r="X9" s="1200">
        <v>351.8</v>
      </c>
      <c r="Y9" s="1181">
        <v>158.18</v>
      </c>
      <c r="Z9" s="1198">
        <v>-4.0999999999999996</v>
      </c>
      <c r="AA9" s="1199">
        <v>-1.15E-2</v>
      </c>
      <c r="AB9" s="1150"/>
      <c r="AC9" s="106"/>
    </row>
    <row r="10" spans="1:34">
      <c r="A10" s="1201"/>
      <c r="B10" s="1182"/>
      <c r="C10" s="1201"/>
      <c r="D10" s="1202"/>
      <c r="E10" s="1202"/>
      <c r="F10" s="1202"/>
      <c r="G10" s="1202"/>
      <c r="H10" s="1203"/>
      <c r="I10" s="1202"/>
      <c r="J10" s="1202"/>
      <c r="K10" s="1202"/>
      <c r="L10" s="1202"/>
      <c r="M10" s="1202"/>
      <c r="N10" s="1202"/>
      <c r="O10" s="1204"/>
      <c r="P10" s="1182"/>
      <c r="Q10" s="1201"/>
      <c r="R10" s="1202"/>
      <c r="S10" s="1202"/>
      <c r="T10" s="1202"/>
      <c r="U10" s="1202"/>
      <c r="V10" s="1203"/>
      <c r="W10" s="1182"/>
      <c r="X10" s="1205"/>
      <c r="Y10" s="1206"/>
      <c r="Z10" s="1201"/>
      <c r="AA10" s="1201"/>
      <c r="AB10" s="1150"/>
      <c r="AC10" s="106"/>
    </row>
    <row r="11" spans="1:34">
      <c r="A11" s="1207"/>
      <c r="B11" s="1182"/>
      <c r="C11" s="1207"/>
      <c r="D11" s="1207"/>
      <c r="E11" s="1207"/>
      <c r="F11" s="1207"/>
      <c r="G11" s="1208"/>
      <c r="H11" s="1209"/>
      <c r="I11" s="1207"/>
      <c r="J11" s="1207"/>
      <c r="K11" s="1207"/>
      <c r="L11" s="1207"/>
      <c r="M11" s="1207"/>
      <c r="N11" s="1207"/>
      <c r="O11" s="1210"/>
      <c r="P11" s="1207"/>
      <c r="Q11" s="1207"/>
      <c r="R11" s="1207"/>
      <c r="S11" s="1207"/>
      <c r="T11" s="1207"/>
      <c r="U11" s="1208"/>
      <c r="V11" s="1209"/>
      <c r="W11" s="1207"/>
      <c r="X11" s="1207"/>
      <c r="Y11" s="1207"/>
      <c r="Z11" s="1211"/>
      <c r="AA11" s="1211"/>
      <c r="AB11" s="1149"/>
      <c r="AC11" s="106"/>
    </row>
    <row r="12" spans="1:34" ht="13.5" thickBot="1">
      <c r="A12" s="1207"/>
      <c r="B12" s="1182"/>
      <c r="C12" s="1212" t="s">
        <v>392</v>
      </c>
      <c r="D12" s="1212" t="s">
        <v>393</v>
      </c>
      <c r="E12" s="1212" t="s">
        <v>394</v>
      </c>
      <c r="F12" s="1212" t="s">
        <v>395</v>
      </c>
      <c r="G12" s="1212"/>
      <c r="H12" s="1213"/>
      <c r="I12" s="1183"/>
      <c r="J12" s="1212" t="s">
        <v>392</v>
      </c>
      <c r="K12" s="1212" t="s">
        <v>393</v>
      </c>
      <c r="L12" s="1212" t="s">
        <v>394</v>
      </c>
      <c r="M12" s="1212" t="s">
        <v>395</v>
      </c>
      <c r="N12" s="1214"/>
      <c r="O12" s="1215"/>
      <c r="P12" s="1183"/>
      <c r="Q12" s="1212" t="s">
        <v>392</v>
      </c>
      <c r="R12" s="1212" t="s">
        <v>393</v>
      </c>
      <c r="S12" s="1212" t="s">
        <v>394</v>
      </c>
      <c r="T12" s="1212" t="s">
        <v>395</v>
      </c>
      <c r="U12" s="1212"/>
      <c r="V12" s="1213"/>
      <c r="W12" s="1182"/>
      <c r="X12" s="1216" t="s">
        <v>388</v>
      </c>
      <c r="Y12" s="1183"/>
      <c r="Z12" s="1211"/>
      <c r="AA12" s="1211"/>
      <c r="AB12" s="1150"/>
      <c r="AC12" s="106"/>
    </row>
    <row r="13" spans="1:34" ht="13.5" thickBot="1">
      <c r="A13" s="1268" t="s">
        <v>436</v>
      </c>
      <c r="B13" s="1265"/>
      <c r="C13" s="1269">
        <v>362.67599999999999</v>
      </c>
      <c r="D13" s="1270">
        <v>343.524</v>
      </c>
      <c r="E13" s="1271"/>
      <c r="F13" s="1272">
        <v>350.79399999999998</v>
      </c>
      <c r="G13" s="1273">
        <v>-3.0740000000000123</v>
      </c>
      <c r="H13" s="1274">
        <v>-8.6868549854748345E-3</v>
      </c>
      <c r="I13" s="1267"/>
      <c r="J13" s="1269">
        <v>298.12200000000001</v>
      </c>
      <c r="K13" s="1270">
        <v>350.245</v>
      </c>
      <c r="L13" s="1271">
        <v>347.50900000000001</v>
      </c>
      <c r="M13" s="1272">
        <v>347.49599999999998</v>
      </c>
      <c r="N13" s="1273">
        <v>-8.6829999999999927</v>
      </c>
      <c r="O13" s="1274">
        <v>-2.4378191864203091E-2</v>
      </c>
      <c r="P13" s="1265"/>
      <c r="Q13" s="1269">
        <v>369.28199999999998</v>
      </c>
      <c r="R13" s="1270">
        <v>362.36799999999999</v>
      </c>
      <c r="S13" s="1271"/>
      <c r="T13" s="1272">
        <v>355.50400000000002</v>
      </c>
      <c r="U13" s="1273">
        <v>-5.4809999999999945</v>
      </c>
      <c r="V13" s="1274">
        <v>-1.5183456376303694E-2</v>
      </c>
      <c r="W13" s="1265"/>
      <c r="X13" s="1275">
        <v>351.80290000000002</v>
      </c>
      <c r="Y13" s="1276">
        <v>158.18475719424461</v>
      </c>
      <c r="Z13" s="1273">
        <v>-4.1033999999999651</v>
      </c>
      <c r="AA13" s="1274">
        <v>-1.1529439068653669E-2</v>
      </c>
      <c r="AB13" s="1150"/>
      <c r="AC13" s="106"/>
    </row>
    <row r="14" spans="1:34">
      <c r="A14" s="1277"/>
      <c r="B14" s="1265"/>
      <c r="C14" s="1277"/>
      <c r="D14" s="1278"/>
      <c r="E14" s="1278"/>
      <c r="F14" s="1278"/>
      <c r="G14" s="1278"/>
      <c r="H14" s="1279"/>
      <c r="I14" s="1278"/>
      <c r="J14" s="1278"/>
      <c r="K14" s="1278"/>
      <c r="L14" s="1278"/>
      <c r="M14" s="1278"/>
      <c r="N14" s="1278"/>
      <c r="O14" s="1280"/>
      <c r="P14" s="1265"/>
      <c r="Q14" s="1277"/>
      <c r="R14" s="1278"/>
      <c r="S14" s="1278"/>
      <c r="T14" s="1278"/>
      <c r="U14" s="1278"/>
      <c r="V14" s="1279"/>
      <c r="W14" s="1265"/>
      <c r="X14" s="1281"/>
      <c r="Y14" s="1282"/>
      <c r="Z14" s="1277"/>
      <c r="AA14" s="1277"/>
      <c r="AB14" s="1149"/>
      <c r="AC14" s="106"/>
    </row>
    <row r="15" spans="1:34">
      <c r="A15" s="1283"/>
      <c r="B15" s="1265"/>
      <c r="C15" s="1283"/>
      <c r="D15" s="1283"/>
      <c r="E15" s="1283"/>
      <c r="F15" s="1283"/>
      <c r="G15" s="1284"/>
      <c r="H15" s="1285"/>
      <c r="I15" s="1283"/>
      <c r="J15" s="1283"/>
      <c r="K15" s="1283"/>
      <c r="L15" s="1283"/>
      <c r="M15" s="1283"/>
      <c r="N15" s="1283"/>
      <c r="O15" s="1286"/>
      <c r="P15" s="1283"/>
      <c r="Q15" s="1283"/>
      <c r="R15" s="1283"/>
      <c r="S15" s="1283"/>
      <c r="T15" s="1283"/>
      <c r="U15" s="1284"/>
      <c r="V15" s="1285"/>
      <c r="W15" s="1283"/>
      <c r="X15" s="1283"/>
      <c r="Y15" s="1283"/>
      <c r="Z15" s="1287"/>
      <c r="AA15" s="1287"/>
      <c r="AB15" s="1150"/>
      <c r="AC15" s="106"/>
    </row>
    <row r="16" spans="1:34" ht="13.5" thickBot="1">
      <c r="A16" s="1283"/>
      <c r="B16" s="1265"/>
      <c r="C16" s="1288" t="s">
        <v>392</v>
      </c>
      <c r="D16" s="1288" t="s">
        <v>393</v>
      </c>
      <c r="E16" s="1288" t="s">
        <v>394</v>
      </c>
      <c r="F16" s="1288" t="s">
        <v>395</v>
      </c>
      <c r="G16" s="1288"/>
      <c r="H16" s="1289"/>
      <c r="I16" s="1266"/>
      <c r="J16" s="1288" t="s">
        <v>392</v>
      </c>
      <c r="K16" s="1288" t="s">
        <v>393</v>
      </c>
      <c r="L16" s="1288" t="s">
        <v>394</v>
      </c>
      <c r="M16" s="1288" t="s">
        <v>395</v>
      </c>
      <c r="N16" s="1290"/>
      <c r="O16" s="1291"/>
      <c r="P16" s="1266"/>
      <c r="Q16" s="1288" t="s">
        <v>392</v>
      </c>
      <c r="R16" s="1288" t="s">
        <v>393</v>
      </c>
      <c r="S16" s="1288" t="s">
        <v>394</v>
      </c>
      <c r="T16" s="1288" t="s">
        <v>395</v>
      </c>
      <c r="U16" s="1288"/>
      <c r="V16" s="1289"/>
      <c r="W16" s="1265"/>
      <c r="X16" s="1292" t="s">
        <v>388</v>
      </c>
      <c r="Y16" s="1266"/>
      <c r="Z16" s="1287"/>
      <c r="AA16" s="1287"/>
      <c r="AB16" s="1150"/>
      <c r="AC16" s="106"/>
    </row>
    <row r="17" spans="1:28">
      <c r="A17" s="1293" t="s">
        <v>396</v>
      </c>
      <c r="B17" s="1265"/>
      <c r="C17" s="1294">
        <v>347.17509999999999</v>
      </c>
      <c r="D17" s="1295">
        <v>314.66059999999999</v>
      </c>
      <c r="E17" s="1295" t="s">
        <v>460</v>
      </c>
      <c r="F17" s="1296">
        <v>342.61500000000001</v>
      </c>
      <c r="G17" s="1297">
        <v>2.1537000000000148</v>
      </c>
      <c r="H17" s="1298">
        <v>6.3258291030434677E-3</v>
      </c>
      <c r="I17" s="1299"/>
      <c r="J17" s="1294" t="s">
        <v>460</v>
      </c>
      <c r="K17" s="1295" t="s">
        <v>460</v>
      </c>
      <c r="L17" s="1295" t="s">
        <v>460</v>
      </c>
      <c r="M17" s="1296" t="s">
        <v>460</v>
      </c>
      <c r="N17" s="1297"/>
      <c r="O17" s="1298"/>
      <c r="P17" s="1265"/>
      <c r="Q17" s="1294" t="s">
        <v>460</v>
      </c>
      <c r="R17" s="1295" t="s">
        <v>460</v>
      </c>
      <c r="S17" s="1295" t="s">
        <v>460</v>
      </c>
      <c r="T17" s="1296" t="s">
        <v>460</v>
      </c>
      <c r="U17" s="1297" t="s">
        <v>460</v>
      </c>
      <c r="V17" s="1300" t="s">
        <v>460</v>
      </c>
      <c r="W17" s="1265"/>
      <c r="X17" s="1301">
        <v>342.61500000000001</v>
      </c>
      <c r="Y17" s="1302"/>
      <c r="Z17" s="1303">
        <v>2.1537000000000148</v>
      </c>
      <c r="AA17" s="1300">
        <v>6.3258291030434677E-3</v>
      </c>
      <c r="AB17" s="1149"/>
    </row>
    <row r="18" spans="1:28">
      <c r="A18" s="1304" t="s">
        <v>397</v>
      </c>
      <c r="B18" s="1265"/>
      <c r="C18" s="1305" t="s">
        <v>460</v>
      </c>
      <c r="D18" s="1306" t="s">
        <v>460</v>
      </c>
      <c r="E18" s="1306" t="s">
        <v>460</v>
      </c>
      <c r="F18" s="1307" t="s">
        <v>460</v>
      </c>
      <c r="G18" s="1308"/>
      <c r="H18" s="1309" t="s">
        <v>460</v>
      </c>
      <c r="I18" s="1299"/>
      <c r="J18" s="1305" t="s">
        <v>460</v>
      </c>
      <c r="K18" s="1306" t="s">
        <v>460</v>
      </c>
      <c r="L18" s="1306" t="s">
        <v>460</v>
      </c>
      <c r="M18" s="1307" t="s">
        <v>460</v>
      </c>
      <c r="N18" s="1308" t="s">
        <v>460</v>
      </c>
      <c r="O18" s="1310" t="s">
        <v>460</v>
      </c>
      <c r="P18" s="1265"/>
      <c r="Q18" s="1305" t="s">
        <v>460</v>
      </c>
      <c r="R18" s="1306" t="s">
        <v>460</v>
      </c>
      <c r="S18" s="1306" t="s">
        <v>460</v>
      </c>
      <c r="T18" s="1307" t="s">
        <v>460</v>
      </c>
      <c r="U18" s="1308" t="s">
        <v>460</v>
      </c>
      <c r="V18" s="1310" t="s">
        <v>460</v>
      </c>
      <c r="W18" s="1265"/>
      <c r="X18" s="1311" t="s">
        <v>460</v>
      </c>
      <c r="Y18" s="1278"/>
      <c r="Z18" s="1312" t="s">
        <v>460</v>
      </c>
      <c r="AA18" s="1310" t="s">
        <v>460</v>
      </c>
      <c r="AB18" s="1150"/>
    </row>
    <row r="19" spans="1:28">
      <c r="A19" s="1304" t="s">
        <v>398</v>
      </c>
      <c r="B19" s="1265"/>
      <c r="C19" s="1305">
        <v>302.80790000000002</v>
      </c>
      <c r="D19" s="1306">
        <v>305.07229999999998</v>
      </c>
      <c r="E19" s="1306">
        <v>304.21359999999999</v>
      </c>
      <c r="F19" s="1307">
        <v>304.3657</v>
      </c>
      <c r="G19" s="1308">
        <v>1.7726999999999862</v>
      </c>
      <c r="H19" s="1309">
        <v>5.8583642053846585E-3</v>
      </c>
      <c r="I19" s="1299"/>
      <c r="J19" s="1305" t="s">
        <v>460</v>
      </c>
      <c r="K19" s="1306" t="s">
        <v>460</v>
      </c>
      <c r="L19" s="1306" t="s">
        <v>460</v>
      </c>
      <c r="M19" s="1307" t="s">
        <v>460</v>
      </c>
      <c r="N19" s="1308" t="s">
        <v>460</v>
      </c>
      <c r="O19" s="1310" t="s">
        <v>460</v>
      </c>
      <c r="P19" s="1265"/>
      <c r="Q19" s="1305" t="s">
        <v>460</v>
      </c>
      <c r="R19" s="1306" t="s">
        <v>460</v>
      </c>
      <c r="S19" s="1306" t="s">
        <v>460</v>
      </c>
      <c r="T19" s="1307" t="s">
        <v>460</v>
      </c>
      <c r="U19" s="1308" t="s">
        <v>460</v>
      </c>
      <c r="V19" s="1310"/>
      <c r="W19" s="1265"/>
      <c r="X19" s="1311">
        <v>304.3657</v>
      </c>
      <c r="Y19" s="1278"/>
      <c r="Z19" s="1312">
        <v>6.8308000000000106</v>
      </c>
      <c r="AA19" s="1310">
        <v>2.2957979047163901E-2</v>
      </c>
      <c r="AB19" s="1150"/>
    </row>
    <row r="20" spans="1:28">
      <c r="A20" s="1304" t="s">
        <v>399</v>
      </c>
      <c r="B20" s="1265"/>
      <c r="C20" s="1305" t="s">
        <v>460</v>
      </c>
      <c r="D20" s="1306">
        <v>321.6653</v>
      </c>
      <c r="E20" s="1306">
        <v>311.98700000000002</v>
      </c>
      <c r="F20" s="1307">
        <v>315.09019999999998</v>
      </c>
      <c r="G20" s="1308">
        <v>-8.1800000000000068</v>
      </c>
      <c r="H20" s="1309">
        <v>-2.5303909856213225E-2</v>
      </c>
      <c r="I20" s="1299"/>
      <c r="J20" s="1305" t="s">
        <v>460</v>
      </c>
      <c r="K20" s="1306" t="s">
        <v>460</v>
      </c>
      <c r="L20" s="1306" t="s">
        <v>460</v>
      </c>
      <c r="M20" s="1307" t="s">
        <v>460</v>
      </c>
      <c r="N20" s="1308" t="s">
        <v>460</v>
      </c>
      <c r="O20" s="1310" t="s">
        <v>460</v>
      </c>
      <c r="P20" s="1265"/>
      <c r="Q20" s="1305" t="s">
        <v>460</v>
      </c>
      <c r="R20" s="1306">
        <v>335.69659999999999</v>
      </c>
      <c r="S20" s="1306">
        <v>347.41879999999998</v>
      </c>
      <c r="T20" s="1307">
        <v>344.96820000000002</v>
      </c>
      <c r="U20" s="1308">
        <v>-6.0652999999999793</v>
      </c>
      <c r="V20" s="1310">
        <v>-1.7278407901240134E-2</v>
      </c>
      <c r="W20" s="1265"/>
      <c r="X20" s="1313">
        <v>333.76319999999998</v>
      </c>
      <c r="Y20" s="1265"/>
      <c r="Z20" s="1312">
        <v>-6.8584000000000174</v>
      </c>
      <c r="AA20" s="1310">
        <v>-2.0134953273662104E-2</v>
      </c>
      <c r="AB20" s="1149"/>
    </row>
    <row r="21" spans="1:28">
      <c r="A21" s="1304" t="s">
        <v>400</v>
      </c>
      <c r="B21" s="1265"/>
      <c r="C21" s="1305">
        <v>341.77690000000001</v>
      </c>
      <c r="D21" s="1306">
        <v>351.29430000000002</v>
      </c>
      <c r="E21" s="1306" t="s">
        <v>460</v>
      </c>
      <c r="F21" s="1307">
        <v>346.17649999999998</v>
      </c>
      <c r="G21" s="1308">
        <v>-3.1589000000000169</v>
      </c>
      <c r="H21" s="1309">
        <v>-9.0425991754629065E-3</v>
      </c>
      <c r="I21" s="1299"/>
      <c r="J21" s="1305" t="s">
        <v>460</v>
      </c>
      <c r="K21" s="1306" t="s">
        <v>460</v>
      </c>
      <c r="L21" s="1306" t="s">
        <v>460</v>
      </c>
      <c r="M21" s="1307" t="s">
        <v>460</v>
      </c>
      <c r="N21" s="1308" t="s">
        <v>460</v>
      </c>
      <c r="O21" s="1310" t="s">
        <v>460</v>
      </c>
      <c r="P21" s="1265"/>
      <c r="Q21" s="1305" t="s">
        <v>460</v>
      </c>
      <c r="R21" s="1306" t="s">
        <v>460</v>
      </c>
      <c r="S21" s="1306" t="s">
        <v>460</v>
      </c>
      <c r="T21" s="1307" t="s">
        <v>460</v>
      </c>
      <c r="U21" s="1308" t="s">
        <v>460</v>
      </c>
      <c r="V21" s="1310" t="s">
        <v>460</v>
      </c>
      <c r="W21" s="1265"/>
      <c r="X21" s="1313">
        <v>346.17649999999998</v>
      </c>
      <c r="Y21" s="1278"/>
      <c r="Z21" s="1312">
        <v>-3.1589000000000169</v>
      </c>
      <c r="AA21" s="1310">
        <v>-9.0425991754629065E-3</v>
      </c>
      <c r="AB21" s="1150"/>
    </row>
    <row r="22" spans="1:28">
      <c r="A22" s="1304" t="s">
        <v>401</v>
      </c>
      <c r="B22" s="1265"/>
      <c r="C22" s="1305" t="s">
        <v>460</v>
      </c>
      <c r="D22" s="1306" t="s">
        <v>402</v>
      </c>
      <c r="E22" s="1306" t="s">
        <v>460</v>
      </c>
      <c r="F22" s="1307" t="s">
        <v>402</v>
      </c>
      <c r="G22" s="1308" t="s">
        <v>460</v>
      </c>
      <c r="H22" s="1309" t="s">
        <v>460</v>
      </c>
      <c r="I22" s="1299"/>
      <c r="J22" s="1305" t="s">
        <v>460</v>
      </c>
      <c r="K22" s="1306" t="s">
        <v>460</v>
      </c>
      <c r="L22" s="1306" t="s">
        <v>460</v>
      </c>
      <c r="M22" s="1307" t="s">
        <v>460</v>
      </c>
      <c r="N22" s="1308" t="s">
        <v>460</v>
      </c>
      <c r="O22" s="1310" t="s">
        <v>460</v>
      </c>
      <c r="P22" s="1265"/>
      <c r="Q22" s="1305" t="s">
        <v>460</v>
      </c>
      <c r="R22" s="1306" t="s">
        <v>402</v>
      </c>
      <c r="S22" s="1306" t="s">
        <v>460</v>
      </c>
      <c r="T22" s="1307" t="s">
        <v>402</v>
      </c>
      <c r="U22" s="1308" t="s">
        <v>460</v>
      </c>
      <c r="V22" s="1310" t="s">
        <v>460</v>
      </c>
      <c r="W22" s="1265"/>
      <c r="X22" s="1313" t="s">
        <v>402</v>
      </c>
      <c r="Y22" s="1278"/>
      <c r="Z22" s="1312" t="s">
        <v>460</v>
      </c>
      <c r="AA22" s="1310" t="s">
        <v>460</v>
      </c>
      <c r="AB22" s="1150"/>
    </row>
    <row r="23" spans="1:28">
      <c r="A23" s="1304" t="s">
        <v>403</v>
      </c>
      <c r="B23" s="1265"/>
      <c r="C23" s="1314" t="s">
        <v>460</v>
      </c>
      <c r="D23" s="1315" t="s">
        <v>460</v>
      </c>
      <c r="E23" s="1315" t="s">
        <v>460</v>
      </c>
      <c r="F23" s="1316" t="s">
        <v>460</v>
      </c>
      <c r="G23" s="1308"/>
      <c r="H23" s="1309"/>
      <c r="I23" s="1317"/>
      <c r="J23" s="1314">
        <v>341.06290000000001</v>
      </c>
      <c r="K23" s="1315">
        <v>348.90249999999997</v>
      </c>
      <c r="L23" s="1315">
        <v>353.80270000000002</v>
      </c>
      <c r="M23" s="1316">
        <v>350.07380000000001</v>
      </c>
      <c r="N23" s="1308">
        <v>-8.9511999999999716</v>
      </c>
      <c r="O23" s="1310">
        <v>-2.4931968525868542E-2</v>
      </c>
      <c r="P23" s="1265"/>
      <c r="Q23" s="1314" t="s">
        <v>460</v>
      </c>
      <c r="R23" s="1315" t="s">
        <v>460</v>
      </c>
      <c r="S23" s="1315" t="s">
        <v>460</v>
      </c>
      <c r="T23" s="1316" t="s">
        <v>460</v>
      </c>
      <c r="U23" s="1308" t="s">
        <v>460</v>
      </c>
      <c r="V23" s="1310" t="s">
        <v>460</v>
      </c>
      <c r="W23" s="1265"/>
      <c r="X23" s="1313">
        <v>350.07380000000001</v>
      </c>
      <c r="Y23" s="1302"/>
      <c r="Z23" s="1312">
        <v>-8.9511999999999716</v>
      </c>
      <c r="AA23" s="1310">
        <v>-2.4931968525868542E-2</v>
      </c>
      <c r="AB23" s="1149"/>
    </row>
    <row r="24" spans="1:28">
      <c r="A24" s="1304" t="s">
        <v>404</v>
      </c>
      <c r="B24" s="1265"/>
      <c r="C24" s="1305" t="s">
        <v>460</v>
      </c>
      <c r="D24" s="1306">
        <v>407.54059999999998</v>
      </c>
      <c r="E24" s="1306">
        <v>407.64920000000001</v>
      </c>
      <c r="F24" s="1307">
        <v>407.92020000000002</v>
      </c>
      <c r="G24" s="1308">
        <v>0</v>
      </c>
      <c r="H24" s="1309">
        <v>0</v>
      </c>
      <c r="I24" s="1299"/>
      <c r="J24" s="1305" t="s">
        <v>460</v>
      </c>
      <c r="K24" s="1306" t="s">
        <v>460</v>
      </c>
      <c r="L24" s="1306" t="s">
        <v>460</v>
      </c>
      <c r="M24" s="1307" t="s">
        <v>460</v>
      </c>
      <c r="N24" s="1308" t="s">
        <v>460</v>
      </c>
      <c r="O24" s="1310" t="s">
        <v>460</v>
      </c>
      <c r="P24" s="1265"/>
      <c r="Q24" s="1305" t="s">
        <v>460</v>
      </c>
      <c r="R24" s="1306" t="s">
        <v>460</v>
      </c>
      <c r="S24" s="1306">
        <v>439.64440000000002</v>
      </c>
      <c r="T24" s="1307">
        <v>439.64440000000002</v>
      </c>
      <c r="U24" s="1308" t="s">
        <v>460</v>
      </c>
      <c r="V24" s="1310" t="s">
        <v>460</v>
      </c>
      <c r="W24" s="1265"/>
      <c r="X24" s="1313">
        <v>421.1071</v>
      </c>
      <c r="Y24" s="1302"/>
      <c r="Z24" s="1312" t="s">
        <v>460</v>
      </c>
      <c r="AA24" s="1310" t="s">
        <v>460</v>
      </c>
      <c r="AB24" s="1150"/>
    </row>
    <row r="25" spans="1:28">
      <c r="A25" s="1304" t="s">
        <v>405</v>
      </c>
      <c r="B25" s="1265"/>
      <c r="C25" s="1305">
        <v>348.95659999999998</v>
      </c>
      <c r="D25" s="1306">
        <v>354.50029999999998</v>
      </c>
      <c r="E25" s="1306" t="s">
        <v>460</v>
      </c>
      <c r="F25" s="1307">
        <v>350.78230000000002</v>
      </c>
      <c r="G25" s="1308">
        <v>-6.9520999999999731</v>
      </c>
      <c r="H25" s="1309">
        <v>-1.9433691587948942E-2</v>
      </c>
      <c r="I25" s="1299"/>
      <c r="J25" s="1305" t="s">
        <v>460</v>
      </c>
      <c r="K25" s="1306" t="s">
        <v>460</v>
      </c>
      <c r="L25" s="1306" t="s">
        <v>460</v>
      </c>
      <c r="M25" s="1307" t="s">
        <v>460</v>
      </c>
      <c r="N25" s="1308" t="s">
        <v>460</v>
      </c>
      <c r="O25" s="1310" t="s">
        <v>460</v>
      </c>
      <c r="P25" s="1265"/>
      <c r="Q25" s="1305">
        <v>363.43220000000002</v>
      </c>
      <c r="R25" s="1306">
        <v>366.68959999999998</v>
      </c>
      <c r="S25" s="1306">
        <v>439.64440000000002</v>
      </c>
      <c r="T25" s="1307">
        <v>368.10879999999997</v>
      </c>
      <c r="U25" s="1308">
        <v>-4.1701000000000477</v>
      </c>
      <c r="V25" s="1310">
        <v>-1.1201548086663071E-2</v>
      </c>
      <c r="W25" s="1265"/>
      <c r="X25" s="1313">
        <v>362.15629999999999</v>
      </c>
      <c r="Y25" s="1302"/>
      <c r="Z25" s="1312">
        <v>-5.1259000000000015</v>
      </c>
      <c r="AA25" s="1310">
        <v>-1.3956298453886462E-2</v>
      </c>
      <c r="AB25" s="1150"/>
    </row>
    <row r="26" spans="1:28">
      <c r="A26" s="1304" t="s">
        <v>406</v>
      </c>
      <c r="B26" s="1265"/>
      <c r="C26" s="1314">
        <v>374.17930000000001</v>
      </c>
      <c r="D26" s="1315">
        <v>366.8168</v>
      </c>
      <c r="E26" s="1315">
        <v>339.7824</v>
      </c>
      <c r="F26" s="1316">
        <v>366.39600000000002</v>
      </c>
      <c r="G26" s="1308">
        <v>-2.8752999999999815</v>
      </c>
      <c r="H26" s="1309">
        <v>-7.7864161119479691E-3</v>
      </c>
      <c r="I26" s="1299"/>
      <c r="J26" s="1314">
        <v>398.4674</v>
      </c>
      <c r="K26" s="1315">
        <v>352</v>
      </c>
      <c r="L26" s="1315">
        <v>318.47129999999999</v>
      </c>
      <c r="M26" s="1316">
        <v>337.56709999999998</v>
      </c>
      <c r="N26" s="1308">
        <v>-7.6447000000000003</v>
      </c>
      <c r="O26" s="1310">
        <v>-2.2144955647518394E-2</v>
      </c>
      <c r="P26" s="1265"/>
      <c r="Q26" s="1314" t="s">
        <v>460</v>
      </c>
      <c r="R26" s="1315" t="s">
        <v>460</v>
      </c>
      <c r="S26" s="1315" t="s">
        <v>460</v>
      </c>
      <c r="T26" s="1316" t="s">
        <v>460</v>
      </c>
      <c r="U26" s="1308" t="s">
        <v>460</v>
      </c>
      <c r="V26" s="1310" t="s">
        <v>460</v>
      </c>
      <c r="W26" s="1265"/>
      <c r="X26" s="1313">
        <v>362.1705</v>
      </c>
      <c r="Y26" s="1278"/>
      <c r="Z26" s="1312">
        <v>-3.5742999999999938</v>
      </c>
      <c r="AA26" s="1310">
        <v>-9.772661156084772E-3</v>
      </c>
      <c r="AB26" s="1149"/>
    </row>
    <row r="27" spans="1:28">
      <c r="A27" s="1304" t="s">
        <v>407</v>
      </c>
      <c r="B27" s="1265"/>
      <c r="C27" s="1314">
        <v>327.26530000000002</v>
      </c>
      <c r="D27" s="1315">
        <v>339.53899999999999</v>
      </c>
      <c r="E27" s="1315" t="s">
        <v>460</v>
      </c>
      <c r="F27" s="1316">
        <v>336.11430000000001</v>
      </c>
      <c r="G27" s="1308">
        <v>3.593400000000031</v>
      </c>
      <c r="H27" s="1309">
        <v>1.0806538776961139E-2</v>
      </c>
      <c r="I27" s="1299"/>
      <c r="J27" s="1314" t="s">
        <v>460</v>
      </c>
      <c r="K27" s="1315" t="s">
        <v>460</v>
      </c>
      <c r="L27" s="1315" t="s">
        <v>460</v>
      </c>
      <c r="M27" s="1316" t="s">
        <v>460</v>
      </c>
      <c r="N27" s="1308" t="s">
        <v>460</v>
      </c>
      <c r="O27" s="1310" t="s">
        <v>460</v>
      </c>
      <c r="P27" s="1265"/>
      <c r="Q27" s="1314" t="s">
        <v>460</v>
      </c>
      <c r="R27" s="1315" t="s">
        <v>460</v>
      </c>
      <c r="S27" s="1315" t="s">
        <v>460</v>
      </c>
      <c r="T27" s="1316" t="s">
        <v>460</v>
      </c>
      <c r="U27" s="1308" t="s">
        <v>460</v>
      </c>
      <c r="V27" s="1310" t="s">
        <v>460</v>
      </c>
      <c r="W27" s="1265"/>
      <c r="X27" s="1313">
        <v>336.11430000000001</v>
      </c>
      <c r="Y27" s="1278"/>
      <c r="Z27" s="1312">
        <v>3.593400000000031</v>
      </c>
      <c r="AA27" s="1310">
        <v>1.0806538776961139E-2</v>
      </c>
      <c r="AB27" s="1150"/>
    </row>
    <row r="28" spans="1:28">
      <c r="A28" s="1304" t="s">
        <v>408</v>
      </c>
      <c r="B28" s="1265"/>
      <c r="C28" s="1305">
        <v>406.80529999999999</v>
      </c>
      <c r="D28" s="1306">
        <v>360.16469999999998</v>
      </c>
      <c r="E28" s="1306">
        <v>336.08800000000002</v>
      </c>
      <c r="F28" s="1307">
        <v>398.96839999999997</v>
      </c>
      <c r="G28" s="1318">
        <v>-2.9542000000000144</v>
      </c>
      <c r="H28" s="1309">
        <v>-7.3501714011603436E-3</v>
      </c>
      <c r="I28" s="1299"/>
      <c r="J28" s="1305" t="s">
        <v>460</v>
      </c>
      <c r="K28" s="1306" t="s">
        <v>460</v>
      </c>
      <c r="L28" s="1306" t="s">
        <v>460</v>
      </c>
      <c r="M28" s="1307" t="s">
        <v>460</v>
      </c>
      <c r="N28" s="1308" t="s">
        <v>460</v>
      </c>
      <c r="O28" s="1310" t="s">
        <v>460</v>
      </c>
      <c r="P28" s="1265"/>
      <c r="Q28" s="1305">
        <v>444.65969999999999</v>
      </c>
      <c r="R28" s="1306">
        <v>417.63549999999998</v>
      </c>
      <c r="S28" s="1306">
        <v>384.5188</v>
      </c>
      <c r="T28" s="1307">
        <v>420.95339999999999</v>
      </c>
      <c r="U28" s="1308">
        <v>-4.2386999999999944</v>
      </c>
      <c r="V28" s="1310">
        <v>-9.9689058192755642E-3</v>
      </c>
      <c r="W28" s="1265"/>
      <c r="X28" s="1313">
        <v>400.55169999999998</v>
      </c>
      <c r="Y28" s="1278"/>
      <c r="Z28" s="1312">
        <v>-3.0467000000000439</v>
      </c>
      <c r="AA28" s="1310">
        <v>-7.548840629695408E-3</v>
      </c>
      <c r="AB28" s="1150"/>
    </row>
    <row r="29" spans="1:28">
      <c r="A29" s="1304" t="s">
        <v>409</v>
      </c>
      <c r="B29" s="1265"/>
      <c r="C29" s="1305" t="s">
        <v>460</v>
      </c>
      <c r="D29" s="1306" t="s">
        <v>460</v>
      </c>
      <c r="E29" s="1306" t="s">
        <v>460</v>
      </c>
      <c r="F29" s="1307" t="s">
        <v>460</v>
      </c>
      <c r="G29" s="1308">
        <v>0</v>
      </c>
      <c r="H29" s="1309">
        <v>0</v>
      </c>
      <c r="I29" s="1299"/>
      <c r="J29" s="1305" t="s">
        <v>460</v>
      </c>
      <c r="K29" s="1306" t="s">
        <v>460</v>
      </c>
      <c r="L29" s="1306" t="s">
        <v>460</v>
      </c>
      <c r="M29" s="1307" t="s">
        <v>460</v>
      </c>
      <c r="N29" s="1308" t="s">
        <v>460</v>
      </c>
      <c r="O29" s="1310" t="s">
        <v>460</v>
      </c>
      <c r="P29" s="1265"/>
      <c r="Q29" s="1305" t="s">
        <v>460</v>
      </c>
      <c r="R29" s="1306" t="s">
        <v>460</v>
      </c>
      <c r="S29" s="1306" t="s">
        <v>460</v>
      </c>
      <c r="T29" s="1307" t="s">
        <v>460</v>
      </c>
      <c r="U29" s="1308" t="s">
        <v>460</v>
      </c>
      <c r="V29" s="1310" t="s">
        <v>460</v>
      </c>
      <c r="W29" s="1265"/>
      <c r="X29" s="1313" t="s">
        <v>460</v>
      </c>
      <c r="Y29" s="1302"/>
      <c r="Z29" s="1312" t="s">
        <v>460</v>
      </c>
      <c r="AA29" s="1310" t="s">
        <v>460</v>
      </c>
      <c r="AB29" s="1149"/>
    </row>
    <row r="30" spans="1:28">
      <c r="A30" s="1304" t="s">
        <v>410</v>
      </c>
      <c r="B30" s="1265"/>
      <c r="C30" s="1305" t="s">
        <v>460</v>
      </c>
      <c r="D30" s="1306">
        <v>247.53190000000001</v>
      </c>
      <c r="E30" s="1306" t="s">
        <v>460</v>
      </c>
      <c r="F30" s="1307">
        <v>247.53190000000001</v>
      </c>
      <c r="G30" s="1308">
        <v>17.394000000000005</v>
      </c>
      <c r="H30" s="1309">
        <v>7.5580771354913701E-2</v>
      </c>
      <c r="I30" s="1299"/>
      <c r="J30" s="1305" t="s">
        <v>460</v>
      </c>
      <c r="K30" s="1306" t="s">
        <v>460</v>
      </c>
      <c r="L30" s="1306" t="s">
        <v>460</v>
      </c>
      <c r="M30" s="1307" t="s">
        <v>460</v>
      </c>
      <c r="N30" s="1308" t="s">
        <v>460</v>
      </c>
      <c r="O30" s="1310" t="s">
        <v>460</v>
      </c>
      <c r="P30" s="1265"/>
      <c r="Q30" s="1305" t="s">
        <v>460</v>
      </c>
      <c r="R30" s="1306">
        <v>228.00880000000001</v>
      </c>
      <c r="S30" s="1306" t="s">
        <v>460</v>
      </c>
      <c r="T30" s="1307">
        <v>228.00880000000001</v>
      </c>
      <c r="U30" s="1308">
        <v>25.7988</v>
      </c>
      <c r="V30" s="1310">
        <v>0.12758419464912718</v>
      </c>
      <c r="W30" s="1265"/>
      <c r="X30" s="1313">
        <v>243.36179999999999</v>
      </c>
      <c r="Y30" s="1302"/>
      <c r="Z30" s="1312">
        <v>19.189299999999974</v>
      </c>
      <c r="AA30" s="1310">
        <v>8.5600597753961782E-2</v>
      </c>
      <c r="AB30" s="1150"/>
    </row>
    <row r="31" spans="1:28">
      <c r="A31" s="1304" t="s">
        <v>411</v>
      </c>
      <c r="B31" s="1265"/>
      <c r="C31" s="1305" t="s">
        <v>460</v>
      </c>
      <c r="D31" s="1306">
        <v>267.68419999999998</v>
      </c>
      <c r="E31" s="1306">
        <v>279.30309999999997</v>
      </c>
      <c r="F31" s="1307">
        <v>276.40980000000002</v>
      </c>
      <c r="G31" s="1308">
        <v>2.3473000000000184</v>
      </c>
      <c r="H31" s="1309">
        <v>8.5648346636260086E-3</v>
      </c>
      <c r="I31" s="1299"/>
      <c r="J31" s="1305" t="s">
        <v>460</v>
      </c>
      <c r="K31" s="1306" t="s">
        <v>460</v>
      </c>
      <c r="L31" s="1306" t="s">
        <v>460</v>
      </c>
      <c r="M31" s="1307" t="s">
        <v>460</v>
      </c>
      <c r="N31" s="1308" t="s">
        <v>460</v>
      </c>
      <c r="O31" s="1310" t="s">
        <v>460</v>
      </c>
      <c r="P31" s="1265"/>
      <c r="Q31" s="1305" t="s">
        <v>460</v>
      </c>
      <c r="R31" s="1306" t="s">
        <v>460</v>
      </c>
      <c r="S31" s="1306" t="s">
        <v>460</v>
      </c>
      <c r="T31" s="1307" t="s">
        <v>460</v>
      </c>
      <c r="U31" s="1308" t="s">
        <v>460</v>
      </c>
      <c r="V31" s="1310" t="s">
        <v>460</v>
      </c>
      <c r="W31" s="1265"/>
      <c r="X31" s="1313">
        <v>276.40980000000002</v>
      </c>
      <c r="Y31" s="1302"/>
      <c r="Z31" s="1312">
        <v>2.3473000000000184</v>
      </c>
      <c r="AA31" s="1310">
        <v>8.5648346636260086E-3</v>
      </c>
      <c r="AB31" s="1150"/>
    </row>
    <row r="32" spans="1:28">
      <c r="A32" s="1304" t="s">
        <v>412</v>
      </c>
      <c r="B32" s="1265"/>
      <c r="C32" s="1305">
        <v>363.48020000000002</v>
      </c>
      <c r="D32" s="1315">
        <v>356.31740000000002</v>
      </c>
      <c r="E32" s="1315" t="s">
        <v>460</v>
      </c>
      <c r="F32" s="1316">
        <v>361.62729999999999</v>
      </c>
      <c r="G32" s="1308">
        <v>0.62849999999997408</v>
      </c>
      <c r="H32" s="1309">
        <v>1.7410030171844948E-3</v>
      </c>
      <c r="I32" s="1299"/>
      <c r="J32" s="1305" t="s">
        <v>460</v>
      </c>
      <c r="K32" s="1315" t="s">
        <v>460</v>
      </c>
      <c r="L32" s="1315" t="s">
        <v>460</v>
      </c>
      <c r="M32" s="1316" t="s">
        <v>460</v>
      </c>
      <c r="N32" s="1308" t="s">
        <v>460</v>
      </c>
      <c r="O32" s="1310" t="s">
        <v>460</v>
      </c>
      <c r="P32" s="1265"/>
      <c r="Q32" s="1305" t="s">
        <v>460</v>
      </c>
      <c r="R32" s="1315" t="s">
        <v>460</v>
      </c>
      <c r="S32" s="1315" t="s">
        <v>460</v>
      </c>
      <c r="T32" s="1316" t="s">
        <v>460</v>
      </c>
      <c r="U32" s="1308" t="s">
        <v>460</v>
      </c>
      <c r="V32" s="1310" t="s">
        <v>460</v>
      </c>
      <c r="W32" s="1265"/>
      <c r="X32" s="1313">
        <v>361.62729999999999</v>
      </c>
      <c r="Y32" s="1302"/>
      <c r="Z32" s="1312">
        <v>0.62849999999997408</v>
      </c>
      <c r="AA32" s="1310">
        <v>1.7410030171844948E-3</v>
      </c>
      <c r="AB32" s="1149"/>
    </row>
    <row r="33" spans="1:28">
      <c r="A33" s="1304" t="s">
        <v>413</v>
      </c>
      <c r="B33" s="1265"/>
      <c r="C33" s="1305" t="s">
        <v>460</v>
      </c>
      <c r="D33" s="1315">
        <v>198.78110000000001</v>
      </c>
      <c r="E33" s="1315" t="s">
        <v>460</v>
      </c>
      <c r="F33" s="1316">
        <v>198.78110000000001</v>
      </c>
      <c r="G33" s="1308">
        <v>-0.294399999999996</v>
      </c>
      <c r="H33" s="1309">
        <v>-1.4788359190357481E-3</v>
      </c>
      <c r="I33" s="1299"/>
      <c r="J33" s="1305" t="s">
        <v>460</v>
      </c>
      <c r="K33" s="1315" t="s">
        <v>460</v>
      </c>
      <c r="L33" s="1315" t="s">
        <v>460</v>
      </c>
      <c r="M33" s="1316" t="s">
        <v>460</v>
      </c>
      <c r="N33" s="1308" t="s">
        <v>460</v>
      </c>
      <c r="O33" s="1310" t="s">
        <v>460</v>
      </c>
      <c r="P33" s="1265"/>
      <c r="Q33" s="1305" t="s">
        <v>460</v>
      </c>
      <c r="R33" s="1315" t="s">
        <v>460</v>
      </c>
      <c r="S33" s="1315" t="s">
        <v>460</v>
      </c>
      <c r="T33" s="1316" t="s">
        <v>460</v>
      </c>
      <c r="U33" s="1308" t="s">
        <v>460</v>
      </c>
      <c r="V33" s="1310" t="s">
        <v>460</v>
      </c>
      <c r="W33" s="1265"/>
      <c r="X33" s="1313" t="s">
        <v>460</v>
      </c>
      <c r="Y33" s="1302"/>
      <c r="Z33" s="1312" t="s">
        <v>460</v>
      </c>
      <c r="AA33" s="1310" t="s">
        <v>460</v>
      </c>
      <c r="AB33" s="1150"/>
    </row>
    <row r="34" spans="1:28">
      <c r="A34" s="1304" t="s">
        <v>414</v>
      </c>
      <c r="B34" s="1265"/>
      <c r="C34" s="1305" t="s">
        <v>460</v>
      </c>
      <c r="D34" s="1315" t="s">
        <v>460</v>
      </c>
      <c r="E34" s="1315" t="s">
        <v>460</v>
      </c>
      <c r="F34" s="1316" t="s">
        <v>460</v>
      </c>
      <c r="G34" s="1308">
        <v>0</v>
      </c>
      <c r="H34" s="1309" t="s">
        <v>460</v>
      </c>
      <c r="I34" s="1299"/>
      <c r="J34" s="1305" t="s">
        <v>460</v>
      </c>
      <c r="K34" s="1315" t="s">
        <v>460</v>
      </c>
      <c r="L34" s="1315" t="s">
        <v>460</v>
      </c>
      <c r="M34" s="1316" t="s">
        <v>460</v>
      </c>
      <c r="N34" s="1308" t="s">
        <v>460</v>
      </c>
      <c r="O34" s="1310" t="s">
        <v>460</v>
      </c>
      <c r="P34" s="1265"/>
      <c r="Q34" s="1305" t="s">
        <v>460</v>
      </c>
      <c r="R34" s="1315" t="s">
        <v>460</v>
      </c>
      <c r="S34" s="1315" t="s">
        <v>460</v>
      </c>
      <c r="T34" s="1316" t="s">
        <v>460</v>
      </c>
      <c r="U34" s="1308" t="s">
        <v>460</v>
      </c>
      <c r="V34" s="1310" t="s">
        <v>460</v>
      </c>
      <c r="W34" s="1265"/>
      <c r="X34" s="1313" t="s">
        <v>460</v>
      </c>
      <c r="Y34" s="1302"/>
      <c r="Z34" s="1312" t="s">
        <v>460</v>
      </c>
      <c r="AA34" s="1310" t="s">
        <v>460</v>
      </c>
      <c r="AB34" s="1150"/>
    </row>
    <row r="35" spans="1:28">
      <c r="A35" s="1304" t="s">
        <v>415</v>
      </c>
      <c r="B35" s="1265"/>
      <c r="C35" s="1305" t="s">
        <v>460</v>
      </c>
      <c r="D35" s="1306">
        <v>289.40069999999997</v>
      </c>
      <c r="E35" s="1306">
        <v>271.16860000000003</v>
      </c>
      <c r="F35" s="1307">
        <v>280.17630000000003</v>
      </c>
      <c r="G35" s="1308">
        <v>-30.49109999999996</v>
      </c>
      <c r="H35" s="1309">
        <v>-9.814708591889576E-2</v>
      </c>
      <c r="I35" s="1299"/>
      <c r="J35" s="1305" t="s">
        <v>460</v>
      </c>
      <c r="K35" s="1306" t="s">
        <v>460</v>
      </c>
      <c r="L35" s="1306" t="s">
        <v>460</v>
      </c>
      <c r="M35" s="1307" t="s">
        <v>460</v>
      </c>
      <c r="N35" s="1308" t="s">
        <v>460</v>
      </c>
      <c r="O35" s="1310" t="s">
        <v>460</v>
      </c>
      <c r="P35" s="1265"/>
      <c r="Q35" s="1305" t="s">
        <v>460</v>
      </c>
      <c r="R35" s="1306">
        <v>272.1764</v>
      </c>
      <c r="S35" s="1306">
        <v>265.89069999999998</v>
      </c>
      <c r="T35" s="1307">
        <v>266.5575</v>
      </c>
      <c r="U35" s="1308">
        <v>-19.707600000000014</v>
      </c>
      <c r="V35" s="1310">
        <v>-6.884387932723901E-2</v>
      </c>
      <c r="W35" s="1265"/>
      <c r="X35" s="1313">
        <v>269.7688</v>
      </c>
      <c r="Y35" s="1278"/>
      <c r="Z35" s="1312">
        <v>-22.250400000000013</v>
      </c>
      <c r="AA35" s="1310">
        <v>-7.6194989918471179E-2</v>
      </c>
      <c r="AB35" s="1149"/>
    </row>
    <row r="36" spans="1:28">
      <c r="A36" s="1304" t="s">
        <v>416</v>
      </c>
      <c r="B36" s="1265"/>
      <c r="C36" s="1305">
        <v>335.02510000000001</v>
      </c>
      <c r="D36" s="1306">
        <v>335.4948</v>
      </c>
      <c r="E36" s="1306" t="s">
        <v>460</v>
      </c>
      <c r="F36" s="1307">
        <v>335.20030000000003</v>
      </c>
      <c r="G36" s="1308">
        <v>-5.5999999999999659</v>
      </c>
      <c r="H36" s="1309">
        <v>-1.6431910417919138E-2</v>
      </c>
      <c r="I36" s="1299"/>
      <c r="J36" s="1305" t="s">
        <v>460</v>
      </c>
      <c r="K36" s="1306" t="s">
        <v>460</v>
      </c>
      <c r="L36" s="1306" t="s">
        <v>460</v>
      </c>
      <c r="M36" s="1307" t="s">
        <v>460</v>
      </c>
      <c r="N36" s="1308" t="s">
        <v>460</v>
      </c>
      <c r="O36" s="1310" t="s">
        <v>460</v>
      </c>
      <c r="P36" s="1265"/>
      <c r="Q36" s="1305">
        <v>457.46440000000001</v>
      </c>
      <c r="R36" s="1306">
        <v>441.02319999999997</v>
      </c>
      <c r="S36" s="1306" t="s">
        <v>460</v>
      </c>
      <c r="T36" s="1307">
        <v>450.08519999999999</v>
      </c>
      <c r="U36" s="1308">
        <v>-0.76470000000000482</v>
      </c>
      <c r="V36" s="1310">
        <v>-1.6961299093113391E-3</v>
      </c>
      <c r="W36" s="1265"/>
      <c r="X36" s="1313">
        <v>340.0025</v>
      </c>
      <c r="Y36" s="1278"/>
      <c r="Z36" s="1312">
        <v>-5.3978999999999928</v>
      </c>
      <c r="AA36" s="1310">
        <v>-1.5627949475449321E-2</v>
      </c>
      <c r="AB36" s="1150"/>
    </row>
    <row r="37" spans="1:28">
      <c r="A37" s="1304" t="s">
        <v>417</v>
      </c>
      <c r="B37" s="1265"/>
      <c r="C37" s="1305" t="s">
        <v>460</v>
      </c>
      <c r="D37" s="1306">
        <v>273.9735</v>
      </c>
      <c r="E37" s="1306">
        <v>281.06729999999999</v>
      </c>
      <c r="F37" s="1307">
        <v>278.4785</v>
      </c>
      <c r="G37" s="1308">
        <v>0.34789999999998145</v>
      </c>
      <c r="H37" s="1309">
        <v>1.2508512188158516E-3</v>
      </c>
      <c r="I37" s="1299"/>
      <c r="J37" s="1305" t="s">
        <v>460</v>
      </c>
      <c r="K37" s="1306" t="s">
        <v>460</v>
      </c>
      <c r="L37" s="1306" t="s">
        <v>460</v>
      </c>
      <c r="M37" s="1307" t="s">
        <v>460</v>
      </c>
      <c r="N37" s="1308" t="s">
        <v>460</v>
      </c>
      <c r="O37" s="1310" t="s">
        <v>460</v>
      </c>
      <c r="P37" s="1265"/>
      <c r="Q37" s="1305" t="s">
        <v>460</v>
      </c>
      <c r="R37" s="1306">
        <v>270.05540000000002</v>
      </c>
      <c r="S37" s="1306">
        <v>257.2029</v>
      </c>
      <c r="T37" s="1307">
        <v>259.65010000000001</v>
      </c>
      <c r="U37" s="1308">
        <v>0.32440000000002556</v>
      </c>
      <c r="V37" s="1310">
        <v>1.2509365635571257E-3</v>
      </c>
      <c r="W37" s="1265"/>
      <c r="X37" s="1313">
        <v>278.35989999999998</v>
      </c>
      <c r="Y37" s="1278"/>
      <c r="Z37" s="1312">
        <v>0.34780000000000655</v>
      </c>
      <c r="AA37" s="1310">
        <v>1.251024685616331E-3</v>
      </c>
      <c r="AB37" s="1150"/>
    </row>
    <row r="38" spans="1:28">
      <c r="A38" s="1304" t="s">
        <v>418</v>
      </c>
      <c r="B38" s="1265"/>
      <c r="C38" s="1305">
        <v>365.69670000000002</v>
      </c>
      <c r="D38" s="1306">
        <v>369.98660000000001</v>
      </c>
      <c r="E38" s="1306" t="s">
        <v>460</v>
      </c>
      <c r="F38" s="1307">
        <v>367.71870000000001</v>
      </c>
      <c r="G38" s="1308">
        <v>-3.1263999999999896</v>
      </c>
      <c r="H38" s="1309">
        <v>-8.4304740712496384E-3</v>
      </c>
      <c r="I38" s="1299"/>
      <c r="J38" s="1305" t="s">
        <v>460</v>
      </c>
      <c r="K38" s="1306" t="s">
        <v>460</v>
      </c>
      <c r="L38" s="1306" t="s">
        <v>460</v>
      </c>
      <c r="M38" s="1307" t="s">
        <v>460</v>
      </c>
      <c r="N38" s="1308" t="s">
        <v>460</v>
      </c>
      <c r="O38" s="1310" t="s">
        <v>460</v>
      </c>
      <c r="P38" s="1265"/>
      <c r="Q38" s="1305">
        <v>369.92129999999997</v>
      </c>
      <c r="R38" s="1306">
        <v>364.06729999999999</v>
      </c>
      <c r="S38" s="1306" t="s">
        <v>460</v>
      </c>
      <c r="T38" s="1307">
        <v>364.93180000000001</v>
      </c>
      <c r="U38" s="1308">
        <v>-2.8478000000000065</v>
      </c>
      <c r="V38" s="1310">
        <v>-7.7432244746582501E-3</v>
      </c>
      <c r="W38" s="1265"/>
      <c r="X38" s="1313">
        <v>366.48289999999997</v>
      </c>
      <c r="Y38" s="1278"/>
      <c r="Z38" s="1312">
        <v>-3.0028000000000361</v>
      </c>
      <c r="AA38" s="1310">
        <v>-8.1269721669878781E-3</v>
      </c>
      <c r="AB38" s="1149"/>
    </row>
    <row r="39" spans="1:28">
      <c r="A39" s="1304" t="s">
        <v>419</v>
      </c>
      <c r="B39" s="1265"/>
      <c r="C39" s="1305" t="s">
        <v>460</v>
      </c>
      <c r="D39" s="1306">
        <v>301.75909999999999</v>
      </c>
      <c r="E39" s="1306">
        <v>293.5179</v>
      </c>
      <c r="F39" s="1307">
        <v>295.1893</v>
      </c>
      <c r="G39" s="1308">
        <v>2.6066999999999894</v>
      </c>
      <c r="H39" s="1309">
        <v>8.909278952336841E-3</v>
      </c>
      <c r="I39" s="1299"/>
      <c r="J39" s="1305" t="s">
        <v>460</v>
      </c>
      <c r="K39" s="1306" t="s">
        <v>460</v>
      </c>
      <c r="L39" s="1306" t="s">
        <v>460</v>
      </c>
      <c r="M39" s="1307" t="s">
        <v>460</v>
      </c>
      <c r="N39" s="1308" t="s">
        <v>460</v>
      </c>
      <c r="O39" s="1310" t="s">
        <v>460</v>
      </c>
      <c r="P39" s="1265"/>
      <c r="Q39" s="1305" t="s">
        <v>460</v>
      </c>
      <c r="R39" s="1306" t="s">
        <v>460</v>
      </c>
      <c r="S39" s="1306">
        <v>299.89010000000002</v>
      </c>
      <c r="T39" s="1307">
        <v>299.9051</v>
      </c>
      <c r="U39" s="1308">
        <v>-1.0086999999999762</v>
      </c>
      <c r="V39" s="1310">
        <v>-3.3521227673838361E-3</v>
      </c>
      <c r="W39" s="1265"/>
      <c r="X39" s="1313">
        <v>298.322</v>
      </c>
      <c r="Y39" s="1278"/>
      <c r="Z39" s="1312">
        <v>0.20499999999998408</v>
      </c>
      <c r="AA39" s="1310">
        <v>6.8764947990218594E-4</v>
      </c>
      <c r="AB39" s="1150"/>
    </row>
    <row r="40" spans="1:28">
      <c r="A40" s="1304" t="s">
        <v>420</v>
      </c>
      <c r="B40" s="1265"/>
      <c r="C40" s="1305">
        <v>309.29950000000002</v>
      </c>
      <c r="D40" s="1306">
        <v>316.16129999999998</v>
      </c>
      <c r="E40" s="1306">
        <v>315.82639999999998</v>
      </c>
      <c r="F40" s="1307">
        <v>314.1275</v>
      </c>
      <c r="G40" s="1308">
        <v>-0.90859999999997854</v>
      </c>
      <c r="H40" s="1309">
        <v>-2.8841139158336526E-3</v>
      </c>
      <c r="I40" s="1299"/>
      <c r="J40" s="1305" t="s">
        <v>460</v>
      </c>
      <c r="K40" s="1306" t="s">
        <v>460</v>
      </c>
      <c r="L40" s="1306" t="s">
        <v>460</v>
      </c>
      <c r="M40" s="1307" t="s">
        <v>460</v>
      </c>
      <c r="N40" s="1308" t="s">
        <v>460</v>
      </c>
      <c r="O40" s="1310" t="s">
        <v>460</v>
      </c>
      <c r="P40" s="1265"/>
      <c r="Q40" s="1305">
        <v>353.45940000000002</v>
      </c>
      <c r="R40" s="1306">
        <v>336.27589999999998</v>
      </c>
      <c r="S40" s="1306" t="s">
        <v>460</v>
      </c>
      <c r="T40" s="1307">
        <v>338.37139999999999</v>
      </c>
      <c r="U40" s="1308">
        <v>109.3862</v>
      </c>
      <c r="V40" s="1310">
        <v>0.47769986881248228</v>
      </c>
      <c r="W40" s="1265"/>
      <c r="X40" s="1313">
        <v>315.6576</v>
      </c>
      <c r="Y40" s="1278"/>
      <c r="Z40" s="1312">
        <v>6.0523999999999774</v>
      </c>
      <c r="AA40" s="1310">
        <v>1.9548767268766643E-2</v>
      </c>
      <c r="AB40" s="1150"/>
    </row>
    <row r="41" spans="1:28">
      <c r="A41" s="1304" t="s">
        <v>421</v>
      </c>
      <c r="B41" s="1265"/>
      <c r="C41" s="1305" t="s">
        <v>460</v>
      </c>
      <c r="D41" s="1306">
        <v>341.97230000000002</v>
      </c>
      <c r="E41" s="1306">
        <v>320.01080000000002</v>
      </c>
      <c r="F41" s="1307">
        <v>328.34949999999998</v>
      </c>
      <c r="G41" s="1308">
        <v>-0.5887000000000171</v>
      </c>
      <c r="H41" s="1309">
        <v>-1.7896978824594179E-3</v>
      </c>
      <c r="I41" s="1299"/>
      <c r="J41" s="1305" t="s">
        <v>460</v>
      </c>
      <c r="K41" s="1306" t="s">
        <v>460</v>
      </c>
      <c r="L41" s="1306" t="s">
        <v>460</v>
      </c>
      <c r="M41" s="1307" t="s">
        <v>460</v>
      </c>
      <c r="N41" s="1308" t="s">
        <v>460</v>
      </c>
      <c r="O41" s="1310" t="s">
        <v>460</v>
      </c>
      <c r="P41" s="1265"/>
      <c r="Q41" s="1305" t="s">
        <v>460</v>
      </c>
      <c r="R41" s="1306" t="s">
        <v>460</v>
      </c>
      <c r="S41" s="1306" t="s">
        <v>460</v>
      </c>
      <c r="T41" s="1307" t="s">
        <v>460</v>
      </c>
      <c r="U41" s="1308" t="s">
        <v>460</v>
      </c>
      <c r="V41" s="1310" t="s">
        <v>460</v>
      </c>
      <c r="W41" s="1265"/>
      <c r="X41" s="1313">
        <v>328.34949999999998</v>
      </c>
      <c r="Y41" s="1278"/>
      <c r="Z41" s="1312">
        <v>-0.5887000000000171</v>
      </c>
      <c r="AA41" s="1310">
        <v>-1.7896978824594179E-3</v>
      </c>
      <c r="AB41" s="1149"/>
    </row>
    <row r="42" spans="1:28">
      <c r="A42" s="1304" t="s">
        <v>422</v>
      </c>
      <c r="B42" s="1265"/>
      <c r="C42" s="1305" t="s">
        <v>460</v>
      </c>
      <c r="D42" s="1306">
        <v>385.85270000000003</v>
      </c>
      <c r="E42" s="1306">
        <v>369.81990000000002</v>
      </c>
      <c r="F42" s="1307">
        <v>372.06909999999999</v>
      </c>
      <c r="G42" s="1308">
        <v>0.84609999999997854</v>
      </c>
      <c r="H42" s="1309">
        <v>2.279223000730024E-3</v>
      </c>
      <c r="I42" s="1299"/>
      <c r="J42" s="1305" t="s">
        <v>460</v>
      </c>
      <c r="K42" s="1306" t="s">
        <v>460</v>
      </c>
      <c r="L42" s="1306" t="s">
        <v>460</v>
      </c>
      <c r="M42" s="1307" t="s">
        <v>460</v>
      </c>
      <c r="N42" s="1308" t="s">
        <v>460</v>
      </c>
      <c r="O42" s="1310" t="s">
        <v>460</v>
      </c>
      <c r="P42" s="1265"/>
      <c r="Q42" s="1305" t="s">
        <v>460</v>
      </c>
      <c r="R42" s="1306" t="s">
        <v>460</v>
      </c>
      <c r="S42" s="1306" t="s">
        <v>460</v>
      </c>
      <c r="T42" s="1307" t="s">
        <v>460</v>
      </c>
      <c r="U42" s="1308" t="s">
        <v>460</v>
      </c>
      <c r="V42" s="1310" t="s">
        <v>460</v>
      </c>
      <c r="W42" s="1265"/>
      <c r="X42" s="1313">
        <v>372.06909999999999</v>
      </c>
      <c r="Y42" s="1278"/>
      <c r="Z42" s="1312">
        <v>0.84609999999997854</v>
      </c>
      <c r="AA42" s="1310">
        <v>2.279223000730024E-3</v>
      </c>
      <c r="AB42" s="1150"/>
    </row>
    <row r="43" spans="1:28">
      <c r="A43" s="1304" t="s">
        <v>423</v>
      </c>
      <c r="B43" s="1265"/>
      <c r="C43" s="1305" t="s">
        <v>460</v>
      </c>
      <c r="D43" s="1306">
        <v>396.67739999999998</v>
      </c>
      <c r="E43" s="1306">
        <v>405.7133</v>
      </c>
      <c r="F43" s="1307">
        <v>402.279</v>
      </c>
      <c r="G43" s="1308">
        <v>-5.7830000000000155</v>
      </c>
      <c r="H43" s="1309">
        <v>-1.4171866039964565E-2</v>
      </c>
      <c r="I43" s="1299"/>
      <c r="J43" s="1305" t="s">
        <v>460</v>
      </c>
      <c r="K43" s="1306" t="s">
        <v>460</v>
      </c>
      <c r="L43" s="1306" t="s">
        <v>460</v>
      </c>
      <c r="M43" s="1307" t="s">
        <v>460</v>
      </c>
      <c r="N43" s="1308" t="s">
        <v>460</v>
      </c>
      <c r="O43" s="1310" t="s">
        <v>460</v>
      </c>
      <c r="P43" s="1265"/>
      <c r="Q43" s="1305" t="s">
        <v>460</v>
      </c>
      <c r="R43" s="1306">
        <v>335.90170000000001</v>
      </c>
      <c r="S43" s="1306" t="s">
        <v>460</v>
      </c>
      <c r="T43" s="1307">
        <v>335.90170000000001</v>
      </c>
      <c r="U43" s="1308">
        <v>-40.690799999999967</v>
      </c>
      <c r="V43" s="1310">
        <v>-0.10804994788796907</v>
      </c>
      <c r="W43" s="1265"/>
      <c r="X43" s="1313">
        <v>398.05770000000001</v>
      </c>
      <c r="Y43" s="1278"/>
      <c r="Z43" s="1312">
        <v>-8.0029999999999859</v>
      </c>
      <c r="AA43" s="1310">
        <v>-1.9708876037498824E-2</v>
      </c>
      <c r="AB43" s="1095"/>
    </row>
    <row r="44" spans="1:28">
      <c r="A44" s="1319" t="s">
        <v>424</v>
      </c>
      <c r="B44" s="1265"/>
      <c r="C44" s="1320">
        <v>357.44009999999997</v>
      </c>
      <c r="D44" s="1321">
        <v>360.68079999999998</v>
      </c>
      <c r="E44" s="1322">
        <v>346.6617</v>
      </c>
      <c r="F44" s="1321">
        <v>354.93279999999999</v>
      </c>
      <c r="G44" s="1323">
        <v>-4.6524000000000001</v>
      </c>
      <c r="H44" s="1324">
        <v>-1.293824106220165E-2</v>
      </c>
      <c r="I44" s="1317"/>
      <c r="J44" s="1320">
        <v>374.85160000000002</v>
      </c>
      <c r="K44" s="1322">
        <v>391.22289999999998</v>
      </c>
      <c r="L44" s="1322">
        <v>387.25220000000002</v>
      </c>
      <c r="M44" s="1321">
        <v>386.66579999999999</v>
      </c>
      <c r="N44" s="1323">
        <v>-4.8518000000000256</v>
      </c>
      <c r="O44" s="1325">
        <v>-1.2392290921276694E-2</v>
      </c>
      <c r="P44" s="1265"/>
      <c r="Q44" s="1320" t="s">
        <v>460</v>
      </c>
      <c r="R44" s="1321" t="s">
        <v>460</v>
      </c>
      <c r="S44" s="1322">
        <v>200.76490000000001</v>
      </c>
      <c r="T44" s="1321">
        <v>200.76490000000001</v>
      </c>
      <c r="U44" s="1323">
        <v>-181.3057</v>
      </c>
      <c r="V44" s="1325">
        <v>-0.47453454937385919</v>
      </c>
      <c r="W44" s="1265"/>
      <c r="X44" s="1326">
        <v>377.89830000000001</v>
      </c>
      <c r="Y44" s="1278"/>
      <c r="Z44" s="1327">
        <v>-5.4361000000000104</v>
      </c>
      <c r="AA44" s="1325">
        <v>-1.4181090974355604E-2</v>
      </c>
      <c r="AB44" s="106"/>
    </row>
    <row r="45" spans="1:28" ht="13.5" thickBot="1">
      <c r="A45" s="1328" t="s">
        <v>425</v>
      </c>
      <c r="B45" s="1265"/>
      <c r="C45" s="1329">
        <v>334.36</v>
      </c>
      <c r="D45" s="1330">
        <v>348.87540000000001</v>
      </c>
      <c r="E45" s="1330">
        <v>348.18950000000001</v>
      </c>
      <c r="F45" s="1330">
        <v>344.89589999999998</v>
      </c>
      <c r="G45" s="1331">
        <v>-6.7142000000000053</v>
      </c>
      <c r="H45" s="1332">
        <v>-1.9095583431761542E-2</v>
      </c>
      <c r="I45" s="1317"/>
      <c r="J45" s="1329">
        <v>357.60109999999997</v>
      </c>
      <c r="K45" s="1330">
        <v>374.76670000000001</v>
      </c>
      <c r="L45" s="1330">
        <v>383.74020000000002</v>
      </c>
      <c r="M45" s="1330">
        <v>374.97699999999998</v>
      </c>
      <c r="N45" s="1331">
        <v>-3.1258000000000266</v>
      </c>
      <c r="O45" s="1333">
        <v>-8.2670638778661321E-3</v>
      </c>
      <c r="P45" s="1265"/>
      <c r="Q45" s="1329" t="s">
        <v>460</v>
      </c>
      <c r="R45" s="1330" t="s">
        <v>460</v>
      </c>
      <c r="S45" s="1330" t="s">
        <v>460</v>
      </c>
      <c r="T45" s="1330" t="s">
        <v>460</v>
      </c>
      <c r="U45" s="1331" t="s">
        <v>460</v>
      </c>
      <c r="V45" s="1333" t="s">
        <v>460</v>
      </c>
      <c r="W45" s="1265"/>
      <c r="X45" s="1334">
        <v>364.82499999999999</v>
      </c>
      <c r="Y45" s="1278"/>
      <c r="Z45" s="1335">
        <v>-4.3369000000000142</v>
      </c>
      <c r="AA45" s="1333">
        <v>-1.174796207300921E-2</v>
      </c>
      <c r="AB45" s="106"/>
    </row>
    <row r="46" spans="1:28">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row>
    <row r="47" spans="1:28">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row>
  </sheetData>
  <mergeCells count="17">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 ref="Q6:V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C28" sqref="C28"/>
    </sheetView>
  </sheetViews>
  <sheetFormatPr defaultRowHeight="12.75"/>
  <cols>
    <col min="1" max="1" width="18.85546875" style="1158" customWidth="1"/>
    <col min="2" max="2" width="14.28515625" style="1158" customWidth="1"/>
    <col min="3" max="3" width="13.7109375" style="1158" customWidth="1"/>
    <col min="4" max="4" width="15" style="1158" customWidth="1"/>
    <col min="5" max="5" width="12.28515625" style="1158" customWidth="1"/>
    <col min="6" max="6" width="17.5703125" style="1158" customWidth="1"/>
    <col min="7" max="7" width="9.140625" style="1158"/>
    <col min="8" max="8" width="18.85546875" style="1158" bestFit="1" customWidth="1"/>
    <col min="9" max="9" width="12.5703125" style="1158" customWidth="1"/>
    <col min="10" max="251" width="9.140625" style="1158"/>
    <col min="252" max="252" width="4.42578125" style="1158" customWidth="1"/>
    <col min="253" max="253" width="20.85546875" style="1158" customWidth="1"/>
    <col min="254" max="255" width="12" style="1158" customWidth="1"/>
    <col min="256" max="256" width="14.5703125" style="1158" customWidth="1"/>
    <col min="257" max="257" width="12.42578125" style="1158" customWidth="1"/>
    <col min="258" max="258" width="19.7109375" style="1158" customWidth="1"/>
    <col min="259" max="259" width="9.140625" style="1158"/>
    <col min="260" max="260" width="16.85546875" style="1158" customWidth="1"/>
    <col min="261" max="261" width="12.5703125" style="1158" customWidth="1"/>
    <col min="262" max="262" width="11.7109375" style="1158" customWidth="1"/>
    <col min="263" max="263" width="12.28515625" style="1158" customWidth="1"/>
    <col min="264" max="507" width="9.140625" style="1158"/>
    <col min="508" max="508" width="4.42578125" style="1158" customWidth="1"/>
    <col min="509" max="509" width="20.85546875" style="1158" customWidth="1"/>
    <col min="510" max="511" width="12" style="1158" customWidth="1"/>
    <col min="512" max="512" width="14.5703125" style="1158" customWidth="1"/>
    <col min="513" max="513" width="12.42578125" style="1158" customWidth="1"/>
    <col min="514" max="514" width="19.7109375" style="1158" customWidth="1"/>
    <col min="515" max="515" width="9.140625" style="1158"/>
    <col min="516" max="516" width="16.85546875" style="1158" customWidth="1"/>
    <col min="517" max="517" width="12.5703125" style="1158" customWidth="1"/>
    <col min="518" max="518" width="11.7109375" style="1158" customWidth="1"/>
    <col min="519" max="519" width="12.28515625" style="1158" customWidth="1"/>
    <col min="520" max="763" width="9.140625" style="1158"/>
    <col min="764" max="764" width="4.42578125" style="1158" customWidth="1"/>
    <col min="765" max="765" width="20.85546875" style="1158" customWidth="1"/>
    <col min="766" max="767" width="12" style="1158" customWidth="1"/>
    <col min="768" max="768" width="14.5703125" style="1158" customWidth="1"/>
    <col min="769" max="769" width="12.42578125" style="1158" customWidth="1"/>
    <col min="770" max="770" width="19.7109375" style="1158" customWidth="1"/>
    <col min="771" max="771" width="9.140625" style="1158"/>
    <col min="772" max="772" width="16.85546875" style="1158" customWidth="1"/>
    <col min="773" max="773" width="12.5703125" style="1158" customWidth="1"/>
    <col min="774" max="774" width="11.7109375" style="1158" customWidth="1"/>
    <col min="775" max="775" width="12.28515625" style="1158" customWidth="1"/>
    <col min="776" max="1019" width="9.140625" style="1158"/>
    <col min="1020" max="1020" width="4.42578125" style="1158" customWidth="1"/>
    <col min="1021" max="1021" width="20.85546875" style="1158" customWidth="1"/>
    <col min="1022" max="1023" width="12" style="1158" customWidth="1"/>
    <col min="1024" max="1024" width="14.5703125" style="1158" customWidth="1"/>
    <col min="1025" max="1025" width="12.42578125" style="1158" customWidth="1"/>
    <col min="1026" max="1026" width="19.7109375" style="1158" customWidth="1"/>
    <col min="1027" max="1027" width="9.140625" style="1158"/>
    <col min="1028" max="1028" width="16.85546875" style="1158" customWidth="1"/>
    <col min="1029" max="1029" width="12.5703125" style="1158" customWidth="1"/>
    <col min="1030" max="1030" width="11.7109375" style="1158" customWidth="1"/>
    <col min="1031" max="1031" width="12.28515625" style="1158" customWidth="1"/>
    <col min="1032" max="1275" width="9.140625" style="1158"/>
    <col min="1276" max="1276" width="4.42578125" style="1158" customWidth="1"/>
    <col min="1277" max="1277" width="20.85546875" style="1158" customWidth="1"/>
    <col min="1278" max="1279" width="12" style="1158" customWidth="1"/>
    <col min="1280" max="1280" width="14.5703125" style="1158" customWidth="1"/>
    <col min="1281" max="1281" width="12.42578125" style="1158" customWidth="1"/>
    <col min="1282" max="1282" width="19.7109375" style="1158" customWidth="1"/>
    <col min="1283" max="1283" width="9.140625" style="1158"/>
    <col min="1284" max="1284" width="16.85546875" style="1158" customWidth="1"/>
    <col min="1285" max="1285" width="12.5703125" style="1158" customWidth="1"/>
    <col min="1286" max="1286" width="11.7109375" style="1158" customWidth="1"/>
    <col min="1287" max="1287" width="12.28515625" style="1158" customWidth="1"/>
    <col min="1288" max="1531" width="9.140625" style="1158"/>
    <col min="1532" max="1532" width="4.42578125" style="1158" customWidth="1"/>
    <col min="1533" max="1533" width="20.85546875" style="1158" customWidth="1"/>
    <col min="1534" max="1535" width="12" style="1158" customWidth="1"/>
    <col min="1536" max="1536" width="14.5703125" style="1158" customWidth="1"/>
    <col min="1537" max="1537" width="12.42578125" style="1158" customWidth="1"/>
    <col min="1538" max="1538" width="19.7109375" style="1158" customWidth="1"/>
    <col min="1539" max="1539" width="9.140625" style="1158"/>
    <col min="1540" max="1540" width="16.85546875" style="1158" customWidth="1"/>
    <col min="1541" max="1541" width="12.5703125" style="1158" customWidth="1"/>
    <col min="1542" max="1542" width="11.7109375" style="1158" customWidth="1"/>
    <col min="1543" max="1543" width="12.28515625" style="1158" customWidth="1"/>
    <col min="1544" max="1787" width="9.140625" style="1158"/>
    <col min="1788" max="1788" width="4.42578125" style="1158" customWidth="1"/>
    <col min="1789" max="1789" width="20.85546875" style="1158" customWidth="1"/>
    <col min="1790" max="1791" width="12" style="1158" customWidth="1"/>
    <col min="1792" max="1792" width="14.5703125" style="1158" customWidth="1"/>
    <col min="1793" max="1793" width="12.42578125" style="1158" customWidth="1"/>
    <col min="1794" max="1794" width="19.7109375" style="1158" customWidth="1"/>
    <col min="1795" max="1795" width="9.140625" style="1158"/>
    <col min="1796" max="1796" width="16.85546875" style="1158" customWidth="1"/>
    <col min="1797" max="1797" width="12.5703125" style="1158" customWidth="1"/>
    <col min="1798" max="1798" width="11.7109375" style="1158" customWidth="1"/>
    <col min="1799" max="1799" width="12.28515625" style="1158" customWidth="1"/>
    <col min="1800" max="2043" width="9.140625" style="1158"/>
    <col min="2044" max="2044" width="4.42578125" style="1158" customWidth="1"/>
    <col min="2045" max="2045" width="20.85546875" style="1158" customWidth="1"/>
    <col min="2046" max="2047" width="12" style="1158" customWidth="1"/>
    <col min="2048" max="2048" width="14.5703125" style="1158" customWidth="1"/>
    <col min="2049" max="2049" width="12.42578125" style="1158" customWidth="1"/>
    <col min="2050" max="2050" width="19.7109375" style="1158" customWidth="1"/>
    <col min="2051" max="2051" width="9.140625" style="1158"/>
    <col min="2052" max="2052" width="16.85546875" style="1158" customWidth="1"/>
    <col min="2053" max="2053" width="12.5703125" style="1158" customWidth="1"/>
    <col min="2054" max="2054" width="11.7109375" style="1158" customWidth="1"/>
    <col min="2055" max="2055" width="12.28515625" style="1158" customWidth="1"/>
    <col min="2056" max="2299" width="9.140625" style="1158"/>
    <col min="2300" max="2300" width="4.42578125" style="1158" customWidth="1"/>
    <col min="2301" max="2301" width="20.85546875" style="1158" customWidth="1"/>
    <col min="2302" max="2303" width="12" style="1158" customWidth="1"/>
    <col min="2304" max="2304" width="14.5703125" style="1158" customWidth="1"/>
    <col min="2305" max="2305" width="12.42578125" style="1158" customWidth="1"/>
    <col min="2306" max="2306" width="19.7109375" style="1158" customWidth="1"/>
    <col min="2307" max="2307" width="9.140625" style="1158"/>
    <col min="2308" max="2308" width="16.85546875" style="1158" customWidth="1"/>
    <col min="2309" max="2309" width="12.5703125" style="1158" customWidth="1"/>
    <col min="2310" max="2310" width="11.7109375" style="1158" customWidth="1"/>
    <col min="2311" max="2311" width="12.28515625" style="1158" customWidth="1"/>
    <col min="2312" max="2555" width="9.140625" style="1158"/>
    <col min="2556" max="2556" width="4.42578125" style="1158" customWidth="1"/>
    <col min="2557" max="2557" width="20.85546875" style="1158" customWidth="1"/>
    <col min="2558" max="2559" width="12" style="1158" customWidth="1"/>
    <col min="2560" max="2560" width="14.5703125" style="1158" customWidth="1"/>
    <col min="2561" max="2561" width="12.42578125" style="1158" customWidth="1"/>
    <col min="2562" max="2562" width="19.7109375" style="1158" customWidth="1"/>
    <col min="2563" max="2563" width="9.140625" style="1158"/>
    <col min="2564" max="2564" width="16.85546875" style="1158" customWidth="1"/>
    <col min="2565" max="2565" width="12.5703125" style="1158" customWidth="1"/>
    <col min="2566" max="2566" width="11.7109375" style="1158" customWidth="1"/>
    <col min="2567" max="2567" width="12.28515625" style="1158" customWidth="1"/>
    <col min="2568" max="2811" width="9.140625" style="1158"/>
    <col min="2812" max="2812" width="4.42578125" style="1158" customWidth="1"/>
    <col min="2813" max="2813" width="20.85546875" style="1158" customWidth="1"/>
    <col min="2814" max="2815" width="12" style="1158" customWidth="1"/>
    <col min="2816" max="2816" width="14.5703125" style="1158" customWidth="1"/>
    <col min="2817" max="2817" width="12.42578125" style="1158" customWidth="1"/>
    <col min="2818" max="2818" width="19.7109375" style="1158" customWidth="1"/>
    <col min="2819" max="2819" width="9.140625" style="1158"/>
    <col min="2820" max="2820" width="16.85546875" style="1158" customWidth="1"/>
    <col min="2821" max="2821" width="12.5703125" style="1158" customWidth="1"/>
    <col min="2822" max="2822" width="11.7109375" style="1158" customWidth="1"/>
    <col min="2823" max="2823" width="12.28515625" style="1158" customWidth="1"/>
    <col min="2824" max="3067" width="9.140625" style="1158"/>
    <col min="3068" max="3068" width="4.42578125" style="1158" customWidth="1"/>
    <col min="3069" max="3069" width="20.85546875" style="1158" customWidth="1"/>
    <col min="3070" max="3071" width="12" style="1158" customWidth="1"/>
    <col min="3072" max="3072" width="14.5703125" style="1158" customWidth="1"/>
    <col min="3073" max="3073" width="12.42578125" style="1158" customWidth="1"/>
    <col min="3074" max="3074" width="19.7109375" style="1158" customWidth="1"/>
    <col min="3075" max="3075" width="9.140625" style="1158"/>
    <col min="3076" max="3076" width="16.85546875" style="1158" customWidth="1"/>
    <col min="3077" max="3077" width="12.5703125" style="1158" customWidth="1"/>
    <col min="3078" max="3078" width="11.7109375" style="1158" customWidth="1"/>
    <col min="3079" max="3079" width="12.28515625" style="1158" customWidth="1"/>
    <col min="3080" max="3323" width="9.140625" style="1158"/>
    <col min="3324" max="3324" width="4.42578125" style="1158" customWidth="1"/>
    <col min="3325" max="3325" width="20.85546875" style="1158" customWidth="1"/>
    <col min="3326" max="3327" width="12" style="1158" customWidth="1"/>
    <col min="3328" max="3328" width="14.5703125" style="1158" customWidth="1"/>
    <col min="3329" max="3329" width="12.42578125" style="1158" customWidth="1"/>
    <col min="3330" max="3330" width="19.7109375" style="1158" customWidth="1"/>
    <col min="3331" max="3331" width="9.140625" style="1158"/>
    <col min="3332" max="3332" width="16.85546875" style="1158" customWidth="1"/>
    <col min="3333" max="3333" width="12.5703125" style="1158" customWidth="1"/>
    <col min="3334" max="3334" width="11.7109375" style="1158" customWidth="1"/>
    <col min="3335" max="3335" width="12.28515625" style="1158" customWidth="1"/>
    <col min="3336" max="3579" width="9.140625" style="1158"/>
    <col min="3580" max="3580" width="4.42578125" style="1158" customWidth="1"/>
    <col min="3581" max="3581" width="20.85546875" style="1158" customWidth="1"/>
    <col min="3582" max="3583" width="12" style="1158" customWidth="1"/>
    <col min="3584" max="3584" width="14.5703125" style="1158" customWidth="1"/>
    <col min="3585" max="3585" width="12.42578125" style="1158" customWidth="1"/>
    <col min="3586" max="3586" width="19.7109375" style="1158" customWidth="1"/>
    <col min="3587" max="3587" width="9.140625" style="1158"/>
    <col min="3588" max="3588" width="16.85546875" style="1158" customWidth="1"/>
    <col min="3589" max="3589" width="12.5703125" style="1158" customWidth="1"/>
    <col min="3590" max="3590" width="11.7109375" style="1158" customWidth="1"/>
    <col min="3591" max="3591" width="12.28515625" style="1158" customWidth="1"/>
    <col min="3592" max="3835" width="9.140625" style="1158"/>
    <col min="3836" max="3836" width="4.42578125" style="1158" customWidth="1"/>
    <col min="3837" max="3837" width="20.85546875" style="1158" customWidth="1"/>
    <col min="3838" max="3839" width="12" style="1158" customWidth="1"/>
    <col min="3840" max="3840" width="14.5703125" style="1158" customWidth="1"/>
    <col min="3841" max="3841" width="12.42578125" style="1158" customWidth="1"/>
    <col min="3842" max="3842" width="19.7109375" style="1158" customWidth="1"/>
    <col min="3843" max="3843" width="9.140625" style="1158"/>
    <col min="3844" max="3844" width="16.85546875" style="1158" customWidth="1"/>
    <col min="3845" max="3845" width="12.5703125" style="1158" customWidth="1"/>
    <col min="3846" max="3846" width="11.7109375" style="1158" customWidth="1"/>
    <col min="3847" max="3847" width="12.28515625" style="1158" customWidth="1"/>
    <col min="3848" max="4091" width="9.140625" style="1158"/>
    <col min="4092" max="4092" width="4.42578125" style="1158" customWidth="1"/>
    <col min="4093" max="4093" width="20.85546875" style="1158" customWidth="1"/>
    <col min="4094" max="4095" width="12" style="1158" customWidth="1"/>
    <col min="4096" max="4096" width="14.5703125" style="1158" customWidth="1"/>
    <col min="4097" max="4097" width="12.42578125" style="1158" customWidth="1"/>
    <col min="4098" max="4098" width="19.7109375" style="1158" customWidth="1"/>
    <col min="4099" max="4099" width="9.140625" style="1158"/>
    <col min="4100" max="4100" width="16.85546875" style="1158" customWidth="1"/>
    <col min="4101" max="4101" width="12.5703125" style="1158" customWidth="1"/>
    <col min="4102" max="4102" width="11.7109375" style="1158" customWidth="1"/>
    <col min="4103" max="4103" width="12.28515625" style="1158" customWidth="1"/>
    <col min="4104" max="4347" width="9.140625" style="1158"/>
    <col min="4348" max="4348" width="4.42578125" style="1158" customWidth="1"/>
    <col min="4349" max="4349" width="20.85546875" style="1158" customWidth="1"/>
    <col min="4350" max="4351" width="12" style="1158" customWidth="1"/>
    <col min="4352" max="4352" width="14.5703125" style="1158" customWidth="1"/>
    <col min="4353" max="4353" width="12.42578125" style="1158" customWidth="1"/>
    <col min="4354" max="4354" width="19.7109375" style="1158" customWidth="1"/>
    <col min="4355" max="4355" width="9.140625" style="1158"/>
    <col min="4356" max="4356" width="16.85546875" style="1158" customWidth="1"/>
    <col min="4357" max="4357" width="12.5703125" style="1158" customWidth="1"/>
    <col min="4358" max="4358" width="11.7109375" style="1158" customWidth="1"/>
    <col min="4359" max="4359" width="12.28515625" style="1158" customWidth="1"/>
    <col min="4360" max="4603" width="9.140625" style="1158"/>
    <col min="4604" max="4604" width="4.42578125" style="1158" customWidth="1"/>
    <col min="4605" max="4605" width="20.85546875" style="1158" customWidth="1"/>
    <col min="4606" max="4607" width="12" style="1158" customWidth="1"/>
    <col min="4608" max="4608" width="14.5703125" style="1158" customWidth="1"/>
    <col min="4609" max="4609" width="12.42578125" style="1158" customWidth="1"/>
    <col min="4610" max="4610" width="19.7109375" style="1158" customWidth="1"/>
    <col min="4611" max="4611" width="9.140625" style="1158"/>
    <col min="4612" max="4612" width="16.85546875" style="1158" customWidth="1"/>
    <col min="4613" max="4613" width="12.5703125" style="1158" customWidth="1"/>
    <col min="4614" max="4614" width="11.7109375" style="1158" customWidth="1"/>
    <col min="4615" max="4615" width="12.28515625" style="1158" customWidth="1"/>
    <col min="4616" max="4859" width="9.140625" style="1158"/>
    <col min="4860" max="4860" width="4.42578125" style="1158" customWidth="1"/>
    <col min="4861" max="4861" width="20.85546875" style="1158" customWidth="1"/>
    <col min="4862" max="4863" width="12" style="1158" customWidth="1"/>
    <col min="4864" max="4864" width="14.5703125" style="1158" customWidth="1"/>
    <col min="4865" max="4865" width="12.42578125" style="1158" customWidth="1"/>
    <col min="4866" max="4866" width="19.7109375" style="1158" customWidth="1"/>
    <col min="4867" max="4867" width="9.140625" style="1158"/>
    <col min="4868" max="4868" width="16.85546875" style="1158" customWidth="1"/>
    <col min="4869" max="4869" width="12.5703125" style="1158" customWidth="1"/>
    <col min="4870" max="4870" width="11.7109375" style="1158" customWidth="1"/>
    <col min="4871" max="4871" width="12.28515625" style="1158" customWidth="1"/>
    <col min="4872" max="5115" width="9.140625" style="1158"/>
    <col min="5116" max="5116" width="4.42578125" style="1158" customWidth="1"/>
    <col min="5117" max="5117" width="20.85546875" style="1158" customWidth="1"/>
    <col min="5118" max="5119" width="12" style="1158" customWidth="1"/>
    <col min="5120" max="5120" width="14.5703125" style="1158" customWidth="1"/>
    <col min="5121" max="5121" width="12.42578125" style="1158" customWidth="1"/>
    <col min="5122" max="5122" width="19.7109375" style="1158" customWidth="1"/>
    <col min="5123" max="5123" width="9.140625" style="1158"/>
    <col min="5124" max="5124" width="16.85546875" style="1158" customWidth="1"/>
    <col min="5125" max="5125" width="12.5703125" style="1158" customWidth="1"/>
    <col min="5126" max="5126" width="11.7109375" style="1158" customWidth="1"/>
    <col min="5127" max="5127" width="12.28515625" style="1158" customWidth="1"/>
    <col min="5128" max="5371" width="9.140625" style="1158"/>
    <col min="5372" max="5372" width="4.42578125" style="1158" customWidth="1"/>
    <col min="5373" max="5373" width="20.85546875" style="1158" customWidth="1"/>
    <col min="5374" max="5375" width="12" style="1158" customWidth="1"/>
    <col min="5376" max="5376" width="14.5703125" style="1158" customWidth="1"/>
    <col min="5377" max="5377" width="12.42578125" style="1158" customWidth="1"/>
    <col min="5378" max="5378" width="19.7109375" style="1158" customWidth="1"/>
    <col min="5379" max="5379" width="9.140625" style="1158"/>
    <col min="5380" max="5380" width="16.85546875" style="1158" customWidth="1"/>
    <col min="5381" max="5381" width="12.5703125" style="1158" customWidth="1"/>
    <col min="5382" max="5382" width="11.7109375" style="1158" customWidth="1"/>
    <col min="5383" max="5383" width="12.28515625" style="1158" customWidth="1"/>
    <col min="5384" max="5627" width="9.140625" style="1158"/>
    <col min="5628" max="5628" width="4.42578125" style="1158" customWidth="1"/>
    <col min="5629" max="5629" width="20.85546875" style="1158" customWidth="1"/>
    <col min="5630" max="5631" width="12" style="1158" customWidth="1"/>
    <col min="5632" max="5632" width="14.5703125" style="1158" customWidth="1"/>
    <col min="5633" max="5633" width="12.42578125" style="1158" customWidth="1"/>
    <col min="5634" max="5634" width="19.7109375" style="1158" customWidth="1"/>
    <col min="5635" max="5635" width="9.140625" style="1158"/>
    <col min="5636" max="5636" width="16.85546875" style="1158" customWidth="1"/>
    <col min="5637" max="5637" width="12.5703125" style="1158" customWidth="1"/>
    <col min="5638" max="5638" width="11.7109375" style="1158" customWidth="1"/>
    <col min="5639" max="5639" width="12.28515625" style="1158" customWidth="1"/>
    <col min="5640" max="5883" width="9.140625" style="1158"/>
    <col min="5884" max="5884" width="4.42578125" style="1158" customWidth="1"/>
    <col min="5885" max="5885" width="20.85546875" style="1158" customWidth="1"/>
    <col min="5886" max="5887" width="12" style="1158" customWidth="1"/>
    <col min="5888" max="5888" width="14.5703125" style="1158" customWidth="1"/>
    <col min="5889" max="5889" width="12.42578125" style="1158" customWidth="1"/>
    <col min="5890" max="5890" width="19.7109375" style="1158" customWidth="1"/>
    <col min="5891" max="5891" width="9.140625" style="1158"/>
    <col min="5892" max="5892" width="16.85546875" style="1158" customWidth="1"/>
    <col min="5893" max="5893" width="12.5703125" style="1158" customWidth="1"/>
    <col min="5894" max="5894" width="11.7109375" style="1158" customWidth="1"/>
    <col min="5895" max="5895" width="12.28515625" style="1158" customWidth="1"/>
    <col min="5896" max="6139" width="9.140625" style="1158"/>
    <col min="6140" max="6140" width="4.42578125" style="1158" customWidth="1"/>
    <col min="6141" max="6141" width="20.85546875" style="1158" customWidth="1"/>
    <col min="6142" max="6143" width="12" style="1158" customWidth="1"/>
    <col min="6144" max="6144" width="14.5703125" style="1158" customWidth="1"/>
    <col min="6145" max="6145" width="12.42578125" style="1158" customWidth="1"/>
    <col min="6146" max="6146" width="19.7109375" style="1158" customWidth="1"/>
    <col min="6147" max="6147" width="9.140625" style="1158"/>
    <col min="6148" max="6148" width="16.85546875" style="1158" customWidth="1"/>
    <col min="6149" max="6149" width="12.5703125" style="1158" customWidth="1"/>
    <col min="6150" max="6150" width="11.7109375" style="1158" customWidth="1"/>
    <col min="6151" max="6151" width="12.28515625" style="1158" customWidth="1"/>
    <col min="6152" max="6395" width="9.140625" style="1158"/>
    <col min="6396" max="6396" width="4.42578125" style="1158" customWidth="1"/>
    <col min="6397" max="6397" width="20.85546875" style="1158" customWidth="1"/>
    <col min="6398" max="6399" width="12" style="1158" customWidth="1"/>
    <col min="6400" max="6400" width="14.5703125" style="1158" customWidth="1"/>
    <col min="6401" max="6401" width="12.42578125" style="1158" customWidth="1"/>
    <col min="6402" max="6402" width="19.7109375" style="1158" customWidth="1"/>
    <col min="6403" max="6403" width="9.140625" style="1158"/>
    <col min="6404" max="6404" width="16.85546875" style="1158" customWidth="1"/>
    <col min="6405" max="6405" width="12.5703125" style="1158" customWidth="1"/>
    <col min="6406" max="6406" width="11.7109375" style="1158" customWidth="1"/>
    <col min="6407" max="6407" width="12.28515625" style="1158" customWidth="1"/>
    <col min="6408" max="6651" width="9.140625" style="1158"/>
    <col min="6652" max="6652" width="4.42578125" style="1158" customWidth="1"/>
    <col min="6653" max="6653" width="20.85546875" style="1158" customWidth="1"/>
    <col min="6654" max="6655" width="12" style="1158" customWidth="1"/>
    <col min="6656" max="6656" width="14.5703125" style="1158" customWidth="1"/>
    <col min="6657" max="6657" width="12.42578125" style="1158" customWidth="1"/>
    <col min="6658" max="6658" width="19.7109375" style="1158" customWidth="1"/>
    <col min="6659" max="6659" width="9.140625" style="1158"/>
    <col min="6660" max="6660" width="16.85546875" style="1158" customWidth="1"/>
    <col min="6661" max="6661" width="12.5703125" style="1158" customWidth="1"/>
    <col min="6662" max="6662" width="11.7109375" style="1158" customWidth="1"/>
    <col min="6663" max="6663" width="12.28515625" style="1158" customWidth="1"/>
    <col min="6664" max="6907" width="9.140625" style="1158"/>
    <col min="6908" max="6908" width="4.42578125" style="1158" customWidth="1"/>
    <col min="6909" max="6909" width="20.85546875" style="1158" customWidth="1"/>
    <col min="6910" max="6911" width="12" style="1158" customWidth="1"/>
    <col min="6912" max="6912" width="14.5703125" style="1158" customWidth="1"/>
    <col min="6913" max="6913" width="12.42578125" style="1158" customWidth="1"/>
    <col min="6914" max="6914" width="19.7109375" style="1158" customWidth="1"/>
    <col min="6915" max="6915" width="9.140625" style="1158"/>
    <col min="6916" max="6916" width="16.85546875" style="1158" customWidth="1"/>
    <col min="6917" max="6917" width="12.5703125" style="1158" customWidth="1"/>
    <col min="6918" max="6918" width="11.7109375" style="1158" customWidth="1"/>
    <col min="6919" max="6919" width="12.28515625" style="1158" customWidth="1"/>
    <col min="6920" max="7163" width="9.140625" style="1158"/>
    <col min="7164" max="7164" width="4.42578125" style="1158" customWidth="1"/>
    <col min="7165" max="7165" width="20.85546875" style="1158" customWidth="1"/>
    <col min="7166" max="7167" width="12" style="1158" customWidth="1"/>
    <col min="7168" max="7168" width="14.5703125" style="1158" customWidth="1"/>
    <col min="7169" max="7169" width="12.42578125" style="1158" customWidth="1"/>
    <col min="7170" max="7170" width="19.7109375" style="1158" customWidth="1"/>
    <col min="7171" max="7171" width="9.140625" style="1158"/>
    <col min="7172" max="7172" width="16.85546875" style="1158" customWidth="1"/>
    <col min="7173" max="7173" width="12.5703125" style="1158" customWidth="1"/>
    <col min="7174" max="7174" width="11.7109375" style="1158" customWidth="1"/>
    <col min="7175" max="7175" width="12.28515625" style="1158" customWidth="1"/>
    <col min="7176" max="7419" width="9.140625" style="1158"/>
    <col min="7420" max="7420" width="4.42578125" style="1158" customWidth="1"/>
    <col min="7421" max="7421" width="20.85546875" style="1158" customWidth="1"/>
    <col min="7422" max="7423" width="12" style="1158" customWidth="1"/>
    <col min="7424" max="7424" width="14.5703125" style="1158" customWidth="1"/>
    <col min="7425" max="7425" width="12.42578125" style="1158" customWidth="1"/>
    <col min="7426" max="7426" width="19.7109375" style="1158" customWidth="1"/>
    <col min="7427" max="7427" width="9.140625" style="1158"/>
    <col min="7428" max="7428" width="16.85546875" style="1158" customWidth="1"/>
    <col min="7429" max="7429" width="12.5703125" style="1158" customWidth="1"/>
    <col min="7430" max="7430" width="11.7109375" style="1158" customWidth="1"/>
    <col min="7431" max="7431" width="12.28515625" style="1158" customWidth="1"/>
    <col min="7432" max="7675" width="9.140625" style="1158"/>
    <col min="7676" max="7676" width="4.42578125" style="1158" customWidth="1"/>
    <col min="7677" max="7677" width="20.85546875" style="1158" customWidth="1"/>
    <col min="7678" max="7679" width="12" style="1158" customWidth="1"/>
    <col min="7680" max="7680" width="14.5703125" style="1158" customWidth="1"/>
    <col min="7681" max="7681" width="12.42578125" style="1158" customWidth="1"/>
    <col min="7682" max="7682" width="19.7109375" style="1158" customWidth="1"/>
    <col min="7683" max="7683" width="9.140625" style="1158"/>
    <col min="7684" max="7684" width="16.85546875" style="1158" customWidth="1"/>
    <col min="7685" max="7685" width="12.5703125" style="1158" customWidth="1"/>
    <col min="7686" max="7686" width="11.7109375" style="1158" customWidth="1"/>
    <col min="7687" max="7687" width="12.28515625" style="1158" customWidth="1"/>
    <col min="7688" max="7931" width="9.140625" style="1158"/>
    <col min="7932" max="7932" width="4.42578125" style="1158" customWidth="1"/>
    <col min="7933" max="7933" width="20.85546875" style="1158" customWidth="1"/>
    <col min="7934" max="7935" width="12" style="1158" customWidth="1"/>
    <col min="7936" max="7936" width="14.5703125" style="1158" customWidth="1"/>
    <col min="7937" max="7937" width="12.42578125" style="1158" customWidth="1"/>
    <col min="7938" max="7938" width="19.7109375" style="1158" customWidth="1"/>
    <col min="7939" max="7939" width="9.140625" style="1158"/>
    <col min="7940" max="7940" width="16.85546875" style="1158" customWidth="1"/>
    <col min="7941" max="7941" width="12.5703125" style="1158" customWidth="1"/>
    <col min="7942" max="7942" width="11.7109375" style="1158" customWidth="1"/>
    <col min="7943" max="7943" width="12.28515625" style="1158" customWidth="1"/>
    <col min="7944" max="8187" width="9.140625" style="1158"/>
    <col min="8188" max="8188" width="4.42578125" style="1158" customWidth="1"/>
    <col min="8189" max="8189" width="20.85546875" style="1158" customWidth="1"/>
    <col min="8190" max="8191" width="12" style="1158" customWidth="1"/>
    <col min="8192" max="8192" width="14.5703125" style="1158" customWidth="1"/>
    <col min="8193" max="8193" width="12.42578125" style="1158" customWidth="1"/>
    <col min="8194" max="8194" width="19.7109375" style="1158" customWidth="1"/>
    <col min="8195" max="8195" width="9.140625" style="1158"/>
    <col min="8196" max="8196" width="16.85546875" style="1158" customWidth="1"/>
    <col min="8197" max="8197" width="12.5703125" style="1158" customWidth="1"/>
    <col min="8198" max="8198" width="11.7109375" style="1158" customWidth="1"/>
    <col min="8199" max="8199" width="12.28515625" style="1158" customWidth="1"/>
    <col min="8200" max="8443" width="9.140625" style="1158"/>
    <col min="8444" max="8444" width="4.42578125" style="1158" customWidth="1"/>
    <col min="8445" max="8445" width="20.85546875" style="1158" customWidth="1"/>
    <col min="8446" max="8447" width="12" style="1158" customWidth="1"/>
    <col min="8448" max="8448" width="14.5703125" style="1158" customWidth="1"/>
    <col min="8449" max="8449" width="12.42578125" style="1158" customWidth="1"/>
    <col min="8450" max="8450" width="19.7109375" style="1158" customWidth="1"/>
    <col min="8451" max="8451" width="9.140625" style="1158"/>
    <col min="8452" max="8452" width="16.85546875" style="1158" customWidth="1"/>
    <col min="8453" max="8453" width="12.5703125" style="1158" customWidth="1"/>
    <col min="8454" max="8454" width="11.7109375" style="1158" customWidth="1"/>
    <col min="8455" max="8455" width="12.28515625" style="1158" customWidth="1"/>
    <col min="8456" max="8699" width="9.140625" style="1158"/>
    <col min="8700" max="8700" width="4.42578125" style="1158" customWidth="1"/>
    <col min="8701" max="8701" width="20.85546875" style="1158" customWidth="1"/>
    <col min="8702" max="8703" width="12" style="1158" customWidth="1"/>
    <col min="8704" max="8704" width="14.5703125" style="1158" customWidth="1"/>
    <col min="8705" max="8705" width="12.42578125" style="1158" customWidth="1"/>
    <col min="8706" max="8706" width="19.7109375" style="1158" customWidth="1"/>
    <col min="8707" max="8707" width="9.140625" style="1158"/>
    <col min="8708" max="8708" width="16.85546875" style="1158" customWidth="1"/>
    <col min="8709" max="8709" width="12.5703125" style="1158" customWidth="1"/>
    <col min="8710" max="8710" width="11.7109375" style="1158" customWidth="1"/>
    <col min="8711" max="8711" width="12.28515625" style="1158" customWidth="1"/>
    <col min="8712" max="8955" width="9.140625" style="1158"/>
    <col min="8956" max="8956" width="4.42578125" style="1158" customWidth="1"/>
    <col min="8957" max="8957" width="20.85546875" style="1158" customWidth="1"/>
    <col min="8958" max="8959" width="12" style="1158" customWidth="1"/>
    <col min="8960" max="8960" width="14.5703125" style="1158" customWidth="1"/>
    <col min="8961" max="8961" width="12.42578125" style="1158" customWidth="1"/>
    <col min="8962" max="8962" width="19.7109375" style="1158" customWidth="1"/>
    <col min="8963" max="8963" width="9.140625" style="1158"/>
    <col min="8964" max="8964" width="16.85546875" style="1158" customWidth="1"/>
    <col min="8965" max="8965" width="12.5703125" style="1158" customWidth="1"/>
    <col min="8966" max="8966" width="11.7109375" style="1158" customWidth="1"/>
    <col min="8967" max="8967" width="12.28515625" style="1158" customWidth="1"/>
    <col min="8968" max="9211" width="9.140625" style="1158"/>
    <col min="9212" max="9212" width="4.42578125" style="1158" customWidth="1"/>
    <col min="9213" max="9213" width="20.85546875" style="1158" customWidth="1"/>
    <col min="9214" max="9215" width="12" style="1158" customWidth="1"/>
    <col min="9216" max="9216" width="14.5703125" style="1158" customWidth="1"/>
    <col min="9217" max="9217" width="12.42578125" style="1158" customWidth="1"/>
    <col min="9218" max="9218" width="19.7109375" style="1158" customWidth="1"/>
    <col min="9219" max="9219" width="9.140625" style="1158"/>
    <col min="9220" max="9220" width="16.85546875" style="1158" customWidth="1"/>
    <col min="9221" max="9221" width="12.5703125" style="1158" customWidth="1"/>
    <col min="9222" max="9222" width="11.7109375" style="1158" customWidth="1"/>
    <col min="9223" max="9223" width="12.28515625" style="1158" customWidth="1"/>
    <col min="9224" max="9467" width="9.140625" style="1158"/>
    <col min="9468" max="9468" width="4.42578125" style="1158" customWidth="1"/>
    <col min="9469" max="9469" width="20.85546875" style="1158" customWidth="1"/>
    <col min="9470" max="9471" width="12" style="1158" customWidth="1"/>
    <col min="9472" max="9472" width="14.5703125" style="1158" customWidth="1"/>
    <col min="9473" max="9473" width="12.42578125" style="1158" customWidth="1"/>
    <col min="9474" max="9474" width="19.7109375" style="1158" customWidth="1"/>
    <col min="9475" max="9475" width="9.140625" style="1158"/>
    <col min="9476" max="9476" width="16.85546875" style="1158" customWidth="1"/>
    <col min="9477" max="9477" width="12.5703125" style="1158" customWidth="1"/>
    <col min="9478" max="9478" width="11.7109375" style="1158" customWidth="1"/>
    <col min="9479" max="9479" width="12.28515625" style="1158" customWidth="1"/>
    <col min="9480" max="9723" width="9.140625" style="1158"/>
    <col min="9724" max="9724" width="4.42578125" style="1158" customWidth="1"/>
    <col min="9725" max="9725" width="20.85546875" style="1158" customWidth="1"/>
    <col min="9726" max="9727" width="12" style="1158" customWidth="1"/>
    <col min="9728" max="9728" width="14.5703125" style="1158" customWidth="1"/>
    <col min="9729" max="9729" width="12.42578125" style="1158" customWidth="1"/>
    <col min="9730" max="9730" width="19.7109375" style="1158" customWidth="1"/>
    <col min="9731" max="9731" width="9.140625" style="1158"/>
    <col min="9732" max="9732" width="16.85546875" style="1158" customWidth="1"/>
    <col min="9733" max="9733" width="12.5703125" style="1158" customWidth="1"/>
    <col min="9734" max="9734" width="11.7109375" style="1158" customWidth="1"/>
    <col min="9735" max="9735" width="12.28515625" style="1158" customWidth="1"/>
    <col min="9736" max="9979" width="9.140625" style="1158"/>
    <col min="9980" max="9980" width="4.42578125" style="1158" customWidth="1"/>
    <col min="9981" max="9981" width="20.85546875" style="1158" customWidth="1"/>
    <col min="9982" max="9983" width="12" style="1158" customWidth="1"/>
    <col min="9984" max="9984" width="14.5703125" style="1158" customWidth="1"/>
    <col min="9985" max="9985" width="12.42578125" style="1158" customWidth="1"/>
    <col min="9986" max="9986" width="19.7109375" style="1158" customWidth="1"/>
    <col min="9987" max="9987" width="9.140625" style="1158"/>
    <col min="9988" max="9988" width="16.85546875" style="1158" customWidth="1"/>
    <col min="9989" max="9989" width="12.5703125" style="1158" customWidth="1"/>
    <col min="9990" max="9990" width="11.7109375" style="1158" customWidth="1"/>
    <col min="9991" max="9991" width="12.28515625" style="1158" customWidth="1"/>
    <col min="9992" max="10235" width="9.140625" style="1158"/>
    <col min="10236" max="10236" width="4.42578125" style="1158" customWidth="1"/>
    <col min="10237" max="10237" width="20.85546875" style="1158" customWidth="1"/>
    <col min="10238" max="10239" width="12" style="1158" customWidth="1"/>
    <col min="10240" max="10240" width="14.5703125" style="1158" customWidth="1"/>
    <col min="10241" max="10241" width="12.42578125" style="1158" customWidth="1"/>
    <col min="10242" max="10242" width="19.7109375" style="1158" customWidth="1"/>
    <col min="10243" max="10243" width="9.140625" style="1158"/>
    <col min="10244" max="10244" width="16.85546875" style="1158" customWidth="1"/>
    <col min="10245" max="10245" width="12.5703125" style="1158" customWidth="1"/>
    <col min="10246" max="10246" width="11.7109375" style="1158" customWidth="1"/>
    <col min="10247" max="10247" width="12.28515625" style="1158" customWidth="1"/>
    <col min="10248" max="10491" width="9.140625" style="1158"/>
    <col min="10492" max="10492" width="4.42578125" style="1158" customWidth="1"/>
    <col min="10493" max="10493" width="20.85546875" style="1158" customWidth="1"/>
    <col min="10494" max="10495" width="12" style="1158" customWidth="1"/>
    <col min="10496" max="10496" width="14.5703125" style="1158" customWidth="1"/>
    <col min="10497" max="10497" width="12.42578125" style="1158" customWidth="1"/>
    <col min="10498" max="10498" width="19.7109375" style="1158" customWidth="1"/>
    <col min="10499" max="10499" width="9.140625" style="1158"/>
    <col min="10500" max="10500" width="16.85546875" style="1158" customWidth="1"/>
    <col min="10501" max="10501" width="12.5703125" style="1158" customWidth="1"/>
    <col min="10502" max="10502" width="11.7109375" style="1158" customWidth="1"/>
    <col min="10503" max="10503" width="12.28515625" style="1158" customWidth="1"/>
    <col min="10504" max="10747" width="9.140625" style="1158"/>
    <col min="10748" max="10748" width="4.42578125" style="1158" customWidth="1"/>
    <col min="10749" max="10749" width="20.85546875" style="1158" customWidth="1"/>
    <col min="10750" max="10751" width="12" style="1158" customWidth="1"/>
    <col min="10752" max="10752" width="14.5703125" style="1158" customWidth="1"/>
    <col min="10753" max="10753" width="12.42578125" style="1158" customWidth="1"/>
    <col min="10754" max="10754" width="19.7109375" style="1158" customWidth="1"/>
    <col min="10755" max="10755" width="9.140625" style="1158"/>
    <col min="10756" max="10756" width="16.85546875" style="1158" customWidth="1"/>
    <col min="10757" max="10757" width="12.5703125" style="1158" customWidth="1"/>
    <col min="10758" max="10758" width="11.7109375" style="1158" customWidth="1"/>
    <col min="10759" max="10759" width="12.28515625" style="1158" customWidth="1"/>
    <col min="10760" max="11003" width="9.140625" style="1158"/>
    <col min="11004" max="11004" width="4.42578125" style="1158" customWidth="1"/>
    <col min="11005" max="11005" width="20.85546875" style="1158" customWidth="1"/>
    <col min="11006" max="11007" width="12" style="1158" customWidth="1"/>
    <col min="11008" max="11008" width="14.5703125" style="1158" customWidth="1"/>
    <col min="11009" max="11009" width="12.42578125" style="1158" customWidth="1"/>
    <col min="11010" max="11010" width="19.7109375" style="1158" customWidth="1"/>
    <col min="11011" max="11011" width="9.140625" style="1158"/>
    <col min="11012" max="11012" width="16.85546875" style="1158" customWidth="1"/>
    <col min="11013" max="11013" width="12.5703125" style="1158" customWidth="1"/>
    <col min="11014" max="11014" width="11.7109375" style="1158" customWidth="1"/>
    <col min="11015" max="11015" width="12.28515625" style="1158" customWidth="1"/>
    <col min="11016" max="11259" width="9.140625" style="1158"/>
    <col min="11260" max="11260" width="4.42578125" style="1158" customWidth="1"/>
    <col min="11261" max="11261" width="20.85546875" style="1158" customWidth="1"/>
    <col min="11262" max="11263" width="12" style="1158" customWidth="1"/>
    <col min="11264" max="11264" width="14.5703125" style="1158" customWidth="1"/>
    <col min="11265" max="11265" width="12.42578125" style="1158" customWidth="1"/>
    <col min="11266" max="11266" width="19.7109375" style="1158" customWidth="1"/>
    <col min="11267" max="11267" width="9.140625" style="1158"/>
    <col min="11268" max="11268" width="16.85546875" style="1158" customWidth="1"/>
    <col min="11269" max="11269" width="12.5703125" style="1158" customWidth="1"/>
    <col min="11270" max="11270" width="11.7109375" style="1158" customWidth="1"/>
    <col min="11271" max="11271" width="12.28515625" style="1158" customWidth="1"/>
    <col min="11272" max="11515" width="9.140625" style="1158"/>
    <col min="11516" max="11516" width="4.42578125" style="1158" customWidth="1"/>
    <col min="11517" max="11517" width="20.85546875" style="1158" customWidth="1"/>
    <col min="11518" max="11519" width="12" style="1158" customWidth="1"/>
    <col min="11520" max="11520" width="14.5703125" style="1158" customWidth="1"/>
    <col min="11521" max="11521" width="12.42578125" style="1158" customWidth="1"/>
    <col min="11522" max="11522" width="19.7109375" style="1158" customWidth="1"/>
    <col min="11523" max="11523" width="9.140625" style="1158"/>
    <col min="11524" max="11524" width="16.85546875" style="1158" customWidth="1"/>
    <col min="11525" max="11525" width="12.5703125" style="1158" customWidth="1"/>
    <col min="11526" max="11526" width="11.7109375" style="1158" customWidth="1"/>
    <col min="11527" max="11527" width="12.28515625" style="1158" customWidth="1"/>
    <col min="11528" max="11771" width="9.140625" style="1158"/>
    <col min="11772" max="11772" width="4.42578125" style="1158" customWidth="1"/>
    <col min="11773" max="11773" width="20.85546875" style="1158" customWidth="1"/>
    <col min="11774" max="11775" width="12" style="1158" customWidth="1"/>
    <col min="11776" max="11776" width="14.5703125" style="1158" customWidth="1"/>
    <col min="11777" max="11777" width="12.42578125" style="1158" customWidth="1"/>
    <col min="11778" max="11778" width="19.7109375" style="1158" customWidth="1"/>
    <col min="11779" max="11779" width="9.140625" style="1158"/>
    <col min="11780" max="11780" width="16.85546875" style="1158" customWidth="1"/>
    <col min="11781" max="11781" width="12.5703125" style="1158" customWidth="1"/>
    <col min="11782" max="11782" width="11.7109375" style="1158" customWidth="1"/>
    <col min="11783" max="11783" width="12.28515625" style="1158" customWidth="1"/>
    <col min="11784" max="12027" width="9.140625" style="1158"/>
    <col min="12028" max="12028" width="4.42578125" style="1158" customWidth="1"/>
    <col min="12029" max="12029" width="20.85546875" style="1158" customWidth="1"/>
    <col min="12030" max="12031" width="12" style="1158" customWidth="1"/>
    <col min="12032" max="12032" width="14.5703125" style="1158" customWidth="1"/>
    <col min="12033" max="12033" width="12.42578125" style="1158" customWidth="1"/>
    <col min="12034" max="12034" width="19.7109375" style="1158" customWidth="1"/>
    <col min="12035" max="12035" width="9.140625" style="1158"/>
    <col min="12036" max="12036" width="16.85546875" style="1158" customWidth="1"/>
    <col min="12037" max="12037" width="12.5703125" style="1158" customWidth="1"/>
    <col min="12038" max="12038" width="11.7109375" style="1158" customWidth="1"/>
    <col min="12039" max="12039" width="12.28515625" style="1158" customWidth="1"/>
    <col min="12040" max="12283" width="9.140625" style="1158"/>
    <col min="12284" max="12284" width="4.42578125" style="1158" customWidth="1"/>
    <col min="12285" max="12285" width="20.85546875" style="1158" customWidth="1"/>
    <col min="12286" max="12287" width="12" style="1158" customWidth="1"/>
    <col min="12288" max="12288" width="14.5703125" style="1158" customWidth="1"/>
    <col min="12289" max="12289" width="12.42578125" style="1158" customWidth="1"/>
    <col min="12290" max="12290" width="19.7109375" style="1158" customWidth="1"/>
    <col min="12291" max="12291" width="9.140625" style="1158"/>
    <col min="12292" max="12292" width="16.85546875" style="1158" customWidth="1"/>
    <col min="12293" max="12293" width="12.5703125" style="1158" customWidth="1"/>
    <col min="12294" max="12294" width="11.7109375" style="1158" customWidth="1"/>
    <col min="12295" max="12295" width="12.28515625" style="1158" customWidth="1"/>
    <col min="12296" max="12539" width="9.140625" style="1158"/>
    <col min="12540" max="12540" width="4.42578125" style="1158" customWidth="1"/>
    <col min="12541" max="12541" width="20.85546875" style="1158" customWidth="1"/>
    <col min="12542" max="12543" width="12" style="1158" customWidth="1"/>
    <col min="12544" max="12544" width="14.5703125" style="1158" customWidth="1"/>
    <col min="12545" max="12545" width="12.42578125" style="1158" customWidth="1"/>
    <col min="12546" max="12546" width="19.7109375" style="1158" customWidth="1"/>
    <col min="12547" max="12547" width="9.140625" style="1158"/>
    <col min="12548" max="12548" width="16.85546875" style="1158" customWidth="1"/>
    <col min="12549" max="12549" width="12.5703125" style="1158" customWidth="1"/>
    <col min="12550" max="12550" width="11.7109375" style="1158" customWidth="1"/>
    <col min="12551" max="12551" width="12.28515625" style="1158" customWidth="1"/>
    <col min="12552" max="12795" width="9.140625" style="1158"/>
    <col min="12796" max="12796" width="4.42578125" style="1158" customWidth="1"/>
    <col min="12797" max="12797" width="20.85546875" style="1158" customWidth="1"/>
    <col min="12798" max="12799" width="12" style="1158" customWidth="1"/>
    <col min="12800" max="12800" width="14.5703125" style="1158" customWidth="1"/>
    <col min="12801" max="12801" width="12.42578125" style="1158" customWidth="1"/>
    <col min="12802" max="12802" width="19.7109375" style="1158" customWidth="1"/>
    <col min="12803" max="12803" width="9.140625" style="1158"/>
    <col min="12804" max="12804" width="16.85546875" style="1158" customWidth="1"/>
    <col min="12805" max="12805" width="12.5703125" style="1158" customWidth="1"/>
    <col min="12806" max="12806" width="11.7109375" style="1158" customWidth="1"/>
    <col min="12807" max="12807" width="12.28515625" style="1158" customWidth="1"/>
    <col min="12808" max="13051" width="9.140625" style="1158"/>
    <col min="13052" max="13052" width="4.42578125" style="1158" customWidth="1"/>
    <col min="13053" max="13053" width="20.85546875" style="1158" customWidth="1"/>
    <col min="13054" max="13055" width="12" style="1158" customWidth="1"/>
    <col min="13056" max="13056" width="14.5703125" style="1158" customWidth="1"/>
    <col min="13057" max="13057" width="12.42578125" style="1158" customWidth="1"/>
    <col min="13058" max="13058" width="19.7109375" style="1158" customWidth="1"/>
    <col min="13059" max="13059" width="9.140625" style="1158"/>
    <col min="13060" max="13060" width="16.85546875" style="1158" customWidth="1"/>
    <col min="13061" max="13061" width="12.5703125" style="1158" customWidth="1"/>
    <col min="13062" max="13062" width="11.7109375" style="1158" customWidth="1"/>
    <col min="13063" max="13063" width="12.28515625" style="1158" customWidth="1"/>
    <col min="13064" max="13307" width="9.140625" style="1158"/>
    <col min="13308" max="13308" width="4.42578125" style="1158" customWidth="1"/>
    <col min="13309" max="13309" width="20.85546875" style="1158" customWidth="1"/>
    <col min="13310" max="13311" width="12" style="1158" customWidth="1"/>
    <col min="13312" max="13312" width="14.5703125" style="1158" customWidth="1"/>
    <col min="13313" max="13313" width="12.42578125" style="1158" customWidth="1"/>
    <col min="13314" max="13314" width="19.7109375" style="1158" customWidth="1"/>
    <col min="13315" max="13315" width="9.140625" style="1158"/>
    <col min="13316" max="13316" width="16.85546875" style="1158" customWidth="1"/>
    <col min="13317" max="13317" width="12.5703125" style="1158" customWidth="1"/>
    <col min="13318" max="13318" width="11.7109375" style="1158" customWidth="1"/>
    <col min="13319" max="13319" width="12.28515625" style="1158" customWidth="1"/>
    <col min="13320" max="13563" width="9.140625" style="1158"/>
    <col min="13564" max="13564" width="4.42578125" style="1158" customWidth="1"/>
    <col min="13565" max="13565" width="20.85546875" style="1158" customWidth="1"/>
    <col min="13566" max="13567" width="12" style="1158" customWidth="1"/>
    <col min="13568" max="13568" width="14.5703125" style="1158" customWidth="1"/>
    <col min="13569" max="13569" width="12.42578125" style="1158" customWidth="1"/>
    <col min="13570" max="13570" width="19.7109375" style="1158" customWidth="1"/>
    <col min="13571" max="13571" width="9.140625" style="1158"/>
    <col min="13572" max="13572" width="16.85546875" style="1158" customWidth="1"/>
    <col min="13573" max="13573" width="12.5703125" style="1158" customWidth="1"/>
    <col min="13574" max="13574" width="11.7109375" style="1158" customWidth="1"/>
    <col min="13575" max="13575" width="12.28515625" style="1158" customWidth="1"/>
    <col min="13576" max="13819" width="9.140625" style="1158"/>
    <col min="13820" max="13820" width="4.42578125" style="1158" customWidth="1"/>
    <col min="13821" max="13821" width="20.85546875" style="1158" customWidth="1"/>
    <col min="13822" max="13823" width="12" style="1158" customWidth="1"/>
    <col min="13824" max="13824" width="14.5703125" style="1158" customWidth="1"/>
    <col min="13825" max="13825" width="12.42578125" style="1158" customWidth="1"/>
    <col min="13826" max="13826" width="19.7109375" style="1158" customWidth="1"/>
    <col min="13827" max="13827" width="9.140625" style="1158"/>
    <col min="13828" max="13828" width="16.85546875" style="1158" customWidth="1"/>
    <col min="13829" max="13829" width="12.5703125" style="1158" customWidth="1"/>
    <col min="13830" max="13830" width="11.7109375" style="1158" customWidth="1"/>
    <col min="13831" max="13831" width="12.28515625" style="1158" customWidth="1"/>
    <col min="13832" max="14075" width="9.140625" style="1158"/>
    <col min="14076" max="14076" width="4.42578125" style="1158" customWidth="1"/>
    <col min="14077" max="14077" width="20.85546875" style="1158" customWidth="1"/>
    <col min="14078" max="14079" width="12" style="1158" customWidth="1"/>
    <col min="14080" max="14080" width="14.5703125" style="1158" customWidth="1"/>
    <col min="14081" max="14081" width="12.42578125" style="1158" customWidth="1"/>
    <col min="14082" max="14082" width="19.7109375" style="1158" customWidth="1"/>
    <col min="14083" max="14083" width="9.140625" style="1158"/>
    <col min="14084" max="14084" width="16.85546875" style="1158" customWidth="1"/>
    <col min="14085" max="14085" width="12.5703125" style="1158" customWidth="1"/>
    <col min="14086" max="14086" width="11.7109375" style="1158" customWidth="1"/>
    <col min="14087" max="14087" width="12.28515625" style="1158" customWidth="1"/>
    <col min="14088" max="14331" width="9.140625" style="1158"/>
    <col min="14332" max="14332" width="4.42578125" style="1158" customWidth="1"/>
    <col min="14333" max="14333" width="20.85546875" style="1158" customWidth="1"/>
    <col min="14334" max="14335" width="12" style="1158" customWidth="1"/>
    <col min="14336" max="14336" width="14.5703125" style="1158" customWidth="1"/>
    <col min="14337" max="14337" width="12.42578125" style="1158" customWidth="1"/>
    <col min="14338" max="14338" width="19.7109375" style="1158" customWidth="1"/>
    <col min="14339" max="14339" width="9.140625" style="1158"/>
    <col min="14340" max="14340" width="16.85546875" style="1158" customWidth="1"/>
    <col min="14341" max="14341" width="12.5703125" style="1158" customWidth="1"/>
    <col min="14342" max="14342" width="11.7109375" style="1158" customWidth="1"/>
    <col min="14343" max="14343" width="12.28515625" style="1158" customWidth="1"/>
    <col min="14344" max="14587" width="9.140625" style="1158"/>
    <col min="14588" max="14588" width="4.42578125" style="1158" customWidth="1"/>
    <col min="14589" max="14589" width="20.85546875" style="1158" customWidth="1"/>
    <col min="14590" max="14591" width="12" style="1158" customWidth="1"/>
    <col min="14592" max="14592" width="14.5703125" style="1158" customWidth="1"/>
    <col min="14593" max="14593" width="12.42578125" style="1158" customWidth="1"/>
    <col min="14594" max="14594" width="19.7109375" style="1158" customWidth="1"/>
    <col min="14595" max="14595" width="9.140625" style="1158"/>
    <col min="14596" max="14596" width="16.85546875" style="1158" customWidth="1"/>
    <col min="14597" max="14597" width="12.5703125" style="1158" customWidth="1"/>
    <col min="14598" max="14598" width="11.7109375" style="1158" customWidth="1"/>
    <col min="14599" max="14599" width="12.28515625" style="1158" customWidth="1"/>
    <col min="14600" max="14843" width="9.140625" style="1158"/>
    <col min="14844" max="14844" width="4.42578125" style="1158" customWidth="1"/>
    <col min="14845" max="14845" width="20.85546875" style="1158" customWidth="1"/>
    <col min="14846" max="14847" width="12" style="1158" customWidth="1"/>
    <col min="14848" max="14848" width="14.5703125" style="1158" customWidth="1"/>
    <col min="14849" max="14849" width="12.42578125" style="1158" customWidth="1"/>
    <col min="14850" max="14850" width="19.7109375" style="1158" customWidth="1"/>
    <col min="14851" max="14851" width="9.140625" style="1158"/>
    <col min="14852" max="14852" width="16.85546875" style="1158" customWidth="1"/>
    <col min="14853" max="14853" width="12.5703125" style="1158" customWidth="1"/>
    <col min="14854" max="14854" width="11.7109375" style="1158" customWidth="1"/>
    <col min="14855" max="14855" width="12.28515625" style="1158" customWidth="1"/>
    <col min="14856" max="15099" width="9.140625" style="1158"/>
    <col min="15100" max="15100" width="4.42578125" style="1158" customWidth="1"/>
    <col min="15101" max="15101" width="20.85546875" style="1158" customWidth="1"/>
    <col min="15102" max="15103" width="12" style="1158" customWidth="1"/>
    <col min="15104" max="15104" width="14.5703125" style="1158" customWidth="1"/>
    <col min="15105" max="15105" width="12.42578125" style="1158" customWidth="1"/>
    <col min="15106" max="15106" width="19.7109375" style="1158" customWidth="1"/>
    <col min="15107" max="15107" width="9.140625" style="1158"/>
    <col min="15108" max="15108" width="16.85546875" style="1158" customWidth="1"/>
    <col min="15109" max="15109" width="12.5703125" style="1158" customWidth="1"/>
    <col min="15110" max="15110" width="11.7109375" style="1158" customWidth="1"/>
    <col min="15111" max="15111" width="12.28515625" style="1158" customWidth="1"/>
    <col min="15112" max="15355" width="9.140625" style="1158"/>
    <col min="15356" max="15356" width="4.42578125" style="1158" customWidth="1"/>
    <col min="15357" max="15357" width="20.85546875" style="1158" customWidth="1"/>
    <col min="15358" max="15359" width="12" style="1158" customWidth="1"/>
    <col min="15360" max="15360" width="14.5703125" style="1158" customWidth="1"/>
    <col min="15361" max="15361" width="12.42578125" style="1158" customWidth="1"/>
    <col min="15362" max="15362" width="19.7109375" style="1158" customWidth="1"/>
    <col min="15363" max="15363" width="9.140625" style="1158"/>
    <col min="15364" max="15364" width="16.85546875" style="1158" customWidth="1"/>
    <col min="15365" max="15365" width="12.5703125" style="1158" customWidth="1"/>
    <col min="15366" max="15366" width="11.7109375" style="1158" customWidth="1"/>
    <col min="15367" max="15367" width="12.28515625" style="1158" customWidth="1"/>
    <col min="15368" max="15611" width="9.140625" style="1158"/>
    <col min="15612" max="15612" width="4.42578125" style="1158" customWidth="1"/>
    <col min="15613" max="15613" width="20.85546875" style="1158" customWidth="1"/>
    <col min="15614" max="15615" width="12" style="1158" customWidth="1"/>
    <col min="15616" max="15616" width="14.5703125" style="1158" customWidth="1"/>
    <col min="15617" max="15617" width="12.42578125" style="1158" customWidth="1"/>
    <col min="15618" max="15618" width="19.7109375" style="1158" customWidth="1"/>
    <col min="15619" max="15619" width="9.140625" style="1158"/>
    <col min="15620" max="15620" width="16.85546875" style="1158" customWidth="1"/>
    <col min="15621" max="15621" width="12.5703125" style="1158" customWidth="1"/>
    <col min="15622" max="15622" width="11.7109375" style="1158" customWidth="1"/>
    <col min="15623" max="15623" width="12.28515625" style="1158" customWidth="1"/>
    <col min="15624" max="15867" width="9.140625" style="1158"/>
    <col min="15868" max="15868" width="4.42578125" style="1158" customWidth="1"/>
    <col min="15869" max="15869" width="20.85546875" style="1158" customWidth="1"/>
    <col min="15870" max="15871" width="12" style="1158" customWidth="1"/>
    <col min="15872" max="15872" width="14.5703125" style="1158" customWidth="1"/>
    <col min="15873" max="15873" width="12.42578125" style="1158" customWidth="1"/>
    <col min="15874" max="15874" width="19.7109375" style="1158" customWidth="1"/>
    <col min="15875" max="15875" width="9.140625" style="1158"/>
    <col min="15876" max="15876" width="16.85546875" style="1158" customWidth="1"/>
    <col min="15877" max="15877" width="12.5703125" style="1158" customWidth="1"/>
    <col min="15878" max="15878" width="11.7109375" style="1158" customWidth="1"/>
    <col min="15879" max="15879" width="12.28515625" style="1158" customWidth="1"/>
    <col min="15880" max="16123" width="9.140625" style="1158"/>
    <col min="16124" max="16124" width="4.42578125" style="1158" customWidth="1"/>
    <col min="16125" max="16125" width="20.85546875" style="1158" customWidth="1"/>
    <col min="16126" max="16127" width="12" style="1158" customWidth="1"/>
    <col min="16128" max="16128" width="14.5703125" style="1158" customWidth="1"/>
    <col min="16129" max="16129" width="12.42578125" style="1158" customWidth="1"/>
    <col min="16130" max="16130" width="19.7109375" style="1158" customWidth="1"/>
    <col min="16131" max="16131" width="9.140625" style="1158"/>
    <col min="16132" max="16132" width="16.85546875" style="1158" customWidth="1"/>
    <col min="16133" max="16133" width="12.5703125" style="1158" customWidth="1"/>
    <col min="16134" max="16134" width="11.7109375" style="1158" customWidth="1"/>
    <col min="16135" max="16135" width="12.28515625" style="1158" customWidth="1"/>
    <col min="16136" max="16384" width="9.140625" style="1158"/>
  </cols>
  <sheetData>
    <row r="1" spans="1:10" ht="15.75">
      <c r="A1" s="566" t="s">
        <v>304</v>
      </c>
    </row>
    <row r="2" spans="1:10" ht="26.25" customHeight="1">
      <c r="A2" s="567" t="s">
        <v>305</v>
      </c>
    </row>
    <row r="5" spans="1:10" ht="38.25" customHeight="1" thickBot="1">
      <c r="A5" s="1421" t="s">
        <v>476</v>
      </c>
      <c r="B5" s="1421"/>
      <c r="C5" s="1421"/>
      <c r="D5" s="1421"/>
      <c r="E5" s="1421"/>
      <c r="F5" s="1421"/>
      <c r="H5" s="651" t="s">
        <v>332</v>
      </c>
    </row>
    <row r="6" spans="1:10" ht="15.75" customHeight="1" thickBot="1">
      <c r="A6" s="1418" t="s">
        <v>170</v>
      </c>
      <c r="B6" s="1413" t="s">
        <v>478</v>
      </c>
      <c r="C6" s="1414"/>
      <c r="D6" s="1415"/>
      <c r="E6" s="1416" t="s">
        <v>479</v>
      </c>
      <c r="F6" s="1422" t="s">
        <v>480</v>
      </c>
    </row>
    <row r="7" spans="1:10" ht="21" customHeight="1" thickBot="1">
      <c r="A7" s="1419"/>
      <c r="B7" s="1175" t="s">
        <v>312</v>
      </c>
      <c r="C7" s="1175" t="s">
        <v>321</v>
      </c>
      <c r="D7" s="1175" t="s">
        <v>322</v>
      </c>
      <c r="E7" s="1417"/>
      <c r="F7" s="1423"/>
    </row>
    <row r="8" spans="1:10" ht="17.25" customHeight="1" thickBot="1">
      <c r="A8" s="861" t="s">
        <v>171</v>
      </c>
      <c r="B8" s="735">
        <v>1999.3579999999999</v>
      </c>
      <c r="C8" s="735">
        <v>260.62400000000002</v>
      </c>
      <c r="D8" s="899">
        <f>(C8/B8)*100</f>
        <v>13.035384358379041</v>
      </c>
      <c r="E8" s="735">
        <v>1676.229</v>
      </c>
      <c r="F8" s="899">
        <f>((B8-E8)/E8)*100</f>
        <v>19.277139340746395</v>
      </c>
      <c r="H8" s="680" t="s">
        <v>172</v>
      </c>
    </row>
    <row r="9" spans="1:10" ht="18" customHeight="1" thickBot="1">
      <c r="A9" s="862" t="s">
        <v>173</v>
      </c>
      <c r="B9" s="736">
        <v>6539</v>
      </c>
      <c r="C9" s="736">
        <v>707</v>
      </c>
      <c r="D9" s="900">
        <f t="shared" ref="D9:D13" si="0">(C9/B9)*100</f>
        <v>10.812050772289341</v>
      </c>
      <c r="E9" s="736">
        <v>5185</v>
      </c>
      <c r="F9" s="900">
        <f t="shared" ref="F9:F13" si="1">((B9-E9)/E9)*100</f>
        <v>26.113789778206364</v>
      </c>
      <c r="H9" s="650">
        <f>B9-E9</f>
        <v>1354</v>
      </c>
    </row>
    <row r="10" spans="1:10" ht="15" customHeight="1" thickBot="1">
      <c r="A10" s="863" t="s">
        <v>306</v>
      </c>
      <c r="B10" s="737">
        <v>2399</v>
      </c>
      <c r="C10" s="1113">
        <v>0</v>
      </c>
      <c r="D10" s="900">
        <f t="shared" si="0"/>
        <v>0</v>
      </c>
      <c r="E10" s="738">
        <v>1223</v>
      </c>
      <c r="F10" s="900">
        <f t="shared" si="1"/>
        <v>96.15699100572364</v>
      </c>
    </row>
    <row r="11" spans="1:10" ht="17.25" customHeight="1" thickBot="1">
      <c r="A11" s="862" t="s">
        <v>174</v>
      </c>
      <c r="B11" s="1518">
        <v>43743.095999999998</v>
      </c>
      <c r="C11" s="740">
        <v>1952.5309999999999</v>
      </c>
      <c r="D11" s="901">
        <f t="shared" si="0"/>
        <v>4.4636323866970917</v>
      </c>
      <c r="E11" s="740">
        <v>39051.716999999997</v>
      </c>
      <c r="F11" s="901">
        <f t="shared" si="1"/>
        <v>12.013246434209284</v>
      </c>
      <c r="J11" s="858"/>
    </row>
    <row r="12" spans="1:10" ht="15" customHeight="1" thickBot="1">
      <c r="A12" s="861" t="s">
        <v>175</v>
      </c>
      <c r="B12" s="735">
        <v>17698.072</v>
      </c>
      <c r="C12" s="735">
        <v>3602.172</v>
      </c>
      <c r="D12" s="900">
        <f t="shared" si="0"/>
        <v>20.353471270768932</v>
      </c>
      <c r="E12" s="735">
        <v>16738.662</v>
      </c>
      <c r="F12" s="900">
        <f t="shared" si="1"/>
        <v>5.7317006580334784</v>
      </c>
    </row>
    <row r="13" spans="1:10" ht="15" customHeight="1" thickBot="1">
      <c r="A13" s="861" t="s">
        <v>176</v>
      </c>
      <c r="B13" s="735">
        <f t="shared" ref="B13:C13" si="2">B11+B12</f>
        <v>61441.167999999998</v>
      </c>
      <c r="C13" s="735">
        <f t="shared" si="2"/>
        <v>5554.7029999999995</v>
      </c>
      <c r="D13" s="902">
        <f t="shared" si="0"/>
        <v>9.0406858801902974</v>
      </c>
      <c r="E13" s="735">
        <f t="shared" ref="E13" si="3">E11+E12</f>
        <v>55790.379000000001</v>
      </c>
      <c r="F13" s="902">
        <f t="shared" si="1"/>
        <v>10.128608375289936</v>
      </c>
    </row>
    <row r="16" spans="1:10" ht="15.75">
      <c r="A16" s="570" t="s">
        <v>307</v>
      </c>
    </row>
    <row r="18" spans="1:16" ht="33" customHeight="1" thickBot="1">
      <c r="A18" s="1421" t="s">
        <v>477</v>
      </c>
      <c r="B18" s="1421"/>
      <c r="C18" s="1421"/>
      <c r="D18" s="1421"/>
      <c r="E18" s="1421"/>
      <c r="F18" s="1421"/>
    </row>
    <row r="19" spans="1:16" ht="16.5" thickBot="1">
      <c r="A19" s="1411" t="s">
        <v>177</v>
      </c>
      <c r="B19" s="1413" t="s">
        <v>478</v>
      </c>
      <c r="C19" s="1414"/>
      <c r="D19" s="1415"/>
      <c r="E19" s="1416" t="s">
        <v>479</v>
      </c>
      <c r="F19" s="1418" t="s">
        <v>480</v>
      </c>
    </row>
    <row r="20" spans="1:16" ht="21" customHeight="1" thickBot="1">
      <c r="A20" s="1412"/>
      <c r="B20" s="860" t="s">
        <v>312</v>
      </c>
      <c r="C20" s="860" t="s">
        <v>461</v>
      </c>
      <c r="D20" s="860" t="s">
        <v>462</v>
      </c>
      <c r="E20" s="1417"/>
      <c r="F20" s="1419"/>
      <c r="L20" s="1217"/>
    </row>
    <row r="21" spans="1:16" ht="15.75" thickBot="1">
      <c r="A21" s="568" t="s">
        <v>171</v>
      </c>
      <c r="B21" s="735">
        <v>5320.4759999999997</v>
      </c>
      <c r="C21" s="741">
        <v>0</v>
      </c>
      <c r="D21" s="899">
        <f>(C21/B21)*100</f>
        <v>0</v>
      </c>
      <c r="E21" s="735">
        <v>6428.6459999999997</v>
      </c>
      <c r="F21" s="899">
        <f>((B21-E21)/E21)*100</f>
        <v>-17.238000039199548</v>
      </c>
      <c r="H21" s="680" t="s">
        <v>178</v>
      </c>
    </row>
    <row r="22" spans="1:16" ht="15.75" thickBot="1">
      <c r="A22" s="568" t="s">
        <v>173</v>
      </c>
      <c r="B22" s="735">
        <v>20096</v>
      </c>
      <c r="C22" s="741">
        <v>0</v>
      </c>
      <c r="D22" s="900">
        <f t="shared" ref="D22:D26" si="4">(C22/B22)*100</f>
        <v>0</v>
      </c>
      <c r="E22" s="735">
        <v>28495</v>
      </c>
      <c r="F22" s="900">
        <f t="shared" ref="F22:F26" si="5">((B22-E22)/E22)*100</f>
        <v>-29.475346552026672</v>
      </c>
      <c r="H22" s="650">
        <f>B22-E22</f>
        <v>-8399</v>
      </c>
    </row>
    <row r="23" spans="1:16" ht="15.75" thickBot="1">
      <c r="A23" s="569" t="s">
        <v>306</v>
      </c>
      <c r="B23" s="738">
        <v>4201</v>
      </c>
      <c r="C23" s="742">
        <v>0</v>
      </c>
      <c r="D23" s="900">
        <f t="shared" si="4"/>
        <v>0</v>
      </c>
      <c r="E23" s="738">
        <v>9783</v>
      </c>
      <c r="F23" s="900">
        <f t="shared" si="5"/>
        <v>-57.058162117959718</v>
      </c>
    </row>
    <row r="24" spans="1:16" ht="15.75" thickBot="1">
      <c r="A24" s="568" t="s">
        <v>174</v>
      </c>
      <c r="B24" s="735">
        <v>2626.5070000000001</v>
      </c>
      <c r="C24" s="743">
        <v>9.4019999999999992</v>
      </c>
      <c r="D24" s="901">
        <f t="shared" si="4"/>
        <v>0.3579659220401849</v>
      </c>
      <c r="E24" s="735">
        <v>2919.598</v>
      </c>
      <c r="F24" s="901">
        <f t="shared" si="5"/>
        <v>-10.038745060107587</v>
      </c>
    </row>
    <row r="25" spans="1:16" ht="15.75" thickBot="1">
      <c r="A25" s="568" t="s">
        <v>175</v>
      </c>
      <c r="B25" s="735">
        <v>829.69100000000003</v>
      </c>
      <c r="C25" s="743">
        <v>4.0839999999999996</v>
      </c>
      <c r="D25" s="900">
        <f t="shared" si="4"/>
        <v>0.49223144520068307</v>
      </c>
      <c r="E25" s="735">
        <v>743.70500000000004</v>
      </c>
      <c r="F25" s="900">
        <f t="shared" si="5"/>
        <v>11.561842397187053</v>
      </c>
    </row>
    <row r="26" spans="1:16" ht="15.75" thickBot="1">
      <c r="A26" s="568" t="s">
        <v>176</v>
      </c>
      <c r="B26" s="735">
        <f t="shared" ref="B26:C26" si="6">B24+B25</f>
        <v>3456.1980000000003</v>
      </c>
      <c r="C26" s="744">
        <f t="shared" si="6"/>
        <v>13.485999999999999</v>
      </c>
      <c r="D26" s="902">
        <f t="shared" si="4"/>
        <v>0.39019755233930459</v>
      </c>
      <c r="E26" s="735">
        <f>E24+E25</f>
        <v>3663.3029999999999</v>
      </c>
      <c r="F26" s="902">
        <f t="shared" si="5"/>
        <v>-5.6535045012656493</v>
      </c>
      <c r="P26" s="1100"/>
    </row>
    <row r="27" spans="1:16" ht="16.5" customHeight="1">
      <c r="A27" s="1420"/>
      <c r="B27" s="1420"/>
      <c r="C27" s="1420"/>
      <c r="D27" s="1420"/>
      <c r="E27" s="1420"/>
      <c r="F27" s="1420"/>
    </row>
    <row r="28" spans="1:16">
      <c r="B28" s="573"/>
      <c r="C28" s="574"/>
      <c r="D28" s="574"/>
      <c r="E28" s="574"/>
      <c r="F28" s="575"/>
    </row>
    <row r="29" spans="1:16" ht="15">
      <c r="A29" s="1521" t="s">
        <v>488</v>
      </c>
      <c r="B29" s="577"/>
      <c r="C29" s="578"/>
      <c r="D29" s="578"/>
      <c r="E29" s="578"/>
      <c r="F29" s="575"/>
      <c r="K29" s="1217"/>
    </row>
    <row r="30" spans="1:16">
      <c r="A30" s="573"/>
      <c r="B30" s="582"/>
      <c r="C30" s="571"/>
      <c r="D30" s="571"/>
      <c r="E30" s="571"/>
      <c r="F30" s="571"/>
      <c r="G30" s="571"/>
    </row>
    <row r="31" spans="1:16">
      <c r="A31" s="573"/>
      <c r="B31" s="583"/>
      <c r="C31" s="571"/>
      <c r="D31" s="584"/>
      <c r="E31" s="585"/>
      <c r="F31" s="571"/>
      <c r="G31" s="571"/>
      <c r="H31" s="576"/>
    </row>
    <row r="32" spans="1:16">
      <c r="A32" s="577"/>
      <c r="B32" s="571"/>
      <c r="C32" s="1410"/>
      <c r="D32" s="1410"/>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217"/>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10"/>
      <c r="C43" s="1410"/>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A27" sqref="A27"/>
    </sheetView>
  </sheetViews>
  <sheetFormatPr defaultRowHeight="12.75"/>
  <cols>
    <col min="1" max="1" width="21.7109375" style="1158" customWidth="1"/>
    <col min="2" max="2" width="11.140625" style="1158" customWidth="1"/>
    <col min="3" max="3" width="12.140625" style="1158" customWidth="1"/>
    <col min="4" max="4" width="8.85546875" style="1158" bestFit="1" customWidth="1"/>
    <col min="5" max="5" width="3" style="1158" customWidth="1"/>
    <col min="6" max="6" width="20.28515625" style="1158" customWidth="1"/>
    <col min="7" max="7" width="10.5703125" style="1158" customWidth="1"/>
    <col min="8" max="8" width="9.85546875" style="858" bestFit="1" customWidth="1"/>
    <col min="9" max="9" width="8.85546875" style="1158" bestFit="1" customWidth="1"/>
    <col min="10" max="10" width="2.85546875" style="1158" customWidth="1"/>
    <col min="11" max="11" width="19.85546875" style="1158" customWidth="1"/>
    <col min="12" max="12" width="12.140625" style="1158" customWidth="1"/>
    <col min="13" max="13" width="9.85546875" style="1158" bestFit="1" customWidth="1"/>
    <col min="14" max="14" width="8.85546875" style="1158" bestFit="1" customWidth="1"/>
    <col min="15" max="15" width="4.42578125" style="1158" customWidth="1"/>
    <col min="16" max="16" width="14.5703125" style="1158" customWidth="1"/>
    <col min="17" max="17" width="12.42578125" style="1158" customWidth="1"/>
    <col min="18" max="18" width="9.85546875" style="1158" bestFit="1" customWidth="1"/>
    <col min="19" max="19" width="8.85546875" style="1158" bestFit="1" customWidth="1"/>
    <col min="20" max="252" width="9.140625" style="1158"/>
    <col min="253" max="253" width="5" style="1158" customWidth="1"/>
    <col min="254" max="254" width="17.7109375" style="1158" customWidth="1"/>
    <col min="255" max="255" width="13.85546875" style="1158" customWidth="1"/>
    <col min="256" max="256" width="13.140625" style="1158" customWidth="1"/>
    <col min="257" max="257" width="12.28515625" style="1158" customWidth="1"/>
    <col min="258" max="258" width="3" style="1158" customWidth="1"/>
    <col min="259" max="259" width="20.28515625" style="1158" customWidth="1"/>
    <col min="260" max="260" width="12.5703125" style="1158" customWidth="1"/>
    <col min="261" max="261" width="11.7109375" style="1158" customWidth="1"/>
    <col min="262" max="262" width="9.140625" style="1158"/>
    <col min="263" max="263" width="2.85546875" style="1158" customWidth="1"/>
    <col min="264" max="264" width="18.5703125" style="1158" customWidth="1"/>
    <col min="265" max="265" width="14.42578125" style="1158" customWidth="1"/>
    <col min="266" max="266" width="13.7109375" style="1158" customWidth="1"/>
    <col min="267" max="267" width="10.140625" style="1158" customWidth="1"/>
    <col min="268" max="268" width="4.42578125" style="1158" customWidth="1"/>
    <col min="269" max="269" width="24" style="1158" customWidth="1"/>
    <col min="270" max="270" width="13.140625" style="1158" customWidth="1"/>
    <col min="271" max="271" width="13" style="1158" customWidth="1"/>
    <col min="272" max="272" width="10.42578125" style="1158" customWidth="1"/>
    <col min="273" max="508" width="9.140625" style="1158"/>
    <col min="509" max="509" width="5" style="1158" customWidth="1"/>
    <col min="510" max="510" width="17.7109375" style="1158" customWidth="1"/>
    <col min="511" max="511" width="13.85546875" style="1158" customWidth="1"/>
    <col min="512" max="512" width="13.140625" style="1158" customWidth="1"/>
    <col min="513" max="513" width="12.28515625" style="1158" customWidth="1"/>
    <col min="514" max="514" width="3" style="1158" customWidth="1"/>
    <col min="515" max="515" width="20.28515625" style="1158" customWidth="1"/>
    <col min="516" max="516" width="12.5703125" style="1158" customWidth="1"/>
    <col min="517" max="517" width="11.7109375" style="1158" customWidth="1"/>
    <col min="518" max="518" width="9.140625" style="1158"/>
    <col min="519" max="519" width="2.85546875" style="1158" customWidth="1"/>
    <col min="520" max="520" width="18.5703125" style="1158" customWidth="1"/>
    <col min="521" max="521" width="14.42578125" style="1158" customWidth="1"/>
    <col min="522" max="522" width="13.7109375" style="1158" customWidth="1"/>
    <col min="523" max="523" width="10.140625" style="1158" customWidth="1"/>
    <col min="524" max="524" width="4.42578125" style="1158" customWidth="1"/>
    <col min="525" max="525" width="24" style="1158" customWidth="1"/>
    <col min="526" max="526" width="13.140625" style="1158" customWidth="1"/>
    <col min="527" max="527" width="13" style="1158" customWidth="1"/>
    <col min="528" max="528" width="10.42578125" style="1158" customWidth="1"/>
    <col min="529" max="764" width="9.140625" style="1158"/>
    <col min="765" max="765" width="5" style="1158" customWidth="1"/>
    <col min="766" max="766" width="17.7109375" style="1158" customWidth="1"/>
    <col min="767" max="767" width="13.85546875" style="1158" customWidth="1"/>
    <col min="768" max="768" width="13.140625" style="1158" customWidth="1"/>
    <col min="769" max="769" width="12.28515625" style="1158" customWidth="1"/>
    <col min="770" max="770" width="3" style="1158" customWidth="1"/>
    <col min="771" max="771" width="20.28515625" style="1158" customWidth="1"/>
    <col min="772" max="772" width="12.5703125" style="1158" customWidth="1"/>
    <col min="773" max="773" width="11.7109375" style="1158" customWidth="1"/>
    <col min="774" max="774" width="9.140625" style="1158"/>
    <col min="775" max="775" width="2.85546875" style="1158" customWidth="1"/>
    <col min="776" max="776" width="18.5703125" style="1158" customWidth="1"/>
    <col min="777" max="777" width="14.42578125" style="1158" customWidth="1"/>
    <col min="778" max="778" width="13.7109375" style="1158" customWidth="1"/>
    <col min="779" max="779" width="10.140625" style="1158" customWidth="1"/>
    <col min="780" max="780" width="4.42578125" style="1158" customWidth="1"/>
    <col min="781" max="781" width="24" style="1158" customWidth="1"/>
    <col min="782" max="782" width="13.140625" style="1158" customWidth="1"/>
    <col min="783" max="783" width="13" style="1158" customWidth="1"/>
    <col min="784" max="784" width="10.42578125" style="1158" customWidth="1"/>
    <col min="785" max="1020" width="9.140625" style="1158"/>
    <col min="1021" max="1021" width="5" style="1158" customWidth="1"/>
    <col min="1022" max="1022" width="17.7109375" style="1158" customWidth="1"/>
    <col min="1023" max="1023" width="13.85546875" style="1158" customWidth="1"/>
    <col min="1024" max="1024" width="13.140625" style="1158" customWidth="1"/>
    <col min="1025" max="1025" width="12.28515625" style="1158" customWidth="1"/>
    <col min="1026" max="1026" width="3" style="1158" customWidth="1"/>
    <col min="1027" max="1027" width="20.28515625" style="1158" customWidth="1"/>
    <col min="1028" max="1028" width="12.5703125" style="1158" customWidth="1"/>
    <col min="1029" max="1029" width="11.7109375" style="1158" customWidth="1"/>
    <col min="1030" max="1030" width="9.140625" style="1158"/>
    <col min="1031" max="1031" width="2.85546875" style="1158" customWidth="1"/>
    <col min="1032" max="1032" width="18.5703125" style="1158" customWidth="1"/>
    <col min="1033" max="1033" width="14.42578125" style="1158" customWidth="1"/>
    <col min="1034" max="1034" width="13.7109375" style="1158" customWidth="1"/>
    <col min="1035" max="1035" width="10.140625" style="1158" customWidth="1"/>
    <col min="1036" max="1036" width="4.42578125" style="1158" customWidth="1"/>
    <col min="1037" max="1037" width="24" style="1158" customWidth="1"/>
    <col min="1038" max="1038" width="13.140625" style="1158" customWidth="1"/>
    <col min="1039" max="1039" width="13" style="1158" customWidth="1"/>
    <col min="1040" max="1040" width="10.42578125" style="1158" customWidth="1"/>
    <col min="1041" max="1276" width="9.140625" style="1158"/>
    <col min="1277" max="1277" width="5" style="1158" customWidth="1"/>
    <col min="1278" max="1278" width="17.7109375" style="1158" customWidth="1"/>
    <col min="1279" max="1279" width="13.85546875" style="1158" customWidth="1"/>
    <col min="1280" max="1280" width="13.140625" style="1158" customWidth="1"/>
    <col min="1281" max="1281" width="12.28515625" style="1158" customWidth="1"/>
    <col min="1282" max="1282" width="3" style="1158" customWidth="1"/>
    <col min="1283" max="1283" width="20.28515625" style="1158" customWidth="1"/>
    <col min="1284" max="1284" width="12.5703125" style="1158" customWidth="1"/>
    <col min="1285" max="1285" width="11.7109375" style="1158" customWidth="1"/>
    <col min="1286" max="1286" width="9.140625" style="1158"/>
    <col min="1287" max="1287" width="2.85546875" style="1158" customWidth="1"/>
    <col min="1288" max="1288" width="18.5703125" style="1158" customWidth="1"/>
    <col min="1289" max="1289" width="14.42578125" style="1158" customWidth="1"/>
    <col min="1290" max="1290" width="13.7109375" style="1158" customWidth="1"/>
    <col min="1291" max="1291" width="10.140625" style="1158" customWidth="1"/>
    <col min="1292" max="1292" width="4.42578125" style="1158" customWidth="1"/>
    <col min="1293" max="1293" width="24" style="1158" customWidth="1"/>
    <col min="1294" max="1294" width="13.140625" style="1158" customWidth="1"/>
    <col min="1295" max="1295" width="13" style="1158" customWidth="1"/>
    <col min="1296" max="1296" width="10.42578125" style="1158" customWidth="1"/>
    <col min="1297" max="1532" width="9.140625" style="1158"/>
    <col min="1533" max="1533" width="5" style="1158" customWidth="1"/>
    <col min="1534" max="1534" width="17.7109375" style="1158" customWidth="1"/>
    <col min="1535" max="1535" width="13.85546875" style="1158" customWidth="1"/>
    <col min="1536" max="1536" width="13.140625" style="1158" customWidth="1"/>
    <col min="1537" max="1537" width="12.28515625" style="1158" customWidth="1"/>
    <col min="1538" max="1538" width="3" style="1158" customWidth="1"/>
    <col min="1539" max="1539" width="20.28515625" style="1158" customWidth="1"/>
    <col min="1540" max="1540" width="12.5703125" style="1158" customWidth="1"/>
    <col min="1541" max="1541" width="11.7109375" style="1158" customWidth="1"/>
    <col min="1542" max="1542" width="9.140625" style="1158"/>
    <col min="1543" max="1543" width="2.85546875" style="1158" customWidth="1"/>
    <col min="1544" max="1544" width="18.5703125" style="1158" customWidth="1"/>
    <col min="1545" max="1545" width="14.42578125" style="1158" customWidth="1"/>
    <col min="1546" max="1546" width="13.7109375" style="1158" customWidth="1"/>
    <col min="1547" max="1547" width="10.140625" style="1158" customWidth="1"/>
    <col min="1548" max="1548" width="4.42578125" style="1158" customWidth="1"/>
    <col min="1549" max="1549" width="24" style="1158" customWidth="1"/>
    <col min="1550" max="1550" width="13.140625" style="1158" customWidth="1"/>
    <col min="1551" max="1551" width="13" style="1158" customWidth="1"/>
    <col min="1552" max="1552" width="10.42578125" style="1158" customWidth="1"/>
    <col min="1553" max="1788" width="9.140625" style="1158"/>
    <col min="1789" max="1789" width="5" style="1158" customWidth="1"/>
    <col min="1790" max="1790" width="17.7109375" style="1158" customWidth="1"/>
    <col min="1791" max="1791" width="13.85546875" style="1158" customWidth="1"/>
    <col min="1792" max="1792" width="13.140625" style="1158" customWidth="1"/>
    <col min="1793" max="1793" width="12.28515625" style="1158" customWidth="1"/>
    <col min="1794" max="1794" width="3" style="1158" customWidth="1"/>
    <col min="1795" max="1795" width="20.28515625" style="1158" customWidth="1"/>
    <col min="1796" max="1796" width="12.5703125" style="1158" customWidth="1"/>
    <col min="1797" max="1797" width="11.7109375" style="1158" customWidth="1"/>
    <col min="1798" max="1798" width="9.140625" style="1158"/>
    <col min="1799" max="1799" width="2.85546875" style="1158" customWidth="1"/>
    <col min="1800" max="1800" width="18.5703125" style="1158" customWidth="1"/>
    <col min="1801" max="1801" width="14.42578125" style="1158" customWidth="1"/>
    <col min="1802" max="1802" width="13.7109375" style="1158" customWidth="1"/>
    <col min="1803" max="1803" width="10.140625" style="1158" customWidth="1"/>
    <col min="1804" max="1804" width="4.42578125" style="1158" customWidth="1"/>
    <col min="1805" max="1805" width="24" style="1158" customWidth="1"/>
    <col min="1806" max="1806" width="13.140625" style="1158" customWidth="1"/>
    <col min="1807" max="1807" width="13" style="1158" customWidth="1"/>
    <col min="1808" max="1808" width="10.42578125" style="1158" customWidth="1"/>
    <col min="1809" max="2044" width="9.140625" style="1158"/>
    <col min="2045" max="2045" width="5" style="1158" customWidth="1"/>
    <col min="2046" max="2046" width="17.7109375" style="1158" customWidth="1"/>
    <col min="2047" max="2047" width="13.85546875" style="1158" customWidth="1"/>
    <col min="2048" max="2048" width="13.140625" style="1158" customWidth="1"/>
    <col min="2049" max="2049" width="12.28515625" style="1158" customWidth="1"/>
    <col min="2050" max="2050" width="3" style="1158" customWidth="1"/>
    <col min="2051" max="2051" width="20.28515625" style="1158" customWidth="1"/>
    <col min="2052" max="2052" width="12.5703125" style="1158" customWidth="1"/>
    <col min="2053" max="2053" width="11.7109375" style="1158" customWidth="1"/>
    <col min="2054" max="2054" width="9.140625" style="1158"/>
    <col min="2055" max="2055" width="2.85546875" style="1158" customWidth="1"/>
    <col min="2056" max="2056" width="18.5703125" style="1158" customWidth="1"/>
    <col min="2057" max="2057" width="14.42578125" style="1158" customWidth="1"/>
    <col min="2058" max="2058" width="13.7109375" style="1158" customWidth="1"/>
    <col min="2059" max="2059" width="10.140625" style="1158" customWidth="1"/>
    <col min="2060" max="2060" width="4.42578125" style="1158" customWidth="1"/>
    <col min="2061" max="2061" width="24" style="1158" customWidth="1"/>
    <col min="2062" max="2062" width="13.140625" style="1158" customWidth="1"/>
    <col min="2063" max="2063" width="13" style="1158" customWidth="1"/>
    <col min="2064" max="2064" width="10.42578125" style="1158" customWidth="1"/>
    <col min="2065" max="2300" width="9.140625" style="1158"/>
    <col min="2301" max="2301" width="5" style="1158" customWidth="1"/>
    <col min="2302" max="2302" width="17.7109375" style="1158" customWidth="1"/>
    <col min="2303" max="2303" width="13.85546875" style="1158" customWidth="1"/>
    <col min="2304" max="2304" width="13.140625" style="1158" customWidth="1"/>
    <col min="2305" max="2305" width="12.28515625" style="1158" customWidth="1"/>
    <col min="2306" max="2306" width="3" style="1158" customWidth="1"/>
    <col min="2307" max="2307" width="20.28515625" style="1158" customWidth="1"/>
    <col min="2308" max="2308" width="12.5703125" style="1158" customWidth="1"/>
    <col min="2309" max="2309" width="11.7109375" style="1158" customWidth="1"/>
    <col min="2310" max="2310" width="9.140625" style="1158"/>
    <col min="2311" max="2311" width="2.85546875" style="1158" customWidth="1"/>
    <col min="2312" max="2312" width="18.5703125" style="1158" customWidth="1"/>
    <col min="2313" max="2313" width="14.42578125" style="1158" customWidth="1"/>
    <col min="2314" max="2314" width="13.7109375" style="1158" customWidth="1"/>
    <col min="2315" max="2315" width="10.140625" style="1158" customWidth="1"/>
    <col min="2316" max="2316" width="4.42578125" style="1158" customWidth="1"/>
    <col min="2317" max="2317" width="24" style="1158" customWidth="1"/>
    <col min="2318" max="2318" width="13.140625" style="1158" customWidth="1"/>
    <col min="2319" max="2319" width="13" style="1158" customWidth="1"/>
    <col min="2320" max="2320" width="10.42578125" style="1158" customWidth="1"/>
    <col min="2321" max="2556" width="9.140625" style="1158"/>
    <col min="2557" max="2557" width="5" style="1158" customWidth="1"/>
    <col min="2558" max="2558" width="17.7109375" style="1158" customWidth="1"/>
    <col min="2559" max="2559" width="13.85546875" style="1158" customWidth="1"/>
    <col min="2560" max="2560" width="13.140625" style="1158" customWidth="1"/>
    <col min="2561" max="2561" width="12.28515625" style="1158" customWidth="1"/>
    <col min="2562" max="2562" width="3" style="1158" customWidth="1"/>
    <col min="2563" max="2563" width="20.28515625" style="1158" customWidth="1"/>
    <col min="2564" max="2564" width="12.5703125" style="1158" customWidth="1"/>
    <col min="2565" max="2565" width="11.7109375" style="1158" customWidth="1"/>
    <col min="2566" max="2566" width="9.140625" style="1158"/>
    <col min="2567" max="2567" width="2.85546875" style="1158" customWidth="1"/>
    <col min="2568" max="2568" width="18.5703125" style="1158" customWidth="1"/>
    <col min="2569" max="2569" width="14.42578125" style="1158" customWidth="1"/>
    <col min="2570" max="2570" width="13.7109375" style="1158" customWidth="1"/>
    <col min="2571" max="2571" width="10.140625" style="1158" customWidth="1"/>
    <col min="2572" max="2572" width="4.42578125" style="1158" customWidth="1"/>
    <col min="2573" max="2573" width="24" style="1158" customWidth="1"/>
    <col min="2574" max="2574" width="13.140625" style="1158" customWidth="1"/>
    <col min="2575" max="2575" width="13" style="1158" customWidth="1"/>
    <col min="2576" max="2576" width="10.42578125" style="1158" customWidth="1"/>
    <col min="2577" max="2812" width="9.140625" style="1158"/>
    <col min="2813" max="2813" width="5" style="1158" customWidth="1"/>
    <col min="2814" max="2814" width="17.7109375" style="1158" customWidth="1"/>
    <col min="2815" max="2815" width="13.85546875" style="1158" customWidth="1"/>
    <col min="2816" max="2816" width="13.140625" style="1158" customWidth="1"/>
    <col min="2817" max="2817" width="12.28515625" style="1158" customWidth="1"/>
    <col min="2818" max="2818" width="3" style="1158" customWidth="1"/>
    <col min="2819" max="2819" width="20.28515625" style="1158" customWidth="1"/>
    <col min="2820" max="2820" width="12.5703125" style="1158" customWidth="1"/>
    <col min="2821" max="2821" width="11.7109375" style="1158" customWidth="1"/>
    <col min="2822" max="2822" width="9.140625" style="1158"/>
    <col min="2823" max="2823" width="2.85546875" style="1158" customWidth="1"/>
    <col min="2824" max="2824" width="18.5703125" style="1158" customWidth="1"/>
    <col min="2825" max="2825" width="14.42578125" style="1158" customWidth="1"/>
    <col min="2826" max="2826" width="13.7109375" style="1158" customWidth="1"/>
    <col min="2827" max="2827" width="10.140625" style="1158" customWidth="1"/>
    <col min="2828" max="2828" width="4.42578125" style="1158" customWidth="1"/>
    <col min="2829" max="2829" width="24" style="1158" customWidth="1"/>
    <col min="2830" max="2830" width="13.140625" style="1158" customWidth="1"/>
    <col min="2831" max="2831" width="13" style="1158" customWidth="1"/>
    <col min="2832" max="2832" width="10.42578125" style="1158" customWidth="1"/>
    <col min="2833" max="3068" width="9.140625" style="1158"/>
    <col min="3069" max="3069" width="5" style="1158" customWidth="1"/>
    <col min="3070" max="3070" width="17.7109375" style="1158" customWidth="1"/>
    <col min="3071" max="3071" width="13.85546875" style="1158" customWidth="1"/>
    <col min="3072" max="3072" width="13.140625" style="1158" customWidth="1"/>
    <col min="3073" max="3073" width="12.28515625" style="1158" customWidth="1"/>
    <col min="3074" max="3074" width="3" style="1158" customWidth="1"/>
    <col min="3075" max="3075" width="20.28515625" style="1158" customWidth="1"/>
    <col min="3076" max="3076" width="12.5703125" style="1158" customWidth="1"/>
    <col min="3077" max="3077" width="11.7109375" style="1158" customWidth="1"/>
    <col min="3078" max="3078" width="9.140625" style="1158"/>
    <col min="3079" max="3079" width="2.85546875" style="1158" customWidth="1"/>
    <col min="3080" max="3080" width="18.5703125" style="1158" customWidth="1"/>
    <col min="3081" max="3081" width="14.42578125" style="1158" customWidth="1"/>
    <col min="3082" max="3082" width="13.7109375" style="1158" customWidth="1"/>
    <col min="3083" max="3083" width="10.140625" style="1158" customWidth="1"/>
    <col min="3084" max="3084" width="4.42578125" style="1158" customWidth="1"/>
    <col min="3085" max="3085" width="24" style="1158" customWidth="1"/>
    <col min="3086" max="3086" width="13.140625" style="1158" customWidth="1"/>
    <col min="3087" max="3087" width="13" style="1158" customWidth="1"/>
    <col min="3088" max="3088" width="10.42578125" style="1158" customWidth="1"/>
    <col min="3089" max="3324" width="9.140625" style="1158"/>
    <col min="3325" max="3325" width="5" style="1158" customWidth="1"/>
    <col min="3326" max="3326" width="17.7109375" style="1158" customWidth="1"/>
    <col min="3327" max="3327" width="13.85546875" style="1158" customWidth="1"/>
    <col min="3328" max="3328" width="13.140625" style="1158" customWidth="1"/>
    <col min="3329" max="3329" width="12.28515625" style="1158" customWidth="1"/>
    <col min="3330" max="3330" width="3" style="1158" customWidth="1"/>
    <col min="3331" max="3331" width="20.28515625" style="1158" customWidth="1"/>
    <col min="3332" max="3332" width="12.5703125" style="1158" customWidth="1"/>
    <col min="3333" max="3333" width="11.7109375" style="1158" customWidth="1"/>
    <col min="3334" max="3334" width="9.140625" style="1158"/>
    <col min="3335" max="3335" width="2.85546875" style="1158" customWidth="1"/>
    <col min="3336" max="3336" width="18.5703125" style="1158" customWidth="1"/>
    <col min="3337" max="3337" width="14.42578125" style="1158" customWidth="1"/>
    <col min="3338" max="3338" width="13.7109375" style="1158" customWidth="1"/>
    <col min="3339" max="3339" width="10.140625" style="1158" customWidth="1"/>
    <col min="3340" max="3340" width="4.42578125" style="1158" customWidth="1"/>
    <col min="3341" max="3341" width="24" style="1158" customWidth="1"/>
    <col min="3342" max="3342" width="13.140625" style="1158" customWidth="1"/>
    <col min="3343" max="3343" width="13" style="1158" customWidth="1"/>
    <col min="3344" max="3344" width="10.42578125" style="1158" customWidth="1"/>
    <col min="3345" max="3580" width="9.140625" style="1158"/>
    <col min="3581" max="3581" width="5" style="1158" customWidth="1"/>
    <col min="3582" max="3582" width="17.7109375" style="1158" customWidth="1"/>
    <col min="3583" max="3583" width="13.85546875" style="1158" customWidth="1"/>
    <col min="3584" max="3584" width="13.140625" style="1158" customWidth="1"/>
    <col min="3585" max="3585" width="12.28515625" style="1158" customWidth="1"/>
    <col min="3586" max="3586" width="3" style="1158" customWidth="1"/>
    <col min="3587" max="3587" width="20.28515625" style="1158" customWidth="1"/>
    <col min="3588" max="3588" width="12.5703125" style="1158" customWidth="1"/>
    <col min="3589" max="3589" width="11.7109375" style="1158" customWidth="1"/>
    <col min="3590" max="3590" width="9.140625" style="1158"/>
    <col min="3591" max="3591" width="2.85546875" style="1158" customWidth="1"/>
    <col min="3592" max="3592" width="18.5703125" style="1158" customWidth="1"/>
    <col min="3593" max="3593" width="14.42578125" style="1158" customWidth="1"/>
    <col min="3594" max="3594" width="13.7109375" style="1158" customWidth="1"/>
    <col min="3595" max="3595" width="10.140625" style="1158" customWidth="1"/>
    <col min="3596" max="3596" width="4.42578125" style="1158" customWidth="1"/>
    <col min="3597" max="3597" width="24" style="1158" customWidth="1"/>
    <col min="3598" max="3598" width="13.140625" style="1158" customWidth="1"/>
    <col min="3599" max="3599" width="13" style="1158" customWidth="1"/>
    <col min="3600" max="3600" width="10.42578125" style="1158" customWidth="1"/>
    <col min="3601" max="3836" width="9.140625" style="1158"/>
    <col min="3837" max="3837" width="5" style="1158" customWidth="1"/>
    <col min="3838" max="3838" width="17.7109375" style="1158" customWidth="1"/>
    <col min="3839" max="3839" width="13.85546875" style="1158" customWidth="1"/>
    <col min="3840" max="3840" width="13.140625" style="1158" customWidth="1"/>
    <col min="3841" max="3841" width="12.28515625" style="1158" customWidth="1"/>
    <col min="3842" max="3842" width="3" style="1158" customWidth="1"/>
    <col min="3843" max="3843" width="20.28515625" style="1158" customWidth="1"/>
    <col min="3844" max="3844" width="12.5703125" style="1158" customWidth="1"/>
    <col min="3845" max="3845" width="11.7109375" style="1158" customWidth="1"/>
    <col min="3846" max="3846" width="9.140625" style="1158"/>
    <col min="3847" max="3847" width="2.85546875" style="1158" customWidth="1"/>
    <col min="3848" max="3848" width="18.5703125" style="1158" customWidth="1"/>
    <col min="3849" max="3849" width="14.42578125" style="1158" customWidth="1"/>
    <col min="3850" max="3850" width="13.7109375" style="1158" customWidth="1"/>
    <col min="3851" max="3851" width="10.140625" style="1158" customWidth="1"/>
    <col min="3852" max="3852" width="4.42578125" style="1158" customWidth="1"/>
    <col min="3853" max="3853" width="24" style="1158" customWidth="1"/>
    <col min="3854" max="3854" width="13.140625" style="1158" customWidth="1"/>
    <col min="3855" max="3855" width="13" style="1158" customWidth="1"/>
    <col min="3856" max="3856" width="10.42578125" style="1158" customWidth="1"/>
    <col min="3857" max="4092" width="9.140625" style="1158"/>
    <col min="4093" max="4093" width="5" style="1158" customWidth="1"/>
    <col min="4094" max="4094" width="17.7109375" style="1158" customWidth="1"/>
    <col min="4095" max="4095" width="13.85546875" style="1158" customWidth="1"/>
    <col min="4096" max="4096" width="13.140625" style="1158" customWidth="1"/>
    <col min="4097" max="4097" width="12.28515625" style="1158" customWidth="1"/>
    <col min="4098" max="4098" width="3" style="1158" customWidth="1"/>
    <col min="4099" max="4099" width="20.28515625" style="1158" customWidth="1"/>
    <col min="4100" max="4100" width="12.5703125" style="1158" customWidth="1"/>
    <col min="4101" max="4101" width="11.7109375" style="1158" customWidth="1"/>
    <col min="4102" max="4102" width="9.140625" style="1158"/>
    <col min="4103" max="4103" width="2.85546875" style="1158" customWidth="1"/>
    <col min="4104" max="4104" width="18.5703125" style="1158" customWidth="1"/>
    <col min="4105" max="4105" width="14.42578125" style="1158" customWidth="1"/>
    <col min="4106" max="4106" width="13.7109375" style="1158" customWidth="1"/>
    <col min="4107" max="4107" width="10.140625" style="1158" customWidth="1"/>
    <col min="4108" max="4108" width="4.42578125" style="1158" customWidth="1"/>
    <col min="4109" max="4109" width="24" style="1158" customWidth="1"/>
    <col min="4110" max="4110" width="13.140625" style="1158" customWidth="1"/>
    <col min="4111" max="4111" width="13" style="1158" customWidth="1"/>
    <col min="4112" max="4112" width="10.42578125" style="1158" customWidth="1"/>
    <col min="4113" max="4348" width="9.140625" style="1158"/>
    <col min="4349" max="4349" width="5" style="1158" customWidth="1"/>
    <col min="4350" max="4350" width="17.7109375" style="1158" customWidth="1"/>
    <col min="4351" max="4351" width="13.85546875" style="1158" customWidth="1"/>
    <col min="4352" max="4352" width="13.140625" style="1158" customWidth="1"/>
    <col min="4353" max="4353" width="12.28515625" style="1158" customWidth="1"/>
    <col min="4354" max="4354" width="3" style="1158" customWidth="1"/>
    <col min="4355" max="4355" width="20.28515625" style="1158" customWidth="1"/>
    <col min="4356" max="4356" width="12.5703125" style="1158" customWidth="1"/>
    <col min="4357" max="4357" width="11.7109375" style="1158" customWidth="1"/>
    <col min="4358" max="4358" width="9.140625" style="1158"/>
    <col min="4359" max="4359" width="2.85546875" style="1158" customWidth="1"/>
    <col min="4360" max="4360" width="18.5703125" style="1158" customWidth="1"/>
    <col min="4361" max="4361" width="14.42578125" style="1158" customWidth="1"/>
    <col min="4362" max="4362" width="13.7109375" style="1158" customWidth="1"/>
    <col min="4363" max="4363" width="10.140625" style="1158" customWidth="1"/>
    <col min="4364" max="4364" width="4.42578125" style="1158" customWidth="1"/>
    <col min="4365" max="4365" width="24" style="1158" customWidth="1"/>
    <col min="4366" max="4366" width="13.140625" style="1158" customWidth="1"/>
    <col min="4367" max="4367" width="13" style="1158" customWidth="1"/>
    <col min="4368" max="4368" width="10.42578125" style="1158" customWidth="1"/>
    <col min="4369" max="4604" width="9.140625" style="1158"/>
    <col min="4605" max="4605" width="5" style="1158" customWidth="1"/>
    <col min="4606" max="4606" width="17.7109375" style="1158" customWidth="1"/>
    <col min="4607" max="4607" width="13.85546875" style="1158" customWidth="1"/>
    <col min="4608" max="4608" width="13.140625" style="1158" customWidth="1"/>
    <col min="4609" max="4609" width="12.28515625" style="1158" customWidth="1"/>
    <col min="4610" max="4610" width="3" style="1158" customWidth="1"/>
    <col min="4611" max="4611" width="20.28515625" style="1158" customWidth="1"/>
    <col min="4612" max="4612" width="12.5703125" style="1158" customWidth="1"/>
    <col min="4613" max="4613" width="11.7109375" style="1158" customWidth="1"/>
    <col min="4614" max="4614" width="9.140625" style="1158"/>
    <col min="4615" max="4615" width="2.85546875" style="1158" customWidth="1"/>
    <col min="4616" max="4616" width="18.5703125" style="1158" customWidth="1"/>
    <col min="4617" max="4617" width="14.42578125" style="1158" customWidth="1"/>
    <col min="4618" max="4618" width="13.7109375" style="1158" customWidth="1"/>
    <col min="4619" max="4619" width="10.140625" style="1158" customWidth="1"/>
    <col min="4620" max="4620" width="4.42578125" style="1158" customWidth="1"/>
    <col min="4621" max="4621" width="24" style="1158" customWidth="1"/>
    <col min="4622" max="4622" width="13.140625" style="1158" customWidth="1"/>
    <col min="4623" max="4623" width="13" style="1158" customWidth="1"/>
    <col min="4624" max="4624" width="10.42578125" style="1158" customWidth="1"/>
    <col min="4625" max="4860" width="9.140625" style="1158"/>
    <col min="4861" max="4861" width="5" style="1158" customWidth="1"/>
    <col min="4862" max="4862" width="17.7109375" style="1158" customWidth="1"/>
    <col min="4863" max="4863" width="13.85546875" style="1158" customWidth="1"/>
    <col min="4864" max="4864" width="13.140625" style="1158" customWidth="1"/>
    <col min="4865" max="4865" width="12.28515625" style="1158" customWidth="1"/>
    <col min="4866" max="4866" width="3" style="1158" customWidth="1"/>
    <col min="4867" max="4867" width="20.28515625" style="1158" customWidth="1"/>
    <col min="4868" max="4868" width="12.5703125" style="1158" customWidth="1"/>
    <col min="4869" max="4869" width="11.7109375" style="1158" customWidth="1"/>
    <col min="4870" max="4870" width="9.140625" style="1158"/>
    <col min="4871" max="4871" width="2.85546875" style="1158" customWidth="1"/>
    <col min="4872" max="4872" width="18.5703125" style="1158" customWidth="1"/>
    <col min="4873" max="4873" width="14.42578125" style="1158" customWidth="1"/>
    <col min="4874" max="4874" width="13.7109375" style="1158" customWidth="1"/>
    <col min="4875" max="4875" width="10.140625" style="1158" customWidth="1"/>
    <col min="4876" max="4876" width="4.42578125" style="1158" customWidth="1"/>
    <col min="4877" max="4877" width="24" style="1158" customWidth="1"/>
    <col min="4878" max="4878" width="13.140625" style="1158" customWidth="1"/>
    <col min="4879" max="4879" width="13" style="1158" customWidth="1"/>
    <col min="4880" max="4880" width="10.42578125" style="1158" customWidth="1"/>
    <col min="4881" max="5116" width="9.140625" style="1158"/>
    <col min="5117" max="5117" width="5" style="1158" customWidth="1"/>
    <col min="5118" max="5118" width="17.7109375" style="1158" customWidth="1"/>
    <col min="5119" max="5119" width="13.85546875" style="1158" customWidth="1"/>
    <col min="5120" max="5120" width="13.140625" style="1158" customWidth="1"/>
    <col min="5121" max="5121" width="12.28515625" style="1158" customWidth="1"/>
    <col min="5122" max="5122" width="3" style="1158" customWidth="1"/>
    <col min="5123" max="5123" width="20.28515625" style="1158" customWidth="1"/>
    <col min="5124" max="5124" width="12.5703125" style="1158" customWidth="1"/>
    <col min="5125" max="5125" width="11.7109375" style="1158" customWidth="1"/>
    <col min="5126" max="5126" width="9.140625" style="1158"/>
    <col min="5127" max="5127" width="2.85546875" style="1158" customWidth="1"/>
    <col min="5128" max="5128" width="18.5703125" style="1158" customWidth="1"/>
    <col min="5129" max="5129" width="14.42578125" style="1158" customWidth="1"/>
    <col min="5130" max="5130" width="13.7109375" style="1158" customWidth="1"/>
    <col min="5131" max="5131" width="10.140625" style="1158" customWidth="1"/>
    <col min="5132" max="5132" width="4.42578125" style="1158" customWidth="1"/>
    <col min="5133" max="5133" width="24" style="1158" customWidth="1"/>
    <col min="5134" max="5134" width="13.140625" style="1158" customWidth="1"/>
    <col min="5135" max="5135" width="13" style="1158" customWidth="1"/>
    <col min="5136" max="5136" width="10.42578125" style="1158" customWidth="1"/>
    <col min="5137" max="5372" width="9.140625" style="1158"/>
    <col min="5373" max="5373" width="5" style="1158" customWidth="1"/>
    <col min="5374" max="5374" width="17.7109375" style="1158" customWidth="1"/>
    <col min="5375" max="5375" width="13.85546875" style="1158" customWidth="1"/>
    <col min="5376" max="5376" width="13.140625" style="1158" customWidth="1"/>
    <col min="5377" max="5377" width="12.28515625" style="1158" customWidth="1"/>
    <col min="5378" max="5378" width="3" style="1158" customWidth="1"/>
    <col min="5379" max="5379" width="20.28515625" style="1158" customWidth="1"/>
    <col min="5380" max="5380" width="12.5703125" style="1158" customWidth="1"/>
    <col min="5381" max="5381" width="11.7109375" style="1158" customWidth="1"/>
    <col min="5382" max="5382" width="9.140625" style="1158"/>
    <col min="5383" max="5383" width="2.85546875" style="1158" customWidth="1"/>
    <col min="5384" max="5384" width="18.5703125" style="1158" customWidth="1"/>
    <col min="5385" max="5385" width="14.42578125" style="1158" customWidth="1"/>
    <col min="5386" max="5386" width="13.7109375" style="1158" customWidth="1"/>
    <col min="5387" max="5387" width="10.140625" style="1158" customWidth="1"/>
    <col min="5388" max="5388" width="4.42578125" style="1158" customWidth="1"/>
    <col min="5389" max="5389" width="24" style="1158" customWidth="1"/>
    <col min="5390" max="5390" width="13.140625" style="1158" customWidth="1"/>
    <col min="5391" max="5391" width="13" style="1158" customWidth="1"/>
    <col min="5392" max="5392" width="10.42578125" style="1158" customWidth="1"/>
    <col min="5393" max="5628" width="9.140625" style="1158"/>
    <col min="5629" max="5629" width="5" style="1158" customWidth="1"/>
    <col min="5630" max="5630" width="17.7109375" style="1158" customWidth="1"/>
    <col min="5631" max="5631" width="13.85546875" style="1158" customWidth="1"/>
    <col min="5632" max="5632" width="13.140625" style="1158" customWidth="1"/>
    <col min="5633" max="5633" width="12.28515625" style="1158" customWidth="1"/>
    <col min="5634" max="5634" width="3" style="1158" customWidth="1"/>
    <col min="5635" max="5635" width="20.28515625" style="1158" customWidth="1"/>
    <col min="5636" max="5636" width="12.5703125" style="1158" customWidth="1"/>
    <col min="5637" max="5637" width="11.7109375" style="1158" customWidth="1"/>
    <col min="5638" max="5638" width="9.140625" style="1158"/>
    <col min="5639" max="5639" width="2.85546875" style="1158" customWidth="1"/>
    <col min="5640" max="5640" width="18.5703125" style="1158" customWidth="1"/>
    <col min="5641" max="5641" width="14.42578125" style="1158" customWidth="1"/>
    <col min="5642" max="5642" width="13.7109375" style="1158" customWidth="1"/>
    <col min="5643" max="5643" width="10.140625" style="1158" customWidth="1"/>
    <col min="5644" max="5644" width="4.42578125" style="1158" customWidth="1"/>
    <col min="5645" max="5645" width="24" style="1158" customWidth="1"/>
    <col min="5646" max="5646" width="13.140625" style="1158" customWidth="1"/>
    <col min="5647" max="5647" width="13" style="1158" customWidth="1"/>
    <col min="5648" max="5648" width="10.42578125" style="1158" customWidth="1"/>
    <col min="5649" max="5884" width="9.140625" style="1158"/>
    <col min="5885" max="5885" width="5" style="1158" customWidth="1"/>
    <col min="5886" max="5886" width="17.7109375" style="1158" customWidth="1"/>
    <col min="5887" max="5887" width="13.85546875" style="1158" customWidth="1"/>
    <col min="5888" max="5888" width="13.140625" style="1158" customWidth="1"/>
    <col min="5889" max="5889" width="12.28515625" style="1158" customWidth="1"/>
    <col min="5890" max="5890" width="3" style="1158" customWidth="1"/>
    <col min="5891" max="5891" width="20.28515625" style="1158" customWidth="1"/>
    <col min="5892" max="5892" width="12.5703125" style="1158" customWidth="1"/>
    <col min="5893" max="5893" width="11.7109375" style="1158" customWidth="1"/>
    <col min="5894" max="5894" width="9.140625" style="1158"/>
    <col min="5895" max="5895" width="2.85546875" style="1158" customWidth="1"/>
    <col min="5896" max="5896" width="18.5703125" style="1158" customWidth="1"/>
    <col min="5897" max="5897" width="14.42578125" style="1158" customWidth="1"/>
    <col min="5898" max="5898" width="13.7109375" style="1158" customWidth="1"/>
    <col min="5899" max="5899" width="10.140625" style="1158" customWidth="1"/>
    <col min="5900" max="5900" width="4.42578125" style="1158" customWidth="1"/>
    <col min="5901" max="5901" width="24" style="1158" customWidth="1"/>
    <col min="5902" max="5902" width="13.140625" style="1158" customWidth="1"/>
    <col min="5903" max="5903" width="13" style="1158" customWidth="1"/>
    <col min="5904" max="5904" width="10.42578125" style="1158" customWidth="1"/>
    <col min="5905" max="6140" width="9.140625" style="1158"/>
    <col min="6141" max="6141" width="5" style="1158" customWidth="1"/>
    <col min="6142" max="6142" width="17.7109375" style="1158" customWidth="1"/>
    <col min="6143" max="6143" width="13.85546875" style="1158" customWidth="1"/>
    <col min="6144" max="6144" width="13.140625" style="1158" customWidth="1"/>
    <col min="6145" max="6145" width="12.28515625" style="1158" customWidth="1"/>
    <col min="6146" max="6146" width="3" style="1158" customWidth="1"/>
    <col min="6147" max="6147" width="20.28515625" style="1158" customWidth="1"/>
    <col min="6148" max="6148" width="12.5703125" style="1158" customWidth="1"/>
    <col min="6149" max="6149" width="11.7109375" style="1158" customWidth="1"/>
    <col min="6150" max="6150" width="9.140625" style="1158"/>
    <col min="6151" max="6151" width="2.85546875" style="1158" customWidth="1"/>
    <col min="6152" max="6152" width="18.5703125" style="1158" customWidth="1"/>
    <col min="6153" max="6153" width="14.42578125" style="1158" customWidth="1"/>
    <col min="6154" max="6154" width="13.7109375" style="1158" customWidth="1"/>
    <col min="6155" max="6155" width="10.140625" style="1158" customWidth="1"/>
    <col min="6156" max="6156" width="4.42578125" style="1158" customWidth="1"/>
    <col min="6157" max="6157" width="24" style="1158" customWidth="1"/>
    <col min="6158" max="6158" width="13.140625" style="1158" customWidth="1"/>
    <col min="6159" max="6159" width="13" style="1158" customWidth="1"/>
    <col min="6160" max="6160" width="10.42578125" style="1158" customWidth="1"/>
    <col min="6161" max="6396" width="9.140625" style="1158"/>
    <col min="6397" max="6397" width="5" style="1158" customWidth="1"/>
    <col min="6398" max="6398" width="17.7109375" style="1158" customWidth="1"/>
    <col min="6399" max="6399" width="13.85546875" style="1158" customWidth="1"/>
    <col min="6400" max="6400" width="13.140625" style="1158" customWidth="1"/>
    <col min="6401" max="6401" width="12.28515625" style="1158" customWidth="1"/>
    <col min="6402" max="6402" width="3" style="1158" customWidth="1"/>
    <col min="6403" max="6403" width="20.28515625" style="1158" customWidth="1"/>
    <col min="6404" max="6404" width="12.5703125" style="1158" customWidth="1"/>
    <col min="6405" max="6405" width="11.7109375" style="1158" customWidth="1"/>
    <col min="6406" max="6406" width="9.140625" style="1158"/>
    <col min="6407" max="6407" width="2.85546875" style="1158" customWidth="1"/>
    <col min="6408" max="6408" width="18.5703125" style="1158" customWidth="1"/>
    <col min="6409" max="6409" width="14.42578125" style="1158" customWidth="1"/>
    <col min="6410" max="6410" width="13.7109375" style="1158" customWidth="1"/>
    <col min="6411" max="6411" width="10.140625" style="1158" customWidth="1"/>
    <col min="6412" max="6412" width="4.42578125" style="1158" customWidth="1"/>
    <col min="6413" max="6413" width="24" style="1158" customWidth="1"/>
    <col min="6414" max="6414" width="13.140625" style="1158" customWidth="1"/>
    <col min="6415" max="6415" width="13" style="1158" customWidth="1"/>
    <col min="6416" max="6416" width="10.42578125" style="1158" customWidth="1"/>
    <col min="6417" max="6652" width="9.140625" style="1158"/>
    <col min="6653" max="6653" width="5" style="1158" customWidth="1"/>
    <col min="6654" max="6654" width="17.7109375" style="1158" customWidth="1"/>
    <col min="6655" max="6655" width="13.85546875" style="1158" customWidth="1"/>
    <col min="6656" max="6656" width="13.140625" style="1158" customWidth="1"/>
    <col min="6657" max="6657" width="12.28515625" style="1158" customWidth="1"/>
    <col min="6658" max="6658" width="3" style="1158" customWidth="1"/>
    <col min="6659" max="6659" width="20.28515625" style="1158" customWidth="1"/>
    <col min="6660" max="6660" width="12.5703125" style="1158" customWidth="1"/>
    <col min="6661" max="6661" width="11.7109375" style="1158" customWidth="1"/>
    <col min="6662" max="6662" width="9.140625" style="1158"/>
    <col min="6663" max="6663" width="2.85546875" style="1158" customWidth="1"/>
    <col min="6664" max="6664" width="18.5703125" style="1158" customWidth="1"/>
    <col min="6665" max="6665" width="14.42578125" style="1158" customWidth="1"/>
    <col min="6666" max="6666" width="13.7109375" style="1158" customWidth="1"/>
    <col min="6667" max="6667" width="10.140625" style="1158" customWidth="1"/>
    <col min="6668" max="6668" width="4.42578125" style="1158" customWidth="1"/>
    <col min="6669" max="6669" width="24" style="1158" customWidth="1"/>
    <col min="6670" max="6670" width="13.140625" style="1158" customWidth="1"/>
    <col min="6671" max="6671" width="13" style="1158" customWidth="1"/>
    <col min="6672" max="6672" width="10.42578125" style="1158" customWidth="1"/>
    <col min="6673" max="6908" width="9.140625" style="1158"/>
    <col min="6909" max="6909" width="5" style="1158" customWidth="1"/>
    <col min="6910" max="6910" width="17.7109375" style="1158" customWidth="1"/>
    <col min="6911" max="6911" width="13.85546875" style="1158" customWidth="1"/>
    <col min="6912" max="6912" width="13.140625" style="1158" customWidth="1"/>
    <col min="6913" max="6913" width="12.28515625" style="1158" customWidth="1"/>
    <col min="6914" max="6914" width="3" style="1158" customWidth="1"/>
    <col min="6915" max="6915" width="20.28515625" style="1158" customWidth="1"/>
    <col min="6916" max="6916" width="12.5703125" style="1158" customWidth="1"/>
    <col min="6917" max="6917" width="11.7109375" style="1158" customWidth="1"/>
    <col min="6918" max="6918" width="9.140625" style="1158"/>
    <col min="6919" max="6919" width="2.85546875" style="1158" customWidth="1"/>
    <col min="6920" max="6920" width="18.5703125" style="1158" customWidth="1"/>
    <col min="6921" max="6921" width="14.42578125" style="1158" customWidth="1"/>
    <col min="6922" max="6922" width="13.7109375" style="1158" customWidth="1"/>
    <col min="6923" max="6923" width="10.140625" style="1158" customWidth="1"/>
    <col min="6924" max="6924" width="4.42578125" style="1158" customWidth="1"/>
    <col min="6925" max="6925" width="24" style="1158" customWidth="1"/>
    <col min="6926" max="6926" width="13.140625" style="1158" customWidth="1"/>
    <col min="6927" max="6927" width="13" style="1158" customWidth="1"/>
    <col min="6928" max="6928" width="10.42578125" style="1158" customWidth="1"/>
    <col min="6929" max="7164" width="9.140625" style="1158"/>
    <col min="7165" max="7165" width="5" style="1158" customWidth="1"/>
    <col min="7166" max="7166" width="17.7109375" style="1158" customWidth="1"/>
    <col min="7167" max="7167" width="13.85546875" style="1158" customWidth="1"/>
    <col min="7168" max="7168" width="13.140625" style="1158" customWidth="1"/>
    <col min="7169" max="7169" width="12.28515625" style="1158" customWidth="1"/>
    <col min="7170" max="7170" width="3" style="1158" customWidth="1"/>
    <col min="7171" max="7171" width="20.28515625" style="1158" customWidth="1"/>
    <col min="7172" max="7172" width="12.5703125" style="1158" customWidth="1"/>
    <col min="7173" max="7173" width="11.7109375" style="1158" customWidth="1"/>
    <col min="7174" max="7174" width="9.140625" style="1158"/>
    <col min="7175" max="7175" width="2.85546875" style="1158" customWidth="1"/>
    <col min="7176" max="7176" width="18.5703125" style="1158" customWidth="1"/>
    <col min="7177" max="7177" width="14.42578125" style="1158" customWidth="1"/>
    <col min="7178" max="7178" width="13.7109375" style="1158" customWidth="1"/>
    <col min="7179" max="7179" width="10.140625" style="1158" customWidth="1"/>
    <col min="7180" max="7180" width="4.42578125" style="1158" customWidth="1"/>
    <col min="7181" max="7181" width="24" style="1158" customWidth="1"/>
    <col min="7182" max="7182" width="13.140625" style="1158" customWidth="1"/>
    <col min="7183" max="7183" width="13" style="1158" customWidth="1"/>
    <col min="7184" max="7184" width="10.42578125" style="1158" customWidth="1"/>
    <col min="7185" max="7420" width="9.140625" style="1158"/>
    <col min="7421" max="7421" width="5" style="1158" customWidth="1"/>
    <col min="7422" max="7422" width="17.7109375" style="1158" customWidth="1"/>
    <col min="7423" max="7423" width="13.85546875" style="1158" customWidth="1"/>
    <col min="7424" max="7424" width="13.140625" style="1158" customWidth="1"/>
    <col min="7425" max="7425" width="12.28515625" style="1158" customWidth="1"/>
    <col min="7426" max="7426" width="3" style="1158" customWidth="1"/>
    <col min="7427" max="7427" width="20.28515625" style="1158" customWidth="1"/>
    <col min="7428" max="7428" width="12.5703125" style="1158" customWidth="1"/>
    <col min="7429" max="7429" width="11.7109375" style="1158" customWidth="1"/>
    <col min="7430" max="7430" width="9.140625" style="1158"/>
    <col min="7431" max="7431" width="2.85546875" style="1158" customWidth="1"/>
    <col min="7432" max="7432" width="18.5703125" style="1158" customWidth="1"/>
    <col min="7433" max="7433" width="14.42578125" style="1158" customWidth="1"/>
    <col min="7434" max="7434" width="13.7109375" style="1158" customWidth="1"/>
    <col min="7435" max="7435" width="10.140625" style="1158" customWidth="1"/>
    <col min="7436" max="7436" width="4.42578125" style="1158" customWidth="1"/>
    <col min="7437" max="7437" width="24" style="1158" customWidth="1"/>
    <col min="7438" max="7438" width="13.140625" style="1158" customWidth="1"/>
    <col min="7439" max="7439" width="13" style="1158" customWidth="1"/>
    <col min="7440" max="7440" width="10.42578125" style="1158" customWidth="1"/>
    <col min="7441" max="7676" width="9.140625" style="1158"/>
    <col min="7677" max="7677" width="5" style="1158" customWidth="1"/>
    <col min="7678" max="7678" width="17.7109375" style="1158" customWidth="1"/>
    <col min="7679" max="7679" width="13.85546875" style="1158" customWidth="1"/>
    <col min="7680" max="7680" width="13.140625" style="1158" customWidth="1"/>
    <col min="7681" max="7681" width="12.28515625" style="1158" customWidth="1"/>
    <col min="7682" max="7682" width="3" style="1158" customWidth="1"/>
    <col min="7683" max="7683" width="20.28515625" style="1158" customWidth="1"/>
    <col min="7684" max="7684" width="12.5703125" style="1158" customWidth="1"/>
    <col min="7685" max="7685" width="11.7109375" style="1158" customWidth="1"/>
    <col min="7686" max="7686" width="9.140625" style="1158"/>
    <col min="7687" max="7687" width="2.85546875" style="1158" customWidth="1"/>
    <col min="7688" max="7688" width="18.5703125" style="1158" customWidth="1"/>
    <col min="7689" max="7689" width="14.42578125" style="1158" customWidth="1"/>
    <col min="7690" max="7690" width="13.7109375" style="1158" customWidth="1"/>
    <col min="7691" max="7691" width="10.140625" style="1158" customWidth="1"/>
    <col min="7692" max="7692" width="4.42578125" style="1158" customWidth="1"/>
    <col min="7693" max="7693" width="24" style="1158" customWidth="1"/>
    <col min="7694" max="7694" width="13.140625" style="1158" customWidth="1"/>
    <col min="7695" max="7695" width="13" style="1158" customWidth="1"/>
    <col min="7696" max="7696" width="10.42578125" style="1158" customWidth="1"/>
    <col min="7697" max="7932" width="9.140625" style="1158"/>
    <col min="7933" max="7933" width="5" style="1158" customWidth="1"/>
    <col min="7934" max="7934" width="17.7109375" style="1158" customWidth="1"/>
    <col min="7935" max="7935" width="13.85546875" style="1158" customWidth="1"/>
    <col min="7936" max="7936" width="13.140625" style="1158" customWidth="1"/>
    <col min="7937" max="7937" width="12.28515625" style="1158" customWidth="1"/>
    <col min="7938" max="7938" width="3" style="1158" customWidth="1"/>
    <col min="7939" max="7939" width="20.28515625" style="1158" customWidth="1"/>
    <col min="7940" max="7940" width="12.5703125" style="1158" customWidth="1"/>
    <col min="7941" max="7941" width="11.7109375" style="1158" customWidth="1"/>
    <col min="7942" max="7942" width="9.140625" style="1158"/>
    <col min="7943" max="7943" width="2.85546875" style="1158" customWidth="1"/>
    <col min="7944" max="7944" width="18.5703125" style="1158" customWidth="1"/>
    <col min="7945" max="7945" width="14.42578125" style="1158" customWidth="1"/>
    <col min="7946" max="7946" width="13.7109375" style="1158" customWidth="1"/>
    <col min="7947" max="7947" width="10.140625" style="1158" customWidth="1"/>
    <col min="7948" max="7948" width="4.42578125" style="1158" customWidth="1"/>
    <col min="7949" max="7949" width="24" style="1158" customWidth="1"/>
    <col min="7950" max="7950" width="13.140625" style="1158" customWidth="1"/>
    <col min="7951" max="7951" width="13" style="1158" customWidth="1"/>
    <col min="7952" max="7952" width="10.42578125" style="1158" customWidth="1"/>
    <col min="7953" max="8188" width="9.140625" style="1158"/>
    <col min="8189" max="8189" width="5" style="1158" customWidth="1"/>
    <col min="8190" max="8190" width="17.7109375" style="1158" customWidth="1"/>
    <col min="8191" max="8191" width="13.85546875" style="1158" customWidth="1"/>
    <col min="8192" max="8192" width="13.140625" style="1158" customWidth="1"/>
    <col min="8193" max="8193" width="12.28515625" style="1158" customWidth="1"/>
    <col min="8194" max="8194" width="3" style="1158" customWidth="1"/>
    <col min="8195" max="8195" width="20.28515625" style="1158" customWidth="1"/>
    <col min="8196" max="8196" width="12.5703125" style="1158" customWidth="1"/>
    <col min="8197" max="8197" width="11.7109375" style="1158" customWidth="1"/>
    <col min="8198" max="8198" width="9.140625" style="1158"/>
    <col min="8199" max="8199" width="2.85546875" style="1158" customWidth="1"/>
    <col min="8200" max="8200" width="18.5703125" style="1158" customWidth="1"/>
    <col min="8201" max="8201" width="14.42578125" style="1158" customWidth="1"/>
    <col min="8202" max="8202" width="13.7109375" style="1158" customWidth="1"/>
    <col min="8203" max="8203" width="10.140625" style="1158" customWidth="1"/>
    <col min="8204" max="8204" width="4.42578125" style="1158" customWidth="1"/>
    <col min="8205" max="8205" width="24" style="1158" customWidth="1"/>
    <col min="8206" max="8206" width="13.140625" style="1158" customWidth="1"/>
    <col min="8207" max="8207" width="13" style="1158" customWidth="1"/>
    <col min="8208" max="8208" width="10.42578125" style="1158" customWidth="1"/>
    <col min="8209" max="8444" width="9.140625" style="1158"/>
    <col min="8445" max="8445" width="5" style="1158" customWidth="1"/>
    <col min="8446" max="8446" width="17.7109375" style="1158" customWidth="1"/>
    <col min="8447" max="8447" width="13.85546875" style="1158" customWidth="1"/>
    <col min="8448" max="8448" width="13.140625" style="1158" customWidth="1"/>
    <col min="8449" max="8449" width="12.28515625" style="1158" customWidth="1"/>
    <col min="8450" max="8450" width="3" style="1158" customWidth="1"/>
    <col min="8451" max="8451" width="20.28515625" style="1158" customWidth="1"/>
    <col min="8452" max="8452" width="12.5703125" style="1158" customWidth="1"/>
    <col min="8453" max="8453" width="11.7109375" style="1158" customWidth="1"/>
    <col min="8454" max="8454" width="9.140625" style="1158"/>
    <col min="8455" max="8455" width="2.85546875" style="1158" customWidth="1"/>
    <col min="8456" max="8456" width="18.5703125" style="1158" customWidth="1"/>
    <col min="8457" max="8457" width="14.42578125" style="1158" customWidth="1"/>
    <col min="8458" max="8458" width="13.7109375" style="1158" customWidth="1"/>
    <col min="8459" max="8459" width="10.140625" style="1158" customWidth="1"/>
    <col min="8460" max="8460" width="4.42578125" style="1158" customWidth="1"/>
    <col min="8461" max="8461" width="24" style="1158" customWidth="1"/>
    <col min="8462" max="8462" width="13.140625" style="1158" customWidth="1"/>
    <col min="8463" max="8463" width="13" style="1158" customWidth="1"/>
    <col min="8464" max="8464" width="10.42578125" style="1158" customWidth="1"/>
    <col min="8465" max="8700" width="9.140625" style="1158"/>
    <col min="8701" max="8701" width="5" style="1158" customWidth="1"/>
    <col min="8702" max="8702" width="17.7109375" style="1158" customWidth="1"/>
    <col min="8703" max="8703" width="13.85546875" style="1158" customWidth="1"/>
    <col min="8704" max="8704" width="13.140625" style="1158" customWidth="1"/>
    <col min="8705" max="8705" width="12.28515625" style="1158" customWidth="1"/>
    <col min="8706" max="8706" width="3" style="1158" customWidth="1"/>
    <col min="8707" max="8707" width="20.28515625" style="1158" customWidth="1"/>
    <col min="8708" max="8708" width="12.5703125" style="1158" customWidth="1"/>
    <col min="8709" max="8709" width="11.7109375" style="1158" customWidth="1"/>
    <col min="8710" max="8710" width="9.140625" style="1158"/>
    <col min="8711" max="8711" width="2.85546875" style="1158" customWidth="1"/>
    <col min="8712" max="8712" width="18.5703125" style="1158" customWidth="1"/>
    <col min="8713" max="8713" width="14.42578125" style="1158" customWidth="1"/>
    <col min="8714" max="8714" width="13.7109375" style="1158" customWidth="1"/>
    <col min="8715" max="8715" width="10.140625" style="1158" customWidth="1"/>
    <col min="8716" max="8716" width="4.42578125" style="1158" customWidth="1"/>
    <col min="8717" max="8717" width="24" style="1158" customWidth="1"/>
    <col min="8718" max="8718" width="13.140625" style="1158" customWidth="1"/>
    <col min="8719" max="8719" width="13" style="1158" customWidth="1"/>
    <col min="8720" max="8720" width="10.42578125" style="1158" customWidth="1"/>
    <col min="8721" max="8956" width="9.140625" style="1158"/>
    <col min="8957" max="8957" width="5" style="1158" customWidth="1"/>
    <col min="8958" max="8958" width="17.7109375" style="1158" customWidth="1"/>
    <col min="8959" max="8959" width="13.85546875" style="1158" customWidth="1"/>
    <col min="8960" max="8960" width="13.140625" style="1158" customWidth="1"/>
    <col min="8961" max="8961" width="12.28515625" style="1158" customWidth="1"/>
    <col min="8962" max="8962" width="3" style="1158" customWidth="1"/>
    <col min="8963" max="8963" width="20.28515625" style="1158" customWidth="1"/>
    <col min="8964" max="8964" width="12.5703125" style="1158" customWidth="1"/>
    <col min="8965" max="8965" width="11.7109375" style="1158" customWidth="1"/>
    <col min="8966" max="8966" width="9.140625" style="1158"/>
    <col min="8967" max="8967" width="2.85546875" style="1158" customWidth="1"/>
    <col min="8968" max="8968" width="18.5703125" style="1158" customWidth="1"/>
    <col min="8969" max="8969" width="14.42578125" style="1158" customWidth="1"/>
    <col min="8970" max="8970" width="13.7109375" style="1158" customWidth="1"/>
    <col min="8971" max="8971" width="10.140625" style="1158" customWidth="1"/>
    <col min="8972" max="8972" width="4.42578125" style="1158" customWidth="1"/>
    <col min="8973" max="8973" width="24" style="1158" customWidth="1"/>
    <col min="8974" max="8974" width="13.140625" style="1158" customWidth="1"/>
    <col min="8975" max="8975" width="13" style="1158" customWidth="1"/>
    <col min="8976" max="8976" width="10.42578125" style="1158" customWidth="1"/>
    <col min="8977" max="9212" width="9.140625" style="1158"/>
    <col min="9213" max="9213" width="5" style="1158" customWidth="1"/>
    <col min="9214" max="9214" width="17.7109375" style="1158" customWidth="1"/>
    <col min="9215" max="9215" width="13.85546875" style="1158" customWidth="1"/>
    <col min="9216" max="9216" width="13.140625" style="1158" customWidth="1"/>
    <col min="9217" max="9217" width="12.28515625" style="1158" customWidth="1"/>
    <col min="9218" max="9218" width="3" style="1158" customWidth="1"/>
    <col min="9219" max="9219" width="20.28515625" style="1158" customWidth="1"/>
    <col min="9220" max="9220" width="12.5703125" style="1158" customWidth="1"/>
    <col min="9221" max="9221" width="11.7109375" style="1158" customWidth="1"/>
    <col min="9222" max="9222" width="9.140625" style="1158"/>
    <col min="9223" max="9223" width="2.85546875" style="1158" customWidth="1"/>
    <col min="9224" max="9224" width="18.5703125" style="1158" customWidth="1"/>
    <col min="9225" max="9225" width="14.42578125" style="1158" customWidth="1"/>
    <col min="9226" max="9226" width="13.7109375" style="1158" customWidth="1"/>
    <col min="9227" max="9227" width="10.140625" style="1158" customWidth="1"/>
    <col min="9228" max="9228" width="4.42578125" style="1158" customWidth="1"/>
    <col min="9229" max="9229" width="24" style="1158" customWidth="1"/>
    <col min="9230" max="9230" width="13.140625" style="1158" customWidth="1"/>
    <col min="9231" max="9231" width="13" style="1158" customWidth="1"/>
    <col min="9232" max="9232" width="10.42578125" style="1158" customWidth="1"/>
    <col min="9233" max="9468" width="9.140625" style="1158"/>
    <col min="9469" max="9469" width="5" style="1158" customWidth="1"/>
    <col min="9470" max="9470" width="17.7109375" style="1158" customWidth="1"/>
    <col min="9471" max="9471" width="13.85546875" style="1158" customWidth="1"/>
    <col min="9472" max="9472" width="13.140625" style="1158" customWidth="1"/>
    <col min="9473" max="9473" width="12.28515625" style="1158" customWidth="1"/>
    <col min="9474" max="9474" width="3" style="1158" customWidth="1"/>
    <col min="9475" max="9475" width="20.28515625" style="1158" customWidth="1"/>
    <col min="9476" max="9476" width="12.5703125" style="1158" customWidth="1"/>
    <col min="9477" max="9477" width="11.7109375" style="1158" customWidth="1"/>
    <col min="9478" max="9478" width="9.140625" style="1158"/>
    <col min="9479" max="9479" width="2.85546875" style="1158" customWidth="1"/>
    <col min="9480" max="9480" width="18.5703125" style="1158" customWidth="1"/>
    <col min="9481" max="9481" width="14.42578125" style="1158" customWidth="1"/>
    <col min="9482" max="9482" width="13.7109375" style="1158" customWidth="1"/>
    <col min="9483" max="9483" width="10.140625" style="1158" customWidth="1"/>
    <col min="9484" max="9484" width="4.42578125" style="1158" customWidth="1"/>
    <col min="9485" max="9485" width="24" style="1158" customWidth="1"/>
    <col min="9486" max="9486" width="13.140625" style="1158" customWidth="1"/>
    <col min="9487" max="9487" width="13" style="1158" customWidth="1"/>
    <col min="9488" max="9488" width="10.42578125" style="1158" customWidth="1"/>
    <col min="9489" max="9724" width="9.140625" style="1158"/>
    <col min="9725" max="9725" width="5" style="1158" customWidth="1"/>
    <col min="9726" max="9726" width="17.7109375" style="1158" customWidth="1"/>
    <col min="9727" max="9727" width="13.85546875" style="1158" customWidth="1"/>
    <col min="9728" max="9728" width="13.140625" style="1158" customWidth="1"/>
    <col min="9729" max="9729" width="12.28515625" style="1158" customWidth="1"/>
    <col min="9730" max="9730" width="3" style="1158" customWidth="1"/>
    <col min="9731" max="9731" width="20.28515625" style="1158" customWidth="1"/>
    <col min="9732" max="9732" width="12.5703125" style="1158" customWidth="1"/>
    <col min="9733" max="9733" width="11.7109375" style="1158" customWidth="1"/>
    <col min="9734" max="9734" width="9.140625" style="1158"/>
    <col min="9735" max="9735" width="2.85546875" style="1158" customWidth="1"/>
    <col min="9736" max="9736" width="18.5703125" style="1158" customWidth="1"/>
    <col min="9737" max="9737" width="14.42578125" style="1158" customWidth="1"/>
    <col min="9738" max="9738" width="13.7109375" style="1158" customWidth="1"/>
    <col min="9739" max="9739" width="10.140625" style="1158" customWidth="1"/>
    <col min="9740" max="9740" width="4.42578125" style="1158" customWidth="1"/>
    <col min="9741" max="9741" width="24" style="1158" customWidth="1"/>
    <col min="9742" max="9742" width="13.140625" style="1158" customWidth="1"/>
    <col min="9743" max="9743" width="13" style="1158" customWidth="1"/>
    <col min="9744" max="9744" width="10.42578125" style="1158" customWidth="1"/>
    <col min="9745" max="9980" width="9.140625" style="1158"/>
    <col min="9981" max="9981" width="5" style="1158" customWidth="1"/>
    <col min="9982" max="9982" width="17.7109375" style="1158" customWidth="1"/>
    <col min="9983" max="9983" width="13.85546875" style="1158" customWidth="1"/>
    <col min="9984" max="9984" width="13.140625" style="1158" customWidth="1"/>
    <col min="9985" max="9985" width="12.28515625" style="1158" customWidth="1"/>
    <col min="9986" max="9986" width="3" style="1158" customWidth="1"/>
    <col min="9987" max="9987" width="20.28515625" style="1158" customWidth="1"/>
    <col min="9988" max="9988" width="12.5703125" style="1158" customWidth="1"/>
    <col min="9989" max="9989" width="11.7109375" style="1158" customWidth="1"/>
    <col min="9990" max="9990" width="9.140625" style="1158"/>
    <col min="9991" max="9991" width="2.85546875" style="1158" customWidth="1"/>
    <col min="9992" max="9992" width="18.5703125" style="1158" customWidth="1"/>
    <col min="9993" max="9993" width="14.42578125" style="1158" customWidth="1"/>
    <col min="9994" max="9994" width="13.7109375" style="1158" customWidth="1"/>
    <col min="9995" max="9995" width="10.140625" style="1158" customWidth="1"/>
    <col min="9996" max="9996" width="4.42578125" style="1158" customWidth="1"/>
    <col min="9997" max="9997" width="24" style="1158" customWidth="1"/>
    <col min="9998" max="9998" width="13.140625" style="1158" customWidth="1"/>
    <col min="9999" max="9999" width="13" style="1158" customWidth="1"/>
    <col min="10000" max="10000" width="10.42578125" style="1158" customWidth="1"/>
    <col min="10001" max="10236" width="9.140625" style="1158"/>
    <col min="10237" max="10237" width="5" style="1158" customWidth="1"/>
    <col min="10238" max="10238" width="17.7109375" style="1158" customWidth="1"/>
    <col min="10239" max="10239" width="13.85546875" style="1158" customWidth="1"/>
    <col min="10240" max="10240" width="13.140625" style="1158" customWidth="1"/>
    <col min="10241" max="10241" width="12.28515625" style="1158" customWidth="1"/>
    <col min="10242" max="10242" width="3" style="1158" customWidth="1"/>
    <col min="10243" max="10243" width="20.28515625" style="1158" customWidth="1"/>
    <col min="10244" max="10244" width="12.5703125" style="1158" customWidth="1"/>
    <col min="10245" max="10245" width="11.7109375" style="1158" customWidth="1"/>
    <col min="10246" max="10246" width="9.140625" style="1158"/>
    <col min="10247" max="10247" width="2.85546875" style="1158" customWidth="1"/>
    <col min="10248" max="10248" width="18.5703125" style="1158" customWidth="1"/>
    <col min="10249" max="10249" width="14.42578125" style="1158" customWidth="1"/>
    <col min="10250" max="10250" width="13.7109375" style="1158" customWidth="1"/>
    <col min="10251" max="10251" width="10.140625" style="1158" customWidth="1"/>
    <col min="10252" max="10252" width="4.42578125" style="1158" customWidth="1"/>
    <col min="10253" max="10253" width="24" style="1158" customWidth="1"/>
    <col min="10254" max="10254" width="13.140625" style="1158" customWidth="1"/>
    <col min="10255" max="10255" width="13" style="1158" customWidth="1"/>
    <col min="10256" max="10256" width="10.42578125" style="1158" customWidth="1"/>
    <col min="10257" max="10492" width="9.140625" style="1158"/>
    <col min="10493" max="10493" width="5" style="1158" customWidth="1"/>
    <col min="10494" max="10494" width="17.7109375" style="1158" customWidth="1"/>
    <col min="10495" max="10495" width="13.85546875" style="1158" customWidth="1"/>
    <col min="10496" max="10496" width="13.140625" style="1158" customWidth="1"/>
    <col min="10497" max="10497" width="12.28515625" style="1158" customWidth="1"/>
    <col min="10498" max="10498" width="3" style="1158" customWidth="1"/>
    <col min="10499" max="10499" width="20.28515625" style="1158" customWidth="1"/>
    <col min="10500" max="10500" width="12.5703125" style="1158" customWidth="1"/>
    <col min="10501" max="10501" width="11.7109375" style="1158" customWidth="1"/>
    <col min="10502" max="10502" width="9.140625" style="1158"/>
    <col min="10503" max="10503" width="2.85546875" style="1158" customWidth="1"/>
    <col min="10504" max="10504" width="18.5703125" style="1158" customWidth="1"/>
    <col min="10505" max="10505" width="14.42578125" style="1158" customWidth="1"/>
    <col min="10506" max="10506" width="13.7109375" style="1158" customWidth="1"/>
    <col min="10507" max="10507" width="10.140625" style="1158" customWidth="1"/>
    <col min="10508" max="10508" width="4.42578125" style="1158" customWidth="1"/>
    <col min="10509" max="10509" width="24" style="1158" customWidth="1"/>
    <col min="10510" max="10510" width="13.140625" style="1158" customWidth="1"/>
    <col min="10511" max="10511" width="13" style="1158" customWidth="1"/>
    <col min="10512" max="10512" width="10.42578125" style="1158" customWidth="1"/>
    <col min="10513" max="10748" width="9.140625" style="1158"/>
    <col min="10749" max="10749" width="5" style="1158" customWidth="1"/>
    <col min="10750" max="10750" width="17.7109375" style="1158" customWidth="1"/>
    <col min="10751" max="10751" width="13.85546875" style="1158" customWidth="1"/>
    <col min="10752" max="10752" width="13.140625" style="1158" customWidth="1"/>
    <col min="10753" max="10753" width="12.28515625" style="1158" customWidth="1"/>
    <col min="10754" max="10754" width="3" style="1158" customWidth="1"/>
    <col min="10755" max="10755" width="20.28515625" style="1158" customWidth="1"/>
    <col min="10756" max="10756" width="12.5703125" style="1158" customWidth="1"/>
    <col min="10757" max="10757" width="11.7109375" style="1158" customWidth="1"/>
    <col min="10758" max="10758" width="9.140625" style="1158"/>
    <col min="10759" max="10759" width="2.85546875" style="1158" customWidth="1"/>
    <col min="10760" max="10760" width="18.5703125" style="1158" customWidth="1"/>
    <col min="10761" max="10761" width="14.42578125" style="1158" customWidth="1"/>
    <col min="10762" max="10762" width="13.7109375" style="1158" customWidth="1"/>
    <col min="10763" max="10763" width="10.140625" style="1158" customWidth="1"/>
    <col min="10764" max="10764" width="4.42578125" style="1158" customWidth="1"/>
    <col min="10765" max="10765" width="24" style="1158" customWidth="1"/>
    <col min="10766" max="10766" width="13.140625" style="1158" customWidth="1"/>
    <col min="10767" max="10767" width="13" style="1158" customWidth="1"/>
    <col min="10768" max="10768" width="10.42578125" style="1158" customWidth="1"/>
    <col min="10769" max="11004" width="9.140625" style="1158"/>
    <col min="11005" max="11005" width="5" style="1158" customWidth="1"/>
    <col min="11006" max="11006" width="17.7109375" style="1158" customWidth="1"/>
    <col min="11007" max="11007" width="13.85546875" style="1158" customWidth="1"/>
    <col min="11008" max="11008" width="13.140625" style="1158" customWidth="1"/>
    <col min="11009" max="11009" width="12.28515625" style="1158" customWidth="1"/>
    <col min="11010" max="11010" width="3" style="1158" customWidth="1"/>
    <col min="11011" max="11011" width="20.28515625" style="1158" customWidth="1"/>
    <col min="11012" max="11012" width="12.5703125" style="1158" customWidth="1"/>
    <col min="11013" max="11013" width="11.7109375" style="1158" customWidth="1"/>
    <col min="11014" max="11014" width="9.140625" style="1158"/>
    <col min="11015" max="11015" width="2.85546875" style="1158" customWidth="1"/>
    <col min="11016" max="11016" width="18.5703125" style="1158" customWidth="1"/>
    <col min="11017" max="11017" width="14.42578125" style="1158" customWidth="1"/>
    <col min="11018" max="11018" width="13.7109375" style="1158" customWidth="1"/>
    <col min="11019" max="11019" width="10.140625" style="1158" customWidth="1"/>
    <col min="11020" max="11020" width="4.42578125" style="1158" customWidth="1"/>
    <col min="11021" max="11021" width="24" style="1158" customWidth="1"/>
    <col min="11022" max="11022" width="13.140625" style="1158" customWidth="1"/>
    <col min="11023" max="11023" width="13" style="1158" customWidth="1"/>
    <col min="11024" max="11024" width="10.42578125" style="1158" customWidth="1"/>
    <col min="11025" max="11260" width="9.140625" style="1158"/>
    <col min="11261" max="11261" width="5" style="1158" customWidth="1"/>
    <col min="11262" max="11262" width="17.7109375" style="1158" customWidth="1"/>
    <col min="11263" max="11263" width="13.85546875" style="1158" customWidth="1"/>
    <col min="11264" max="11264" width="13.140625" style="1158" customWidth="1"/>
    <col min="11265" max="11265" width="12.28515625" style="1158" customWidth="1"/>
    <col min="11266" max="11266" width="3" style="1158" customWidth="1"/>
    <col min="11267" max="11267" width="20.28515625" style="1158" customWidth="1"/>
    <col min="11268" max="11268" width="12.5703125" style="1158" customWidth="1"/>
    <col min="11269" max="11269" width="11.7109375" style="1158" customWidth="1"/>
    <col min="11270" max="11270" width="9.140625" style="1158"/>
    <col min="11271" max="11271" width="2.85546875" style="1158" customWidth="1"/>
    <col min="11272" max="11272" width="18.5703125" style="1158" customWidth="1"/>
    <col min="11273" max="11273" width="14.42578125" style="1158" customWidth="1"/>
    <col min="11274" max="11274" width="13.7109375" style="1158" customWidth="1"/>
    <col min="11275" max="11275" width="10.140625" style="1158" customWidth="1"/>
    <col min="11276" max="11276" width="4.42578125" style="1158" customWidth="1"/>
    <col min="11277" max="11277" width="24" style="1158" customWidth="1"/>
    <col min="11278" max="11278" width="13.140625" style="1158" customWidth="1"/>
    <col min="11279" max="11279" width="13" style="1158" customWidth="1"/>
    <col min="11280" max="11280" width="10.42578125" style="1158" customWidth="1"/>
    <col min="11281" max="11516" width="9.140625" style="1158"/>
    <col min="11517" max="11517" width="5" style="1158" customWidth="1"/>
    <col min="11518" max="11518" width="17.7109375" style="1158" customWidth="1"/>
    <col min="11519" max="11519" width="13.85546875" style="1158" customWidth="1"/>
    <col min="11520" max="11520" width="13.140625" style="1158" customWidth="1"/>
    <col min="11521" max="11521" width="12.28515625" style="1158" customWidth="1"/>
    <col min="11522" max="11522" width="3" style="1158" customWidth="1"/>
    <col min="11523" max="11523" width="20.28515625" style="1158" customWidth="1"/>
    <col min="11524" max="11524" width="12.5703125" style="1158" customWidth="1"/>
    <col min="11525" max="11525" width="11.7109375" style="1158" customWidth="1"/>
    <col min="11526" max="11526" width="9.140625" style="1158"/>
    <col min="11527" max="11527" width="2.85546875" style="1158" customWidth="1"/>
    <col min="11528" max="11528" width="18.5703125" style="1158" customWidth="1"/>
    <col min="11529" max="11529" width="14.42578125" style="1158" customWidth="1"/>
    <col min="11530" max="11530" width="13.7109375" style="1158" customWidth="1"/>
    <col min="11531" max="11531" width="10.140625" style="1158" customWidth="1"/>
    <col min="11532" max="11532" width="4.42578125" style="1158" customWidth="1"/>
    <col min="11533" max="11533" width="24" style="1158" customWidth="1"/>
    <col min="11534" max="11534" width="13.140625" style="1158" customWidth="1"/>
    <col min="11535" max="11535" width="13" style="1158" customWidth="1"/>
    <col min="11536" max="11536" width="10.42578125" style="1158" customWidth="1"/>
    <col min="11537" max="11772" width="9.140625" style="1158"/>
    <col min="11773" max="11773" width="5" style="1158" customWidth="1"/>
    <col min="11774" max="11774" width="17.7109375" style="1158" customWidth="1"/>
    <col min="11775" max="11775" width="13.85546875" style="1158" customWidth="1"/>
    <col min="11776" max="11776" width="13.140625" style="1158" customWidth="1"/>
    <col min="11777" max="11777" width="12.28515625" style="1158" customWidth="1"/>
    <col min="11778" max="11778" width="3" style="1158" customWidth="1"/>
    <col min="11779" max="11779" width="20.28515625" style="1158" customWidth="1"/>
    <col min="11780" max="11780" width="12.5703125" style="1158" customWidth="1"/>
    <col min="11781" max="11781" width="11.7109375" style="1158" customWidth="1"/>
    <col min="11782" max="11782" width="9.140625" style="1158"/>
    <col min="11783" max="11783" width="2.85546875" style="1158" customWidth="1"/>
    <col min="11784" max="11784" width="18.5703125" style="1158" customWidth="1"/>
    <col min="11785" max="11785" width="14.42578125" style="1158" customWidth="1"/>
    <col min="11786" max="11786" width="13.7109375" style="1158" customWidth="1"/>
    <col min="11787" max="11787" width="10.140625" style="1158" customWidth="1"/>
    <col min="11788" max="11788" width="4.42578125" style="1158" customWidth="1"/>
    <col min="11789" max="11789" width="24" style="1158" customWidth="1"/>
    <col min="11790" max="11790" width="13.140625" style="1158" customWidth="1"/>
    <col min="11791" max="11791" width="13" style="1158" customWidth="1"/>
    <col min="11792" max="11792" width="10.42578125" style="1158" customWidth="1"/>
    <col min="11793" max="12028" width="9.140625" style="1158"/>
    <col min="12029" max="12029" width="5" style="1158" customWidth="1"/>
    <col min="12030" max="12030" width="17.7109375" style="1158" customWidth="1"/>
    <col min="12031" max="12031" width="13.85546875" style="1158" customWidth="1"/>
    <col min="12032" max="12032" width="13.140625" style="1158" customWidth="1"/>
    <col min="12033" max="12033" width="12.28515625" style="1158" customWidth="1"/>
    <col min="12034" max="12034" width="3" style="1158" customWidth="1"/>
    <col min="12035" max="12035" width="20.28515625" style="1158" customWidth="1"/>
    <col min="12036" max="12036" width="12.5703125" style="1158" customWidth="1"/>
    <col min="12037" max="12037" width="11.7109375" style="1158" customWidth="1"/>
    <col min="12038" max="12038" width="9.140625" style="1158"/>
    <col min="12039" max="12039" width="2.85546875" style="1158" customWidth="1"/>
    <col min="12040" max="12040" width="18.5703125" style="1158" customWidth="1"/>
    <col min="12041" max="12041" width="14.42578125" style="1158" customWidth="1"/>
    <col min="12042" max="12042" width="13.7109375" style="1158" customWidth="1"/>
    <col min="12043" max="12043" width="10.140625" style="1158" customWidth="1"/>
    <col min="12044" max="12044" width="4.42578125" style="1158" customWidth="1"/>
    <col min="12045" max="12045" width="24" style="1158" customWidth="1"/>
    <col min="12046" max="12046" width="13.140625" style="1158" customWidth="1"/>
    <col min="12047" max="12047" width="13" style="1158" customWidth="1"/>
    <col min="12048" max="12048" width="10.42578125" style="1158" customWidth="1"/>
    <col min="12049" max="12284" width="9.140625" style="1158"/>
    <col min="12285" max="12285" width="5" style="1158" customWidth="1"/>
    <col min="12286" max="12286" width="17.7109375" style="1158" customWidth="1"/>
    <col min="12287" max="12287" width="13.85546875" style="1158" customWidth="1"/>
    <col min="12288" max="12288" width="13.140625" style="1158" customWidth="1"/>
    <col min="12289" max="12289" width="12.28515625" style="1158" customWidth="1"/>
    <col min="12290" max="12290" width="3" style="1158" customWidth="1"/>
    <col min="12291" max="12291" width="20.28515625" style="1158" customWidth="1"/>
    <col min="12292" max="12292" width="12.5703125" style="1158" customWidth="1"/>
    <col min="12293" max="12293" width="11.7109375" style="1158" customWidth="1"/>
    <col min="12294" max="12294" width="9.140625" style="1158"/>
    <col min="12295" max="12295" width="2.85546875" style="1158" customWidth="1"/>
    <col min="12296" max="12296" width="18.5703125" style="1158" customWidth="1"/>
    <col min="12297" max="12297" width="14.42578125" style="1158" customWidth="1"/>
    <col min="12298" max="12298" width="13.7109375" style="1158" customWidth="1"/>
    <col min="12299" max="12299" width="10.140625" style="1158" customWidth="1"/>
    <col min="12300" max="12300" width="4.42578125" style="1158" customWidth="1"/>
    <col min="12301" max="12301" width="24" style="1158" customWidth="1"/>
    <col min="12302" max="12302" width="13.140625" style="1158" customWidth="1"/>
    <col min="12303" max="12303" width="13" style="1158" customWidth="1"/>
    <col min="12304" max="12304" width="10.42578125" style="1158" customWidth="1"/>
    <col min="12305" max="12540" width="9.140625" style="1158"/>
    <col min="12541" max="12541" width="5" style="1158" customWidth="1"/>
    <col min="12542" max="12542" width="17.7109375" style="1158" customWidth="1"/>
    <col min="12543" max="12543" width="13.85546875" style="1158" customWidth="1"/>
    <col min="12544" max="12544" width="13.140625" style="1158" customWidth="1"/>
    <col min="12545" max="12545" width="12.28515625" style="1158" customWidth="1"/>
    <col min="12546" max="12546" width="3" style="1158" customWidth="1"/>
    <col min="12547" max="12547" width="20.28515625" style="1158" customWidth="1"/>
    <col min="12548" max="12548" width="12.5703125" style="1158" customWidth="1"/>
    <col min="12549" max="12549" width="11.7109375" style="1158" customWidth="1"/>
    <col min="12550" max="12550" width="9.140625" style="1158"/>
    <col min="12551" max="12551" width="2.85546875" style="1158" customWidth="1"/>
    <col min="12552" max="12552" width="18.5703125" style="1158" customWidth="1"/>
    <col min="12553" max="12553" width="14.42578125" style="1158" customWidth="1"/>
    <col min="12554" max="12554" width="13.7109375" style="1158" customWidth="1"/>
    <col min="12555" max="12555" width="10.140625" style="1158" customWidth="1"/>
    <col min="12556" max="12556" width="4.42578125" style="1158" customWidth="1"/>
    <col min="12557" max="12557" width="24" style="1158" customWidth="1"/>
    <col min="12558" max="12558" width="13.140625" style="1158" customWidth="1"/>
    <col min="12559" max="12559" width="13" style="1158" customWidth="1"/>
    <col min="12560" max="12560" width="10.42578125" style="1158" customWidth="1"/>
    <col min="12561" max="12796" width="9.140625" style="1158"/>
    <col min="12797" max="12797" width="5" style="1158" customWidth="1"/>
    <col min="12798" max="12798" width="17.7109375" style="1158" customWidth="1"/>
    <col min="12799" max="12799" width="13.85546875" style="1158" customWidth="1"/>
    <col min="12800" max="12800" width="13.140625" style="1158" customWidth="1"/>
    <col min="12801" max="12801" width="12.28515625" style="1158" customWidth="1"/>
    <col min="12802" max="12802" width="3" style="1158" customWidth="1"/>
    <col min="12803" max="12803" width="20.28515625" style="1158" customWidth="1"/>
    <col min="12804" max="12804" width="12.5703125" style="1158" customWidth="1"/>
    <col min="12805" max="12805" width="11.7109375" style="1158" customWidth="1"/>
    <col min="12806" max="12806" width="9.140625" style="1158"/>
    <col min="12807" max="12807" width="2.85546875" style="1158" customWidth="1"/>
    <col min="12808" max="12808" width="18.5703125" style="1158" customWidth="1"/>
    <col min="12809" max="12809" width="14.42578125" style="1158" customWidth="1"/>
    <col min="12810" max="12810" width="13.7109375" style="1158" customWidth="1"/>
    <col min="12811" max="12811" width="10.140625" style="1158" customWidth="1"/>
    <col min="12812" max="12812" width="4.42578125" style="1158" customWidth="1"/>
    <col min="12813" max="12813" width="24" style="1158" customWidth="1"/>
    <col min="12814" max="12814" width="13.140625" style="1158" customWidth="1"/>
    <col min="12815" max="12815" width="13" style="1158" customWidth="1"/>
    <col min="12816" max="12816" width="10.42578125" style="1158" customWidth="1"/>
    <col min="12817" max="13052" width="9.140625" style="1158"/>
    <col min="13053" max="13053" width="5" style="1158" customWidth="1"/>
    <col min="13054" max="13054" width="17.7109375" style="1158" customWidth="1"/>
    <col min="13055" max="13055" width="13.85546875" style="1158" customWidth="1"/>
    <col min="13056" max="13056" width="13.140625" style="1158" customWidth="1"/>
    <col min="13057" max="13057" width="12.28515625" style="1158" customWidth="1"/>
    <col min="13058" max="13058" width="3" style="1158" customWidth="1"/>
    <col min="13059" max="13059" width="20.28515625" style="1158" customWidth="1"/>
    <col min="13060" max="13060" width="12.5703125" style="1158" customWidth="1"/>
    <col min="13061" max="13061" width="11.7109375" style="1158" customWidth="1"/>
    <col min="13062" max="13062" width="9.140625" style="1158"/>
    <col min="13063" max="13063" width="2.85546875" style="1158" customWidth="1"/>
    <col min="13064" max="13064" width="18.5703125" style="1158" customWidth="1"/>
    <col min="13065" max="13065" width="14.42578125" style="1158" customWidth="1"/>
    <col min="13066" max="13066" width="13.7109375" style="1158" customWidth="1"/>
    <col min="13067" max="13067" width="10.140625" style="1158" customWidth="1"/>
    <col min="13068" max="13068" width="4.42578125" style="1158" customWidth="1"/>
    <col min="13069" max="13069" width="24" style="1158" customWidth="1"/>
    <col min="13070" max="13070" width="13.140625" style="1158" customWidth="1"/>
    <col min="13071" max="13071" width="13" style="1158" customWidth="1"/>
    <col min="13072" max="13072" width="10.42578125" style="1158" customWidth="1"/>
    <col min="13073" max="13308" width="9.140625" style="1158"/>
    <col min="13309" max="13309" width="5" style="1158" customWidth="1"/>
    <col min="13310" max="13310" width="17.7109375" style="1158" customWidth="1"/>
    <col min="13311" max="13311" width="13.85546875" style="1158" customWidth="1"/>
    <col min="13312" max="13312" width="13.140625" style="1158" customWidth="1"/>
    <col min="13313" max="13313" width="12.28515625" style="1158" customWidth="1"/>
    <col min="13314" max="13314" width="3" style="1158" customWidth="1"/>
    <col min="13315" max="13315" width="20.28515625" style="1158" customWidth="1"/>
    <col min="13316" max="13316" width="12.5703125" style="1158" customWidth="1"/>
    <col min="13317" max="13317" width="11.7109375" style="1158" customWidth="1"/>
    <col min="13318" max="13318" width="9.140625" style="1158"/>
    <col min="13319" max="13319" width="2.85546875" style="1158" customWidth="1"/>
    <col min="13320" max="13320" width="18.5703125" style="1158" customWidth="1"/>
    <col min="13321" max="13321" width="14.42578125" style="1158" customWidth="1"/>
    <col min="13322" max="13322" width="13.7109375" style="1158" customWidth="1"/>
    <col min="13323" max="13323" width="10.140625" style="1158" customWidth="1"/>
    <col min="13324" max="13324" width="4.42578125" style="1158" customWidth="1"/>
    <col min="13325" max="13325" width="24" style="1158" customWidth="1"/>
    <col min="13326" max="13326" width="13.140625" style="1158" customWidth="1"/>
    <col min="13327" max="13327" width="13" style="1158" customWidth="1"/>
    <col min="13328" max="13328" width="10.42578125" style="1158" customWidth="1"/>
    <col min="13329" max="13564" width="9.140625" style="1158"/>
    <col min="13565" max="13565" width="5" style="1158" customWidth="1"/>
    <col min="13566" max="13566" width="17.7109375" style="1158" customWidth="1"/>
    <col min="13567" max="13567" width="13.85546875" style="1158" customWidth="1"/>
    <col min="13568" max="13568" width="13.140625" style="1158" customWidth="1"/>
    <col min="13569" max="13569" width="12.28515625" style="1158" customWidth="1"/>
    <col min="13570" max="13570" width="3" style="1158" customWidth="1"/>
    <col min="13571" max="13571" width="20.28515625" style="1158" customWidth="1"/>
    <col min="13572" max="13572" width="12.5703125" style="1158" customWidth="1"/>
    <col min="13573" max="13573" width="11.7109375" style="1158" customWidth="1"/>
    <col min="13574" max="13574" width="9.140625" style="1158"/>
    <col min="13575" max="13575" width="2.85546875" style="1158" customWidth="1"/>
    <col min="13576" max="13576" width="18.5703125" style="1158" customWidth="1"/>
    <col min="13577" max="13577" width="14.42578125" style="1158" customWidth="1"/>
    <col min="13578" max="13578" width="13.7109375" style="1158" customWidth="1"/>
    <col min="13579" max="13579" width="10.140625" style="1158" customWidth="1"/>
    <col min="13580" max="13580" width="4.42578125" style="1158" customWidth="1"/>
    <col min="13581" max="13581" width="24" style="1158" customWidth="1"/>
    <col min="13582" max="13582" width="13.140625" style="1158" customWidth="1"/>
    <col min="13583" max="13583" width="13" style="1158" customWidth="1"/>
    <col min="13584" max="13584" width="10.42578125" style="1158" customWidth="1"/>
    <col min="13585" max="13820" width="9.140625" style="1158"/>
    <col min="13821" max="13821" width="5" style="1158" customWidth="1"/>
    <col min="13822" max="13822" width="17.7109375" style="1158" customWidth="1"/>
    <col min="13823" max="13823" width="13.85546875" style="1158" customWidth="1"/>
    <col min="13824" max="13824" width="13.140625" style="1158" customWidth="1"/>
    <col min="13825" max="13825" width="12.28515625" style="1158" customWidth="1"/>
    <col min="13826" max="13826" width="3" style="1158" customWidth="1"/>
    <col min="13827" max="13827" width="20.28515625" style="1158" customWidth="1"/>
    <col min="13828" max="13828" width="12.5703125" style="1158" customWidth="1"/>
    <col min="13829" max="13829" width="11.7109375" style="1158" customWidth="1"/>
    <col min="13830" max="13830" width="9.140625" style="1158"/>
    <col min="13831" max="13831" width="2.85546875" style="1158" customWidth="1"/>
    <col min="13832" max="13832" width="18.5703125" style="1158" customWidth="1"/>
    <col min="13833" max="13833" width="14.42578125" style="1158" customWidth="1"/>
    <col min="13834" max="13834" width="13.7109375" style="1158" customWidth="1"/>
    <col min="13835" max="13835" width="10.140625" style="1158" customWidth="1"/>
    <col min="13836" max="13836" width="4.42578125" style="1158" customWidth="1"/>
    <col min="13837" max="13837" width="24" style="1158" customWidth="1"/>
    <col min="13838" max="13838" width="13.140625" style="1158" customWidth="1"/>
    <col min="13839" max="13839" width="13" style="1158" customWidth="1"/>
    <col min="13840" max="13840" width="10.42578125" style="1158" customWidth="1"/>
    <col min="13841" max="14076" width="9.140625" style="1158"/>
    <col min="14077" max="14077" width="5" style="1158" customWidth="1"/>
    <col min="14078" max="14078" width="17.7109375" style="1158" customWidth="1"/>
    <col min="14079" max="14079" width="13.85546875" style="1158" customWidth="1"/>
    <col min="14080" max="14080" width="13.140625" style="1158" customWidth="1"/>
    <col min="14081" max="14081" width="12.28515625" style="1158" customWidth="1"/>
    <col min="14082" max="14082" width="3" style="1158" customWidth="1"/>
    <col min="14083" max="14083" width="20.28515625" style="1158" customWidth="1"/>
    <col min="14084" max="14084" width="12.5703125" style="1158" customWidth="1"/>
    <col min="14085" max="14085" width="11.7109375" style="1158" customWidth="1"/>
    <col min="14086" max="14086" width="9.140625" style="1158"/>
    <col min="14087" max="14087" width="2.85546875" style="1158" customWidth="1"/>
    <col min="14088" max="14088" width="18.5703125" style="1158" customWidth="1"/>
    <col min="14089" max="14089" width="14.42578125" style="1158" customWidth="1"/>
    <col min="14090" max="14090" width="13.7109375" style="1158" customWidth="1"/>
    <col min="14091" max="14091" width="10.140625" style="1158" customWidth="1"/>
    <col min="14092" max="14092" width="4.42578125" style="1158" customWidth="1"/>
    <col min="14093" max="14093" width="24" style="1158" customWidth="1"/>
    <col min="14094" max="14094" width="13.140625" style="1158" customWidth="1"/>
    <col min="14095" max="14095" width="13" style="1158" customWidth="1"/>
    <col min="14096" max="14096" width="10.42578125" style="1158" customWidth="1"/>
    <col min="14097" max="14332" width="9.140625" style="1158"/>
    <col min="14333" max="14333" width="5" style="1158" customWidth="1"/>
    <col min="14334" max="14334" width="17.7109375" style="1158" customWidth="1"/>
    <col min="14335" max="14335" width="13.85546875" style="1158" customWidth="1"/>
    <col min="14336" max="14336" width="13.140625" style="1158" customWidth="1"/>
    <col min="14337" max="14337" width="12.28515625" style="1158" customWidth="1"/>
    <col min="14338" max="14338" width="3" style="1158" customWidth="1"/>
    <col min="14339" max="14339" width="20.28515625" style="1158" customWidth="1"/>
    <col min="14340" max="14340" width="12.5703125" style="1158" customWidth="1"/>
    <col min="14341" max="14341" width="11.7109375" style="1158" customWidth="1"/>
    <col min="14342" max="14342" width="9.140625" style="1158"/>
    <col min="14343" max="14343" width="2.85546875" style="1158" customWidth="1"/>
    <col min="14344" max="14344" width="18.5703125" style="1158" customWidth="1"/>
    <col min="14345" max="14345" width="14.42578125" style="1158" customWidth="1"/>
    <col min="14346" max="14346" width="13.7109375" style="1158" customWidth="1"/>
    <col min="14347" max="14347" width="10.140625" style="1158" customWidth="1"/>
    <col min="14348" max="14348" width="4.42578125" style="1158" customWidth="1"/>
    <col min="14349" max="14349" width="24" style="1158" customWidth="1"/>
    <col min="14350" max="14350" width="13.140625" style="1158" customWidth="1"/>
    <col min="14351" max="14351" width="13" style="1158" customWidth="1"/>
    <col min="14352" max="14352" width="10.42578125" style="1158" customWidth="1"/>
    <col min="14353" max="14588" width="9.140625" style="1158"/>
    <col min="14589" max="14589" width="5" style="1158" customWidth="1"/>
    <col min="14590" max="14590" width="17.7109375" style="1158" customWidth="1"/>
    <col min="14591" max="14591" width="13.85546875" style="1158" customWidth="1"/>
    <col min="14592" max="14592" width="13.140625" style="1158" customWidth="1"/>
    <col min="14593" max="14593" width="12.28515625" style="1158" customWidth="1"/>
    <col min="14594" max="14594" width="3" style="1158" customWidth="1"/>
    <col min="14595" max="14595" width="20.28515625" style="1158" customWidth="1"/>
    <col min="14596" max="14596" width="12.5703125" style="1158" customWidth="1"/>
    <col min="14597" max="14597" width="11.7109375" style="1158" customWidth="1"/>
    <col min="14598" max="14598" width="9.140625" style="1158"/>
    <col min="14599" max="14599" width="2.85546875" style="1158" customWidth="1"/>
    <col min="14600" max="14600" width="18.5703125" style="1158" customWidth="1"/>
    <col min="14601" max="14601" width="14.42578125" style="1158" customWidth="1"/>
    <col min="14602" max="14602" width="13.7109375" style="1158" customWidth="1"/>
    <col min="14603" max="14603" width="10.140625" style="1158" customWidth="1"/>
    <col min="14604" max="14604" width="4.42578125" style="1158" customWidth="1"/>
    <col min="14605" max="14605" width="24" style="1158" customWidth="1"/>
    <col min="14606" max="14606" width="13.140625" style="1158" customWidth="1"/>
    <col min="14607" max="14607" width="13" style="1158" customWidth="1"/>
    <col min="14608" max="14608" width="10.42578125" style="1158" customWidth="1"/>
    <col min="14609" max="14844" width="9.140625" style="1158"/>
    <col min="14845" max="14845" width="5" style="1158" customWidth="1"/>
    <col min="14846" max="14846" width="17.7109375" style="1158" customWidth="1"/>
    <col min="14847" max="14847" width="13.85546875" style="1158" customWidth="1"/>
    <col min="14848" max="14848" width="13.140625" style="1158" customWidth="1"/>
    <col min="14849" max="14849" width="12.28515625" style="1158" customWidth="1"/>
    <col min="14850" max="14850" width="3" style="1158" customWidth="1"/>
    <col min="14851" max="14851" width="20.28515625" style="1158" customWidth="1"/>
    <col min="14852" max="14852" width="12.5703125" style="1158" customWidth="1"/>
    <col min="14853" max="14853" width="11.7109375" style="1158" customWidth="1"/>
    <col min="14854" max="14854" width="9.140625" style="1158"/>
    <col min="14855" max="14855" width="2.85546875" style="1158" customWidth="1"/>
    <col min="14856" max="14856" width="18.5703125" style="1158" customWidth="1"/>
    <col min="14857" max="14857" width="14.42578125" style="1158" customWidth="1"/>
    <col min="14858" max="14858" width="13.7109375" style="1158" customWidth="1"/>
    <col min="14859" max="14859" width="10.140625" style="1158" customWidth="1"/>
    <col min="14860" max="14860" width="4.42578125" style="1158" customWidth="1"/>
    <col min="14861" max="14861" width="24" style="1158" customWidth="1"/>
    <col min="14862" max="14862" width="13.140625" style="1158" customWidth="1"/>
    <col min="14863" max="14863" width="13" style="1158" customWidth="1"/>
    <col min="14864" max="14864" width="10.42578125" style="1158" customWidth="1"/>
    <col min="14865" max="15100" width="9.140625" style="1158"/>
    <col min="15101" max="15101" width="5" style="1158" customWidth="1"/>
    <col min="15102" max="15102" width="17.7109375" style="1158" customWidth="1"/>
    <col min="15103" max="15103" width="13.85546875" style="1158" customWidth="1"/>
    <col min="15104" max="15104" width="13.140625" style="1158" customWidth="1"/>
    <col min="15105" max="15105" width="12.28515625" style="1158" customWidth="1"/>
    <col min="15106" max="15106" width="3" style="1158" customWidth="1"/>
    <col min="15107" max="15107" width="20.28515625" style="1158" customWidth="1"/>
    <col min="15108" max="15108" width="12.5703125" style="1158" customWidth="1"/>
    <col min="15109" max="15109" width="11.7109375" style="1158" customWidth="1"/>
    <col min="15110" max="15110" width="9.140625" style="1158"/>
    <col min="15111" max="15111" width="2.85546875" style="1158" customWidth="1"/>
    <col min="15112" max="15112" width="18.5703125" style="1158" customWidth="1"/>
    <col min="15113" max="15113" width="14.42578125" style="1158" customWidth="1"/>
    <col min="15114" max="15114" width="13.7109375" style="1158" customWidth="1"/>
    <col min="15115" max="15115" width="10.140625" style="1158" customWidth="1"/>
    <col min="15116" max="15116" width="4.42578125" style="1158" customWidth="1"/>
    <col min="15117" max="15117" width="24" style="1158" customWidth="1"/>
    <col min="15118" max="15118" width="13.140625" style="1158" customWidth="1"/>
    <col min="15119" max="15119" width="13" style="1158" customWidth="1"/>
    <col min="15120" max="15120" width="10.42578125" style="1158" customWidth="1"/>
    <col min="15121" max="15356" width="9.140625" style="1158"/>
    <col min="15357" max="15357" width="5" style="1158" customWidth="1"/>
    <col min="15358" max="15358" width="17.7109375" style="1158" customWidth="1"/>
    <col min="15359" max="15359" width="13.85546875" style="1158" customWidth="1"/>
    <col min="15360" max="15360" width="13.140625" style="1158" customWidth="1"/>
    <col min="15361" max="15361" width="12.28515625" style="1158" customWidth="1"/>
    <col min="15362" max="15362" width="3" style="1158" customWidth="1"/>
    <col min="15363" max="15363" width="20.28515625" style="1158" customWidth="1"/>
    <col min="15364" max="15364" width="12.5703125" style="1158" customWidth="1"/>
    <col min="15365" max="15365" width="11.7109375" style="1158" customWidth="1"/>
    <col min="15366" max="15366" width="9.140625" style="1158"/>
    <col min="15367" max="15367" width="2.85546875" style="1158" customWidth="1"/>
    <col min="15368" max="15368" width="18.5703125" style="1158" customWidth="1"/>
    <col min="15369" max="15369" width="14.42578125" style="1158" customWidth="1"/>
    <col min="15370" max="15370" width="13.7109375" style="1158" customWidth="1"/>
    <col min="15371" max="15371" width="10.140625" style="1158" customWidth="1"/>
    <col min="15372" max="15372" width="4.42578125" style="1158" customWidth="1"/>
    <col min="15373" max="15373" width="24" style="1158" customWidth="1"/>
    <col min="15374" max="15374" width="13.140625" style="1158" customWidth="1"/>
    <col min="15375" max="15375" width="13" style="1158" customWidth="1"/>
    <col min="15376" max="15376" width="10.42578125" style="1158" customWidth="1"/>
    <col min="15377" max="15612" width="9.140625" style="1158"/>
    <col min="15613" max="15613" width="5" style="1158" customWidth="1"/>
    <col min="15614" max="15614" width="17.7109375" style="1158" customWidth="1"/>
    <col min="15615" max="15615" width="13.85546875" style="1158" customWidth="1"/>
    <col min="15616" max="15616" width="13.140625" style="1158" customWidth="1"/>
    <col min="15617" max="15617" width="12.28515625" style="1158" customWidth="1"/>
    <col min="15618" max="15618" width="3" style="1158" customWidth="1"/>
    <col min="15619" max="15619" width="20.28515625" style="1158" customWidth="1"/>
    <col min="15620" max="15620" width="12.5703125" style="1158" customWidth="1"/>
    <col min="15621" max="15621" width="11.7109375" style="1158" customWidth="1"/>
    <col min="15622" max="15622" width="9.140625" style="1158"/>
    <col min="15623" max="15623" width="2.85546875" style="1158" customWidth="1"/>
    <col min="15624" max="15624" width="18.5703125" style="1158" customWidth="1"/>
    <col min="15625" max="15625" width="14.42578125" style="1158" customWidth="1"/>
    <col min="15626" max="15626" width="13.7109375" style="1158" customWidth="1"/>
    <col min="15627" max="15627" width="10.140625" style="1158" customWidth="1"/>
    <col min="15628" max="15628" width="4.42578125" style="1158" customWidth="1"/>
    <col min="15629" max="15629" width="24" style="1158" customWidth="1"/>
    <col min="15630" max="15630" width="13.140625" style="1158" customWidth="1"/>
    <col min="15631" max="15631" width="13" style="1158" customWidth="1"/>
    <col min="15632" max="15632" width="10.42578125" style="1158" customWidth="1"/>
    <col min="15633" max="15868" width="9.140625" style="1158"/>
    <col min="15869" max="15869" width="5" style="1158" customWidth="1"/>
    <col min="15870" max="15870" width="17.7109375" style="1158" customWidth="1"/>
    <col min="15871" max="15871" width="13.85546875" style="1158" customWidth="1"/>
    <col min="15872" max="15872" width="13.140625" style="1158" customWidth="1"/>
    <col min="15873" max="15873" width="12.28515625" style="1158" customWidth="1"/>
    <col min="15874" max="15874" width="3" style="1158" customWidth="1"/>
    <col min="15875" max="15875" width="20.28515625" style="1158" customWidth="1"/>
    <col min="15876" max="15876" width="12.5703125" style="1158" customWidth="1"/>
    <col min="15877" max="15877" width="11.7109375" style="1158" customWidth="1"/>
    <col min="15878" max="15878" width="9.140625" style="1158"/>
    <col min="15879" max="15879" width="2.85546875" style="1158" customWidth="1"/>
    <col min="15880" max="15880" width="18.5703125" style="1158" customWidth="1"/>
    <col min="15881" max="15881" width="14.42578125" style="1158" customWidth="1"/>
    <col min="15882" max="15882" width="13.7109375" style="1158" customWidth="1"/>
    <col min="15883" max="15883" width="10.140625" style="1158" customWidth="1"/>
    <col min="15884" max="15884" width="4.42578125" style="1158" customWidth="1"/>
    <col min="15885" max="15885" width="24" style="1158" customWidth="1"/>
    <col min="15886" max="15886" width="13.140625" style="1158" customWidth="1"/>
    <col min="15887" max="15887" width="13" style="1158" customWidth="1"/>
    <col min="15888" max="15888" width="10.42578125" style="1158" customWidth="1"/>
    <col min="15889" max="16124" width="9.140625" style="1158"/>
    <col min="16125" max="16125" width="5" style="1158" customWidth="1"/>
    <col min="16126" max="16126" width="17.7109375" style="1158" customWidth="1"/>
    <col min="16127" max="16127" width="13.85546875" style="1158" customWidth="1"/>
    <col min="16128" max="16128" width="13.140625" style="1158" customWidth="1"/>
    <col min="16129" max="16129" width="12.28515625" style="1158" customWidth="1"/>
    <col min="16130" max="16130" width="3" style="1158" customWidth="1"/>
    <col min="16131" max="16131" width="20.28515625" style="1158" customWidth="1"/>
    <col min="16132" max="16132" width="12.5703125" style="1158" customWidth="1"/>
    <col min="16133" max="16133" width="11.7109375" style="1158" customWidth="1"/>
    <col min="16134" max="16134" width="9.140625" style="1158"/>
    <col min="16135" max="16135" width="2.85546875" style="1158" customWidth="1"/>
    <col min="16136" max="16136" width="18.5703125" style="1158" customWidth="1"/>
    <col min="16137" max="16137" width="14.42578125" style="1158" customWidth="1"/>
    <col min="16138" max="16138" width="13.7109375" style="1158" customWidth="1"/>
    <col min="16139" max="16139" width="10.140625" style="1158" customWidth="1"/>
    <col min="16140" max="16140" width="4.42578125" style="1158" customWidth="1"/>
    <col min="16141" max="16141" width="24" style="1158" customWidth="1"/>
    <col min="16142" max="16142" width="13.140625" style="1158" customWidth="1"/>
    <col min="16143" max="16143" width="13" style="1158" customWidth="1"/>
    <col min="16144" max="16144" width="10.42578125" style="1158" customWidth="1"/>
    <col min="16145" max="16384" width="9.140625" style="1158"/>
  </cols>
  <sheetData>
    <row r="1" spans="1:24" ht="18.75">
      <c r="A1" s="587" t="s">
        <v>304</v>
      </c>
    </row>
    <row r="2" spans="1:24" ht="28.5" customHeight="1">
      <c r="A2" s="1424" t="s">
        <v>485</v>
      </c>
      <c r="B2" s="1424"/>
      <c r="C2" s="1424"/>
      <c r="D2" s="1424"/>
      <c r="E2" s="1424"/>
      <c r="F2" s="1424"/>
      <c r="G2" s="1424"/>
      <c r="H2" s="1424"/>
      <c r="I2" s="1424"/>
      <c r="J2" s="1424"/>
      <c r="K2" s="1424"/>
      <c r="L2" s="1424"/>
      <c r="M2" s="1424"/>
      <c r="N2" s="1424"/>
      <c r="O2" s="1424"/>
      <c r="P2" s="1424"/>
      <c r="Q2" s="1424"/>
      <c r="R2" s="1424"/>
      <c r="S2" s="1424"/>
      <c r="T2" s="1424"/>
      <c r="U2" s="1424"/>
      <c r="V2" s="1424"/>
      <c r="W2" s="1424"/>
      <c r="X2" s="1424"/>
    </row>
    <row r="3" spans="1:24" ht="15.75" customHeight="1">
      <c r="A3" s="1425" t="s">
        <v>481</v>
      </c>
      <c r="B3" s="1425"/>
      <c r="C3" s="1425"/>
      <c r="D3" s="1425"/>
      <c r="E3" s="1425"/>
      <c r="F3" s="1425"/>
      <c r="P3" s="589"/>
    </row>
    <row r="4" spans="1:24" ht="4.5" customHeight="1">
      <c r="A4" s="590"/>
      <c r="B4" s="590"/>
      <c r="C4" s="588"/>
      <c r="D4" s="588"/>
    </row>
    <row r="5" spans="1:24" ht="15.75" thickBot="1">
      <c r="A5" s="591" t="s">
        <v>179</v>
      </c>
      <c r="B5" s="1426" t="s">
        <v>180</v>
      </c>
      <c r="C5" s="1426"/>
      <c r="D5" s="592"/>
      <c r="E5" s="592"/>
      <c r="F5" s="591" t="s">
        <v>181</v>
      </c>
      <c r="G5" s="593" t="s">
        <v>182</v>
      </c>
      <c r="H5" s="954"/>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55" t="s">
        <v>189</v>
      </c>
      <c r="I6" s="628" t="s">
        <v>190</v>
      </c>
      <c r="K6" s="596" t="s">
        <v>187</v>
      </c>
      <c r="L6" s="597" t="s">
        <v>188</v>
      </c>
      <c r="M6" s="598" t="s">
        <v>191</v>
      </c>
      <c r="N6" s="628" t="s">
        <v>190</v>
      </c>
      <c r="P6" s="600" t="s">
        <v>187</v>
      </c>
      <c r="Q6" s="601" t="s">
        <v>188</v>
      </c>
      <c r="R6" s="602" t="s">
        <v>191</v>
      </c>
      <c r="S6" s="654" t="s">
        <v>190</v>
      </c>
    </row>
    <row r="7" spans="1:24" ht="15.75">
      <c r="A7" s="745" t="s">
        <v>192</v>
      </c>
      <c r="B7" s="603">
        <v>2054.06</v>
      </c>
      <c r="C7" s="603">
        <v>3249</v>
      </c>
      <c r="D7" s="882">
        <v>2.3209429035345321</v>
      </c>
      <c r="F7" s="745" t="s">
        <v>192</v>
      </c>
      <c r="G7" s="603">
        <v>290.767</v>
      </c>
      <c r="H7" s="603">
        <v>1281</v>
      </c>
      <c r="I7" s="882">
        <v>3.0440112645386876</v>
      </c>
      <c r="K7" s="745" t="s">
        <v>192</v>
      </c>
      <c r="L7" s="603">
        <v>52304.078999999998</v>
      </c>
      <c r="M7" s="603">
        <v>13448.474</v>
      </c>
      <c r="N7" s="733">
        <f>L7/M7</f>
        <v>3.8892203680506796</v>
      </c>
      <c r="P7" s="745" t="s">
        <v>195</v>
      </c>
      <c r="Q7" s="603">
        <v>8397.8529999999992</v>
      </c>
      <c r="R7" s="603">
        <v>2620.3409999999999</v>
      </c>
      <c r="S7" s="733">
        <f t="shared" ref="S7:S25" si="0">Q7/R7</f>
        <v>3.2048702821503001</v>
      </c>
    </row>
    <row r="8" spans="1:24" ht="16.5" thickBot="1">
      <c r="A8" s="604" t="s">
        <v>202</v>
      </c>
      <c r="B8" s="605">
        <v>788.70500000000004</v>
      </c>
      <c r="C8" s="605">
        <v>584</v>
      </c>
      <c r="D8" s="865">
        <v>2.3874901997584375</v>
      </c>
      <c r="F8" s="604" t="s">
        <v>194</v>
      </c>
      <c r="G8" s="605" t="s">
        <v>482</v>
      </c>
      <c r="H8" s="605">
        <v>1118</v>
      </c>
      <c r="I8" s="865" t="s">
        <v>482</v>
      </c>
      <c r="K8" s="604" t="s">
        <v>195</v>
      </c>
      <c r="L8" s="605">
        <v>26551.366999999998</v>
      </c>
      <c r="M8" s="605">
        <v>7446.3609999999999</v>
      </c>
      <c r="N8" s="652">
        <f t="shared" ref="N8:N25" si="1">L8/M8</f>
        <v>3.5656835600637677</v>
      </c>
      <c r="P8" s="604" t="s">
        <v>193</v>
      </c>
      <c r="Q8" s="605">
        <v>9011.5020000000004</v>
      </c>
      <c r="R8" s="605">
        <v>2298.9969999999998</v>
      </c>
      <c r="S8" s="652">
        <f t="shared" si="0"/>
        <v>3.919753701287997</v>
      </c>
    </row>
    <row r="9" spans="1:24" ht="16.5" thickBot="1">
      <c r="A9" s="604" t="s">
        <v>355</v>
      </c>
      <c r="B9" s="605">
        <v>412.339</v>
      </c>
      <c r="C9" s="605">
        <v>283</v>
      </c>
      <c r="D9" s="865">
        <v>2.1429002032002744</v>
      </c>
      <c r="F9" s="957" t="s">
        <v>323</v>
      </c>
      <c r="G9" s="608" t="s">
        <v>482</v>
      </c>
      <c r="H9" s="608">
        <v>1870</v>
      </c>
      <c r="I9" s="958" t="s">
        <v>482</v>
      </c>
      <c r="K9" s="604" t="s">
        <v>437</v>
      </c>
      <c r="L9" s="605">
        <v>14424.432000000001</v>
      </c>
      <c r="M9" s="605">
        <v>4569.9350000000004</v>
      </c>
      <c r="N9" s="652">
        <f t="shared" si="1"/>
        <v>3.1563757471386351</v>
      </c>
      <c r="P9" s="604" t="s">
        <v>194</v>
      </c>
      <c r="Q9" s="605">
        <v>5790.08</v>
      </c>
      <c r="R9" s="605">
        <v>1575.421</v>
      </c>
      <c r="S9" s="652">
        <f t="shared" si="0"/>
        <v>3.675258867312293</v>
      </c>
    </row>
    <row r="10" spans="1:24" ht="15.75">
      <c r="A10" s="604" t="s">
        <v>204</v>
      </c>
      <c r="B10" s="605">
        <v>453.24799999999999</v>
      </c>
      <c r="C10" s="605">
        <v>295</v>
      </c>
      <c r="D10" s="865">
        <v>2.3716975307026953</v>
      </c>
      <c r="H10" s="1158"/>
      <c r="K10" s="604" t="s">
        <v>194</v>
      </c>
      <c r="L10" s="605">
        <v>13276.67</v>
      </c>
      <c r="M10" s="605">
        <v>3395.1930000000002</v>
      </c>
      <c r="N10" s="652">
        <f t="shared" si="1"/>
        <v>3.9104316013846634</v>
      </c>
      <c r="P10" s="604" t="s">
        <v>437</v>
      </c>
      <c r="Q10" s="605">
        <v>3967.2020000000002</v>
      </c>
      <c r="R10" s="605">
        <v>1440.836</v>
      </c>
      <c r="S10" s="652">
        <f t="shared" si="0"/>
        <v>2.7534028855470019</v>
      </c>
    </row>
    <row r="11" spans="1:24" ht="15.75">
      <c r="A11" s="604" t="s">
        <v>205</v>
      </c>
      <c r="B11" s="605">
        <v>340.94299999999998</v>
      </c>
      <c r="C11" s="605">
        <v>233</v>
      </c>
      <c r="D11" s="865">
        <v>2.2912836021505378</v>
      </c>
      <c r="F11" s="1158" t="s">
        <v>483</v>
      </c>
      <c r="K11" s="604" t="s">
        <v>201</v>
      </c>
      <c r="L11" s="605">
        <v>10568.204</v>
      </c>
      <c r="M11" s="605">
        <v>2173.819</v>
      </c>
      <c r="N11" s="652">
        <f t="shared" si="1"/>
        <v>4.8615841521304208</v>
      </c>
      <c r="P11" s="604" t="s">
        <v>199</v>
      </c>
      <c r="Q11" s="605">
        <v>8031.3090000000002</v>
      </c>
      <c r="R11" s="605">
        <v>1425.2339999999999</v>
      </c>
      <c r="S11" s="652">
        <f t="shared" si="0"/>
        <v>5.6350809761765444</v>
      </c>
    </row>
    <row r="12" spans="1:24" ht="15.75">
      <c r="A12" s="604" t="s">
        <v>200</v>
      </c>
      <c r="B12" s="605">
        <v>213.54400000000001</v>
      </c>
      <c r="C12" s="605">
        <v>309</v>
      </c>
      <c r="D12" s="865">
        <v>2.8847161808013402</v>
      </c>
      <c r="H12" s="1158"/>
      <c r="K12" s="604" t="s">
        <v>202</v>
      </c>
      <c r="L12" s="605">
        <v>7226.0609999999997</v>
      </c>
      <c r="M12" s="605">
        <v>1955.0730000000001</v>
      </c>
      <c r="N12" s="652">
        <f t="shared" si="1"/>
        <v>3.6960568735796562</v>
      </c>
      <c r="P12" s="604" t="s">
        <v>196</v>
      </c>
      <c r="Q12" s="605">
        <v>4443.308</v>
      </c>
      <c r="R12" s="605">
        <v>1082.1759999999999</v>
      </c>
      <c r="S12" s="652">
        <f t="shared" si="0"/>
        <v>4.105901443018511</v>
      </c>
    </row>
    <row r="13" spans="1:24" ht="16.5" thickBot="1">
      <c r="A13" s="604" t="s">
        <v>198</v>
      </c>
      <c r="B13" s="605">
        <v>137.83199999999999</v>
      </c>
      <c r="C13" s="605">
        <v>381</v>
      </c>
      <c r="D13" s="865">
        <v>2.6096143287199198</v>
      </c>
      <c r="H13" s="1158"/>
      <c r="K13" s="604" t="s">
        <v>197</v>
      </c>
      <c r="L13" s="605">
        <v>5718.0119999999997</v>
      </c>
      <c r="M13" s="605">
        <v>1453.5219999999999</v>
      </c>
      <c r="N13" s="652">
        <f t="shared" si="1"/>
        <v>3.933901241260882</v>
      </c>
      <c r="P13" s="604" t="s">
        <v>201</v>
      </c>
      <c r="Q13" s="605">
        <v>2865.31</v>
      </c>
      <c r="R13" s="605">
        <v>765.30799999999999</v>
      </c>
      <c r="S13" s="652">
        <f t="shared" si="0"/>
        <v>3.7439958813967711</v>
      </c>
    </row>
    <row r="14" spans="1:24" ht="16.5" thickBot="1">
      <c r="A14" s="1161" t="s">
        <v>323</v>
      </c>
      <c r="B14" s="1519">
        <v>5509.3249999999998</v>
      </c>
      <c r="C14" s="1520">
        <v>6539</v>
      </c>
      <c r="D14" s="1160">
        <v>2.7555470305968215</v>
      </c>
      <c r="K14" s="604" t="s">
        <v>209</v>
      </c>
      <c r="L14" s="605">
        <v>3581.6559999999999</v>
      </c>
      <c r="M14" s="605">
        <v>1138.5740000000001</v>
      </c>
      <c r="N14" s="652">
        <f t="shared" si="1"/>
        <v>3.1457384412431688</v>
      </c>
      <c r="P14" s="604" t="s">
        <v>192</v>
      </c>
      <c r="Q14" s="605">
        <v>2432.6489999999999</v>
      </c>
      <c r="R14" s="605">
        <v>720.57299999999998</v>
      </c>
      <c r="S14" s="652">
        <f t="shared" si="0"/>
        <v>3.3759924393503504</v>
      </c>
    </row>
    <row r="15" spans="1:24" ht="15.75">
      <c r="E15" s="836"/>
      <c r="K15" s="604" t="s">
        <v>199</v>
      </c>
      <c r="L15" s="605">
        <v>6554.4639999999999</v>
      </c>
      <c r="M15" s="605">
        <v>1013.6130000000001</v>
      </c>
      <c r="N15" s="652">
        <f t="shared" si="1"/>
        <v>6.4664364012695179</v>
      </c>
      <c r="P15" s="604" t="s">
        <v>342</v>
      </c>
      <c r="Q15" s="605">
        <v>2473.6819999999998</v>
      </c>
      <c r="R15" s="605">
        <v>666.98900000000003</v>
      </c>
      <c r="S15" s="652">
        <f t="shared" si="0"/>
        <v>3.7087298291276163</v>
      </c>
    </row>
    <row r="16" spans="1:24" ht="15.75">
      <c r="E16" s="661"/>
      <c r="K16" s="604" t="s">
        <v>356</v>
      </c>
      <c r="L16" s="605">
        <v>5243.2209999999995</v>
      </c>
      <c r="M16" s="605">
        <v>1006.439</v>
      </c>
      <c r="N16" s="652">
        <f t="shared" si="1"/>
        <v>5.2096758968998618</v>
      </c>
      <c r="P16" s="604" t="s">
        <v>209</v>
      </c>
      <c r="Q16" s="605">
        <v>1658.617</v>
      </c>
      <c r="R16" s="605">
        <v>641.22799999999995</v>
      </c>
      <c r="S16" s="652">
        <f t="shared" si="0"/>
        <v>2.5866259739125552</v>
      </c>
    </row>
    <row r="17" spans="1:19" ht="15.75">
      <c r="K17" s="604" t="s">
        <v>206</v>
      </c>
      <c r="L17" s="605">
        <v>3857.0990000000002</v>
      </c>
      <c r="M17" s="605">
        <v>952.59400000000005</v>
      </c>
      <c r="N17" s="652">
        <f t="shared" si="1"/>
        <v>4.0490481779225984</v>
      </c>
      <c r="P17" s="604" t="s">
        <v>202</v>
      </c>
      <c r="Q17" s="605">
        <v>1593.4559999999999</v>
      </c>
      <c r="R17" s="605">
        <v>431.55</v>
      </c>
      <c r="S17" s="652">
        <f t="shared" si="0"/>
        <v>3.6924018074383036</v>
      </c>
    </row>
    <row r="18" spans="1:19" ht="15.75">
      <c r="K18" s="604" t="s">
        <v>193</v>
      </c>
      <c r="L18" s="605">
        <v>3745.8389999999999</v>
      </c>
      <c r="M18" s="605">
        <v>826.81399999999996</v>
      </c>
      <c r="N18" s="652">
        <f t="shared" si="1"/>
        <v>4.5304494118386964</v>
      </c>
      <c r="P18" s="604" t="s">
        <v>203</v>
      </c>
      <c r="Q18" s="605">
        <v>635.95899999999995</v>
      </c>
      <c r="R18" s="605">
        <v>425.21499999999997</v>
      </c>
      <c r="S18" s="652">
        <f t="shared" si="0"/>
        <v>1.4956175111414225</v>
      </c>
    </row>
    <row r="19" spans="1:19" ht="15.75">
      <c r="K19" s="604" t="s">
        <v>200</v>
      </c>
      <c r="L19" s="605">
        <v>2200.1689999999999</v>
      </c>
      <c r="M19" s="605">
        <v>763.93</v>
      </c>
      <c r="N19" s="652">
        <f t="shared" si="1"/>
        <v>2.8800662364352756</v>
      </c>
      <c r="P19" s="604" t="s">
        <v>208</v>
      </c>
      <c r="Q19" s="605">
        <v>1096.877</v>
      </c>
      <c r="R19" s="605">
        <v>383.79500000000002</v>
      </c>
      <c r="S19" s="652">
        <f t="shared" si="0"/>
        <v>2.8579762633697676</v>
      </c>
    </row>
    <row r="20" spans="1:19" ht="15.75">
      <c r="K20" s="604" t="s">
        <v>357</v>
      </c>
      <c r="L20" s="605">
        <v>2151.4969999999998</v>
      </c>
      <c r="M20" s="605">
        <v>664.69399999999996</v>
      </c>
      <c r="N20" s="652">
        <f t="shared" si="1"/>
        <v>3.236823260026418</v>
      </c>
      <c r="P20" s="604" t="s">
        <v>484</v>
      </c>
      <c r="Q20" s="605">
        <v>299.36500000000001</v>
      </c>
      <c r="R20" s="605">
        <v>338.12700000000001</v>
      </c>
      <c r="S20" s="652">
        <f t="shared" si="0"/>
        <v>0.88536260044302884</v>
      </c>
    </row>
    <row r="21" spans="1:19" ht="15.75">
      <c r="K21" s="604" t="s">
        <v>207</v>
      </c>
      <c r="L21" s="605">
        <v>2114.1260000000002</v>
      </c>
      <c r="M21" s="605">
        <v>490.06099999999998</v>
      </c>
      <c r="N21" s="652">
        <f t="shared" si="1"/>
        <v>4.3140058074402985</v>
      </c>
      <c r="P21" s="604" t="s">
        <v>205</v>
      </c>
      <c r="Q21" s="605">
        <v>749.72799999999995</v>
      </c>
      <c r="R21" s="605">
        <v>253.30799999999999</v>
      </c>
      <c r="S21" s="652">
        <f t="shared" si="0"/>
        <v>2.9597486064395913</v>
      </c>
    </row>
    <row r="22" spans="1:19" ht="15.75">
      <c r="H22" s="1158"/>
      <c r="K22" s="604" t="s">
        <v>210</v>
      </c>
      <c r="L22" s="605">
        <v>1004.4880000000001</v>
      </c>
      <c r="M22" s="605">
        <v>402.76600000000002</v>
      </c>
      <c r="N22" s="652">
        <f t="shared" si="1"/>
        <v>2.4939741686239651</v>
      </c>
      <c r="P22" s="604" t="s">
        <v>213</v>
      </c>
      <c r="Q22" s="605">
        <v>637.76499999999999</v>
      </c>
      <c r="R22" s="605">
        <v>246.536</v>
      </c>
      <c r="S22" s="652">
        <f t="shared" si="0"/>
        <v>2.5869041438167244</v>
      </c>
    </row>
    <row r="23" spans="1:19" ht="15.75">
      <c r="H23" s="1158"/>
      <c r="K23" s="604" t="s">
        <v>198</v>
      </c>
      <c r="L23" s="605">
        <v>983.899</v>
      </c>
      <c r="M23" s="605">
        <v>394.15499999999997</v>
      </c>
      <c r="N23" s="652">
        <f t="shared" si="1"/>
        <v>2.4962235668709014</v>
      </c>
      <c r="P23" s="604" t="s">
        <v>206</v>
      </c>
      <c r="Q23" s="605">
        <v>829.87599999999998</v>
      </c>
      <c r="R23" s="605">
        <v>231.69800000000001</v>
      </c>
      <c r="S23" s="652">
        <f t="shared" si="0"/>
        <v>3.5817141278733522</v>
      </c>
    </row>
    <row r="24" spans="1:19" ht="16.5" thickBot="1">
      <c r="H24" s="1158"/>
      <c r="K24" s="604" t="s">
        <v>196</v>
      </c>
      <c r="L24" s="605">
        <v>1296.5029999999999</v>
      </c>
      <c r="M24" s="605">
        <v>282.77199999999999</v>
      </c>
      <c r="N24" s="652">
        <f t="shared" si="1"/>
        <v>4.5849765889126219</v>
      </c>
      <c r="P24" s="604" t="s">
        <v>211</v>
      </c>
      <c r="Q24" s="605">
        <v>742.96</v>
      </c>
      <c r="R24" s="605">
        <v>228.345</v>
      </c>
      <c r="S24" s="652">
        <f t="shared" si="0"/>
        <v>3.2536731699840158</v>
      </c>
    </row>
    <row r="25" spans="1:19" ht="16.5" thickBot="1">
      <c r="H25" s="1158"/>
      <c r="K25" s="957" t="s">
        <v>323</v>
      </c>
      <c r="L25" s="608">
        <v>167830.245</v>
      </c>
      <c r="M25" s="608">
        <v>43743.095999999998</v>
      </c>
      <c r="N25" s="732">
        <f t="shared" si="1"/>
        <v>3.8367253428975396</v>
      </c>
      <c r="P25" s="957" t="s">
        <v>323</v>
      </c>
      <c r="Q25" s="608">
        <v>61572.675999999999</v>
      </c>
      <c r="R25" s="608">
        <v>17698.072</v>
      </c>
      <c r="S25" s="732">
        <f t="shared" si="0"/>
        <v>3.4790612220359369</v>
      </c>
    </row>
    <row r="26" spans="1:19">
      <c r="H26" s="1158"/>
    </row>
    <row r="27" spans="1:19">
      <c r="A27" s="1521" t="s">
        <v>488</v>
      </c>
      <c r="H27" s="1158"/>
    </row>
    <row r="28" spans="1:19">
      <c r="H28" s="1158"/>
    </row>
    <row r="29" spans="1:19">
      <c r="H29" s="1158"/>
    </row>
    <row r="30" spans="1:19">
      <c r="H30" s="1158"/>
    </row>
    <row r="31" spans="1:19">
      <c r="H31" s="1158"/>
    </row>
    <row r="32" spans="1:19">
      <c r="H32" s="1158"/>
    </row>
    <row r="33" spans="8:8">
      <c r="H33" s="1158"/>
    </row>
    <row r="34" spans="8:8">
      <c r="H34" s="1158"/>
    </row>
    <row r="35" spans="8:8">
      <c r="H35" s="1158"/>
    </row>
    <row r="36" spans="8:8">
      <c r="H36" s="1158"/>
    </row>
    <row r="37" spans="8:8" ht="17.25" customHeight="1">
      <c r="H37" s="1158"/>
    </row>
    <row r="38" spans="8:8">
      <c r="H38" s="1158"/>
    </row>
    <row r="39" spans="8:8">
      <c r="H39" s="1158"/>
    </row>
    <row r="40" spans="8:8">
      <c r="H40" s="1158"/>
    </row>
    <row r="41" spans="8:8">
      <c r="H41" s="1158"/>
    </row>
    <row r="42" spans="8:8" ht="14.25" customHeight="1">
      <c r="H42" s="1158"/>
    </row>
    <row r="43" spans="8:8">
      <c r="H43" s="1158"/>
    </row>
    <row r="44" spans="8:8">
      <c r="H44" s="1158"/>
    </row>
    <row r="45" spans="8:8">
      <c r="H45" s="1158"/>
    </row>
    <row r="46" spans="8:8">
      <c r="H46" s="1158"/>
    </row>
    <row r="47" spans="8:8">
      <c r="H47" s="1158"/>
    </row>
    <row r="48" spans="8:8" ht="14.25" customHeight="1">
      <c r="H48" s="1158"/>
    </row>
    <row r="49" spans="8:8">
      <c r="H49" s="1158"/>
    </row>
    <row r="50" spans="8:8">
      <c r="H50" s="1158"/>
    </row>
    <row r="51" spans="8:8">
      <c r="H51" s="1158"/>
    </row>
    <row r="52" spans="8:8">
      <c r="H52" s="1158"/>
    </row>
    <row r="53" spans="8:8">
      <c r="H53" s="1158"/>
    </row>
    <row r="54" spans="8:8">
      <c r="H54" s="1158"/>
    </row>
    <row r="55" spans="8:8">
      <c r="H55" s="1158"/>
    </row>
    <row r="56" spans="8:8">
      <c r="H56" s="1158"/>
    </row>
    <row r="57" spans="8:8">
      <c r="H57" s="1158"/>
    </row>
    <row r="58" spans="8:8">
      <c r="H58" s="1158"/>
    </row>
    <row r="59" spans="8:8">
      <c r="H59" s="1158"/>
    </row>
    <row r="60" spans="8:8">
      <c r="H60" s="1158"/>
    </row>
    <row r="61" spans="8:8">
      <c r="H61" s="1158"/>
    </row>
    <row r="62" spans="8:8">
      <c r="H62" s="1158"/>
    </row>
    <row r="63" spans="8:8">
      <c r="H63" s="1158"/>
    </row>
    <row r="64" spans="8:8">
      <c r="H64" s="1158"/>
    </row>
    <row r="65" spans="8:8">
      <c r="H65" s="1158"/>
    </row>
    <row r="66" spans="8:8">
      <c r="H66" s="1158"/>
    </row>
    <row r="67" spans="8:8">
      <c r="H67" s="1158"/>
    </row>
    <row r="68" spans="8:8">
      <c r="H68" s="1158"/>
    </row>
    <row r="69" spans="8:8">
      <c r="H69" s="1158"/>
    </row>
    <row r="70" spans="8:8">
      <c r="H70" s="1158"/>
    </row>
    <row r="71" spans="8:8">
      <c r="H71" s="1158"/>
    </row>
    <row r="72" spans="8:8">
      <c r="H72" s="1158"/>
    </row>
    <row r="73" spans="8:8">
      <c r="H73" s="1158"/>
    </row>
    <row r="74" spans="8:8">
      <c r="H74" s="1158"/>
    </row>
    <row r="75" spans="8:8">
      <c r="H75" s="1158"/>
    </row>
    <row r="76" spans="8:8">
      <c r="H76" s="1158"/>
    </row>
    <row r="77" spans="8:8">
      <c r="H77" s="1158"/>
    </row>
    <row r="78" spans="8:8">
      <c r="H78" s="1158"/>
    </row>
    <row r="79" spans="8:8">
      <c r="H79" s="1158"/>
    </row>
    <row r="80" spans="8:8">
      <c r="H80" s="1158"/>
    </row>
    <row r="81" spans="8:8">
      <c r="H81" s="1158"/>
    </row>
    <row r="82" spans="8:8">
      <c r="H82" s="1158"/>
    </row>
    <row r="83" spans="8:8">
      <c r="H83" s="1158"/>
    </row>
    <row r="84" spans="8:8">
      <c r="H84" s="1158"/>
    </row>
    <row r="85" spans="8:8">
      <c r="H85" s="1158"/>
    </row>
    <row r="86" spans="8:8">
      <c r="H86" s="1158"/>
    </row>
    <row r="87" spans="8:8">
      <c r="H87" s="1158"/>
    </row>
    <row r="88" spans="8:8">
      <c r="H88" s="1158"/>
    </row>
    <row r="89" spans="8:8">
      <c r="H89" s="1158"/>
    </row>
    <row r="90" spans="8:8">
      <c r="H90" s="1158"/>
    </row>
    <row r="91" spans="8:8">
      <c r="H91" s="1158"/>
    </row>
    <row r="92" spans="8:8">
      <c r="H92" s="1158"/>
    </row>
    <row r="93" spans="8:8">
      <c r="H93" s="1158"/>
    </row>
    <row r="94" spans="8:8">
      <c r="H94" s="1158"/>
    </row>
    <row r="95" spans="8:8">
      <c r="H95" s="1158"/>
    </row>
    <row r="96" spans="8:8">
      <c r="H96" s="1158"/>
    </row>
    <row r="97" spans="8:8">
      <c r="H97" s="1158"/>
    </row>
    <row r="98" spans="8:8">
      <c r="H98" s="1158"/>
    </row>
    <row r="99" spans="8:8">
      <c r="H99" s="1158"/>
    </row>
    <row r="100" spans="8:8">
      <c r="H100" s="1158"/>
    </row>
    <row r="101" spans="8:8">
      <c r="H101" s="1158"/>
    </row>
    <row r="102" spans="8:8">
      <c r="H102" s="1158"/>
    </row>
    <row r="103" spans="8:8">
      <c r="H103" s="1158"/>
    </row>
    <row r="104" spans="8:8">
      <c r="H104" s="1158"/>
    </row>
    <row r="105" spans="8:8">
      <c r="H105" s="1158"/>
    </row>
    <row r="106" spans="8:8">
      <c r="H106" s="1158"/>
    </row>
    <row r="107" spans="8:8">
      <c r="H107" s="1158"/>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22"/>
  <sheetViews>
    <sheetView zoomScaleNormal="100" workbookViewId="0">
      <selection activeCell="D30" sqref="D30"/>
    </sheetView>
  </sheetViews>
  <sheetFormatPr defaultRowHeight="12.75"/>
  <cols>
    <col min="1" max="1" width="16.85546875" style="1158" customWidth="1"/>
    <col min="2" max="2" width="12.28515625" style="1158" bestFit="1" customWidth="1"/>
    <col min="3" max="3" width="10.140625" style="1158" customWidth="1"/>
    <col min="4" max="4" width="9.140625" style="1158"/>
    <col min="5" max="5" width="6" style="1158" customWidth="1"/>
    <col min="6" max="6" width="16.7109375" style="1158" customWidth="1"/>
    <col min="7" max="7" width="11.28515625" style="1158" customWidth="1"/>
    <col min="8" max="8" width="10.42578125" style="1158" customWidth="1"/>
    <col min="9" max="9" width="9.140625" style="1158"/>
    <col min="10" max="10" width="3.5703125" style="1158" customWidth="1"/>
    <col min="11" max="11" width="18" style="1158" customWidth="1"/>
    <col min="12" max="12" width="11.7109375" style="1158" customWidth="1"/>
    <col min="13" max="13" width="12.28515625" style="1158" customWidth="1"/>
    <col min="14" max="14" width="10.42578125" style="1158" customWidth="1"/>
    <col min="15" max="15" width="3.85546875" style="1158" customWidth="1"/>
    <col min="16" max="16" width="22.5703125" style="1158" customWidth="1"/>
    <col min="17" max="17" width="11.28515625" style="1158" customWidth="1"/>
    <col min="18" max="18" width="10.28515625" style="1158" customWidth="1"/>
    <col min="19" max="19" width="10" style="1158" customWidth="1"/>
    <col min="20" max="255" width="9.140625" style="1158"/>
    <col min="256" max="256" width="4" style="1158" customWidth="1"/>
    <col min="257" max="257" width="15.140625" style="1158" customWidth="1"/>
    <col min="258" max="258" width="13.85546875" style="1158" customWidth="1"/>
    <col min="259" max="259" width="10.140625" style="1158" customWidth="1"/>
    <col min="260" max="260" width="9.140625" style="1158"/>
    <col min="261" max="261" width="3.42578125" style="1158" customWidth="1"/>
    <col min="262" max="262" width="19.5703125" style="1158" customWidth="1"/>
    <col min="263" max="263" width="12.28515625" style="1158" customWidth="1"/>
    <col min="264" max="264" width="10.42578125" style="1158" customWidth="1"/>
    <col min="265" max="265" width="9.140625" style="1158"/>
    <col min="266" max="266" width="3.5703125" style="1158" customWidth="1"/>
    <col min="267" max="267" width="16.42578125" style="1158" customWidth="1"/>
    <col min="268" max="268" width="11.7109375" style="1158" customWidth="1"/>
    <col min="269" max="269" width="10.140625" style="1158" customWidth="1"/>
    <col min="270" max="270" width="15.85546875" style="1158" customWidth="1"/>
    <col min="271" max="271" width="3.85546875" style="1158" customWidth="1"/>
    <col min="272" max="272" width="16.42578125" style="1158" customWidth="1"/>
    <col min="273" max="273" width="11.28515625" style="1158" customWidth="1"/>
    <col min="274" max="274" width="10.28515625" style="1158" customWidth="1"/>
    <col min="275" max="275" width="10" style="1158" customWidth="1"/>
    <col min="276" max="511" width="9.140625" style="1158"/>
    <col min="512" max="512" width="4" style="1158" customWidth="1"/>
    <col min="513" max="513" width="15.140625" style="1158" customWidth="1"/>
    <col min="514" max="514" width="13.85546875" style="1158" customWidth="1"/>
    <col min="515" max="515" width="10.140625" style="1158" customWidth="1"/>
    <col min="516" max="516" width="9.140625" style="1158"/>
    <col min="517" max="517" width="3.42578125" style="1158" customWidth="1"/>
    <col min="518" max="518" width="19.5703125" style="1158" customWidth="1"/>
    <col min="519" max="519" width="12.28515625" style="1158" customWidth="1"/>
    <col min="520" max="520" width="10.42578125" style="1158" customWidth="1"/>
    <col min="521" max="521" width="9.140625" style="1158"/>
    <col min="522" max="522" width="3.5703125" style="1158" customWidth="1"/>
    <col min="523" max="523" width="16.42578125" style="1158" customWidth="1"/>
    <col min="524" max="524" width="11.7109375" style="1158" customWidth="1"/>
    <col min="525" max="525" width="10.140625" style="1158" customWidth="1"/>
    <col min="526" max="526" width="15.85546875" style="1158" customWidth="1"/>
    <col min="527" max="527" width="3.85546875" style="1158" customWidth="1"/>
    <col min="528" max="528" width="16.42578125" style="1158" customWidth="1"/>
    <col min="529" max="529" width="11.28515625" style="1158" customWidth="1"/>
    <col min="530" max="530" width="10.28515625" style="1158" customWidth="1"/>
    <col min="531" max="531" width="10" style="1158" customWidth="1"/>
    <col min="532" max="767" width="9.140625" style="1158"/>
    <col min="768" max="768" width="4" style="1158" customWidth="1"/>
    <col min="769" max="769" width="15.140625" style="1158" customWidth="1"/>
    <col min="770" max="770" width="13.85546875" style="1158" customWidth="1"/>
    <col min="771" max="771" width="10.140625" style="1158" customWidth="1"/>
    <col min="772" max="772" width="9.140625" style="1158"/>
    <col min="773" max="773" width="3.42578125" style="1158" customWidth="1"/>
    <col min="774" max="774" width="19.5703125" style="1158" customWidth="1"/>
    <col min="775" max="775" width="12.28515625" style="1158" customWidth="1"/>
    <col min="776" max="776" width="10.42578125" style="1158" customWidth="1"/>
    <col min="777" max="777" width="9.140625" style="1158"/>
    <col min="778" max="778" width="3.5703125" style="1158" customWidth="1"/>
    <col min="779" max="779" width="16.42578125" style="1158" customWidth="1"/>
    <col min="780" max="780" width="11.7109375" style="1158" customWidth="1"/>
    <col min="781" max="781" width="10.140625" style="1158" customWidth="1"/>
    <col min="782" max="782" width="15.85546875" style="1158" customWidth="1"/>
    <col min="783" max="783" width="3.85546875" style="1158" customWidth="1"/>
    <col min="784" max="784" width="16.42578125" style="1158" customWidth="1"/>
    <col min="785" max="785" width="11.28515625" style="1158" customWidth="1"/>
    <col min="786" max="786" width="10.28515625" style="1158" customWidth="1"/>
    <col min="787" max="787" width="10" style="1158" customWidth="1"/>
    <col min="788" max="1023" width="9.140625" style="1158"/>
    <col min="1024" max="1024" width="4" style="1158" customWidth="1"/>
    <col min="1025" max="1025" width="15.140625" style="1158" customWidth="1"/>
    <col min="1026" max="1026" width="13.85546875" style="1158" customWidth="1"/>
    <col min="1027" max="1027" width="10.140625" style="1158" customWidth="1"/>
    <col min="1028" max="1028" width="9.140625" style="1158"/>
    <col min="1029" max="1029" width="3.42578125" style="1158" customWidth="1"/>
    <col min="1030" max="1030" width="19.5703125" style="1158" customWidth="1"/>
    <col min="1031" max="1031" width="12.28515625" style="1158" customWidth="1"/>
    <col min="1032" max="1032" width="10.42578125" style="1158" customWidth="1"/>
    <col min="1033" max="1033" width="9.140625" style="1158"/>
    <col min="1034" max="1034" width="3.5703125" style="1158" customWidth="1"/>
    <col min="1035" max="1035" width="16.42578125" style="1158" customWidth="1"/>
    <col min="1036" max="1036" width="11.7109375" style="1158" customWidth="1"/>
    <col min="1037" max="1037" width="10.140625" style="1158" customWidth="1"/>
    <col min="1038" max="1038" width="15.85546875" style="1158" customWidth="1"/>
    <col min="1039" max="1039" width="3.85546875" style="1158" customWidth="1"/>
    <col min="1040" max="1040" width="16.42578125" style="1158" customWidth="1"/>
    <col min="1041" max="1041" width="11.28515625" style="1158" customWidth="1"/>
    <col min="1042" max="1042" width="10.28515625" style="1158" customWidth="1"/>
    <col min="1043" max="1043" width="10" style="1158" customWidth="1"/>
    <col min="1044" max="1279" width="9.140625" style="1158"/>
    <col min="1280" max="1280" width="4" style="1158" customWidth="1"/>
    <col min="1281" max="1281" width="15.140625" style="1158" customWidth="1"/>
    <col min="1282" max="1282" width="13.85546875" style="1158" customWidth="1"/>
    <col min="1283" max="1283" width="10.140625" style="1158" customWidth="1"/>
    <col min="1284" max="1284" width="9.140625" style="1158"/>
    <col min="1285" max="1285" width="3.42578125" style="1158" customWidth="1"/>
    <col min="1286" max="1286" width="19.5703125" style="1158" customWidth="1"/>
    <col min="1287" max="1287" width="12.28515625" style="1158" customWidth="1"/>
    <col min="1288" max="1288" width="10.42578125" style="1158" customWidth="1"/>
    <col min="1289" max="1289" width="9.140625" style="1158"/>
    <col min="1290" max="1290" width="3.5703125" style="1158" customWidth="1"/>
    <col min="1291" max="1291" width="16.42578125" style="1158" customWidth="1"/>
    <col min="1292" max="1292" width="11.7109375" style="1158" customWidth="1"/>
    <col min="1293" max="1293" width="10.140625" style="1158" customWidth="1"/>
    <col min="1294" max="1294" width="15.85546875" style="1158" customWidth="1"/>
    <col min="1295" max="1295" width="3.85546875" style="1158" customWidth="1"/>
    <col min="1296" max="1296" width="16.42578125" style="1158" customWidth="1"/>
    <col min="1297" max="1297" width="11.28515625" style="1158" customWidth="1"/>
    <col min="1298" max="1298" width="10.28515625" style="1158" customWidth="1"/>
    <col min="1299" max="1299" width="10" style="1158" customWidth="1"/>
    <col min="1300" max="1535" width="9.140625" style="1158"/>
    <col min="1536" max="1536" width="4" style="1158" customWidth="1"/>
    <col min="1537" max="1537" width="15.140625" style="1158" customWidth="1"/>
    <col min="1538" max="1538" width="13.85546875" style="1158" customWidth="1"/>
    <col min="1539" max="1539" width="10.140625" style="1158" customWidth="1"/>
    <col min="1540" max="1540" width="9.140625" style="1158"/>
    <col min="1541" max="1541" width="3.42578125" style="1158" customWidth="1"/>
    <col min="1542" max="1542" width="19.5703125" style="1158" customWidth="1"/>
    <col min="1543" max="1543" width="12.28515625" style="1158" customWidth="1"/>
    <col min="1544" max="1544" width="10.42578125" style="1158" customWidth="1"/>
    <col min="1545" max="1545" width="9.140625" style="1158"/>
    <col min="1546" max="1546" width="3.5703125" style="1158" customWidth="1"/>
    <col min="1547" max="1547" width="16.42578125" style="1158" customWidth="1"/>
    <col min="1548" max="1548" width="11.7109375" style="1158" customWidth="1"/>
    <col min="1549" max="1549" width="10.140625" style="1158" customWidth="1"/>
    <col min="1550" max="1550" width="15.85546875" style="1158" customWidth="1"/>
    <col min="1551" max="1551" width="3.85546875" style="1158" customWidth="1"/>
    <col min="1552" max="1552" width="16.42578125" style="1158" customWidth="1"/>
    <col min="1553" max="1553" width="11.28515625" style="1158" customWidth="1"/>
    <col min="1554" max="1554" width="10.28515625" style="1158" customWidth="1"/>
    <col min="1555" max="1555" width="10" style="1158" customWidth="1"/>
    <col min="1556" max="1791" width="9.140625" style="1158"/>
    <col min="1792" max="1792" width="4" style="1158" customWidth="1"/>
    <col min="1793" max="1793" width="15.140625" style="1158" customWidth="1"/>
    <col min="1794" max="1794" width="13.85546875" style="1158" customWidth="1"/>
    <col min="1795" max="1795" width="10.140625" style="1158" customWidth="1"/>
    <col min="1796" max="1796" width="9.140625" style="1158"/>
    <col min="1797" max="1797" width="3.42578125" style="1158" customWidth="1"/>
    <col min="1798" max="1798" width="19.5703125" style="1158" customWidth="1"/>
    <col min="1799" max="1799" width="12.28515625" style="1158" customWidth="1"/>
    <col min="1800" max="1800" width="10.42578125" style="1158" customWidth="1"/>
    <col min="1801" max="1801" width="9.140625" style="1158"/>
    <col min="1802" max="1802" width="3.5703125" style="1158" customWidth="1"/>
    <col min="1803" max="1803" width="16.42578125" style="1158" customWidth="1"/>
    <col min="1804" max="1804" width="11.7109375" style="1158" customWidth="1"/>
    <col min="1805" max="1805" width="10.140625" style="1158" customWidth="1"/>
    <col min="1806" max="1806" width="15.85546875" style="1158" customWidth="1"/>
    <col min="1807" max="1807" width="3.85546875" style="1158" customWidth="1"/>
    <col min="1808" max="1808" width="16.42578125" style="1158" customWidth="1"/>
    <col min="1809" max="1809" width="11.28515625" style="1158" customWidth="1"/>
    <col min="1810" max="1810" width="10.28515625" style="1158" customWidth="1"/>
    <col min="1811" max="1811" width="10" style="1158" customWidth="1"/>
    <col min="1812" max="2047" width="9.140625" style="1158"/>
    <col min="2048" max="2048" width="4" style="1158" customWidth="1"/>
    <col min="2049" max="2049" width="15.140625" style="1158" customWidth="1"/>
    <col min="2050" max="2050" width="13.85546875" style="1158" customWidth="1"/>
    <col min="2051" max="2051" width="10.140625" style="1158" customWidth="1"/>
    <col min="2052" max="2052" width="9.140625" style="1158"/>
    <col min="2053" max="2053" width="3.42578125" style="1158" customWidth="1"/>
    <col min="2054" max="2054" width="19.5703125" style="1158" customWidth="1"/>
    <col min="2055" max="2055" width="12.28515625" style="1158" customWidth="1"/>
    <col min="2056" max="2056" width="10.42578125" style="1158" customWidth="1"/>
    <col min="2057" max="2057" width="9.140625" style="1158"/>
    <col min="2058" max="2058" width="3.5703125" style="1158" customWidth="1"/>
    <col min="2059" max="2059" width="16.42578125" style="1158" customWidth="1"/>
    <col min="2060" max="2060" width="11.7109375" style="1158" customWidth="1"/>
    <col min="2061" max="2061" width="10.140625" style="1158" customWidth="1"/>
    <col min="2062" max="2062" width="15.85546875" style="1158" customWidth="1"/>
    <col min="2063" max="2063" width="3.85546875" style="1158" customWidth="1"/>
    <col min="2064" max="2064" width="16.42578125" style="1158" customWidth="1"/>
    <col min="2065" max="2065" width="11.28515625" style="1158" customWidth="1"/>
    <col min="2066" max="2066" width="10.28515625" style="1158" customWidth="1"/>
    <col min="2067" max="2067" width="10" style="1158" customWidth="1"/>
    <col min="2068" max="2303" width="9.140625" style="1158"/>
    <col min="2304" max="2304" width="4" style="1158" customWidth="1"/>
    <col min="2305" max="2305" width="15.140625" style="1158" customWidth="1"/>
    <col min="2306" max="2306" width="13.85546875" style="1158" customWidth="1"/>
    <col min="2307" max="2307" width="10.140625" style="1158" customWidth="1"/>
    <col min="2308" max="2308" width="9.140625" style="1158"/>
    <col min="2309" max="2309" width="3.42578125" style="1158" customWidth="1"/>
    <col min="2310" max="2310" width="19.5703125" style="1158" customWidth="1"/>
    <col min="2311" max="2311" width="12.28515625" style="1158" customWidth="1"/>
    <col min="2312" max="2312" width="10.42578125" style="1158" customWidth="1"/>
    <col min="2313" max="2313" width="9.140625" style="1158"/>
    <col min="2314" max="2314" width="3.5703125" style="1158" customWidth="1"/>
    <col min="2315" max="2315" width="16.42578125" style="1158" customWidth="1"/>
    <col min="2316" max="2316" width="11.7109375" style="1158" customWidth="1"/>
    <col min="2317" max="2317" width="10.140625" style="1158" customWidth="1"/>
    <col min="2318" max="2318" width="15.85546875" style="1158" customWidth="1"/>
    <col min="2319" max="2319" width="3.85546875" style="1158" customWidth="1"/>
    <col min="2320" max="2320" width="16.42578125" style="1158" customWidth="1"/>
    <col min="2321" max="2321" width="11.28515625" style="1158" customWidth="1"/>
    <col min="2322" max="2322" width="10.28515625" style="1158" customWidth="1"/>
    <col min="2323" max="2323" width="10" style="1158" customWidth="1"/>
    <col min="2324" max="2559" width="9.140625" style="1158"/>
    <col min="2560" max="2560" width="4" style="1158" customWidth="1"/>
    <col min="2561" max="2561" width="15.140625" style="1158" customWidth="1"/>
    <col min="2562" max="2562" width="13.85546875" style="1158" customWidth="1"/>
    <col min="2563" max="2563" width="10.140625" style="1158" customWidth="1"/>
    <col min="2564" max="2564" width="9.140625" style="1158"/>
    <col min="2565" max="2565" width="3.42578125" style="1158" customWidth="1"/>
    <col min="2566" max="2566" width="19.5703125" style="1158" customWidth="1"/>
    <col min="2567" max="2567" width="12.28515625" style="1158" customWidth="1"/>
    <col min="2568" max="2568" width="10.42578125" style="1158" customWidth="1"/>
    <col min="2569" max="2569" width="9.140625" style="1158"/>
    <col min="2570" max="2570" width="3.5703125" style="1158" customWidth="1"/>
    <col min="2571" max="2571" width="16.42578125" style="1158" customWidth="1"/>
    <col min="2572" max="2572" width="11.7109375" style="1158" customWidth="1"/>
    <col min="2573" max="2573" width="10.140625" style="1158" customWidth="1"/>
    <col min="2574" max="2574" width="15.85546875" style="1158" customWidth="1"/>
    <col min="2575" max="2575" width="3.85546875" style="1158" customWidth="1"/>
    <col min="2576" max="2576" width="16.42578125" style="1158" customWidth="1"/>
    <col min="2577" max="2577" width="11.28515625" style="1158" customWidth="1"/>
    <col min="2578" max="2578" width="10.28515625" style="1158" customWidth="1"/>
    <col min="2579" max="2579" width="10" style="1158" customWidth="1"/>
    <col min="2580" max="2815" width="9.140625" style="1158"/>
    <col min="2816" max="2816" width="4" style="1158" customWidth="1"/>
    <col min="2817" max="2817" width="15.140625" style="1158" customWidth="1"/>
    <col min="2818" max="2818" width="13.85546875" style="1158" customWidth="1"/>
    <col min="2819" max="2819" width="10.140625" style="1158" customWidth="1"/>
    <col min="2820" max="2820" width="9.140625" style="1158"/>
    <col min="2821" max="2821" width="3.42578125" style="1158" customWidth="1"/>
    <col min="2822" max="2822" width="19.5703125" style="1158" customWidth="1"/>
    <col min="2823" max="2823" width="12.28515625" style="1158" customWidth="1"/>
    <col min="2824" max="2824" width="10.42578125" style="1158" customWidth="1"/>
    <col min="2825" max="2825" width="9.140625" style="1158"/>
    <col min="2826" max="2826" width="3.5703125" style="1158" customWidth="1"/>
    <col min="2827" max="2827" width="16.42578125" style="1158" customWidth="1"/>
    <col min="2828" max="2828" width="11.7109375" style="1158" customWidth="1"/>
    <col min="2829" max="2829" width="10.140625" style="1158" customWidth="1"/>
    <col min="2830" max="2830" width="15.85546875" style="1158" customWidth="1"/>
    <col min="2831" max="2831" width="3.85546875" style="1158" customWidth="1"/>
    <col min="2832" max="2832" width="16.42578125" style="1158" customWidth="1"/>
    <col min="2833" max="2833" width="11.28515625" style="1158" customWidth="1"/>
    <col min="2834" max="2834" width="10.28515625" style="1158" customWidth="1"/>
    <col min="2835" max="2835" width="10" style="1158" customWidth="1"/>
    <col min="2836" max="3071" width="9.140625" style="1158"/>
    <col min="3072" max="3072" width="4" style="1158" customWidth="1"/>
    <col min="3073" max="3073" width="15.140625" style="1158" customWidth="1"/>
    <col min="3074" max="3074" width="13.85546875" style="1158" customWidth="1"/>
    <col min="3075" max="3075" width="10.140625" style="1158" customWidth="1"/>
    <col min="3076" max="3076" width="9.140625" style="1158"/>
    <col min="3077" max="3077" width="3.42578125" style="1158" customWidth="1"/>
    <col min="3078" max="3078" width="19.5703125" style="1158" customWidth="1"/>
    <col min="3079" max="3079" width="12.28515625" style="1158" customWidth="1"/>
    <col min="3080" max="3080" width="10.42578125" style="1158" customWidth="1"/>
    <col min="3081" max="3081" width="9.140625" style="1158"/>
    <col min="3082" max="3082" width="3.5703125" style="1158" customWidth="1"/>
    <col min="3083" max="3083" width="16.42578125" style="1158" customWidth="1"/>
    <col min="3084" max="3084" width="11.7109375" style="1158" customWidth="1"/>
    <col min="3085" max="3085" width="10.140625" style="1158" customWidth="1"/>
    <col min="3086" max="3086" width="15.85546875" style="1158" customWidth="1"/>
    <col min="3087" max="3087" width="3.85546875" style="1158" customWidth="1"/>
    <col min="3088" max="3088" width="16.42578125" style="1158" customWidth="1"/>
    <col min="3089" max="3089" width="11.28515625" style="1158" customWidth="1"/>
    <col min="3090" max="3090" width="10.28515625" style="1158" customWidth="1"/>
    <col min="3091" max="3091" width="10" style="1158" customWidth="1"/>
    <col min="3092" max="3327" width="9.140625" style="1158"/>
    <col min="3328" max="3328" width="4" style="1158" customWidth="1"/>
    <col min="3329" max="3329" width="15.140625" style="1158" customWidth="1"/>
    <col min="3330" max="3330" width="13.85546875" style="1158" customWidth="1"/>
    <col min="3331" max="3331" width="10.140625" style="1158" customWidth="1"/>
    <col min="3332" max="3332" width="9.140625" style="1158"/>
    <col min="3333" max="3333" width="3.42578125" style="1158" customWidth="1"/>
    <col min="3334" max="3334" width="19.5703125" style="1158" customWidth="1"/>
    <col min="3335" max="3335" width="12.28515625" style="1158" customWidth="1"/>
    <col min="3336" max="3336" width="10.42578125" style="1158" customWidth="1"/>
    <col min="3337" max="3337" width="9.140625" style="1158"/>
    <col min="3338" max="3338" width="3.5703125" style="1158" customWidth="1"/>
    <col min="3339" max="3339" width="16.42578125" style="1158" customWidth="1"/>
    <col min="3340" max="3340" width="11.7109375" style="1158" customWidth="1"/>
    <col min="3341" max="3341" width="10.140625" style="1158" customWidth="1"/>
    <col min="3342" max="3342" width="15.85546875" style="1158" customWidth="1"/>
    <col min="3343" max="3343" width="3.85546875" style="1158" customWidth="1"/>
    <col min="3344" max="3344" width="16.42578125" style="1158" customWidth="1"/>
    <col min="3345" max="3345" width="11.28515625" style="1158" customWidth="1"/>
    <col min="3346" max="3346" width="10.28515625" style="1158" customWidth="1"/>
    <col min="3347" max="3347" width="10" style="1158" customWidth="1"/>
    <col min="3348" max="3583" width="9.140625" style="1158"/>
    <col min="3584" max="3584" width="4" style="1158" customWidth="1"/>
    <col min="3585" max="3585" width="15.140625" style="1158" customWidth="1"/>
    <col min="3586" max="3586" width="13.85546875" style="1158" customWidth="1"/>
    <col min="3587" max="3587" width="10.140625" style="1158" customWidth="1"/>
    <col min="3588" max="3588" width="9.140625" style="1158"/>
    <col min="3589" max="3589" width="3.42578125" style="1158" customWidth="1"/>
    <col min="3590" max="3590" width="19.5703125" style="1158" customWidth="1"/>
    <col min="3591" max="3591" width="12.28515625" style="1158" customWidth="1"/>
    <col min="3592" max="3592" width="10.42578125" style="1158" customWidth="1"/>
    <col min="3593" max="3593" width="9.140625" style="1158"/>
    <col min="3594" max="3594" width="3.5703125" style="1158" customWidth="1"/>
    <col min="3595" max="3595" width="16.42578125" style="1158" customWidth="1"/>
    <col min="3596" max="3596" width="11.7109375" style="1158" customWidth="1"/>
    <col min="3597" max="3597" width="10.140625" style="1158" customWidth="1"/>
    <col min="3598" max="3598" width="15.85546875" style="1158" customWidth="1"/>
    <col min="3599" max="3599" width="3.85546875" style="1158" customWidth="1"/>
    <col min="3600" max="3600" width="16.42578125" style="1158" customWidth="1"/>
    <col min="3601" max="3601" width="11.28515625" style="1158" customWidth="1"/>
    <col min="3602" max="3602" width="10.28515625" style="1158" customWidth="1"/>
    <col min="3603" max="3603" width="10" style="1158" customWidth="1"/>
    <col min="3604" max="3839" width="9.140625" style="1158"/>
    <col min="3840" max="3840" width="4" style="1158" customWidth="1"/>
    <col min="3841" max="3841" width="15.140625" style="1158" customWidth="1"/>
    <col min="3842" max="3842" width="13.85546875" style="1158" customWidth="1"/>
    <col min="3843" max="3843" width="10.140625" style="1158" customWidth="1"/>
    <col min="3844" max="3844" width="9.140625" style="1158"/>
    <col min="3845" max="3845" width="3.42578125" style="1158" customWidth="1"/>
    <col min="3846" max="3846" width="19.5703125" style="1158" customWidth="1"/>
    <col min="3847" max="3847" width="12.28515625" style="1158" customWidth="1"/>
    <col min="3848" max="3848" width="10.42578125" style="1158" customWidth="1"/>
    <col min="3849" max="3849" width="9.140625" style="1158"/>
    <col min="3850" max="3850" width="3.5703125" style="1158" customWidth="1"/>
    <col min="3851" max="3851" width="16.42578125" style="1158" customWidth="1"/>
    <col min="3852" max="3852" width="11.7109375" style="1158" customWidth="1"/>
    <col min="3853" max="3853" width="10.140625" style="1158" customWidth="1"/>
    <col min="3854" max="3854" width="15.85546875" style="1158" customWidth="1"/>
    <col min="3855" max="3855" width="3.85546875" style="1158" customWidth="1"/>
    <col min="3856" max="3856" width="16.42578125" style="1158" customWidth="1"/>
    <col min="3857" max="3857" width="11.28515625" style="1158" customWidth="1"/>
    <col min="3858" max="3858" width="10.28515625" style="1158" customWidth="1"/>
    <col min="3859" max="3859" width="10" style="1158" customWidth="1"/>
    <col min="3860" max="4095" width="9.140625" style="1158"/>
    <col min="4096" max="4096" width="4" style="1158" customWidth="1"/>
    <col min="4097" max="4097" width="15.140625" style="1158" customWidth="1"/>
    <col min="4098" max="4098" width="13.85546875" style="1158" customWidth="1"/>
    <col min="4099" max="4099" width="10.140625" style="1158" customWidth="1"/>
    <col min="4100" max="4100" width="9.140625" style="1158"/>
    <col min="4101" max="4101" width="3.42578125" style="1158" customWidth="1"/>
    <col min="4102" max="4102" width="19.5703125" style="1158" customWidth="1"/>
    <col min="4103" max="4103" width="12.28515625" style="1158" customWidth="1"/>
    <col min="4104" max="4104" width="10.42578125" style="1158" customWidth="1"/>
    <col min="4105" max="4105" width="9.140625" style="1158"/>
    <col min="4106" max="4106" width="3.5703125" style="1158" customWidth="1"/>
    <col min="4107" max="4107" width="16.42578125" style="1158" customWidth="1"/>
    <col min="4108" max="4108" width="11.7109375" style="1158" customWidth="1"/>
    <col min="4109" max="4109" width="10.140625" style="1158" customWidth="1"/>
    <col min="4110" max="4110" width="15.85546875" style="1158" customWidth="1"/>
    <col min="4111" max="4111" width="3.85546875" style="1158" customWidth="1"/>
    <col min="4112" max="4112" width="16.42578125" style="1158" customWidth="1"/>
    <col min="4113" max="4113" width="11.28515625" style="1158" customWidth="1"/>
    <col min="4114" max="4114" width="10.28515625" style="1158" customWidth="1"/>
    <col min="4115" max="4115" width="10" style="1158" customWidth="1"/>
    <col min="4116" max="4351" width="9.140625" style="1158"/>
    <col min="4352" max="4352" width="4" style="1158" customWidth="1"/>
    <col min="4353" max="4353" width="15.140625" style="1158" customWidth="1"/>
    <col min="4354" max="4354" width="13.85546875" style="1158" customWidth="1"/>
    <col min="4355" max="4355" width="10.140625" style="1158" customWidth="1"/>
    <col min="4356" max="4356" width="9.140625" style="1158"/>
    <col min="4357" max="4357" width="3.42578125" style="1158" customWidth="1"/>
    <col min="4358" max="4358" width="19.5703125" style="1158" customWidth="1"/>
    <col min="4359" max="4359" width="12.28515625" style="1158" customWidth="1"/>
    <col min="4360" max="4360" width="10.42578125" style="1158" customWidth="1"/>
    <col min="4361" max="4361" width="9.140625" style="1158"/>
    <col min="4362" max="4362" width="3.5703125" style="1158" customWidth="1"/>
    <col min="4363" max="4363" width="16.42578125" style="1158" customWidth="1"/>
    <col min="4364" max="4364" width="11.7109375" style="1158" customWidth="1"/>
    <col min="4365" max="4365" width="10.140625" style="1158" customWidth="1"/>
    <col min="4366" max="4366" width="15.85546875" style="1158" customWidth="1"/>
    <col min="4367" max="4367" width="3.85546875" style="1158" customWidth="1"/>
    <col min="4368" max="4368" width="16.42578125" style="1158" customWidth="1"/>
    <col min="4369" max="4369" width="11.28515625" style="1158" customWidth="1"/>
    <col min="4370" max="4370" width="10.28515625" style="1158" customWidth="1"/>
    <col min="4371" max="4371" width="10" style="1158" customWidth="1"/>
    <col min="4372" max="4607" width="9.140625" style="1158"/>
    <col min="4608" max="4608" width="4" style="1158" customWidth="1"/>
    <col min="4609" max="4609" width="15.140625" style="1158" customWidth="1"/>
    <col min="4610" max="4610" width="13.85546875" style="1158" customWidth="1"/>
    <col min="4611" max="4611" width="10.140625" style="1158" customWidth="1"/>
    <col min="4612" max="4612" width="9.140625" style="1158"/>
    <col min="4613" max="4613" width="3.42578125" style="1158" customWidth="1"/>
    <col min="4614" max="4614" width="19.5703125" style="1158" customWidth="1"/>
    <col min="4615" max="4615" width="12.28515625" style="1158" customWidth="1"/>
    <col min="4616" max="4616" width="10.42578125" style="1158" customWidth="1"/>
    <col min="4617" max="4617" width="9.140625" style="1158"/>
    <col min="4618" max="4618" width="3.5703125" style="1158" customWidth="1"/>
    <col min="4619" max="4619" width="16.42578125" style="1158" customWidth="1"/>
    <col min="4620" max="4620" width="11.7109375" style="1158" customWidth="1"/>
    <col min="4621" max="4621" width="10.140625" style="1158" customWidth="1"/>
    <col min="4622" max="4622" width="15.85546875" style="1158" customWidth="1"/>
    <col min="4623" max="4623" width="3.85546875" style="1158" customWidth="1"/>
    <col min="4624" max="4624" width="16.42578125" style="1158" customWidth="1"/>
    <col min="4625" max="4625" width="11.28515625" style="1158" customWidth="1"/>
    <col min="4626" max="4626" width="10.28515625" style="1158" customWidth="1"/>
    <col min="4627" max="4627" width="10" style="1158" customWidth="1"/>
    <col min="4628" max="4863" width="9.140625" style="1158"/>
    <col min="4864" max="4864" width="4" style="1158" customWidth="1"/>
    <col min="4865" max="4865" width="15.140625" style="1158" customWidth="1"/>
    <col min="4866" max="4866" width="13.85546875" style="1158" customWidth="1"/>
    <col min="4867" max="4867" width="10.140625" style="1158" customWidth="1"/>
    <col min="4868" max="4868" width="9.140625" style="1158"/>
    <col min="4869" max="4869" width="3.42578125" style="1158" customWidth="1"/>
    <col min="4870" max="4870" width="19.5703125" style="1158" customWidth="1"/>
    <col min="4871" max="4871" width="12.28515625" style="1158" customWidth="1"/>
    <col min="4872" max="4872" width="10.42578125" style="1158" customWidth="1"/>
    <col min="4873" max="4873" width="9.140625" style="1158"/>
    <col min="4874" max="4874" width="3.5703125" style="1158" customWidth="1"/>
    <col min="4875" max="4875" width="16.42578125" style="1158" customWidth="1"/>
    <col min="4876" max="4876" width="11.7109375" style="1158" customWidth="1"/>
    <col min="4877" max="4877" width="10.140625" style="1158" customWidth="1"/>
    <col min="4878" max="4878" width="15.85546875" style="1158" customWidth="1"/>
    <col min="4879" max="4879" width="3.85546875" style="1158" customWidth="1"/>
    <col min="4880" max="4880" width="16.42578125" style="1158" customWidth="1"/>
    <col min="4881" max="4881" width="11.28515625" style="1158" customWidth="1"/>
    <col min="4882" max="4882" width="10.28515625" style="1158" customWidth="1"/>
    <col min="4883" max="4883" width="10" style="1158" customWidth="1"/>
    <col min="4884" max="5119" width="9.140625" style="1158"/>
    <col min="5120" max="5120" width="4" style="1158" customWidth="1"/>
    <col min="5121" max="5121" width="15.140625" style="1158" customWidth="1"/>
    <col min="5122" max="5122" width="13.85546875" style="1158" customWidth="1"/>
    <col min="5123" max="5123" width="10.140625" style="1158" customWidth="1"/>
    <col min="5124" max="5124" width="9.140625" style="1158"/>
    <col min="5125" max="5125" width="3.42578125" style="1158" customWidth="1"/>
    <col min="5126" max="5126" width="19.5703125" style="1158" customWidth="1"/>
    <col min="5127" max="5127" width="12.28515625" style="1158" customWidth="1"/>
    <col min="5128" max="5128" width="10.42578125" style="1158" customWidth="1"/>
    <col min="5129" max="5129" width="9.140625" style="1158"/>
    <col min="5130" max="5130" width="3.5703125" style="1158" customWidth="1"/>
    <col min="5131" max="5131" width="16.42578125" style="1158" customWidth="1"/>
    <col min="5132" max="5132" width="11.7109375" style="1158" customWidth="1"/>
    <col min="5133" max="5133" width="10.140625" style="1158" customWidth="1"/>
    <col min="5134" max="5134" width="15.85546875" style="1158" customWidth="1"/>
    <col min="5135" max="5135" width="3.85546875" style="1158" customWidth="1"/>
    <col min="5136" max="5136" width="16.42578125" style="1158" customWidth="1"/>
    <col min="5137" max="5137" width="11.28515625" style="1158" customWidth="1"/>
    <col min="5138" max="5138" width="10.28515625" style="1158" customWidth="1"/>
    <col min="5139" max="5139" width="10" style="1158" customWidth="1"/>
    <col min="5140" max="5375" width="9.140625" style="1158"/>
    <col min="5376" max="5376" width="4" style="1158" customWidth="1"/>
    <col min="5377" max="5377" width="15.140625" style="1158" customWidth="1"/>
    <col min="5378" max="5378" width="13.85546875" style="1158" customWidth="1"/>
    <col min="5379" max="5379" width="10.140625" style="1158" customWidth="1"/>
    <col min="5380" max="5380" width="9.140625" style="1158"/>
    <col min="5381" max="5381" width="3.42578125" style="1158" customWidth="1"/>
    <col min="5382" max="5382" width="19.5703125" style="1158" customWidth="1"/>
    <col min="5383" max="5383" width="12.28515625" style="1158" customWidth="1"/>
    <col min="5384" max="5384" width="10.42578125" style="1158" customWidth="1"/>
    <col min="5385" max="5385" width="9.140625" style="1158"/>
    <col min="5386" max="5386" width="3.5703125" style="1158" customWidth="1"/>
    <col min="5387" max="5387" width="16.42578125" style="1158" customWidth="1"/>
    <col min="5388" max="5388" width="11.7109375" style="1158" customWidth="1"/>
    <col min="5389" max="5389" width="10.140625" style="1158" customWidth="1"/>
    <col min="5390" max="5390" width="15.85546875" style="1158" customWidth="1"/>
    <col min="5391" max="5391" width="3.85546875" style="1158" customWidth="1"/>
    <col min="5392" max="5392" width="16.42578125" style="1158" customWidth="1"/>
    <col min="5393" max="5393" width="11.28515625" style="1158" customWidth="1"/>
    <col min="5394" max="5394" width="10.28515625" style="1158" customWidth="1"/>
    <col min="5395" max="5395" width="10" style="1158" customWidth="1"/>
    <col min="5396" max="5631" width="9.140625" style="1158"/>
    <col min="5632" max="5632" width="4" style="1158" customWidth="1"/>
    <col min="5633" max="5633" width="15.140625" style="1158" customWidth="1"/>
    <col min="5634" max="5634" width="13.85546875" style="1158" customWidth="1"/>
    <col min="5635" max="5635" width="10.140625" style="1158" customWidth="1"/>
    <col min="5636" max="5636" width="9.140625" style="1158"/>
    <col min="5637" max="5637" width="3.42578125" style="1158" customWidth="1"/>
    <col min="5638" max="5638" width="19.5703125" style="1158" customWidth="1"/>
    <col min="5639" max="5639" width="12.28515625" style="1158" customWidth="1"/>
    <col min="5640" max="5640" width="10.42578125" style="1158" customWidth="1"/>
    <col min="5641" max="5641" width="9.140625" style="1158"/>
    <col min="5642" max="5642" width="3.5703125" style="1158" customWidth="1"/>
    <col min="5643" max="5643" width="16.42578125" style="1158" customWidth="1"/>
    <col min="5644" max="5644" width="11.7109375" style="1158" customWidth="1"/>
    <col min="5645" max="5645" width="10.140625" style="1158" customWidth="1"/>
    <col min="5646" max="5646" width="15.85546875" style="1158" customWidth="1"/>
    <col min="5647" max="5647" width="3.85546875" style="1158" customWidth="1"/>
    <col min="5648" max="5648" width="16.42578125" style="1158" customWidth="1"/>
    <col min="5649" max="5649" width="11.28515625" style="1158" customWidth="1"/>
    <col min="5650" max="5650" width="10.28515625" style="1158" customWidth="1"/>
    <col min="5651" max="5651" width="10" style="1158" customWidth="1"/>
    <col min="5652" max="5887" width="9.140625" style="1158"/>
    <col min="5888" max="5888" width="4" style="1158" customWidth="1"/>
    <col min="5889" max="5889" width="15.140625" style="1158" customWidth="1"/>
    <col min="5890" max="5890" width="13.85546875" style="1158" customWidth="1"/>
    <col min="5891" max="5891" width="10.140625" style="1158" customWidth="1"/>
    <col min="5892" max="5892" width="9.140625" style="1158"/>
    <col min="5893" max="5893" width="3.42578125" style="1158" customWidth="1"/>
    <col min="5894" max="5894" width="19.5703125" style="1158" customWidth="1"/>
    <col min="5895" max="5895" width="12.28515625" style="1158" customWidth="1"/>
    <col min="5896" max="5896" width="10.42578125" style="1158" customWidth="1"/>
    <col min="5897" max="5897" width="9.140625" style="1158"/>
    <col min="5898" max="5898" width="3.5703125" style="1158" customWidth="1"/>
    <col min="5899" max="5899" width="16.42578125" style="1158" customWidth="1"/>
    <col min="5900" max="5900" width="11.7109375" style="1158" customWidth="1"/>
    <col min="5901" max="5901" width="10.140625" style="1158" customWidth="1"/>
    <col min="5902" max="5902" width="15.85546875" style="1158" customWidth="1"/>
    <col min="5903" max="5903" width="3.85546875" style="1158" customWidth="1"/>
    <col min="5904" max="5904" width="16.42578125" style="1158" customWidth="1"/>
    <col min="5905" max="5905" width="11.28515625" style="1158" customWidth="1"/>
    <col min="5906" max="5906" width="10.28515625" style="1158" customWidth="1"/>
    <col min="5907" max="5907" width="10" style="1158" customWidth="1"/>
    <col min="5908" max="6143" width="9.140625" style="1158"/>
    <col min="6144" max="6144" width="4" style="1158" customWidth="1"/>
    <col min="6145" max="6145" width="15.140625" style="1158" customWidth="1"/>
    <col min="6146" max="6146" width="13.85546875" style="1158" customWidth="1"/>
    <col min="6147" max="6147" width="10.140625" style="1158" customWidth="1"/>
    <col min="6148" max="6148" width="9.140625" style="1158"/>
    <col min="6149" max="6149" width="3.42578125" style="1158" customWidth="1"/>
    <col min="6150" max="6150" width="19.5703125" style="1158" customWidth="1"/>
    <col min="6151" max="6151" width="12.28515625" style="1158" customWidth="1"/>
    <col min="6152" max="6152" width="10.42578125" style="1158" customWidth="1"/>
    <col min="6153" max="6153" width="9.140625" style="1158"/>
    <col min="6154" max="6154" width="3.5703125" style="1158" customWidth="1"/>
    <col min="6155" max="6155" width="16.42578125" style="1158" customWidth="1"/>
    <col min="6156" max="6156" width="11.7109375" style="1158" customWidth="1"/>
    <col min="6157" max="6157" width="10.140625" style="1158" customWidth="1"/>
    <col min="6158" max="6158" width="15.85546875" style="1158" customWidth="1"/>
    <col min="6159" max="6159" width="3.85546875" style="1158" customWidth="1"/>
    <col min="6160" max="6160" width="16.42578125" style="1158" customWidth="1"/>
    <col min="6161" max="6161" width="11.28515625" style="1158" customWidth="1"/>
    <col min="6162" max="6162" width="10.28515625" style="1158" customWidth="1"/>
    <col min="6163" max="6163" width="10" style="1158" customWidth="1"/>
    <col min="6164" max="6399" width="9.140625" style="1158"/>
    <col min="6400" max="6400" width="4" style="1158" customWidth="1"/>
    <col min="6401" max="6401" width="15.140625" style="1158" customWidth="1"/>
    <col min="6402" max="6402" width="13.85546875" style="1158" customWidth="1"/>
    <col min="6403" max="6403" width="10.140625" style="1158" customWidth="1"/>
    <col min="6404" max="6404" width="9.140625" style="1158"/>
    <col min="6405" max="6405" width="3.42578125" style="1158" customWidth="1"/>
    <col min="6406" max="6406" width="19.5703125" style="1158" customWidth="1"/>
    <col min="6407" max="6407" width="12.28515625" style="1158" customWidth="1"/>
    <col min="6408" max="6408" width="10.42578125" style="1158" customWidth="1"/>
    <col min="6409" max="6409" width="9.140625" style="1158"/>
    <col min="6410" max="6410" width="3.5703125" style="1158" customWidth="1"/>
    <col min="6411" max="6411" width="16.42578125" style="1158" customWidth="1"/>
    <col min="6412" max="6412" width="11.7109375" style="1158" customWidth="1"/>
    <col min="6413" max="6413" width="10.140625" style="1158" customWidth="1"/>
    <col min="6414" max="6414" width="15.85546875" style="1158" customWidth="1"/>
    <col min="6415" max="6415" width="3.85546875" style="1158" customWidth="1"/>
    <col min="6416" max="6416" width="16.42578125" style="1158" customWidth="1"/>
    <col min="6417" max="6417" width="11.28515625" style="1158" customWidth="1"/>
    <col min="6418" max="6418" width="10.28515625" style="1158" customWidth="1"/>
    <col min="6419" max="6419" width="10" style="1158" customWidth="1"/>
    <col min="6420" max="6655" width="9.140625" style="1158"/>
    <col min="6656" max="6656" width="4" style="1158" customWidth="1"/>
    <col min="6657" max="6657" width="15.140625" style="1158" customWidth="1"/>
    <col min="6658" max="6658" width="13.85546875" style="1158" customWidth="1"/>
    <col min="6659" max="6659" width="10.140625" style="1158" customWidth="1"/>
    <col min="6660" max="6660" width="9.140625" style="1158"/>
    <col min="6661" max="6661" width="3.42578125" style="1158" customWidth="1"/>
    <col min="6662" max="6662" width="19.5703125" style="1158" customWidth="1"/>
    <col min="6663" max="6663" width="12.28515625" style="1158" customWidth="1"/>
    <col min="6664" max="6664" width="10.42578125" style="1158" customWidth="1"/>
    <col min="6665" max="6665" width="9.140625" style="1158"/>
    <col min="6666" max="6666" width="3.5703125" style="1158" customWidth="1"/>
    <col min="6667" max="6667" width="16.42578125" style="1158" customWidth="1"/>
    <col min="6668" max="6668" width="11.7109375" style="1158" customWidth="1"/>
    <col min="6669" max="6669" width="10.140625" style="1158" customWidth="1"/>
    <col min="6670" max="6670" width="15.85546875" style="1158" customWidth="1"/>
    <col min="6671" max="6671" width="3.85546875" style="1158" customWidth="1"/>
    <col min="6672" max="6672" width="16.42578125" style="1158" customWidth="1"/>
    <col min="6673" max="6673" width="11.28515625" style="1158" customWidth="1"/>
    <col min="6674" max="6674" width="10.28515625" style="1158" customWidth="1"/>
    <col min="6675" max="6675" width="10" style="1158" customWidth="1"/>
    <col min="6676" max="6911" width="9.140625" style="1158"/>
    <col min="6912" max="6912" width="4" style="1158" customWidth="1"/>
    <col min="6913" max="6913" width="15.140625" style="1158" customWidth="1"/>
    <col min="6914" max="6914" width="13.85546875" style="1158" customWidth="1"/>
    <col min="6915" max="6915" width="10.140625" style="1158" customWidth="1"/>
    <col min="6916" max="6916" width="9.140625" style="1158"/>
    <col min="6917" max="6917" width="3.42578125" style="1158" customWidth="1"/>
    <col min="6918" max="6918" width="19.5703125" style="1158" customWidth="1"/>
    <col min="6919" max="6919" width="12.28515625" style="1158" customWidth="1"/>
    <col min="6920" max="6920" width="10.42578125" style="1158" customWidth="1"/>
    <col min="6921" max="6921" width="9.140625" style="1158"/>
    <col min="6922" max="6922" width="3.5703125" style="1158" customWidth="1"/>
    <col min="6923" max="6923" width="16.42578125" style="1158" customWidth="1"/>
    <col min="6924" max="6924" width="11.7109375" style="1158" customWidth="1"/>
    <col min="6925" max="6925" width="10.140625" style="1158" customWidth="1"/>
    <col min="6926" max="6926" width="15.85546875" style="1158" customWidth="1"/>
    <col min="6927" max="6927" width="3.85546875" style="1158" customWidth="1"/>
    <col min="6928" max="6928" width="16.42578125" style="1158" customWidth="1"/>
    <col min="6929" max="6929" width="11.28515625" style="1158" customWidth="1"/>
    <col min="6930" max="6930" width="10.28515625" style="1158" customWidth="1"/>
    <col min="6931" max="6931" width="10" style="1158" customWidth="1"/>
    <col min="6932" max="7167" width="9.140625" style="1158"/>
    <col min="7168" max="7168" width="4" style="1158" customWidth="1"/>
    <col min="7169" max="7169" width="15.140625" style="1158" customWidth="1"/>
    <col min="7170" max="7170" width="13.85546875" style="1158" customWidth="1"/>
    <col min="7171" max="7171" width="10.140625" style="1158" customWidth="1"/>
    <col min="7172" max="7172" width="9.140625" style="1158"/>
    <col min="7173" max="7173" width="3.42578125" style="1158" customWidth="1"/>
    <col min="7174" max="7174" width="19.5703125" style="1158" customWidth="1"/>
    <col min="7175" max="7175" width="12.28515625" style="1158" customWidth="1"/>
    <col min="7176" max="7176" width="10.42578125" style="1158" customWidth="1"/>
    <col min="7177" max="7177" width="9.140625" style="1158"/>
    <col min="7178" max="7178" width="3.5703125" style="1158" customWidth="1"/>
    <col min="7179" max="7179" width="16.42578125" style="1158" customWidth="1"/>
    <col min="7180" max="7180" width="11.7109375" style="1158" customWidth="1"/>
    <col min="7181" max="7181" width="10.140625" style="1158" customWidth="1"/>
    <col min="7182" max="7182" width="15.85546875" style="1158" customWidth="1"/>
    <col min="7183" max="7183" width="3.85546875" style="1158" customWidth="1"/>
    <col min="7184" max="7184" width="16.42578125" style="1158" customWidth="1"/>
    <col min="7185" max="7185" width="11.28515625" style="1158" customWidth="1"/>
    <col min="7186" max="7186" width="10.28515625" style="1158" customWidth="1"/>
    <col min="7187" max="7187" width="10" style="1158" customWidth="1"/>
    <col min="7188" max="7423" width="9.140625" style="1158"/>
    <col min="7424" max="7424" width="4" style="1158" customWidth="1"/>
    <col min="7425" max="7425" width="15.140625" style="1158" customWidth="1"/>
    <col min="7426" max="7426" width="13.85546875" style="1158" customWidth="1"/>
    <col min="7427" max="7427" width="10.140625" style="1158" customWidth="1"/>
    <col min="7428" max="7428" width="9.140625" style="1158"/>
    <col min="7429" max="7429" width="3.42578125" style="1158" customWidth="1"/>
    <col min="7430" max="7430" width="19.5703125" style="1158" customWidth="1"/>
    <col min="7431" max="7431" width="12.28515625" style="1158" customWidth="1"/>
    <col min="7432" max="7432" width="10.42578125" style="1158" customWidth="1"/>
    <col min="7433" max="7433" width="9.140625" style="1158"/>
    <col min="7434" max="7434" width="3.5703125" style="1158" customWidth="1"/>
    <col min="7435" max="7435" width="16.42578125" style="1158" customWidth="1"/>
    <col min="7436" max="7436" width="11.7109375" style="1158" customWidth="1"/>
    <col min="7437" max="7437" width="10.140625" style="1158" customWidth="1"/>
    <col min="7438" max="7438" width="15.85546875" style="1158" customWidth="1"/>
    <col min="7439" max="7439" width="3.85546875" style="1158" customWidth="1"/>
    <col min="7440" max="7440" width="16.42578125" style="1158" customWidth="1"/>
    <col min="7441" max="7441" width="11.28515625" style="1158" customWidth="1"/>
    <col min="7442" max="7442" width="10.28515625" style="1158" customWidth="1"/>
    <col min="7443" max="7443" width="10" style="1158" customWidth="1"/>
    <col min="7444" max="7679" width="9.140625" style="1158"/>
    <col min="7680" max="7680" width="4" style="1158" customWidth="1"/>
    <col min="7681" max="7681" width="15.140625" style="1158" customWidth="1"/>
    <col min="7682" max="7682" width="13.85546875" style="1158" customWidth="1"/>
    <col min="7683" max="7683" width="10.140625" style="1158" customWidth="1"/>
    <col min="7684" max="7684" width="9.140625" style="1158"/>
    <col min="7685" max="7685" width="3.42578125" style="1158" customWidth="1"/>
    <col min="7686" max="7686" width="19.5703125" style="1158" customWidth="1"/>
    <col min="7687" max="7687" width="12.28515625" style="1158" customWidth="1"/>
    <col min="7688" max="7688" width="10.42578125" style="1158" customWidth="1"/>
    <col min="7689" max="7689" width="9.140625" style="1158"/>
    <col min="7690" max="7690" width="3.5703125" style="1158" customWidth="1"/>
    <col min="7691" max="7691" width="16.42578125" style="1158" customWidth="1"/>
    <col min="7692" max="7692" width="11.7109375" style="1158" customWidth="1"/>
    <col min="7693" max="7693" width="10.140625" style="1158" customWidth="1"/>
    <col min="7694" max="7694" width="15.85546875" style="1158" customWidth="1"/>
    <col min="7695" max="7695" width="3.85546875" style="1158" customWidth="1"/>
    <col min="7696" max="7696" width="16.42578125" style="1158" customWidth="1"/>
    <col min="7697" max="7697" width="11.28515625" style="1158" customWidth="1"/>
    <col min="7698" max="7698" width="10.28515625" style="1158" customWidth="1"/>
    <col min="7699" max="7699" width="10" style="1158" customWidth="1"/>
    <col min="7700" max="7935" width="9.140625" style="1158"/>
    <col min="7936" max="7936" width="4" style="1158" customWidth="1"/>
    <col min="7937" max="7937" width="15.140625" style="1158" customWidth="1"/>
    <col min="7938" max="7938" width="13.85546875" style="1158" customWidth="1"/>
    <col min="7939" max="7939" width="10.140625" style="1158" customWidth="1"/>
    <col min="7940" max="7940" width="9.140625" style="1158"/>
    <col min="7941" max="7941" width="3.42578125" style="1158" customWidth="1"/>
    <col min="7942" max="7942" width="19.5703125" style="1158" customWidth="1"/>
    <col min="7943" max="7943" width="12.28515625" style="1158" customWidth="1"/>
    <col min="7944" max="7944" width="10.42578125" style="1158" customWidth="1"/>
    <col min="7945" max="7945" width="9.140625" style="1158"/>
    <col min="7946" max="7946" width="3.5703125" style="1158" customWidth="1"/>
    <col min="7947" max="7947" width="16.42578125" style="1158" customWidth="1"/>
    <col min="7948" max="7948" width="11.7109375" style="1158" customWidth="1"/>
    <col min="7949" max="7949" width="10.140625" style="1158" customWidth="1"/>
    <col min="7950" max="7950" width="15.85546875" style="1158" customWidth="1"/>
    <col min="7951" max="7951" width="3.85546875" style="1158" customWidth="1"/>
    <col min="7952" max="7952" width="16.42578125" style="1158" customWidth="1"/>
    <col min="7953" max="7953" width="11.28515625" style="1158" customWidth="1"/>
    <col min="7954" max="7954" width="10.28515625" style="1158" customWidth="1"/>
    <col min="7955" max="7955" width="10" style="1158" customWidth="1"/>
    <col min="7956" max="8191" width="9.140625" style="1158"/>
    <col min="8192" max="8192" width="4" style="1158" customWidth="1"/>
    <col min="8193" max="8193" width="15.140625" style="1158" customWidth="1"/>
    <col min="8194" max="8194" width="13.85546875" style="1158" customWidth="1"/>
    <col min="8195" max="8195" width="10.140625" style="1158" customWidth="1"/>
    <col min="8196" max="8196" width="9.140625" style="1158"/>
    <col min="8197" max="8197" width="3.42578125" style="1158" customWidth="1"/>
    <col min="8198" max="8198" width="19.5703125" style="1158" customWidth="1"/>
    <col min="8199" max="8199" width="12.28515625" style="1158" customWidth="1"/>
    <col min="8200" max="8200" width="10.42578125" style="1158" customWidth="1"/>
    <col min="8201" max="8201" width="9.140625" style="1158"/>
    <col min="8202" max="8202" width="3.5703125" style="1158" customWidth="1"/>
    <col min="8203" max="8203" width="16.42578125" style="1158" customWidth="1"/>
    <col min="8204" max="8204" width="11.7109375" style="1158" customWidth="1"/>
    <col min="8205" max="8205" width="10.140625" style="1158" customWidth="1"/>
    <col min="8206" max="8206" width="15.85546875" style="1158" customWidth="1"/>
    <col min="8207" max="8207" width="3.85546875" style="1158" customWidth="1"/>
    <col min="8208" max="8208" width="16.42578125" style="1158" customWidth="1"/>
    <col min="8209" max="8209" width="11.28515625" style="1158" customWidth="1"/>
    <col min="8210" max="8210" width="10.28515625" style="1158" customWidth="1"/>
    <col min="8211" max="8211" width="10" style="1158" customWidth="1"/>
    <col min="8212" max="8447" width="9.140625" style="1158"/>
    <col min="8448" max="8448" width="4" style="1158" customWidth="1"/>
    <col min="8449" max="8449" width="15.140625" style="1158" customWidth="1"/>
    <col min="8450" max="8450" width="13.85546875" style="1158" customWidth="1"/>
    <col min="8451" max="8451" width="10.140625" style="1158" customWidth="1"/>
    <col min="8452" max="8452" width="9.140625" style="1158"/>
    <col min="8453" max="8453" width="3.42578125" style="1158" customWidth="1"/>
    <col min="8454" max="8454" width="19.5703125" style="1158" customWidth="1"/>
    <col min="8455" max="8455" width="12.28515625" style="1158" customWidth="1"/>
    <col min="8456" max="8456" width="10.42578125" style="1158" customWidth="1"/>
    <col min="8457" max="8457" width="9.140625" style="1158"/>
    <col min="8458" max="8458" width="3.5703125" style="1158" customWidth="1"/>
    <col min="8459" max="8459" width="16.42578125" style="1158" customWidth="1"/>
    <col min="8460" max="8460" width="11.7109375" style="1158" customWidth="1"/>
    <col min="8461" max="8461" width="10.140625" style="1158" customWidth="1"/>
    <col min="8462" max="8462" width="15.85546875" style="1158" customWidth="1"/>
    <col min="8463" max="8463" width="3.85546875" style="1158" customWidth="1"/>
    <col min="8464" max="8464" width="16.42578125" style="1158" customWidth="1"/>
    <col min="8465" max="8465" width="11.28515625" style="1158" customWidth="1"/>
    <col min="8466" max="8466" width="10.28515625" style="1158" customWidth="1"/>
    <col min="8467" max="8467" width="10" style="1158" customWidth="1"/>
    <col min="8468" max="8703" width="9.140625" style="1158"/>
    <col min="8704" max="8704" width="4" style="1158" customWidth="1"/>
    <col min="8705" max="8705" width="15.140625" style="1158" customWidth="1"/>
    <col min="8706" max="8706" width="13.85546875" style="1158" customWidth="1"/>
    <col min="8707" max="8707" width="10.140625" style="1158" customWidth="1"/>
    <col min="8708" max="8708" width="9.140625" style="1158"/>
    <col min="8709" max="8709" width="3.42578125" style="1158" customWidth="1"/>
    <col min="8710" max="8710" width="19.5703125" style="1158" customWidth="1"/>
    <col min="8711" max="8711" width="12.28515625" style="1158" customWidth="1"/>
    <col min="8712" max="8712" width="10.42578125" style="1158" customWidth="1"/>
    <col min="8713" max="8713" width="9.140625" style="1158"/>
    <col min="8714" max="8714" width="3.5703125" style="1158" customWidth="1"/>
    <col min="8715" max="8715" width="16.42578125" style="1158" customWidth="1"/>
    <col min="8716" max="8716" width="11.7109375" style="1158" customWidth="1"/>
    <col min="8717" max="8717" width="10.140625" style="1158" customWidth="1"/>
    <col min="8718" max="8718" width="15.85546875" style="1158" customWidth="1"/>
    <col min="8719" max="8719" width="3.85546875" style="1158" customWidth="1"/>
    <col min="8720" max="8720" width="16.42578125" style="1158" customWidth="1"/>
    <col min="8721" max="8721" width="11.28515625" style="1158" customWidth="1"/>
    <col min="8722" max="8722" width="10.28515625" style="1158" customWidth="1"/>
    <col min="8723" max="8723" width="10" style="1158" customWidth="1"/>
    <col min="8724" max="8959" width="9.140625" style="1158"/>
    <col min="8960" max="8960" width="4" style="1158" customWidth="1"/>
    <col min="8961" max="8961" width="15.140625" style="1158" customWidth="1"/>
    <col min="8962" max="8962" width="13.85546875" style="1158" customWidth="1"/>
    <col min="8963" max="8963" width="10.140625" style="1158" customWidth="1"/>
    <col min="8964" max="8964" width="9.140625" style="1158"/>
    <col min="8965" max="8965" width="3.42578125" style="1158" customWidth="1"/>
    <col min="8966" max="8966" width="19.5703125" style="1158" customWidth="1"/>
    <col min="8967" max="8967" width="12.28515625" style="1158" customWidth="1"/>
    <col min="8968" max="8968" width="10.42578125" style="1158" customWidth="1"/>
    <col min="8969" max="8969" width="9.140625" style="1158"/>
    <col min="8970" max="8970" width="3.5703125" style="1158" customWidth="1"/>
    <col min="8971" max="8971" width="16.42578125" style="1158" customWidth="1"/>
    <col min="8972" max="8972" width="11.7109375" style="1158" customWidth="1"/>
    <col min="8973" max="8973" width="10.140625" style="1158" customWidth="1"/>
    <col min="8974" max="8974" width="15.85546875" style="1158" customWidth="1"/>
    <col min="8975" max="8975" width="3.85546875" style="1158" customWidth="1"/>
    <col min="8976" max="8976" width="16.42578125" style="1158" customWidth="1"/>
    <col min="8977" max="8977" width="11.28515625" style="1158" customWidth="1"/>
    <col min="8978" max="8978" width="10.28515625" style="1158" customWidth="1"/>
    <col min="8979" max="8979" width="10" style="1158" customWidth="1"/>
    <col min="8980" max="9215" width="9.140625" style="1158"/>
    <col min="9216" max="9216" width="4" style="1158" customWidth="1"/>
    <col min="9217" max="9217" width="15.140625" style="1158" customWidth="1"/>
    <col min="9218" max="9218" width="13.85546875" style="1158" customWidth="1"/>
    <col min="9219" max="9219" width="10.140625" style="1158" customWidth="1"/>
    <col min="9220" max="9220" width="9.140625" style="1158"/>
    <col min="9221" max="9221" width="3.42578125" style="1158" customWidth="1"/>
    <col min="9222" max="9222" width="19.5703125" style="1158" customWidth="1"/>
    <col min="9223" max="9223" width="12.28515625" style="1158" customWidth="1"/>
    <col min="9224" max="9224" width="10.42578125" style="1158" customWidth="1"/>
    <col min="9225" max="9225" width="9.140625" style="1158"/>
    <col min="9226" max="9226" width="3.5703125" style="1158" customWidth="1"/>
    <col min="9227" max="9227" width="16.42578125" style="1158" customWidth="1"/>
    <col min="9228" max="9228" width="11.7109375" style="1158" customWidth="1"/>
    <col min="9229" max="9229" width="10.140625" style="1158" customWidth="1"/>
    <col min="9230" max="9230" width="15.85546875" style="1158" customWidth="1"/>
    <col min="9231" max="9231" width="3.85546875" style="1158" customWidth="1"/>
    <col min="9232" max="9232" width="16.42578125" style="1158" customWidth="1"/>
    <col min="9233" max="9233" width="11.28515625" style="1158" customWidth="1"/>
    <col min="9234" max="9234" width="10.28515625" style="1158" customWidth="1"/>
    <col min="9235" max="9235" width="10" style="1158" customWidth="1"/>
    <col min="9236" max="9471" width="9.140625" style="1158"/>
    <col min="9472" max="9472" width="4" style="1158" customWidth="1"/>
    <col min="9473" max="9473" width="15.140625" style="1158" customWidth="1"/>
    <col min="9474" max="9474" width="13.85546875" style="1158" customWidth="1"/>
    <col min="9475" max="9475" width="10.140625" style="1158" customWidth="1"/>
    <col min="9476" max="9476" width="9.140625" style="1158"/>
    <col min="9477" max="9477" width="3.42578125" style="1158" customWidth="1"/>
    <col min="9478" max="9478" width="19.5703125" style="1158" customWidth="1"/>
    <col min="9479" max="9479" width="12.28515625" style="1158" customWidth="1"/>
    <col min="9480" max="9480" width="10.42578125" style="1158" customWidth="1"/>
    <col min="9481" max="9481" width="9.140625" style="1158"/>
    <col min="9482" max="9482" width="3.5703125" style="1158" customWidth="1"/>
    <col min="9483" max="9483" width="16.42578125" style="1158" customWidth="1"/>
    <col min="9484" max="9484" width="11.7109375" style="1158" customWidth="1"/>
    <col min="9485" max="9485" width="10.140625" style="1158" customWidth="1"/>
    <col min="9486" max="9486" width="15.85546875" style="1158" customWidth="1"/>
    <col min="9487" max="9487" width="3.85546875" style="1158" customWidth="1"/>
    <col min="9488" max="9488" width="16.42578125" style="1158" customWidth="1"/>
    <col min="9489" max="9489" width="11.28515625" style="1158" customWidth="1"/>
    <col min="9490" max="9490" width="10.28515625" style="1158" customWidth="1"/>
    <col min="9491" max="9491" width="10" style="1158" customWidth="1"/>
    <col min="9492" max="9727" width="9.140625" style="1158"/>
    <col min="9728" max="9728" width="4" style="1158" customWidth="1"/>
    <col min="9729" max="9729" width="15.140625" style="1158" customWidth="1"/>
    <col min="9730" max="9730" width="13.85546875" style="1158" customWidth="1"/>
    <col min="9731" max="9731" width="10.140625" style="1158" customWidth="1"/>
    <col min="9732" max="9732" width="9.140625" style="1158"/>
    <col min="9733" max="9733" width="3.42578125" style="1158" customWidth="1"/>
    <col min="9734" max="9734" width="19.5703125" style="1158" customWidth="1"/>
    <col min="9735" max="9735" width="12.28515625" style="1158" customWidth="1"/>
    <col min="9736" max="9736" width="10.42578125" style="1158" customWidth="1"/>
    <col min="9737" max="9737" width="9.140625" style="1158"/>
    <col min="9738" max="9738" width="3.5703125" style="1158" customWidth="1"/>
    <col min="9739" max="9739" width="16.42578125" style="1158" customWidth="1"/>
    <col min="9740" max="9740" width="11.7109375" style="1158" customWidth="1"/>
    <col min="9741" max="9741" width="10.140625" style="1158" customWidth="1"/>
    <col min="9742" max="9742" width="15.85546875" style="1158" customWidth="1"/>
    <col min="9743" max="9743" width="3.85546875" style="1158" customWidth="1"/>
    <col min="9744" max="9744" width="16.42578125" style="1158" customWidth="1"/>
    <col min="9745" max="9745" width="11.28515625" style="1158" customWidth="1"/>
    <col min="9746" max="9746" width="10.28515625" style="1158" customWidth="1"/>
    <col min="9747" max="9747" width="10" style="1158" customWidth="1"/>
    <col min="9748" max="9983" width="9.140625" style="1158"/>
    <col min="9984" max="9984" width="4" style="1158" customWidth="1"/>
    <col min="9985" max="9985" width="15.140625" style="1158" customWidth="1"/>
    <col min="9986" max="9986" width="13.85546875" style="1158" customWidth="1"/>
    <col min="9987" max="9987" width="10.140625" style="1158" customWidth="1"/>
    <col min="9988" max="9988" width="9.140625" style="1158"/>
    <col min="9989" max="9989" width="3.42578125" style="1158" customWidth="1"/>
    <col min="9990" max="9990" width="19.5703125" style="1158" customWidth="1"/>
    <col min="9991" max="9991" width="12.28515625" style="1158" customWidth="1"/>
    <col min="9992" max="9992" width="10.42578125" style="1158" customWidth="1"/>
    <col min="9993" max="9993" width="9.140625" style="1158"/>
    <col min="9994" max="9994" width="3.5703125" style="1158" customWidth="1"/>
    <col min="9995" max="9995" width="16.42578125" style="1158" customWidth="1"/>
    <col min="9996" max="9996" width="11.7109375" style="1158" customWidth="1"/>
    <col min="9997" max="9997" width="10.140625" style="1158" customWidth="1"/>
    <col min="9998" max="9998" width="15.85546875" style="1158" customWidth="1"/>
    <col min="9999" max="9999" width="3.85546875" style="1158" customWidth="1"/>
    <col min="10000" max="10000" width="16.42578125" style="1158" customWidth="1"/>
    <col min="10001" max="10001" width="11.28515625" style="1158" customWidth="1"/>
    <col min="10002" max="10002" width="10.28515625" style="1158" customWidth="1"/>
    <col min="10003" max="10003" width="10" style="1158" customWidth="1"/>
    <col min="10004" max="10239" width="9.140625" style="1158"/>
    <col min="10240" max="10240" width="4" style="1158" customWidth="1"/>
    <col min="10241" max="10241" width="15.140625" style="1158" customWidth="1"/>
    <col min="10242" max="10242" width="13.85546875" style="1158" customWidth="1"/>
    <col min="10243" max="10243" width="10.140625" style="1158" customWidth="1"/>
    <col min="10244" max="10244" width="9.140625" style="1158"/>
    <col min="10245" max="10245" width="3.42578125" style="1158" customWidth="1"/>
    <col min="10246" max="10246" width="19.5703125" style="1158" customWidth="1"/>
    <col min="10247" max="10247" width="12.28515625" style="1158" customWidth="1"/>
    <col min="10248" max="10248" width="10.42578125" style="1158" customWidth="1"/>
    <col min="10249" max="10249" width="9.140625" style="1158"/>
    <col min="10250" max="10250" width="3.5703125" style="1158" customWidth="1"/>
    <col min="10251" max="10251" width="16.42578125" style="1158" customWidth="1"/>
    <col min="10252" max="10252" width="11.7109375" style="1158" customWidth="1"/>
    <col min="10253" max="10253" width="10.140625" style="1158" customWidth="1"/>
    <col min="10254" max="10254" width="15.85546875" style="1158" customWidth="1"/>
    <col min="10255" max="10255" width="3.85546875" style="1158" customWidth="1"/>
    <col min="10256" max="10256" width="16.42578125" style="1158" customWidth="1"/>
    <col min="10257" max="10257" width="11.28515625" style="1158" customWidth="1"/>
    <col min="10258" max="10258" width="10.28515625" style="1158" customWidth="1"/>
    <col min="10259" max="10259" width="10" style="1158" customWidth="1"/>
    <col min="10260" max="10495" width="9.140625" style="1158"/>
    <col min="10496" max="10496" width="4" style="1158" customWidth="1"/>
    <col min="10497" max="10497" width="15.140625" style="1158" customWidth="1"/>
    <col min="10498" max="10498" width="13.85546875" style="1158" customWidth="1"/>
    <col min="10499" max="10499" width="10.140625" style="1158" customWidth="1"/>
    <col min="10500" max="10500" width="9.140625" style="1158"/>
    <col min="10501" max="10501" width="3.42578125" style="1158" customWidth="1"/>
    <col min="10502" max="10502" width="19.5703125" style="1158" customWidth="1"/>
    <col min="10503" max="10503" width="12.28515625" style="1158" customWidth="1"/>
    <col min="10504" max="10504" width="10.42578125" style="1158" customWidth="1"/>
    <col min="10505" max="10505" width="9.140625" style="1158"/>
    <col min="10506" max="10506" width="3.5703125" style="1158" customWidth="1"/>
    <col min="10507" max="10507" width="16.42578125" style="1158" customWidth="1"/>
    <col min="10508" max="10508" width="11.7109375" style="1158" customWidth="1"/>
    <col min="10509" max="10509" width="10.140625" style="1158" customWidth="1"/>
    <col min="10510" max="10510" width="15.85546875" style="1158" customWidth="1"/>
    <col min="10511" max="10511" width="3.85546875" style="1158" customWidth="1"/>
    <col min="10512" max="10512" width="16.42578125" style="1158" customWidth="1"/>
    <col min="10513" max="10513" width="11.28515625" style="1158" customWidth="1"/>
    <col min="10514" max="10514" width="10.28515625" style="1158" customWidth="1"/>
    <col min="10515" max="10515" width="10" style="1158" customWidth="1"/>
    <col min="10516" max="10751" width="9.140625" style="1158"/>
    <col min="10752" max="10752" width="4" style="1158" customWidth="1"/>
    <col min="10753" max="10753" width="15.140625" style="1158" customWidth="1"/>
    <col min="10754" max="10754" width="13.85546875" style="1158" customWidth="1"/>
    <col min="10755" max="10755" width="10.140625" style="1158" customWidth="1"/>
    <col min="10756" max="10756" width="9.140625" style="1158"/>
    <col min="10757" max="10757" width="3.42578125" style="1158" customWidth="1"/>
    <col min="10758" max="10758" width="19.5703125" style="1158" customWidth="1"/>
    <col min="10759" max="10759" width="12.28515625" style="1158" customWidth="1"/>
    <col min="10760" max="10760" width="10.42578125" style="1158" customWidth="1"/>
    <col min="10761" max="10761" width="9.140625" style="1158"/>
    <col min="10762" max="10762" width="3.5703125" style="1158" customWidth="1"/>
    <col min="10763" max="10763" width="16.42578125" style="1158" customWidth="1"/>
    <col min="10764" max="10764" width="11.7109375" style="1158" customWidth="1"/>
    <col min="10765" max="10765" width="10.140625" style="1158" customWidth="1"/>
    <col min="10766" max="10766" width="15.85546875" style="1158" customWidth="1"/>
    <col min="10767" max="10767" width="3.85546875" style="1158" customWidth="1"/>
    <col min="10768" max="10768" width="16.42578125" style="1158" customWidth="1"/>
    <col min="10769" max="10769" width="11.28515625" style="1158" customWidth="1"/>
    <col min="10770" max="10770" width="10.28515625" style="1158" customWidth="1"/>
    <col min="10771" max="10771" width="10" style="1158" customWidth="1"/>
    <col min="10772" max="11007" width="9.140625" style="1158"/>
    <col min="11008" max="11008" width="4" style="1158" customWidth="1"/>
    <col min="11009" max="11009" width="15.140625" style="1158" customWidth="1"/>
    <col min="11010" max="11010" width="13.85546875" style="1158" customWidth="1"/>
    <col min="11011" max="11011" width="10.140625" style="1158" customWidth="1"/>
    <col min="11012" max="11012" width="9.140625" style="1158"/>
    <col min="11013" max="11013" width="3.42578125" style="1158" customWidth="1"/>
    <col min="11014" max="11014" width="19.5703125" style="1158" customWidth="1"/>
    <col min="11015" max="11015" width="12.28515625" style="1158" customWidth="1"/>
    <col min="11016" max="11016" width="10.42578125" style="1158" customWidth="1"/>
    <col min="11017" max="11017" width="9.140625" style="1158"/>
    <col min="11018" max="11018" width="3.5703125" style="1158" customWidth="1"/>
    <col min="11019" max="11019" width="16.42578125" style="1158" customWidth="1"/>
    <col min="11020" max="11020" width="11.7109375" style="1158" customWidth="1"/>
    <col min="11021" max="11021" width="10.140625" style="1158" customWidth="1"/>
    <col min="11022" max="11022" width="15.85546875" style="1158" customWidth="1"/>
    <col min="11023" max="11023" width="3.85546875" style="1158" customWidth="1"/>
    <col min="11024" max="11024" width="16.42578125" style="1158" customWidth="1"/>
    <col min="11025" max="11025" width="11.28515625" style="1158" customWidth="1"/>
    <col min="11026" max="11026" width="10.28515625" style="1158" customWidth="1"/>
    <col min="11027" max="11027" width="10" style="1158" customWidth="1"/>
    <col min="11028" max="11263" width="9.140625" style="1158"/>
    <col min="11264" max="11264" width="4" style="1158" customWidth="1"/>
    <col min="11265" max="11265" width="15.140625" style="1158" customWidth="1"/>
    <col min="11266" max="11266" width="13.85546875" style="1158" customWidth="1"/>
    <col min="11267" max="11267" width="10.140625" style="1158" customWidth="1"/>
    <col min="11268" max="11268" width="9.140625" style="1158"/>
    <col min="11269" max="11269" width="3.42578125" style="1158" customWidth="1"/>
    <col min="11270" max="11270" width="19.5703125" style="1158" customWidth="1"/>
    <col min="11271" max="11271" width="12.28515625" style="1158" customWidth="1"/>
    <col min="11272" max="11272" width="10.42578125" style="1158" customWidth="1"/>
    <col min="11273" max="11273" width="9.140625" style="1158"/>
    <col min="11274" max="11274" width="3.5703125" style="1158" customWidth="1"/>
    <col min="11275" max="11275" width="16.42578125" style="1158" customWidth="1"/>
    <col min="11276" max="11276" width="11.7109375" style="1158" customWidth="1"/>
    <col min="11277" max="11277" width="10.140625" style="1158" customWidth="1"/>
    <col min="11278" max="11278" width="15.85546875" style="1158" customWidth="1"/>
    <col min="11279" max="11279" width="3.85546875" style="1158" customWidth="1"/>
    <col min="11280" max="11280" width="16.42578125" style="1158" customWidth="1"/>
    <col min="11281" max="11281" width="11.28515625" style="1158" customWidth="1"/>
    <col min="11282" max="11282" width="10.28515625" style="1158" customWidth="1"/>
    <col min="11283" max="11283" width="10" style="1158" customWidth="1"/>
    <col min="11284" max="11519" width="9.140625" style="1158"/>
    <col min="11520" max="11520" width="4" style="1158" customWidth="1"/>
    <col min="11521" max="11521" width="15.140625" style="1158" customWidth="1"/>
    <col min="11522" max="11522" width="13.85546875" style="1158" customWidth="1"/>
    <col min="11523" max="11523" width="10.140625" style="1158" customWidth="1"/>
    <col min="11524" max="11524" width="9.140625" style="1158"/>
    <col min="11525" max="11525" width="3.42578125" style="1158" customWidth="1"/>
    <col min="11526" max="11526" width="19.5703125" style="1158" customWidth="1"/>
    <col min="11527" max="11527" width="12.28515625" style="1158" customWidth="1"/>
    <col min="11528" max="11528" width="10.42578125" style="1158" customWidth="1"/>
    <col min="11529" max="11529" width="9.140625" style="1158"/>
    <col min="11530" max="11530" width="3.5703125" style="1158" customWidth="1"/>
    <col min="11531" max="11531" width="16.42578125" style="1158" customWidth="1"/>
    <col min="11532" max="11532" width="11.7109375" style="1158" customWidth="1"/>
    <col min="11533" max="11533" width="10.140625" style="1158" customWidth="1"/>
    <col min="11534" max="11534" width="15.85546875" style="1158" customWidth="1"/>
    <col min="11535" max="11535" width="3.85546875" style="1158" customWidth="1"/>
    <col min="11536" max="11536" width="16.42578125" style="1158" customWidth="1"/>
    <col min="11537" max="11537" width="11.28515625" style="1158" customWidth="1"/>
    <col min="11538" max="11538" width="10.28515625" style="1158" customWidth="1"/>
    <col min="11539" max="11539" width="10" style="1158" customWidth="1"/>
    <col min="11540" max="11775" width="9.140625" style="1158"/>
    <col min="11776" max="11776" width="4" style="1158" customWidth="1"/>
    <col min="11777" max="11777" width="15.140625" style="1158" customWidth="1"/>
    <col min="11778" max="11778" width="13.85546875" style="1158" customWidth="1"/>
    <col min="11779" max="11779" width="10.140625" style="1158" customWidth="1"/>
    <col min="11780" max="11780" width="9.140625" style="1158"/>
    <col min="11781" max="11781" width="3.42578125" style="1158" customWidth="1"/>
    <col min="11782" max="11782" width="19.5703125" style="1158" customWidth="1"/>
    <col min="11783" max="11783" width="12.28515625" style="1158" customWidth="1"/>
    <col min="11784" max="11784" width="10.42578125" style="1158" customWidth="1"/>
    <col min="11785" max="11785" width="9.140625" style="1158"/>
    <col min="11786" max="11786" width="3.5703125" style="1158" customWidth="1"/>
    <col min="11787" max="11787" width="16.42578125" style="1158" customWidth="1"/>
    <col min="11788" max="11788" width="11.7109375" style="1158" customWidth="1"/>
    <col min="11789" max="11789" width="10.140625" style="1158" customWidth="1"/>
    <col min="11790" max="11790" width="15.85546875" style="1158" customWidth="1"/>
    <col min="11791" max="11791" width="3.85546875" style="1158" customWidth="1"/>
    <col min="11792" max="11792" width="16.42578125" style="1158" customWidth="1"/>
    <col min="11793" max="11793" width="11.28515625" style="1158" customWidth="1"/>
    <col min="11794" max="11794" width="10.28515625" style="1158" customWidth="1"/>
    <col min="11795" max="11795" width="10" style="1158" customWidth="1"/>
    <col min="11796" max="12031" width="9.140625" style="1158"/>
    <col min="12032" max="12032" width="4" style="1158" customWidth="1"/>
    <col min="12033" max="12033" width="15.140625" style="1158" customWidth="1"/>
    <col min="12034" max="12034" width="13.85546875" style="1158" customWidth="1"/>
    <col min="12035" max="12035" width="10.140625" style="1158" customWidth="1"/>
    <col min="12036" max="12036" width="9.140625" style="1158"/>
    <col min="12037" max="12037" width="3.42578125" style="1158" customWidth="1"/>
    <col min="12038" max="12038" width="19.5703125" style="1158" customWidth="1"/>
    <col min="12039" max="12039" width="12.28515625" style="1158" customWidth="1"/>
    <col min="12040" max="12040" width="10.42578125" style="1158" customWidth="1"/>
    <col min="12041" max="12041" width="9.140625" style="1158"/>
    <col min="12042" max="12042" width="3.5703125" style="1158" customWidth="1"/>
    <col min="12043" max="12043" width="16.42578125" style="1158" customWidth="1"/>
    <col min="12044" max="12044" width="11.7109375" style="1158" customWidth="1"/>
    <col min="12045" max="12045" width="10.140625" style="1158" customWidth="1"/>
    <col min="12046" max="12046" width="15.85546875" style="1158" customWidth="1"/>
    <col min="12047" max="12047" width="3.85546875" style="1158" customWidth="1"/>
    <col min="12048" max="12048" width="16.42578125" style="1158" customWidth="1"/>
    <col min="12049" max="12049" width="11.28515625" style="1158" customWidth="1"/>
    <col min="12050" max="12050" width="10.28515625" style="1158" customWidth="1"/>
    <col min="12051" max="12051" width="10" style="1158" customWidth="1"/>
    <col min="12052" max="12287" width="9.140625" style="1158"/>
    <col min="12288" max="12288" width="4" style="1158" customWidth="1"/>
    <col min="12289" max="12289" width="15.140625" style="1158" customWidth="1"/>
    <col min="12290" max="12290" width="13.85546875" style="1158" customWidth="1"/>
    <col min="12291" max="12291" width="10.140625" style="1158" customWidth="1"/>
    <col min="12292" max="12292" width="9.140625" style="1158"/>
    <col min="12293" max="12293" width="3.42578125" style="1158" customWidth="1"/>
    <col min="12294" max="12294" width="19.5703125" style="1158" customWidth="1"/>
    <col min="12295" max="12295" width="12.28515625" style="1158" customWidth="1"/>
    <col min="12296" max="12296" width="10.42578125" style="1158" customWidth="1"/>
    <col min="12297" max="12297" width="9.140625" style="1158"/>
    <col min="12298" max="12298" width="3.5703125" style="1158" customWidth="1"/>
    <col min="12299" max="12299" width="16.42578125" style="1158" customWidth="1"/>
    <col min="12300" max="12300" width="11.7109375" style="1158" customWidth="1"/>
    <col min="12301" max="12301" width="10.140625" style="1158" customWidth="1"/>
    <col min="12302" max="12302" width="15.85546875" style="1158" customWidth="1"/>
    <col min="12303" max="12303" width="3.85546875" style="1158" customWidth="1"/>
    <col min="12304" max="12304" width="16.42578125" style="1158" customWidth="1"/>
    <col min="12305" max="12305" width="11.28515625" style="1158" customWidth="1"/>
    <col min="12306" max="12306" width="10.28515625" style="1158" customWidth="1"/>
    <col min="12307" max="12307" width="10" style="1158" customWidth="1"/>
    <col min="12308" max="12543" width="9.140625" style="1158"/>
    <col min="12544" max="12544" width="4" style="1158" customWidth="1"/>
    <col min="12545" max="12545" width="15.140625" style="1158" customWidth="1"/>
    <col min="12546" max="12546" width="13.85546875" style="1158" customWidth="1"/>
    <col min="12547" max="12547" width="10.140625" style="1158" customWidth="1"/>
    <col min="12548" max="12548" width="9.140625" style="1158"/>
    <col min="12549" max="12549" width="3.42578125" style="1158" customWidth="1"/>
    <col min="12550" max="12550" width="19.5703125" style="1158" customWidth="1"/>
    <col min="12551" max="12551" width="12.28515625" style="1158" customWidth="1"/>
    <col min="12552" max="12552" width="10.42578125" style="1158" customWidth="1"/>
    <col min="12553" max="12553" width="9.140625" style="1158"/>
    <col min="12554" max="12554" width="3.5703125" style="1158" customWidth="1"/>
    <col min="12555" max="12555" width="16.42578125" style="1158" customWidth="1"/>
    <col min="12556" max="12556" width="11.7109375" style="1158" customWidth="1"/>
    <col min="12557" max="12557" width="10.140625" style="1158" customWidth="1"/>
    <col min="12558" max="12558" width="15.85546875" style="1158" customWidth="1"/>
    <col min="12559" max="12559" width="3.85546875" style="1158" customWidth="1"/>
    <col min="12560" max="12560" width="16.42578125" style="1158" customWidth="1"/>
    <col min="12561" max="12561" width="11.28515625" style="1158" customWidth="1"/>
    <col min="12562" max="12562" width="10.28515625" style="1158" customWidth="1"/>
    <col min="12563" max="12563" width="10" style="1158" customWidth="1"/>
    <col min="12564" max="12799" width="9.140625" style="1158"/>
    <col min="12800" max="12800" width="4" style="1158" customWidth="1"/>
    <col min="12801" max="12801" width="15.140625" style="1158" customWidth="1"/>
    <col min="12802" max="12802" width="13.85546875" style="1158" customWidth="1"/>
    <col min="12803" max="12803" width="10.140625" style="1158" customWidth="1"/>
    <col min="12804" max="12804" width="9.140625" style="1158"/>
    <col min="12805" max="12805" width="3.42578125" style="1158" customWidth="1"/>
    <col min="12806" max="12806" width="19.5703125" style="1158" customWidth="1"/>
    <col min="12807" max="12807" width="12.28515625" style="1158" customWidth="1"/>
    <col min="12808" max="12808" width="10.42578125" style="1158" customWidth="1"/>
    <col min="12809" max="12809" width="9.140625" style="1158"/>
    <col min="12810" max="12810" width="3.5703125" style="1158" customWidth="1"/>
    <col min="12811" max="12811" width="16.42578125" style="1158" customWidth="1"/>
    <col min="12812" max="12812" width="11.7109375" style="1158" customWidth="1"/>
    <col min="12813" max="12813" width="10.140625" style="1158" customWidth="1"/>
    <col min="12814" max="12814" width="15.85546875" style="1158" customWidth="1"/>
    <col min="12815" max="12815" width="3.85546875" style="1158" customWidth="1"/>
    <col min="12816" max="12816" width="16.42578125" style="1158" customWidth="1"/>
    <col min="12817" max="12817" width="11.28515625" style="1158" customWidth="1"/>
    <col min="12818" max="12818" width="10.28515625" style="1158" customWidth="1"/>
    <col min="12819" max="12819" width="10" style="1158" customWidth="1"/>
    <col min="12820" max="13055" width="9.140625" style="1158"/>
    <col min="13056" max="13056" width="4" style="1158" customWidth="1"/>
    <col min="13057" max="13057" width="15.140625" style="1158" customWidth="1"/>
    <col min="13058" max="13058" width="13.85546875" style="1158" customWidth="1"/>
    <col min="13059" max="13059" width="10.140625" style="1158" customWidth="1"/>
    <col min="13060" max="13060" width="9.140625" style="1158"/>
    <col min="13061" max="13061" width="3.42578125" style="1158" customWidth="1"/>
    <col min="13062" max="13062" width="19.5703125" style="1158" customWidth="1"/>
    <col min="13063" max="13063" width="12.28515625" style="1158" customWidth="1"/>
    <col min="13064" max="13064" width="10.42578125" style="1158" customWidth="1"/>
    <col min="13065" max="13065" width="9.140625" style="1158"/>
    <col min="13066" max="13066" width="3.5703125" style="1158" customWidth="1"/>
    <col min="13067" max="13067" width="16.42578125" style="1158" customWidth="1"/>
    <col min="13068" max="13068" width="11.7109375" style="1158" customWidth="1"/>
    <col min="13069" max="13069" width="10.140625" style="1158" customWidth="1"/>
    <col min="13070" max="13070" width="15.85546875" style="1158" customWidth="1"/>
    <col min="13071" max="13071" width="3.85546875" style="1158" customWidth="1"/>
    <col min="13072" max="13072" width="16.42578125" style="1158" customWidth="1"/>
    <col min="13073" max="13073" width="11.28515625" style="1158" customWidth="1"/>
    <col min="13074" max="13074" width="10.28515625" style="1158" customWidth="1"/>
    <col min="13075" max="13075" width="10" style="1158" customWidth="1"/>
    <col min="13076" max="13311" width="9.140625" style="1158"/>
    <col min="13312" max="13312" width="4" style="1158" customWidth="1"/>
    <col min="13313" max="13313" width="15.140625" style="1158" customWidth="1"/>
    <col min="13314" max="13314" width="13.85546875" style="1158" customWidth="1"/>
    <col min="13315" max="13315" width="10.140625" style="1158" customWidth="1"/>
    <col min="13316" max="13316" width="9.140625" style="1158"/>
    <col min="13317" max="13317" width="3.42578125" style="1158" customWidth="1"/>
    <col min="13318" max="13318" width="19.5703125" style="1158" customWidth="1"/>
    <col min="13319" max="13319" width="12.28515625" style="1158" customWidth="1"/>
    <col min="13320" max="13320" width="10.42578125" style="1158" customWidth="1"/>
    <col min="13321" max="13321" width="9.140625" style="1158"/>
    <col min="13322" max="13322" width="3.5703125" style="1158" customWidth="1"/>
    <col min="13323" max="13323" width="16.42578125" style="1158" customWidth="1"/>
    <col min="13324" max="13324" width="11.7109375" style="1158" customWidth="1"/>
    <col min="13325" max="13325" width="10.140625" style="1158" customWidth="1"/>
    <col min="13326" max="13326" width="15.85546875" style="1158" customWidth="1"/>
    <col min="13327" max="13327" width="3.85546875" style="1158" customWidth="1"/>
    <col min="13328" max="13328" width="16.42578125" style="1158" customWidth="1"/>
    <col min="13329" max="13329" width="11.28515625" style="1158" customWidth="1"/>
    <col min="13330" max="13330" width="10.28515625" style="1158" customWidth="1"/>
    <col min="13331" max="13331" width="10" style="1158" customWidth="1"/>
    <col min="13332" max="13567" width="9.140625" style="1158"/>
    <col min="13568" max="13568" width="4" style="1158" customWidth="1"/>
    <col min="13569" max="13569" width="15.140625" style="1158" customWidth="1"/>
    <col min="13570" max="13570" width="13.85546875" style="1158" customWidth="1"/>
    <col min="13571" max="13571" width="10.140625" style="1158" customWidth="1"/>
    <col min="13572" max="13572" width="9.140625" style="1158"/>
    <col min="13573" max="13573" width="3.42578125" style="1158" customWidth="1"/>
    <col min="13574" max="13574" width="19.5703125" style="1158" customWidth="1"/>
    <col min="13575" max="13575" width="12.28515625" style="1158" customWidth="1"/>
    <col min="13576" max="13576" width="10.42578125" style="1158" customWidth="1"/>
    <col min="13577" max="13577" width="9.140625" style="1158"/>
    <col min="13578" max="13578" width="3.5703125" style="1158" customWidth="1"/>
    <col min="13579" max="13579" width="16.42578125" style="1158" customWidth="1"/>
    <col min="13580" max="13580" width="11.7109375" style="1158" customWidth="1"/>
    <col min="13581" max="13581" width="10.140625" style="1158" customWidth="1"/>
    <col min="13582" max="13582" width="15.85546875" style="1158" customWidth="1"/>
    <col min="13583" max="13583" width="3.85546875" style="1158" customWidth="1"/>
    <col min="13584" max="13584" width="16.42578125" style="1158" customWidth="1"/>
    <col min="13585" max="13585" width="11.28515625" style="1158" customWidth="1"/>
    <col min="13586" max="13586" width="10.28515625" style="1158" customWidth="1"/>
    <col min="13587" max="13587" width="10" style="1158" customWidth="1"/>
    <col min="13588" max="13823" width="9.140625" style="1158"/>
    <col min="13824" max="13824" width="4" style="1158" customWidth="1"/>
    <col min="13825" max="13825" width="15.140625" style="1158" customWidth="1"/>
    <col min="13826" max="13826" width="13.85546875" style="1158" customWidth="1"/>
    <col min="13827" max="13827" width="10.140625" style="1158" customWidth="1"/>
    <col min="13828" max="13828" width="9.140625" style="1158"/>
    <col min="13829" max="13829" width="3.42578125" style="1158" customWidth="1"/>
    <col min="13830" max="13830" width="19.5703125" style="1158" customWidth="1"/>
    <col min="13831" max="13831" width="12.28515625" style="1158" customWidth="1"/>
    <col min="13832" max="13832" width="10.42578125" style="1158" customWidth="1"/>
    <col min="13833" max="13833" width="9.140625" style="1158"/>
    <col min="13834" max="13834" width="3.5703125" style="1158" customWidth="1"/>
    <col min="13835" max="13835" width="16.42578125" style="1158" customWidth="1"/>
    <col min="13836" max="13836" width="11.7109375" style="1158" customWidth="1"/>
    <col min="13837" max="13837" width="10.140625" style="1158" customWidth="1"/>
    <col min="13838" max="13838" width="15.85546875" style="1158" customWidth="1"/>
    <col min="13839" max="13839" width="3.85546875" style="1158" customWidth="1"/>
    <col min="13840" max="13840" width="16.42578125" style="1158" customWidth="1"/>
    <col min="13841" max="13841" width="11.28515625" style="1158" customWidth="1"/>
    <col min="13842" max="13842" width="10.28515625" style="1158" customWidth="1"/>
    <col min="13843" max="13843" width="10" style="1158" customWidth="1"/>
    <col min="13844" max="14079" width="9.140625" style="1158"/>
    <col min="14080" max="14080" width="4" style="1158" customWidth="1"/>
    <col min="14081" max="14081" width="15.140625" style="1158" customWidth="1"/>
    <col min="14082" max="14082" width="13.85546875" style="1158" customWidth="1"/>
    <col min="14083" max="14083" width="10.140625" style="1158" customWidth="1"/>
    <col min="14084" max="14084" width="9.140625" style="1158"/>
    <col min="14085" max="14085" width="3.42578125" style="1158" customWidth="1"/>
    <col min="14086" max="14086" width="19.5703125" style="1158" customWidth="1"/>
    <col min="14087" max="14087" width="12.28515625" style="1158" customWidth="1"/>
    <col min="14088" max="14088" width="10.42578125" style="1158" customWidth="1"/>
    <col min="14089" max="14089" width="9.140625" style="1158"/>
    <col min="14090" max="14090" width="3.5703125" style="1158" customWidth="1"/>
    <col min="14091" max="14091" width="16.42578125" style="1158" customWidth="1"/>
    <col min="14092" max="14092" width="11.7109375" style="1158" customWidth="1"/>
    <col min="14093" max="14093" width="10.140625" style="1158" customWidth="1"/>
    <col min="14094" max="14094" width="15.85546875" style="1158" customWidth="1"/>
    <col min="14095" max="14095" width="3.85546875" style="1158" customWidth="1"/>
    <col min="14096" max="14096" width="16.42578125" style="1158" customWidth="1"/>
    <col min="14097" max="14097" width="11.28515625" style="1158" customWidth="1"/>
    <col min="14098" max="14098" width="10.28515625" style="1158" customWidth="1"/>
    <col min="14099" max="14099" width="10" style="1158" customWidth="1"/>
    <col min="14100" max="14335" width="9.140625" style="1158"/>
    <col min="14336" max="14336" width="4" style="1158" customWidth="1"/>
    <col min="14337" max="14337" width="15.140625" style="1158" customWidth="1"/>
    <col min="14338" max="14338" width="13.85546875" style="1158" customWidth="1"/>
    <col min="14339" max="14339" width="10.140625" style="1158" customWidth="1"/>
    <col min="14340" max="14340" width="9.140625" style="1158"/>
    <col min="14341" max="14341" width="3.42578125" style="1158" customWidth="1"/>
    <col min="14342" max="14342" width="19.5703125" style="1158" customWidth="1"/>
    <col min="14343" max="14343" width="12.28515625" style="1158" customWidth="1"/>
    <col min="14344" max="14344" width="10.42578125" style="1158" customWidth="1"/>
    <col min="14345" max="14345" width="9.140625" style="1158"/>
    <col min="14346" max="14346" width="3.5703125" style="1158" customWidth="1"/>
    <col min="14347" max="14347" width="16.42578125" style="1158" customWidth="1"/>
    <col min="14348" max="14348" width="11.7109375" style="1158" customWidth="1"/>
    <col min="14349" max="14349" width="10.140625" style="1158" customWidth="1"/>
    <col min="14350" max="14350" width="15.85546875" style="1158" customWidth="1"/>
    <col min="14351" max="14351" width="3.85546875" style="1158" customWidth="1"/>
    <col min="14352" max="14352" width="16.42578125" style="1158" customWidth="1"/>
    <col min="14353" max="14353" width="11.28515625" style="1158" customWidth="1"/>
    <col min="14354" max="14354" width="10.28515625" style="1158" customWidth="1"/>
    <col min="14355" max="14355" width="10" style="1158" customWidth="1"/>
    <col min="14356" max="14591" width="9.140625" style="1158"/>
    <col min="14592" max="14592" width="4" style="1158" customWidth="1"/>
    <col min="14593" max="14593" width="15.140625" style="1158" customWidth="1"/>
    <col min="14594" max="14594" width="13.85546875" style="1158" customWidth="1"/>
    <col min="14595" max="14595" width="10.140625" style="1158" customWidth="1"/>
    <col min="14596" max="14596" width="9.140625" style="1158"/>
    <col min="14597" max="14597" width="3.42578125" style="1158" customWidth="1"/>
    <col min="14598" max="14598" width="19.5703125" style="1158" customWidth="1"/>
    <col min="14599" max="14599" width="12.28515625" style="1158" customWidth="1"/>
    <col min="14600" max="14600" width="10.42578125" style="1158" customWidth="1"/>
    <col min="14601" max="14601" width="9.140625" style="1158"/>
    <col min="14602" max="14602" width="3.5703125" style="1158" customWidth="1"/>
    <col min="14603" max="14603" width="16.42578125" style="1158" customWidth="1"/>
    <col min="14604" max="14604" width="11.7109375" style="1158" customWidth="1"/>
    <col min="14605" max="14605" width="10.140625" style="1158" customWidth="1"/>
    <col min="14606" max="14606" width="15.85546875" style="1158" customWidth="1"/>
    <col min="14607" max="14607" width="3.85546875" style="1158" customWidth="1"/>
    <col min="14608" max="14608" width="16.42578125" style="1158" customWidth="1"/>
    <col min="14609" max="14609" width="11.28515625" style="1158" customWidth="1"/>
    <col min="14610" max="14610" width="10.28515625" style="1158" customWidth="1"/>
    <col min="14611" max="14611" width="10" style="1158" customWidth="1"/>
    <col min="14612" max="14847" width="9.140625" style="1158"/>
    <col min="14848" max="14848" width="4" style="1158" customWidth="1"/>
    <col min="14849" max="14849" width="15.140625" style="1158" customWidth="1"/>
    <col min="14850" max="14850" width="13.85546875" style="1158" customWidth="1"/>
    <col min="14851" max="14851" width="10.140625" style="1158" customWidth="1"/>
    <col min="14852" max="14852" width="9.140625" style="1158"/>
    <col min="14853" max="14853" width="3.42578125" style="1158" customWidth="1"/>
    <col min="14854" max="14854" width="19.5703125" style="1158" customWidth="1"/>
    <col min="14855" max="14855" width="12.28515625" style="1158" customWidth="1"/>
    <col min="14856" max="14856" width="10.42578125" style="1158" customWidth="1"/>
    <col min="14857" max="14857" width="9.140625" style="1158"/>
    <col min="14858" max="14858" width="3.5703125" style="1158" customWidth="1"/>
    <col min="14859" max="14859" width="16.42578125" style="1158" customWidth="1"/>
    <col min="14860" max="14860" width="11.7109375" style="1158" customWidth="1"/>
    <col min="14861" max="14861" width="10.140625" style="1158" customWidth="1"/>
    <col min="14862" max="14862" width="15.85546875" style="1158" customWidth="1"/>
    <col min="14863" max="14863" width="3.85546875" style="1158" customWidth="1"/>
    <col min="14864" max="14864" width="16.42578125" style="1158" customWidth="1"/>
    <col min="14865" max="14865" width="11.28515625" style="1158" customWidth="1"/>
    <col min="14866" max="14866" width="10.28515625" style="1158" customWidth="1"/>
    <col min="14867" max="14867" width="10" style="1158" customWidth="1"/>
    <col min="14868" max="15103" width="9.140625" style="1158"/>
    <col min="15104" max="15104" width="4" style="1158" customWidth="1"/>
    <col min="15105" max="15105" width="15.140625" style="1158" customWidth="1"/>
    <col min="15106" max="15106" width="13.85546875" style="1158" customWidth="1"/>
    <col min="15107" max="15107" width="10.140625" style="1158" customWidth="1"/>
    <col min="15108" max="15108" width="9.140625" style="1158"/>
    <col min="15109" max="15109" width="3.42578125" style="1158" customWidth="1"/>
    <col min="15110" max="15110" width="19.5703125" style="1158" customWidth="1"/>
    <col min="15111" max="15111" width="12.28515625" style="1158" customWidth="1"/>
    <col min="15112" max="15112" width="10.42578125" style="1158" customWidth="1"/>
    <col min="15113" max="15113" width="9.140625" style="1158"/>
    <col min="15114" max="15114" width="3.5703125" style="1158" customWidth="1"/>
    <col min="15115" max="15115" width="16.42578125" style="1158" customWidth="1"/>
    <col min="15116" max="15116" width="11.7109375" style="1158" customWidth="1"/>
    <col min="15117" max="15117" width="10.140625" style="1158" customWidth="1"/>
    <col min="15118" max="15118" width="15.85546875" style="1158" customWidth="1"/>
    <col min="15119" max="15119" width="3.85546875" style="1158" customWidth="1"/>
    <col min="15120" max="15120" width="16.42578125" style="1158" customWidth="1"/>
    <col min="15121" max="15121" width="11.28515625" style="1158" customWidth="1"/>
    <col min="15122" max="15122" width="10.28515625" style="1158" customWidth="1"/>
    <col min="15123" max="15123" width="10" style="1158" customWidth="1"/>
    <col min="15124" max="15359" width="9.140625" style="1158"/>
    <col min="15360" max="15360" width="4" style="1158" customWidth="1"/>
    <col min="15361" max="15361" width="15.140625" style="1158" customWidth="1"/>
    <col min="15362" max="15362" width="13.85546875" style="1158" customWidth="1"/>
    <col min="15363" max="15363" width="10.140625" style="1158" customWidth="1"/>
    <col min="15364" max="15364" width="9.140625" style="1158"/>
    <col min="15365" max="15365" width="3.42578125" style="1158" customWidth="1"/>
    <col min="15366" max="15366" width="19.5703125" style="1158" customWidth="1"/>
    <col min="15367" max="15367" width="12.28515625" style="1158" customWidth="1"/>
    <col min="15368" max="15368" width="10.42578125" style="1158" customWidth="1"/>
    <col min="15369" max="15369" width="9.140625" style="1158"/>
    <col min="15370" max="15370" width="3.5703125" style="1158" customWidth="1"/>
    <col min="15371" max="15371" width="16.42578125" style="1158" customWidth="1"/>
    <col min="15372" max="15372" width="11.7109375" style="1158" customWidth="1"/>
    <col min="15373" max="15373" width="10.140625" style="1158" customWidth="1"/>
    <col min="15374" max="15374" width="15.85546875" style="1158" customWidth="1"/>
    <col min="15375" max="15375" width="3.85546875" style="1158" customWidth="1"/>
    <col min="15376" max="15376" width="16.42578125" style="1158" customWidth="1"/>
    <col min="15377" max="15377" width="11.28515625" style="1158" customWidth="1"/>
    <col min="15378" max="15378" width="10.28515625" style="1158" customWidth="1"/>
    <col min="15379" max="15379" width="10" style="1158" customWidth="1"/>
    <col min="15380" max="15615" width="9.140625" style="1158"/>
    <col min="15616" max="15616" width="4" style="1158" customWidth="1"/>
    <col min="15617" max="15617" width="15.140625" style="1158" customWidth="1"/>
    <col min="15618" max="15618" width="13.85546875" style="1158" customWidth="1"/>
    <col min="15619" max="15619" width="10.140625" style="1158" customWidth="1"/>
    <col min="15620" max="15620" width="9.140625" style="1158"/>
    <col min="15621" max="15621" width="3.42578125" style="1158" customWidth="1"/>
    <col min="15622" max="15622" width="19.5703125" style="1158" customWidth="1"/>
    <col min="15623" max="15623" width="12.28515625" style="1158" customWidth="1"/>
    <col min="15624" max="15624" width="10.42578125" style="1158" customWidth="1"/>
    <col min="15625" max="15625" width="9.140625" style="1158"/>
    <col min="15626" max="15626" width="3.5703125" style="1158" customWidth="1"/>
    <col min="15627" max="15627" width="16.42578125" style="1158" customWidth="1"/>
    <col min="15628" max="15628" width="11.7109375" style="1158" customWidth="1"/>
    <col min="15629" max="15629" width="10.140625" style="1158" customWidth="1"/>
    <col min="15630" max="15630" width="15.85546875" style="1158" customWidth="1"/>
    <col min="15631" max="15631" width="3.85546875" style="1158" customWidth="1"/>
    <col min="15632" max="15632" width="16.42578125" style="1158" customWidth="1"/>
    <col min="15633" max="15633" width="11.28515625" style="1158" customWidth="1"/>
    <col min="15634" max="15634" width="10.28515625" style="1158" customWidth="1"/>
    <col min="15635" max="15635" width="10" style="1158" customWidth="1"/>
    <col min="15636" max="15871" width="9.140625" style="1158"/>
    <col min="15872" max="15872" width="4" style="1158" customWidth="1"/>
    <col min="15873" max="15873" width="15.140625" style="1158" customWidth="1"/>
    <col min="15874" max="15874" width="13.85546875" style="1158" customWidth="1"/>
    <col min="15875" max="15875" width="10.140625" style="1158" customWidth="1"/>
    <col min="15876" max="15876" width="9.140625" style="1158"/>
    <col min="15877" max="15877" width="3.42578125" style="1158" customWidth="1"/>
    <col min="15878" max="15878" width="19.5703125" style="1158" customWidth="1"/>
    <col min="15879" max="15879" width="12.28515625" style="1158" customWidth="1"/>
    <col min="15880" max="15880" width="10.42578125" style="1158" customWidth="1"/>
    <col min="15881" max="15881" width="9.140625" style="1158"/>
    <col min="15882" max="15882" width="3.5703125" style="1158" customWidth="1"/>
    <col min="15883" max="15883" width="16.42578125" style="1158" customWidth="1"/>
    <col min="15884" max="15884" width="11.7109375" style="1158" customWidth="1"/>
    <col min="15885" max="15885" width="10.140625" style="1158" customWidth="1"/>
    <col min="15886" max="15886" width="15.85546875" style="1158" customWidth="1"/>
    <col min="15887" max="15887" width="3.85546875" style="1158" customWidth="1"/>
    <col min="15888" max="15888" width="16.42578125" style="1158" customWidth="1"/>
    <col min="15889" max="15889" width="11.28515625" style="1158" customWidth="1"/>
    <col min="15890" max="15890" width="10.28515625" style="1158" customWidth="1"/>
    <col min="15891" max="15891" width="10" style="1158" customWidth="1"/>
    <col min="15892" max="16127" width="9.140625" style="1158"/>
    <col min="16128" max="16128" width="4" style="1158" customWidth="1"/>
    <col min="16129" max="16129" width="15.140625" style="1158" customWidth="1"/>
    <col min="16130" max="16130" width="13.85546875" style="1158" customWidth="1"/>
    <col min="16131" max="16131" width="10.140625" style="1158" customWidth="1"/>
    <col min="16132" max="16132" width="9.140625" style="1158"/>
    <col min="16133" max="16133" width="3.42578125" style="1158" customWidth="1"/>
    <col min="16134" max="16134" width="19.5703125" style="1158" customWidth="1"/>
    <col min="16135" max="16135" width="12.28515625" style="1158" customWidth="1"/>
    <col min="16136" max="16136" width="10.42578125" style="1158" customWidth="1"/>
    <col min="16137" max="16137" width="9.140625" style="1158"/>
    <col min="16138" max="16138" width="3.5703125" style="1158" customWidth="1"/>
    <col min="16139" max="16139" width="16.42578125" style="1158" customWidth="1"/>
    <col min="16140" max="16140" width="11.7109375" style="1158" customWidth="1"/>
    <col min="16141" max="16141" width="10.140625" style="1158" customWidth="1"/>
    <col min="16142" max="16142" width="15.85546875" style="1158" customWidth="1"/>
    <col min="16143" max="16143" width="3.85546875" style="1158" customWidth="1"/>
    <col min="16144" max="16144" width="16.42578125" style="1158" customWidth="1"/>
    <col min="16145" max="16145" width="11.28515625" style="1158" customWidth="1"/>
    <col min="16146" max="16146" width="10.28515625" style="1158" customWidth="1"/>
    <col min="16147" max="16147" width="10" style="1158" customWidth="1"/>
    <col min="16148" max="16384" width="9.140625" style="1158"/>
  </cols>
  <sheetData>
    <row r="1" spans="1:27" ht="18.75">
      <c r="A1" s="587" t="s">
        <v>304</v>
      </c>
    </row>
    <row r="2" spans="1:27" ht="18" customHeight="1">
      <c r="A2" s="1424" t="s">
        <v>487</v>
      </c>
      <c r="B2" s="1424"/>
      <c r="C2" s="1424"/>
      <c r="D2" s="1424"/>
      <c r="E2" s="1424"/>
      <c r="F2" s="1424"/>
      <c r="G2" s="1424"/>
      <c r="H2" s="1424"/>
      <c r="I2" s="1424"/>
      <c r="J2" s="1424"/>
      <c r="K2" s="1424"/>
      <c r="L2" s="1424"/>
      <c r="M2" s="1424"/>
      <c r="N2" s="1424"/>
      <c r="O2" s="1424"/>
      <c r="P2" s="1424"/>
      <c r="Q2" s="1424"/>
      <c r="R2" s="1424"/>
      <c r="S2" s="1424"/>
      <c r="T2" s="1424"/>
      <c r="U2" s="1424"/>
      <c r="V2" s="1424"/>
      <c r="W2" s="1424"/>
      <c r="X2" s="1424"/>
      <c r="Y2" s="1424"/>
      <c r="Z2" s="1424"/>
      <c r="AA2" s="1424"/>
    </row>
    <row r="3" spans="1:27" ht="18" customHeight="1">
      <c r="A3" s="1427" t="s">
        <v>486</v>
      </c>
      <c r="B3" s="1427"/>
      <c r="C3" s="1427"/>
      <c r="D3" s="1427"/>
      <c r="E3" s="1427"/>
      <c r="F3" s="1427"/>
      <c r="G3" s="1427"/>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37"/>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38" t="s">
        <v>207</v>
      </c>
      <c r="B8" s="603">
        <v>2980.2289999999998</v>
      </c>
      <c r="C8" s="603">
        <v>4406</v>
      </c>
      <c r="D8" s="733">
        <v>2.2772960333773984</v>
      </c>
      <c r="E8" s="839"/>
      <c r="F8" s="838" t="s">
        <v>210</v>
      </c>
      <c r="G8" s="603">
        <v>609.59500000000003</v>
      </c>
      <c r="H8" s="904">
        <v>3204</v>
      </c>
      <c r="I8" s="905">
        <v>2.4752513440205299</v>
      </c>
      <c r="J8" s="661"/>
      <c r="K8" s="745" t="s">
        <v>201</v>
      </c>
      <c r="L8" s="603">
        <v>1451.796</v>
      </c>
      <c r="M8" s="603">
        <v>501.09899999999999</v>
      </c>
      <c r="N8" s="733">
        <f>L8/M8</f>
        <v>2.8972239018637036</v>
      </c>
      <c r="O8" s="661"/>
      <c r="P8" s="745" t="s">
        <v>197</v>
      </c>
      <c r="Q8" s="603">
        <v>902.57500000000005</v>
      </c>
      <c r="R8" s="603">
        <v>288.29500000000002</v>
      </c>
      <c r="S8" s="733">
        <f t="shared" ref="S8:S16" si="0">Q8/R8</f>
        <v>3.1307341438457135</v>
      </c>
    </row>
    <row r="9" spans="1:27" ht="15.75">
      <c r="A9" s="606" t="s">
        <v>210</v>
      </c>
      <c r="B9" s="605">
        <v>1780.941</v>
      </c>
      <c r="C9" s="607">
        <v>5637</v>
      </c>
      <c r="D9" s="653">
        <v>1.8006727722381861</v>
      </c>
      <c r="E9" s="840"/>
      <c r="F9" s="606" t="s">
        <v>214</v>
      </c>
      <c r="G9" s="605">
        <v>79.161000000000001</v>
      </c>
      <c r="H9" s="607">
        <v>832</v>
      </c>
      <c r="I9" s="653">
        <v>1.4913245794163636</v>
      </c>
      <c r="J9" s="661"/>
      <c r="K9" s="604" t="s">
        <v>197</v>
      </c>
      <c r="L9" s="605">
        <v>1316.6980000000001</v>
      </c>
      <c r="M9" s="605">
        <v>401.81400000000002</v>
      </c>
      <c r="N9" s="652">
        <v>3.2317403424930307</v>
      </c>
      <c r="O9" s="661"/>
      <c r="P9" s="604" t="s">
        <v>437</v>
      </c>
      <c r="Q9" s="605">
        <v>712.99199999999996</v>
      </c>
      <c r="R9" s="605">
        <v>148.732</v>
      </c>
      <c r="S9" s="652">
        <f t="shared" si="0"/>
        <v>4.7938036199338407</v>
      </c>
    </row>
    <row r="10" spans="1:27" ht="16.5" thickBot="1">
      <c r="A10" s="606" t="s">
        <v>197</v>
      </c>
      <c r="B10" s="605">
        <v>1452.173</v>
      </c>
      <c r="C10" s="605">
        <v>1338</v>
      </c>
      <c r="D10" s="652">
        <v>1.7637585930478297</v>
      </c>
      <c r="E10" s="839"/>
      <c r="F10" s="963" t="s">
        <v>192</v>
      </c>
      <c r="G10" s="956">
        <v>21.779</v>
      </c>
      <c r="H10" s="964">
        <v>165</v>
      </c>
      <c r="I10" s="965">
        <v>2.5143154006003234</v>
      </c>
      <c r="J10" s="661"/>
      <c r="K10" s="604" t="s">
        <v>195</v>
      </c>
      <c r="L10" s="605">
        <v>1194.393</v>
      </c>
      <c r="M10" s="605">
        <v>323.03899999999999</v>
      </c>
      <c r="N10" s="652">
        <v>2.5733953939574841</v>
      </c>
      <c r="O10" s="661"/>
      <c r="P10" s="604" t="s">
        <v>195</v>
      </c>
      <c r="Q10" s="605">
        <v>478.05700000000002</v>
      </c>
      <c r="R10" s="605">
        <v>103.875</v>
      </c>
      <c r="S10" s="652">
        <f t="shared" si="0"/>
        <v>4.6022334536702774</v>
      </c>
    </row>
    <row r="11" spans="1:27" ht="16.5" thickBot="1">
      <c r="A11" s="606" t="s">
        <v>195</v>
      </c>
      <c r="B11" s="605">
        <v>1237.846</v>
      </c>
      <c r="C11" s="607">
        <v>1108</v>
      </c>
      <c r="D11" s="653">
        <v>2.2371977690302947</v>
      </c>
      <c r="E11" s="840"/>
      <c r="F11" s="1052" t="s">
        <v>323</v>
      </c>
      <c r="G11" s="1124">
        <v>710.53499999999997</v>
      </c>
      <c r="H11" s="1125">
        <v>4201</v>
      </c>
      <c r="I11" s="1126">
        <v>2.3067895162311416</v>
      </c>
      <c r="J11" s="661"/>
      <c r="K11" s="604" t="s">
        <v>213</v>
      </c>
      <c r="L11" s="605">
        <v>822.29200000000003</v>
      </c>
      <c r="M11" s="605">
        <v>321.89999999999998</v>
      </c>
      <c r="N11" s="652">
        <v>3.4685944956126917</v>
      </c>
      <c r="O11" s="661"/>
      <c r="P11" s="604" t="s">
        <v>194</v>
      </c>
      <c r="Q11" s="605">
        <v>473.38299999999998</v>
      </c>
      <c r="R11" s="605">
        <v>71.209000000000003</v>
      </c>
      <c r="S11" s="652">
        <f t="shared" si="0"/>
        <v>6.6477973289893129</v>
      </c>
    </row>
    <row r="12" spans="1:27" ht="15.75">
      <c r="A12" s="606" t="s">
        <v>206</v>
      </c>
      <c r="B12" s="605">
        <v>1259.0999999999999</v>
      </c>
      <c r="C12" s="607">
        <v>805</v>
      </c>
      <c r="D12" s="653">
        <v>3.0566763287838841</v>
      </c>
      <c r="E12" s="840"/>
      <c r="J12" s="661"/>
      <c r="K12" s="604" t="s">
        <v>192</v>
      </c>
      <c r="L12" s="605">
        <v>762.11699999999996</v>
      </c>
      <c r="M12" s="605">
        <v>309.83600000000001</v>
      </c>
      <c r="N12" s="652">
        <v>4.5970279399346481</v>
      </c>
      <c r="O12" s="661"/>
      <c r="P12" s="604" t="s">
        <v>201</v>
      </c>
      <c r="Q12" s="605">
        <v>86.765000000000001</v>
      </c>
      <c r="R12" s="605">
        <v>59.152999999999999</v>
      </c>
      <c r="S12" s="652">
        <f t="shared" si="0"/>
        <v>1.4667895119436039</v>
      </c>
    </row>
    <row r="13" spans="1:27" ht="15.75">
      <c r="A13" s="606" t="s">
        <v>214</v>
      </c>
      <c r="B13" s="605">
        <v>667.97199999999998</v>
      </c>
      <c r="C13" s="605">
        <v>1982</v>
      </c>
      <c r="D13" s="652">
        <v>1.7083595480330025</v>
      </c>
      <c r="E13" s="840"/>
      <c r="J13" s="661"/>
      <c r="K13" s="604" t="s">
        <v>210</v>
      </c>
      <c r="L13" s="605">
        <v>595.30999999999995</v>
      </c>
      <c r="M13" s="605">
        <v>240.893</v>
      </c>
      <c r="N13" s="652">
        <v>2.9630257847383312</v>
      </c>
      <c r="O13" s="661"/>
      <c r="P13" s="604" t="s">
        <v>212</v>
      </c>
      <c r="Q13" s="605">
        <v>299.053</v>
      </c>
      <c r="R13" s="605">
        <v>56.2</v>
      </c>
      <c r="S13" s="652">
        <f t="shared" si="0"/>
        <v>5.321227758007117</v>
      </c>
    </row>
    <row r="14" spans="1:27" ht="15.75">
      <c r="A14" s="606" t="s">
        <v>437</v>
      </c>
      <c r="B14" s="605">
        <v>883.62800000000004</v>
      </c>
      <c r="C14" s="607">
        <v>1884</v>
      </c>
      <c r="D14" s="653">
        <v>3.2533089846065484</v>
      </c>
      <c r="E14" s="840"/>
      <c r="J14" s="661"/>
      <c r="K14" s="604" t="s">
        <v>212</v>
      </c>
      <c r="L14" s="605">
        <v>940.72799999999995</v>
      </c>
      <c r="M14" s="605">
        <v>202.005</v>
      </c>
      <c r="N14" s="652">
        <v>2.3718258165942947</v>
      </c>
      <c r="O14" s="661"/>
      <c r="P14" s="604" t="s">
        <v>206</v>
      </c>
      <c r="Q14" s="605">
        <v>112.407</v>
      </c>
      <c r="R14" s="605">
        <v>39.069000000000003</v>
      </c>
      <c r="S14" s="652">
        <f t="shared" si="0"/>
        <v>2.8771404438301462</v>
      </c>
    </row>
    <row r="15" spans="1:27" ht="16.5" thickBot="1">
      <c r="A15" s="963" t="s">
        <v>205</v>
      </c>
      <c r="B15" s="956">
        <v>382.16899999999998</v>
      </c>
      <c r="C15" s="964">
        <v>432</v>
      </c>
      <c r="D15" s="965">
        <v>2.3417218137254903</v>
      </c>
      <c r="E15" s="840"/>
      <c r="J15" s="661"/>
      <c r="K15" s="604" t="s">
        <v>437</v>
      </c>
      <c r="L15" s="605">
        <v>758.50300000000004</v>
      </c>
      <c r="M15" s="605">
        <v>93.688000000000002</v>
      </c>
      <c r="N15" s="652">
        <v>3.2657497832912896</v>
      </c>
      <c r="O15" s="661"/>
      <c r="P15" s="604" t="s">
        <v>192</v>
      </c>
      <c r="Q15" s="605">
        <v>177.51900000000001</v>
      </c>
      <c r="R15" s="605">
        <v>35.316000000000003</v>
      </c>
      <c r="S15" s="652">
        <f t="shared" si="0"/>
        <v>5.0265885151206247</v>
      </c>
    </row>
    <row r="16" spans="1:27" ht="16.5" thickBot="1">
      <c r="A16" s="606" t="s">
        <v>211</v>
      </c>
      <c r="B16" s="605">
        <v>338.26</v>
      </c>
      <c r="C16" s="607">
        <v>490</v>
      </c>
      <c r="D16" s="653">
        <v>2.3054483990130996</v>
      </c>
      <c r="E16" s="840"/>
      <c r="J16" s="661"/>
      <c r="K16" s="957" t="s">
        <v>323</v>
      </c>
      <c r="L16" s="608">
        <v>8874.9320000000007</v>
      </c>
      <c r="M16" s="608">
        <v>2626.5070000000001</v>
      </c>
      <c r="N16" s="732">
        <v>3.2657497832912896</v>
      </c>
      <c r="O16" s="661"/>
      <c r="P16" s="957" t="s">
        <v>323</v>
      </c>
      <c r="Q16" s="608">
        <v>3301.1210000000001</v>
      </c>
      <c r="R16" s="608">
        <v>829.69100000000003</v>
      </c>
      <c r="S16" s="732">
        <f t="shared" si="0"/>
        <v>3.9787354569351723</v>
      </c>
    </row>
    <row r="17" spans="1:15" ht="15.75">
      <c r="A17" s="606" t="s">
        <v>192</v>
      </c>
      <c r="B17" s="605">
        <v>425.05</v>
      </c>
      <c r="C17" s="605">
        <v>1805</v>
      </c>
      <c r="D17" s="652">
        <v>2.9947861621926304</v>
      </c>
      <c r="E17" s="839"/>
      <c r="J17" s="661"/>
      <c r="O17" s="661"/>
    </row>
    <row r="18" spans="1:15" ht="16.5" thickBot="1">
      <c r="A18" s="963" t="s">
        <v>193</v>
      </c>
      <c r="B18" s="956">
        <v>151.28100000000001</v>
      </c>
      <c r="C18" s="964">
        <v>145</v>
      </c>
      <c r="D18" s="965">
        <v>1.8530027804656974</v>
      </c>
      <c r="E18" s="841"/>
      <c r="O18" s="661"/>
    </row>
    <row r="19" spans="1:15" ht="16.5" thickBot="1">
      <c r="A19" s="1052" t="s">
        <v>323</v>
      </c>
      <c r="B19" s="608">
        <v>11631.665000000001</v>
      </c>
      <c r="C19" s="1114">
        <v>20096</v>
      </c>
      <c r="D19" s="1115">
        <v>2.1862075874414244</v>
      </c>
      <c r="E19" s="842"/>
      <c r="J19" s="661"/>
      <c r="O19" s="661"/>
    </row>
    <row r="20" spans="1:15" ht="15" customHeight="1">
      <c r="E20" s="842"/>
      <c r="J20" s="661"/>
      <c r="O20" s="661"/>
    </row>
    <row r="21" spans="1:15">
      <c r="E21" s="843"/>
      <c r="J21" s="661"/>
    </row>
    <row r="22" spans="1:15">
      <c r="A22" s="1521" t="s">
        <v>488</v>
      </c>
      <c r="F22" s="1127"/>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F35" sqref="F35"/>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421" t="s">
        <v>443</v>
      </c>
      <c r="B5" s="1421"/>
      <c r="C5" s="1421"/>
      <c r="D5" s="1421"/>
      <c r="E5" s="1421"/>
      <c r="F5" s="1421"/>
      <c r="H5" s="651" t="s">
        <v>332</v>
      </c>
    </row>
    <row r="6" spans="1:10" ht="15.75" customHeight="1" thickBot="1">
      <c r="A6" s="1418" t="s">
        <v>170</v>
      </c>
      <c r="B6" s="1413" t="s">
        <v>444</v>
      </c>
      <c r="C6" s="1414"/>
      <c r="D6" s="1415"/>
      <c r="E6" s="1416" t="s">
        <v>445</v>
      </c>
      <c r="F6" s="1418" t="s">
        <v>446</v>
      </c>
    </row>
    <row r="7" spans="1:10" ht="31.5" customHeight="1" thickBot="1">
      <c r="A7" s="1419"/>
      <c r="B7" s="860" t="s">
        <v>312</v>
      </c>
      <c r="C7" s="860" t="s">
        <v>321</v>
      </c>
      <c r="D7" s="860" t="s">
        <v>322</v>
      </c>
      <c r="E7" s="1417"/>
      <c r="F7" s="1419"/>
    </row>
    <row r="8" spans="1:10" ht="17.25" customHeight="1" thickBot="1">
      <c r="A8" s="861" t="s">
        <v>171</v>
      </c>
      <c r="B8" s="735">
        <v>13872.912</v>
      </c>
      <c r="C8" s="735">
        <v>4836.6369999999997</v>
      </c>
      <c r="D8" s="899">
        <f>(C8/B8)*100</f>
        <v>34.86389158959561</v>
      </c>
      <c r="E8" s="735">
        <v>10934.939</v>
      </c>
      <c r="F8" s="899">
        <f>((B8-E8)/E8)*100</f>
        <v>26.867758475836034</v>
      </c>
      <c r="H8" s="680" t="s">
        <v>172</v>
      </c>
    </row>
    <row r="9" spans="1:10" ht="18" customHeight="1" thickBot="1">
      <c r="A9" s="862" t="s">
        <v>173</v>
      </c>
      <c r="B9" s="736">
        <v>49967</v>
      </c>
      <c r="C9" s="736">
        <v>10098</v>
      </c>
      <c r="D9" s="900">
        <f t="shared" ref="D9:D13" si="0">(C9/B9)*100</f>
        <v>20.209338163187702</v>
      </c>
      <c r="E9" s="736">
        <v>51011</v>
      </c>
      <c r="F9" s="900">
        <f t="shared" ref="F9:F13" si="1">((B9-E9)/E9)*100</f>
        <v>-2.0466173962478682</v>
      </c>
      <c r="H9" s="650">
        <f>B9-E9</f>
        <v>-1044</v>
      </c>
    </row>
    <row r="10" spans="1:10" ht="15" customHeight="1" thickBot="1">
      <c r="A10" s="863" t="s">
        <v>306</v>
      </c>
      <c r="B10" s="737">
        <v>20779</v>
      </c>
      <c r="C10" s="1113">
        <v>0</v>
      </c>
      <c r="D10" s="900">
        <f t="shared" si="0"/>
        <v>0</v>
      </c>
      <c r="E10" s="738">
        <v>25583</v>
      </c>
      <c r="F10" s="900">
        <f t="shared" si="1"/>
        <v>-18.778094828597116</v>
      </c>
    </row>
    <row r="11" spans="1:10" ht="17.25" customHeight="1" thickBot="1">
      <c r="A11" s="864" t="s">
        <v>174</v>
      </c>
      <c r="B11" s="739">
        <v>273146.06</v>
      </c>
      <c r="C11" s="740">
        <v>12231.944</v>
      </c>
      <c r="D11" s="901">
        <f t="shared" si="0"/>
        <v>4.4781696649770453</v>
      </c>
      <c r="E11" s="740">
        <v>306802.46600000001</v>
      </c>
      <c r="F11" s="901">
        <f t="shared" si="1"/>
        <v>-10.970057196346009</v>
      </c>
      <c r="J11" s="858"/>
    </row>
    <row r="12" spans="1:10" ht="15" customHeight="1" thickBot="1">
      <c r="A12" s="861" t="s">
        <v>175</v>
      </c>
      <c r="B12" s="735">
        <v>104640.15300000001</v>
      </c>
      <c r="C12" s="735">
        <v>21191.342000000001</v>
      </c>
      <c r="D12" s="900">
        <f t="shared" si="0"/>
        <v>20.251635144302586</v>
      </c>
      <c r="E12" s="735">
        <v>89043.978000000003</v>
      </c>
      <c r="F12" s="900">
        <f t="shared" si="1"/>
        <v>17.515137295415983</v>
      </c>
    </row>
    <row r="13" spans="1:10" ht="15" customHeight="1" thickBot="1">
      <c r="A13" s="861" t="s">
        <v>176</v>
      </c>
      <c r="B13" s="735">
        <f t="shared" ref="B13:C13" si="2">B11+B12</f>
        <v>377786.21299999999</v>
      </c>
      <c r="C13" s="735">
        <f t="shared" si="2"/>
        <v>33423.286</v>
      </c>
      <c r="D13" s="902">
        <f t="shared" si="0"/>
        <v>8.8471428680749664</v>
      </c>
      <c r="E13" s="735">
        <f t="shared" ref="E13" si="3">E11+E12</f>
        <v>395846.44400000002</v>
      </c>
      <c r="F13" s="902">
        <f t="shared" si="1"/>
        <v>-4.5624335582006719</v>
      </c>
    </row>
    <row r="16" spans="1:10" ht="15.75">
      <c r="A16" s="570" t="s">
        <v>307</v>
      </c>
    </row>
    <row r="18" spans="1:16" ht="33" customHeight="1" thickBot="1">
      <c r="A18" s="1421" t="s">
        <v>447</v>
      </c>
      <c r="B18" s="1421"/>
      <c r="C18" s="1421"/>
      <c r="D18" s="1421"/>
      <c r="E18" s="1421"/>
      <c r="F18" s="1421"/>
      <c r="K18" s="106"/>
      <c r="L18" s="106"/>
    </row>
    <row r="19" spans="1:16" ht="24.75" customHeight="1" thickBot="1">
      <c r="A19" s="1411" t="s">
        <v>177</v>
      </c>
      <c r="B19" s="1429" t="s">
        <v>444</v>
      </c>
      <c r="C19" s="1430"/>
      <c r="D19" s="1431"/>
      <c r="E19" s="1432" t="s">
        <v>445</v>
      </c>
      <c r="F19" s="1411" t="s">
        <v>446</v>
      </c>
      <c r="J19" s="106"/>
      <c r="K19" s="106"/>
      <c r="L19" s="106"/>
    </row>
    <row r="20" spans="1:16" ht="21" customHeight="1" thickBot="1">
      <c r="A20" s="1412"/>
      <c r="B20" s="890" t="s">
        <v>312</v>
      </c>
      <c r="C20" s="890" t="s">
        <v>321</v>
      </c>
      <c r="D20" s="890" t="s">
        <v>322</v>
      </c>
      <c r="E20" s="1433"/>
      <c r="F20" s="1428"/>
      <c r="J20" s="106"/>
      <c r="K20" s="106"/>
      <c r="L20" s="903"/>
    </row>
    <row r="21" spans="1:16" ht="15.75" thickBot="1">
      <c r="A21" s="568" t="s">
        <v>171</v>
      </c>
      <c r="B21" s="735">
        <v>32701.297999999999</v>
      </c>
      <c r="C21" s="741">
        <v>0</v>
      </c>
      <c r="D21" s="899">
        <f>(C21/B21)*100</f>
        <v>0</v>
      </c>
      <c r="E21" s="735">
        <v>45324.656000000003</v>
      </c>
      <c r="F21" s="899">
        <f>((B21-E21)/E21)*100</f>
        <v>-27.850973651074156</v>
      </c>
      <c r="H21" s="680" t="s">
        <v>178</v>
      </c>
      <c r="J21" s="106"/>
      <c r="K21" s="106"/>
      <c r="L21" s="106"/>
    </row>
    <row r="22" spans="1:16" ht="15.75" thickBot="1">
      <c r="A22" s="568" t="s">
        <v>173</v>
      </c>
      <c r="B22" s="735">
        <v>157627</v>
      </c>
      <c r="C22" s="741">
        <v>0</v>
      </c>
      <c r="D22" s="900">
        <f t="shared" ref="D22:D26" si="4">(C22/B22)*100</f>
        <v>0</v>
      </c>
      <c r="E22" s="735">
        <v>192967</v>
      </c>
      <c r="F22" s="900">
        <f t="shared" ref="F22:F26" si="5">((B22-E22)/E22)*100</f>
        <v>-18.314012240434892</v>
      </c>
      <c r="H22" s="650">
        <f>B22-E22</f>
        <v>-35340</v>
      </c>
      <c r="K22" s="106"/>
      <c r="L22" s="106"/>
    </row>
    <row r="23" spans="1:16" ht="15.75" thickBot="1">
      <c r="A23" s="569" t="s">
        <v>306</v>
      </c>
      <c r="B23" s="738">
        <v>47828</v>
      </c>
      <c r="C23" s="742">
        <v>0</v>
      </c>
      <c r="D23" s="900">
        <f t="shared" si="4"/>
        <v>0</v>
      </c>
      <c r="E23" s="738">
        <v>52966</v>
      </c>
      <c r="F23" s="900">
        <f t="shared" si="5"/>
        <v>-9.7005626250802397</v>
      </c>
    </row>
    <row r="24" spans="1:16" ht="15.75" thickBot="1">
      <c r="A24" s="568" t="s">
        <v>174</v>
      </c>
      <c r="B24" s="735">
        <v>16828.11</v>
      </c>
      <c r="C24" s="743">
        <v>52.972999999999999</v>
      </c>
      <c r="D24" s="901">
        <f t="shared" si="4"/>
        <v>0.31478876712833465</v>
      </c>
      <c r="E24" s="735">
        <v>17494.170999999998</v>
      </c>
      <c r="F24" s="901">
        <f t="shared" si="5"/>
        <v>-3.8073310247167353</v>
      </c>
    </row>
    <row r="25" spans="1:16" ht="15.75" thickBot="1">
      <c r="A25" s="568" t="s">
        <v>175</v>
      </c>
      <c r="B25" s="735">
        <v>5128.2700000000004</v>
      </c>
      <c r="C25" s="743">
        <v>54.781999999999996</v>
      </c>
      <c r="D25" s="900">
        <f t="shared" si="4"/>
        <v>1.0682354868210917</v>
      </c>
      <c r="E25" s="735">
        <v>5563.3559999999998</v>
      </c>
      <c r="F25" s="900">
        <f t="shared" si="5"/>
        <v>-7.8205672978683971</v>
      </c>
    </row>
    <row r="26" spans="1:16" ht="15.75" thickBot="1">
      <c r="A26" s="568" t="s">
        <v>176</v>
      </c>
      <c r="B26" s="735">
        <f t="shared" ref="B26:C26" si="6">B24+B25</f>
        <v>21956.38</v>
      </c>
      <c r="C26" s="744">
        <f t="shared" si="6"/>
        <v>107.755</v>
      </c>
      <c r="D26" s="902">
        <f t="shared" si="4"/>
        <v>0.49076851466407484</v>
      </c>
      <c r="E26" s="735">
        <f>E24+E25</f>
        <v>23057.526999999998</v>
      </c>
      <c r="F26" s="902">
        <f t="shared" si="5"/>
        <v>-4.7756509186783012</v>
      </c>
      <c r="P26" s="1100"/>
    </row>
    <row r="27" spans="1:16" ht="16.5" customHeight="1">
      <c r="A27" s="1420"/>
      <c r="B27" s="1420"/>
      <c r="C27" s="1420"/>
      <c r="D27" s="1420"/>
      <c r="E27" s="1420"/>
      <c r="F27" s="1420"/>
      <c r="J27" s="106"/>
      <c r="K27" s="106"/>
      <c r="L27" s="106"/>
    </row>
    <row r="28" spans="1:16">
      <c r="B28" s="573"/>
      <c r="C28" s="574"/>
      <c r="D28" s="574"/>
      <c r="E28" s="574"/>
      <c r="F28" s="575"/>
      <c r="I28" s="106"/>
      <c r="J28" s="106"/>
      <c r="K28" s="106"/>
      <c r="L28" s="106"/>
    </row>
    <row r="29" spans="1:16" ht="15">
      <c r="A29" s="1521" t="s">
        <v>488</v>
      </c>
      <c r="B29" s="577"/>
      <c r="C29" s="578"/>
      <c r="D29" s="578"/>
      <c r="E29" s="578"/>
      <c r="F29" s="575"/>
      <c r="I29" s="106"/>
      <c r="J29" s="106"/>
      <c r="K29" s="903"/>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10"/>
      <c r="D32" s="1410"/>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903"/>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10"/>
      <c r="C43" s="1410"/>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58"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24" t="s">
        <v>448</v>
      </c>
      <c r="B2" s="1424"/>
      <c r="C2" s="1424"/>
      <c r="D2" s="1424"/>
      <c r="E2" s="1424"/>
      <c r="F2" s="1424"/>
      <c r="G2" s="1424"/>
      <c r="H2" s="1424"/>
      <c r="I2" s="1424"/>
      <c r="J2" s="1424"/>
      <c r="K2" s="1424"/>
      <c r="L2" s="1424"/>
      <c r="M2" s="1424"/>
      <c r="N2" s="1424"/>
      <c r="O2" s="1424"/>
      <c r="P2" s="1424"/>
      <c r="Q2" s="1424"/>
      <c r="R2" s="1424"/>
      <c r="S2" s="1424"/>
      <c r="T2" s="1424"/>
      <c r="U2" s="1424"/>
      <c r="V2" s="1424"/>
      <c r="W2" s="1424"/>
      <c r="X2" s="1424"/>
    </row>
    <row r="3" spans="1:24" ht="15.75" customHeight="1">
      <c r="A3" s="1425" t="s">
        <v>449</v>
      </c>
      <c r="B3" s="1425"/>
      <c r="C3" s="1425"/>
      <c r="D3" s="1425"/>
      <c r="E3" s="1425"/>
      <c r="F3" s="1425"/>
      <c r="P3" s="589"/>
    </row>
    <row r="4" spans="1:24" ht="4.5" customHeight="1">
      <c r="A4" s="590"/>
      <c r="B4" s="590"/>
      <c r="C4" s="588"/>
      <c r="D4" s="588"/>
    </row>
    <row r="5" spans="1:24" ht="15.75" thickBot="1">
      <c r="A5" s="591" t="s">
        <v>179</v>
      </c>
      <c r="B5" s="1426" t="s">
        <v>180</v>
      </c>
      <c r="C5" s="1426"/>
      <c r="D5" s="592"/>
      <c r="E5" s="592"/>
      <c r="F5" s="591" t="s">
        <v>181</v>
      </c>
      <c r="G5" s="593" t="s">
        <v>182</v>
      </c>
      <c r="H5" s="954"/>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55"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82">
        <v>2.5690254272428916</v>
      </c>
      <c r="F7" s="745" t="s">
        <v>192</v>
      </c>
      <c r="G7" s="603">
        <v>2113.8409999999999</v>
      </c>
      <c r="H7" s="603">
        <v>10060</v>
      </c>
      <c r="I7" s="882">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65">
        <v>2.355936306022095</v>
      </c>
      <c r="F8" s="604" t="s">
        <v>194</v>
      </c>
      <c r="G8" s="605">
        <v>1464.146</v>
      </c>
      <c r="H8" s="605">
        <v>8041</v>
      </c>
      <c r="I8" s="865">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65">
        <v>2.3478202401332386</v>
      </c>
      <c r="F9" s="1059" t="s">
        <v>437</v>
      </c>
      <c r="G9" s="956">
        <v>451.22199999999998</v>
      </c>
      <c r="H9" s="956">
        <v>2476</v>
      </c>
      <c r="I9" s="1074">
        <v>2.8889856390096482</v>
      </c>
      <c r="K9" s="604" t="s">
        <v>437</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65">
        <v>2.9409332218395985</v>
      </c>
      <c r="F10" s="957" t="s">
        <v>323</v>
      </c>
      <c r="G10" s="608">
        <v>4062.904</v>
      </c>
      <c r="H10" s="608">
        <v>20779</v>
      </c>
      <c r="I10" s="958">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355</v>
      </c>
      <c r="B11" s="605">
        <v>2147.0050000000001</v>
      </c>
      <c r="C11" s="605">
        <v>1489</v>
      </c>
      <c r="D11" s="865">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378</v>
      </c>
      <c r="B12" s="605">
        <v>1735.22</v>
      </c>
      <c r="C12" s="605">
        <v>848</v>
      </c>
      <c r="D12" s="865">
        <v>4.2556291033410423</v>
      </c>
      <c r="K12" s="604" t="s">
        <v>199</v>
      </c>
      <c r="L12" s="605">
        <v>41922.322</v>
      </c>
      <c r="M12" s="605">
        <v>6536.9639999999999</v>
      </c>
      <c r="N12" s="652">
        <v>6.4131180774439018</v>
      </c>
      <c r="P12" s="604" t="s">
        <v>437</v>
      </c>
      <c r="Q12" s="605">
        <v>21455.611000000001</v>
      </c>
      <c r="R12" s="605">
        <v>8623.9</v>
      </c>
      <c r="S12" s="652">
        <v>2.4879243729635085</v>
      </c>
    </row>
    <row r="13" spans="1:24" ht="15.75">
      <c r="A13" s="604" t="s">
        <v>194</v>
      </c>
      <c r="B13" s="605">
        <v>1464.146</v>
      </c>
      <c r="C13" s="605">
        <v>8041</v>
      </c>
      <c r="D13" s="865">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59" t="s">
        <v>198</v>
      </c>
      <c r="B14" s="956">
        <v>1153.1410000000001</v>
      </c>
      <c r="C14" s="956">
        <v>2935</v>
      </c>
      <c r="D14" s="1074">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57" t="s">
        <v>323</v>
      </c>
      <c r="B15" s="608">
        <v>35245.040000000001</v>
      </c>
      <c r="C15" s="608">
        <v>49967</v>
      </c>
      <c r="D15" s="958">
        <v>2.5405653838213635</v>
      </c>
      <c r="E15" s="836"/>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356</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342</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357</v>
      </c>
      <c r="L21" s="605">
        <v>11590.084000000001</v>
      </c>
      <c r="M21" s="605">
        <v>3803.1149999999998</v>
      </c>
      <c r="N21" s="652">
        <v>3.0475239376142982</v>
      </c>
      <c r="P21" s="604" t="s">
        <v>355</v>
      </c>
      <c r="Q21" s="605">
        <v>5536.49</v>
      </c>
      <c r="R21" s="605">
        <v>1662.884</v>
      </c>
      <c r="S21" s="652">
        <v>3.3294505209022396</v>
      </c>
    </row>
    <row r="22" spans="1:19" ht="15.75">
      <c r="A22" s="106"/>
      <c r="B22" s="106"/>
      <c r="C22" s="106"/>
      <c r="D22" s="106"/>
      <c r="E22" s="106"/>
      <c r="F22" s="106"/>
      <c r="G22" s="106"/>
      <c r="H22" s="959"/>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356</v>
      </c>
      <c r="Q25" s="605">
        <v>4146.3220000000001</v>
      </c>
      <c r="R25" s="605">
        <v>1046.4290000000001</v>
      </c>
      <c r="S25" s="652">
        <v>3.9623538720734994</v>
      </c>
    </row>
    <row r="26" spans="1:19" ht="15.75">
      <c r="E26" s="106"/>
      <c r="F26" s="106"/>
      <c r="G26" s="106"/>
      <c r="H26" s="106"/>
      <c r="I26" s="106"/>
      <c r="J26" s="106"/>
      <c r="K26" s="604" t="s">
        <v>355</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450</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59" t="s">
        <v>212</v>
      </c>
      <c r="L28" s="956">
        <v>3046.01</v>
      </c>
      <c r="M28" s="956">
        <v>714.17499999999995</v>
      </c>
      <c r="N28" s="1060">
        <v>4.2650750866384293</v>
      </c>
      <c r="P28" s="604" t="s">
        <v>451</v>
      </c>
      <c r="Q28" s="605">
        <v>3130.011</v>
      </c>
      <c r="R28" s="605">
        <v>1242.9870000000001</v>
      </c>
      <c r="S28" s="652">
        <v>2.5181365533187394</v>
      </c>
    </row>
    <row r="29" spans="1:19" ht="16.5" thickBot="1">
      <c r="A29" s="106"/>
      <c r="B29" s="106"/>
      <c r="C29" s="106"/>
      <c r="D29" s="106"/>
      <c r="E29" s="106"/>
      <c r="F29" s="106"/>
      <c r="G29" s="106"/>
      <c r="H29" s="106"/>
      <c r="I29" s="106"/>
      <c r="J29" s="106"/>
      <c r="K29" s="957" t="s">
        <v>323</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59" t="s">
        <v>452</v>
      </c>
      <c r="Q31" s="956">
        <v>2408.4180000000001</v>
      </c>
      <c r="R31" s="956">
        <v>607.25099999999998</v>
      </c>
      <c r="S31" s="1060">
        <v>3.9660996853031123</v>
      </c>
    </row>
    <row r="32" spans="1:19" ht="16.5" thickBot="1">
      <c r="A32" s="1521" t="s">
        <v>488</v>
      </c>
      <c r="B32" s="106"/>
      <c r="C32" s="106"/>
      <c r="D32" s="106"/>
      <c r="E32" s="106"/>
      <c r="F32" s="106"/>
      <c r="G32" s="106"/>
      <c r="H32" s="106"/>
      <c r="I32" s="106"/>
      <c r="J32" s="106"/>
      <c r="K32" s="106"/>
      <c r="L32" s="106"/>
      <c r="M32" s="106"/>
      <c r="N32" s="106"/>
      <c r="P32" s="957" t="s">
        <v>323</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24" t="s">
        <v>453</v>
      </c>
      <c r="B2" s="1424"/>
      <c r="C2" s="1424"/>
      <c r="D2" s="1424"/>
      <c r="E2" s="1424"/>
      <c r="F2" s="1424"/>
      <c r="G2" s="1424"/>
      <c r="H2" s="1424"/>
      <c r="I2" s="1424"/>
      <c r="J2" s="1424"/>
      <c r="K2" s="1424"/>
      <c r="L2" s="1424"/>
      <c r="M2" s="1424"/>
      <c r="N2" s="1424"/>
      <c r="O2" s="1424"/>
      <c r="P2" s="1424"/>
      <c r="Q2" s="1424"/>
      <c r="R2" s="1424"/>
      <c r="S2" s="1424"/>
      <c r="T2" s="1424"/>
      <c r="U2" s="1424"/>
      <c r="V2" s="1424"/>
      <c r="W2" s="1424"/>
      <c r="X2" s="1424"/>
      <c r="Y2" s="1424"/>
      <c r="Z2" s="1424"/>
      <c r="AA2" s="1424"/>
    </row>
    <row r="3" spans="1:27" ht="18" customHeight="1">
      <c r="A3" s="1427" t="s">
        <v>454</v>
      </c>
      <c r="B3" s="1427"/>
      <c r="C3" s="1427"/>
      <c r="D3" s="1427"/>
      <c r="E3" s="1427"/>
      <c r="F3" s="1427"/>
      <c r="G3" s="1427"/>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37"/>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38" t="s">
        <v>207</v>
      </c>
      <c r="B8" s="603">
        <v>16460.886999999999</v>
      </c>
      <c r="C8" s="603">
        <v>33241</v>
      </c>
      <c r="D8" s="733">
        <v>2.2965928964321716</v>
      </c>
      <c r="E8" s="839"/>
      <c r="F8" s="838" t="s">
        <v>210</v>
      </c>
      <c r="G8" s="603">
        <v>5504.067</v>
      </c>
      <c r="H8" s="904">
        <v>26011</v>
      </c>
      <c r="I8" s="905">
        <v>2.8902450166985236</v>
      </c>
      <c r="J8" s="661"/>
      <c r="K8" s="745" t="s">
        <v>201</v>
      </c>
      <c r="L8" s="603">
        <v>10470.934999999999</v>
      </c>
      <c r="M8" s="603">
        <v>3518.5410000000002</v>
      </c>
      <c r="N8" s="733">
        <v>2.9759309327360399</v>
      </c>
      <c r="O8" s="661"/>
      <c r="P8" s="745" t="s">
        <v>437</v>
      </c>
      <c r="Q8" s="603">
        <v>6828.54</v>
      </c>
      <c r="R8" s="603">
        <v>1367.8789999999999</v>
      </c>
      <c r="S8" s="733">
        <v>4.9920643565695508</v>
      </c>
    </row>
    <row r="9" spans="1:27" ht="15.75">
      <c r="A9" s="606" t="s">
        <v>210</v>
      </c>
      <c r="B9" s="605">
        <v>14325.449000000001</v>
      </c>
      <c r="C9" s="607">
        <v>47797</v>
      </c>
      <c r="D9" s="653">
        <v>2.0919260610186581</v>
      </c>
      <c r="E9" s="840"/>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39"/>
      <c r="F10" s="963" t="s">
        <v>212</v>
      </c>
      <c r="G10" s="956">
        <v>995.76800000000003</v>
      </c>
      <c r="H10" s="964">
        <v>4355</v>
      </c>
      <c r="I10" s="965">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437</v>
      </c>
      <c r="B11" s="605">
        <v>6821.4780000000001</v>
      </c>
      <c r="C11" s="607">
        <v>16667</v>
      </c>
      <c r="D11" s="653">
        <v>3.2050621492286262</v>
      </c>
      <c r="E11" s="840"/>
      <c r="F11" s="606" t="s">
        <v>437</v>
      </c>
      <c r="G11" s="605">
        <v>602.09</v>
      </c>
      <c r="H11" s="607">
        <v>3722</v>
      </c>
      <c r="I11" s="653">
        <v>2.431498136264695</v>
      </c>
      <c r="J11" s="661"/>
      <c r="K11" s="604" t="s">
        <v>437</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40"/>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40"/>
      <c r="F13" s="1052" t="s">
        <v>323</v>
      </c>
      <c r="G13" s="1124">
        <v>9349.8790000000008</v>
      </c>
      <c r="H13" s="1125">
        <v>47828</v>
      </c>
      <c r="I13" s="1126">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40"/>
      <c r="F14" s="106"/>
      <c r="G14" s="106"/>
      <c r="H14" s="106"/>
      <c r="I14" s="106"/>
      <c r="J14" s="661"/>
      <c r="K14" s="604" t="s">
        <v>213</v>
      </c>
      <c r="L14" s="605">
        <v>3408.36</v>
      </c>
      <c r="M14" s="605">
        <v>1382.441</v>
      </c>
      <c r="N14" s="652">
        <v>2.4654650722887994</v>
      </c>
      <c r="O14" s="661"/>
      <c r="P14" s="604" t="s">
        <v>438</v>
      </c>
      <c r="Q14" s="605">
        <v>483.07799999999997</v>
      </c>
      <c r="R14" s="605">
        <v>89.262</v>
      </c>
      <c r="S14" s="652">
        <v>5.4119110035625457</v>
      </c>
    </row>
    <row r="15" spans="1:27" ht="15.75">
      <c r="A15" s="963" t="s">
        <v>211</v>
      </c>
      <c r="B15" s="956">
        <v>3347.7640000000001</v>
      </c>
      <c r="C15" s="964">
        <v>5461</v>
      </c>
      <c r="D15" s="965">
        <v>1.9016848252121652</v>
      </c>
      <c r="E15" s="840"/>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40"/>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39"/>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63" t="s">
        <v>212</v>
      </c>
      <c r="B18" s="956">
        <v>1609.2280000000001</v>
      </c>
      <c r="C18" s="964">
        <v>5383</v>
      </c>
      <c r="D18" s="965">
        <v>2.96202736680128</v>
      </c>
      <c r="E18" s="841"/>
      <c r="G18" s="106"/>
      <c r="H18" s="106"/>
      <c r="I18" s="106"/>
      <c r="J18" s="106"/>
      <c r="K18" s="604" t="s">
        <v>206</v>
      </c>
      <c r="L18" s="605">
        <v>1382.4659999999999</v>
      </c>
      <c r="M18" s="605">
        <v>277.84500000000003</v>
      </c>
      <c r="N18" s="652">
        <v>4.9756734870161416</v>
      </c>
      <c r="O18" s="661"/>
      <c r="P18" s="604" t="s">
        <v>455</v>
      </c>
      <c r="Q18" s="605">
        <v>339.60500000000002</v>
      </c>
      <c r="R18" s="605">
        <v>43.82</v>
      </c>
      <c r="S18" s="652">
        <v>7.75</v>
      </c>
      <c r="T18" s="106"/>
    </row>
    <row r="19" spans="1:20" ht="16.5" thickBot="1">
      <c r="A19" s="1052" t="s">
        <v>323</v>
      </c>
      <c r="B19" s="608">
        <v>74448.308999999994</v>
      </c>
      <c r="C19" s="1114">
        <v>157627</v>
      </c>
      <c r="D19" s="1115">
        <v>2.2766163288074988</v>
      </c>
      <c r="E19" s="842"/>
      <c r="F19" s="106"/>
      <c r="G19" s="106"/>
      <c r="H19" s="106"/>
      <c r="I19" s="106"/>
      <c r="J19" s="661"/>
      <c r="K19" s="957" t="s">
        <v>323</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42"/>
      <c r="J20" s="661"/>
      <c r="K20" s="106"/>
      <c r="L20" s="106"/>
      <c r="M20" s="106"/>
      <c r="N20" s="106"/>
      <c r="O20" s="661"/>
      <c r="P20" s="957" t="s">
        <v>323</v>
      </c>
      <c r="Q20" s="608">
        <v>21282.503000000001</v>
      </c>
      <c r="R20" s="608">
        <v>5128.2700000000004</v>
      </c>
      <c r="S20" s="732">
        <v>4.1500355870498238</v>
      </c>
      <c r="T20" s="106"/>
    </row>
    <row r="21" spans="1:20">
      <c r="A21" s="106"/>
      <c r="B21" s="106"/>
      <c r="C21" s="106"/>
      <c r="D21" s="106"/>
      <c r="E21" s="843"/>
      <c r="J21" s="661"/>
      <c r="K21" s="106"/>
      <c r="L21" s="106"/>
      <c r="M21" s="106"/>
      <c r="N21" s="106"/>
      <c r="P21" s="106"/>
      <c r="Q21" s="106"/>
      <c r="R21" s="106"/>
      <c r="S21" s="106"/>
      <c r="T21" s="106"/>
    </row>
    <row r="22" spans="1:20">
      <c r="A22" s="1521" t="s">
        <v>488</v>
      </c>
      <c r="B22" s="106"/>
      <c r="C22" s="106"/>
      <c r="D22" s="106"/>
      <c r="K22" s="106"/>
      <c r="L22" s="106"/>
      <c r="M22" s="106"/>
      <c r="N22" s="106"/>
      <c r="P22" s="106"/>
      <c r="Q22" s="106"/>
      <c r="R22" s="106"/>
      <c r="S22" s="106"/>
      <c r="T22" s="106"/>
    </row>
    <row r="23" spans="1:20">
      <c r="A23" s="106"/>
      <c r="B23" s="106"/>
      <c r="C23" s="106"/>
      <c r="D23" s="106"/>
      <c r="F23" s="1127"/>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2" zoomScale="80" zoomScaleNormal="80" workbookViewId="0">
      <selection activeCell="C702" sqref="C702"/>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39" t="s">
        <v>258</v>
      </c>
      <c r="C5" s="1439"/>
      <c r="D5" s="1439"/>
      <c r="E5" s="1439"/>
      <c r="F5" s="1439"/>
      <c r="G5" s="1439"/>
      <c r="H5" s="1439"/>
      <c r="I5" s="1439"/>
      <c r="J5" s="1439"/>
      <c r="K5" s="1439"/>
      <c r="L5" s="1439"/>
    </row>
    <row r="6" spans="2:13" ht="18">
      <c r="B6" s="666"/>
      <c r="C6" s="666"/>
      <c r="D6" s="666"/>
      <c r="E6" s="666"/>
      <c r="F6" s="439" t="s">
        <v>259</v>
      </c>
      <c r="G6" s="666"/>
      <c r="H6" s="666"/>
      <c r="I6" s="666"/>
      <c r="J6" s="666"/>
      <c r="K6" s="666"/>
      <c r="L6" s="666"/>
    </row>
    <row r="7" spans="2:13" s="440" customFormat="1" ht="15">
      <c r="B7" s="1440" t="s">
        <v>260</v>
      </c>
      <c r="C7" s="1442" t="s">
        <v>22</v>
      </c>
      <c r="D7" s="1442" t="s">
        <v>261</v>
      </c>
      <c r="E7" s="1444" t="s">
        <v>262</v>
      </c>
      <c r="F7" s="1445"/>
      <c r="G7" s="1446"/>
      <c r="H7" s="1447" t="s">
        <v>263</v>
      </c>
      <c r="I7" s="1449" t="s">
        <v>264</v>
      </c>
      <c r="J7" s="1450"/>
      <c r="K7" s="1450"/>
      <c r="L7" s="1440"/>
    </row>
    <row r="8" spans="2:13">
      <c r="B8" s="1441"/>
      <c r="C8" s="1443"/>
      <c r="D8" s="1443"/>
      <c r="E8" s="1451" t="s">
        <v>265</v>
      </c>
      <c r="F8" s="1442" t="s">
        <v>266</v>
      </c>
      <c r="G8" s="1442" t="s">
        <v>267</v>
      </c>
      <c r="H8" s="1448"/>
      <c r="I8" s="1451" t="s">
        <v>268</v>
      </c>
      <c r="J8" s="1451" t="s">
        <v>24</v>
      </c>
      <c r="K8" s="1442" t="s">
        <v>269</v>
      </c>
      <c r="L8" s="1451" t="s">
        <v>270</v>
      </c>
    </row>
    <row r="9" spans="2:13">
      <c r="B9" s="1441"/>
      <c r="C9" s="1443"/>
      <c r="D9" s="1443"/>
      <c r="E9" s="1452"/>
      <c r="F9" s="1443"/>
      <c r="G9" s="1443"/>
      <c r="H9" s="1448"/>
      <c r="I9" s="1452"/>
      <c r="J9" s="1452"/>
      <c r="K9" s="1467"/>
      <c r="L9" s="1452"/>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38"/>
      <c r="O105" s="1438"/>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38"/>
      <c r="O121" s="1438"/>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38"/>
      <c r="O145" s="1438"/>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38"/>
      <c r="O171" s="1438"/>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72" t="s">
        <v>296</v>
      </c>
      <c r="D177" s="1472"/>
      <c r="E177" s="1472"/>
      <c r="F177" s="1472"/>
      <c r="G177" s="1472"/>
      <c r="H177" s="1472"/>
      <c r="I177" s="1472"/>
      <c r="J177" s="1472"/>
      <c r="K177" s="1472"/>
      <c r="L177" s="1473"/>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53" t="s">
        <v>260</v>
      </c>
      <c r="C194" s="1455" t="s">
        <v>22</v>
      </c>
      <c r="D194" s="1455" t="s">
        <v>261</v>
      </c>
      <c r="E194" s="1457" t="s">
        <v>262</v>
      </c>
      <c r="F194" s="1458"/>
      <c r="G194" s="1459"/>
      <c r="H194" s="1460" t="s">
        <v>263</v>
      </c>
      <c r="I194" s="1462" t="s">
        <v>264</v>
      </c>
      <c r="J194" s="1463"/>
      <c r="K194" s="1463"/>
      <c r="L194" s="1464"/>
    </row>
    <row r="195" spans="2:12" ht="12.75" customHeight="1">
      <c r="B195" s="1454"/>
      <c r="C195" s="1456"/>
      <c r="D195" s="1456"/>
      <c r="E195" s="1465" t="s">
        <v>265</v>
      </c>
      <c r="F195" s="1455" t="s">
        <v>266</v>
      </c>
      <c r="G195" s="1455" t="s">
        <v>267</v>
      </c>
      <c r="H195" s="1461"/>
      <c r="I195" s="1465" t="s">
        <v>268</v>
      </c>
      <c r="J195" s="1465" t="s">
        <v>24</v>
      </c>
      <c r="K195" s="1455" t="s">
        <v>269</v>
      </c>
      <c r="L195" s="1470" t="s">
        <v>270</v>
      </c>
    </row>
    <row r="196" spans="2:12" ht="12.75" customHeight="1">
      <c r="B196" s="1454"/>
      <c r="C196" s="1456"/>
      <c r="D196" s="1456"/>
      <c r="E196" s="1466"/>
      <c r="F196" s="1456"/>
      <c r="G196" s="1456"/>
      <c r="H196" s="1461"/>
      <c r="I196" s="1468"/>
      <c r="J196" s="1468"/>
      <c r="K196" s="1469"/>
      <c r="L196" s="1471"/>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72" t="s">
        <v>297</v>
      </c>
      <c r="D199" s="1472"/>
      <c r="E199" s="1472"/>
      <c r="F199" s="1472"/>
      <c r="G199" s="1472"/>
      <c r="H199" s="1472"/>
      <c r="I199" s="1472"/>
      <c r="J199" s="1472"/>
      <c r="K199" s="1472"/>
      <c r="L199" s="1473"/>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76" t="s">
        <v>260</v>
      </c>
      <c r="C234" s="1455" t="s">
        <v>22</v>
      </c>
      <c r="D234" s="1455" t="s">
        <v>261</v>
      </c>
      <c r="E234" s="1457" t="s">
        <v>262</v>
      </c>
      <c r="F234" s="1458"/>
      <c r="G234" s="1459"/>
      <c r="H234" s="1460" t="s">
        <v>263</v>
      </c>
      <c r="I234" s="1457" t="s">
        <v>264</v>
      </c>
      <c r="J234" s="1458"/>
      <c r="K234" s="1458"/>
      <c r="L234" s="1458"/>
    </row>
    <row r="235" spans="2:12">
      <c r="B235" s="1477"/>
      <c r="C235" s="1456"/>
      <c r="D235" s="1456"/>
      <c r="E235" s="1465" t="s">
        <v>265</v>
      </c>
      <c r="F235" s="1455" t="s">
        <v>266</v>
      </c>
      <c r="G235" s="1455" t="s">
        <v>267</v>
      </c>
      <c r="H235" s="1461"/>
      <c r="I235" s="1465" t="s">
        <v>268</v>
      </c>
      <c r="J235" s="1465" t="s">
        <v>24</v>
      </c>
      <c r="K235" s="1455" t="s">
        <v>269</v>
      </c>
      <c r="L235" s="1462" t="s">
        <v>270</v>
      </c>
    </row>
    <row r="236" spans="2:12">
      <c r="B236" s="1477"/>
      <c r="C236" s="1456"/>
      <c r="D236" s="1456"/>
      <c r="E236" s="1466"/>
      <c r="F236" s="1456"/>
      <c r="G236" s="1456"/>
      <c r="H236" s="1461"/>
      <c r="I236" s="1466"/>
      <c r="J236" s="1466"/>
      <c r="K236" s="1456"/>
      <c r="L236" s="1474"/>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75" t="s">
        <v>271</v>
      </c>
      <c r="D239" s="1475"/>
      <c r="E239" s="1475"/>
      <c r="F239" s="1475"/>
      <c r="G239" s="1475"/>
      <c r="H239" s="1475"/>
      <c r="I239" s="1475"/>
      <c r="J239" s="1475"/>
      <c r="K239" s="1475"/>
      <c r="L239" s="1475"/>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72" t="s">
        <v>296</v>
      </c>
      <c r="D256" s="1472"/>
      <c r="E256" s="1472"/>
      <c r="F256" s="1472"/>
      <c r="G256" s="1472"/>
      <c r="H256" s="1472"/>
      <c r="I256" s="1472"/>
      <c r="J256" s="1472"/>
      <c r="K256" s="1472"/>
      <c r="L256" s="1472"/>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78" t="s">
        <v>260</v>
      </c>
      <c r="C273" s="1455" t="s">
        <v>22</v>
      </c>
      <c r="D273" s="1455" t="s">
        <v>261</v>
      </c>
      <c r="E273" s="1457" t="s">
        <v>262</v>
      </c>
      <c r="F273" s="1458"/>
      <c r="G273" s="1459"/>
      <c r="H273" s="1460" t="s">
        <v>263</v>
      </c>
      <c r="I273" s="1462" t="s">
        <v>264</v>
      </c>
      <c r="J273" s="1463"/>
      <c r="K273" s="1463"/>
      <c r="L273" s="1463"/>
    </row>
    <row r="274" spans="2:12" ht="11.25" customHeight="1">
      <c r="B274" s="1479"/>
      <c r="C274" s="1456"/>
      <c r="D274" s="1456"/>
      <c r="E274" s="1465" t="s">
        <v>265</v>
      </c>
      <c r="F274" s="1455" t="s">
        <v>266</v>
      </c>
      <c r="G274" s="1455" t="s">
        <v>267</v>
      </c>
      <c r="H274" s="1461"/>
      <c r="I274" s="1465" t="s">
        <v>268</v>
      </c>
      <c r="J274" s="1465" t="s">
        <v>24</v>
      </c>
      <c r="K274" s="1455" t="s">
        <v>269</v>
      </c>
      <c r="L274" s="1462" t="s">
        <v>270</v>
      </c>
    </row>
    <row r="275" spans="2:12" ht="11.25" customHeight="1">
      <c r="B275" s="1479"/>
      <c r="C275" s="1456"/>
      <c r="D275" s="1456"/>
      <c r="E275" s="1466"/>
      <c r="F275" s="1456"/>
      <c r="G275" s="1456"/>
      <c r="H275" s="1461"/>
      <c r="I275" s="1468"/>
      <c r="J275" s="1468"/>
      <c r="K275" s="1469"/>
      <c r="L275" s="1474"/>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72" t="s">
        <v>297</v>
      </c>
      <c r="D278" s="1472"/>
      <c r="E278" s="1472"/>
      <c r="F278" s="1472"/>
      <c r="G278" s="1472"/>
      <c r="H278" s="1472"/>
      <c r="I278" s="1472"/>
      <c r="J278" s="1472"/>
      <c r="K278" s="1472"/>
      <c r="L278" s="1472"/>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65" t="s">
        <v>260</v>
      </c>
      <c r="C313" s="1455" t="s">
        <v>22</v>
      </c>
      <c r="D313" s="1455" t="s">
        <v>261</v>
      </c>
      <c r="E313" s="1457" t="s">
        <v>262</v>
      </c>
      <c r="F313" s="1458"/>
      <c r="G313" s="1459"/>
      <c r="H313" s="1455" t="s">
        <v>263</v>
      </c>
      <c r="I313" s="1457" t="s">
        <v>264</v>
      </c>
      <c r="J313" s="1458"/>
      <c r="K313" s="1458"/>
      <c r="L313" s="1459"/>
    </row>
    <row r="314" spans="2:12" ht="11.25" customHeight="1">
      <c r="B314" s="1466"/>
      <c r="C314" s="1456"/>
      <c r="D314" s="1456"/>
      <c r="E314" s="1482" t="s">
        <v>301</v>
      </c>
      <c r="F314" s="1485" t="s">
        <v>302</v>
      </c>
      <c r="G314" s="1485" t="s">
        <v>303</v>
      </c>
      <c r="H314" s="1456"/>
      <c r="I314" s="1465" t="s">
        <v>268</v>
      </c>
      <c r="J314" s="1465" t="s">
        <v>24</v>
      </c>
      <c r="K314" s="1455" t="s">
        <v>269</v>
      </c>
      <c r="L314" s="1465" t="s">
        <v>270</v>
      </c>
    </row>
    <row r="315" spans="2:12" ht="11.25" customHeight="1">
      <c r="B315" s="1468"/>
      <c r="C315" s="1469"/>
      <c r="D315" s="1469"/>
      <c r="E315" s="1484"/>
      <c r="F315" s="1486"/>
      <c r="G315" s="1486"/>
      <c r="H315" s="1469"/>
      <c r="I315" s="1468"/>
      <c r="J315" s="1468"/>
      <c r="K315" s="1469"/>
      <c r="L315" s="1468"/>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75" t="s">
        <v>271</v>
      </c>
      <c r="D318" s="1475"/>
      <c r="E318" s="1475"/>
      <c r="F318" s="1475"/>
      <c r="G318" s="1475"/>
      <c r="H318" s="1475"/>
      <c r="I318" s="1475"/>
      <c r="J318" s="1475"/>
      <c r="K318" s="1475"/>
      <c r="L318" s="1488"/>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72" t="s">
        <v>296</v>
      </c>
      <c r="D335" s="1472"/>
      <c r="E335" s="1472"/>
      <c r="F335" s="1472"/>
      <c r="G335" s="1472"/>
      <c r="H335" s="1472"/>
      <c r="I335" s="1472"/>
      <c r="J335" s="1472"/>
      <c r="K335" s="1472"/>
      <c r="L335" s="1489"/>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80" t="s">
        <v>260</v>
      </c>
      <c r="C352" s="1455" t="s">
        <v>22</v>
      </c>
      <c r="D352" s="1455" t="s">
        <v>261</v>
      </c>
      <c r="E352" s="1457" t="s">
        <v>262</v>
      </c>
      <c r="F352" s="1458"/>
      <c r="G352" s="1459"/>
      <c r="H352" s="1460" t="s">
        <v>263</v>
      </c>
      <c r="I352" s="1462" t="s">
        <v>264</v>
      </c>
      <c r="J352" s="1463"/>
      <c r="K352" s="1463"/>
      <c r="L352" s="1476"/>
    </row>
    <row r="353" spans="2:12" ht="11.25" customHeight="1">
      <c r="B353" s="1481"/>
      <c r="C353" s="1456"/>
      <c r="D353" s="1456"/>
      <c r="E353" s="1482" t="s">
        <v>301</v>
      </c>
      <c r="F353" s="1485" t="s">
        <v>302</v>
      </c>
      <c r="G353" s="1485" t="s">
        <v>303</v>
      </c>
      <c r="H353" s="1461"/>
      <c r="I353" s="1465" t="s">
        <v>268</v>
      </c>
      <c r="J353" s="1465" t="s">
        <v>24</v>
      </c>
      <c r="K353" s="1455" t="s">
        <v>269</v>
      </c>
      <c r="L353" s="1465" t="s">
        <v>270</v>
      </c>
    </row>
    <row r="354" spans="2:12" ht="11.25" customHeight="1">
      <c r="B354" s="1481"/>
      <c r="C354" s="1456"/>
      <c r="D354" s="1456"/>
      <c r="E354" s="1483"/>
      <c r="F354" s="1487"/>
      <c r="G354" s="1487"/>
      <c r="H354" s="1461"/>
      <c r="I354" s="1468"/>
      <c r="J354" s="1468"/>
      <c r="K354" s="1469"/>
      <c r="L354" s="1468"/>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72" t="s">
        <v>297</v>
      </c>
      <c r="D357" s="1472"/>
      <c r="E357" s="1472"/>
      <c r="F357" s="1472"/>
      <c r="G357" s="1472"/>
      <c r="H357" s="1472"/>
      <c r="I357" s="1472"/>
      <c r="J357" s="1472"/>
      <c r="K357" s="1472"/>
      <c r="L357" s="1489"/>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320</v>
      </c>
    </row>
    <row r="393" spans="2:12" ht="12.75" customHeight="1">
      <c r="B393" s="1436" t="s">
        <v>260</v>
      </c>
      <c r="C393" s="1434" t="s">
        <v>22</v>
      </c>
      <c r="D393" s="1434" t="s">
        <v>261</v>
      </c>
      <c r="E393" s="1493" t="s">
        <v>262</v>
      </c>
      <c r="F393" s="1494"/>
      <c r="G393" s="1495"/>
      <c r="H393" s="1496" t="s">
        <v>263</v>
      </c>
      <c r="I393" s="1493" t="s">
        <v>264</v>
      </c>
      <c r="J393" s="1494"/>
      <c r="K393" s="1494"/>
      <c r="L393" s="1495"/>
    </row>
    <row r="394" spans="2:12" ht="11.25" customHeight="1">
      <c r="B394" s="1437"/>
      <c r="C394" s="1435"/>
      <c r="D394" s="1435"/>
      <c r="E394" s="1498" t="s">
        <v>301</v>
      </c>
      <c r="F394" s="1500" t="s">
        <v>302</v>
      </c>
      <c r="G394" s="1500" t="s">
        <v>303</v>
      </c>
      <c r="H394" s="1497"/>
      <c r="I394" s="1436" t="s">
        <v>268</v>
      </c>
      <c r="J394" s="1436" t="s">
        <v>24</v>
      </c>
      <c r="K394" s="1434" t="s">
        <v>269</v>
      </c>
      <c r="L394" s="1436" t="s">
        <v>270</v>
      </c>
    </row>
    <row r="395" spans="2:12" ht="11.25" customHeight="1">
      <c r="B395" s="1437"/>
      <c r="C395" s="1435"/>
      <c r="D395" s="1435"/>
      <c r="E395" s="1499"/>
      <c r="F395" s="1501"/>
      <c r="G395" s="1501"/>
      <c r="H395" s="1497"/>
      <c r="I395" s="1437"/>
      <c r="J395" s="1437"/>
      <c r="K395" s="1435"/>
      <c r="L395" s="1490"/>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91" t="s">
        <v>271</v>
      </c>
      <c r="D398" s="1491"/>
      <c r="E398" s="1491"/>
      <c r="F398" s="1491"/>
      <c r="G398" s="1491"/>
      <c r="H398" s="1491"/>
      <c r="I398" s="1491"/>
      <c r="J398" s="1491"/>
      <c r="K398" s="1491"/>
      <c r="L398" s="1492"/>
    </row>
    <row r="399" spans="2:12" ht="12.75">
      <c r="B399" s="705"/>
      <c r="C399" s="685"/>
      <c r="D399" s="685"/>
      <c r="E399" s="685"/>
      <c r="F399" s="685"/>
      <c r="G399" s="685"/>
      <c r="H399" s="685"/>
      <c r="I399" s="685"/>
      <c r="J399" s="685"/>
      <c r="K399" s="685"/>
      <c r="L399" s="710"/>
    </row>
    <row r="400" spans="2:12" ht="12.75">
      <c r="B400" s="707" t="s">
        <v>272</v>
      </c>
      <c r="C400" s="686">
        <f>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ref="C401:C405" si="10">SUM(D401+H401)</f>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SUM(D403+H403)</f>
        <v>143826</v>
      </c>
      <c r="D403" s="686">
        <v>5957</v>
      </c>
      <c r="E403" s="689">
        <v>3079</v>
      </c>
      <c r="F403" s="689">
        <v>2627</v>
      </c>
      <c r="G403" s="686">
        <v>251</v>
      </c>
      <c r="H403" s="686">
        <v>137869</v>
      </c>
      <c r="I403" s="686">
        <v>21774</v>
      </c>
      <c r="J403" s="686">
        <v>43335</v>
      </c>
      <c r="K403" s="686">
        <v>72760</v>
      </c>
      <c r="L403" s="689">
        <v>0</v>
      </c>
    </row>
    <row r="404" spans="2:12" ht="12.75">
      <c r="B404" s="707" t="s">
        <v>276</v>
      </c>
      <c r="C404" s="686">
        <f>SUM(D404+H404)</f>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SUM(D406+H406)</f>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 t="shared" ref="C411" si="11">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2">SUM(C400:C411)</f>
        <v>1933068</v>
      </c>
      <c r="D413" s="690">
        <f>SUM(D400:D411)</f>
        <v>63744</v>
      </c>
      <c r="E413" s="690">
        <f t="shared" si="12"/>
        <v>28507</v>
      </c>
      <c r="F413" s="690">
        <f t="shared" si="12"/>
        <v>31496</v>
      </c>
      <c r="G413" s="690">
        <f>SUM(G400:G411)</f>
        <v>3741</v>
      </c>
      <c r="H413" s="690">
        <f t="shared" si="12"/>
        <v>1869324</v>
      </c>
      <c r="I413" s="690">
        <f t="shared" si="12"/>
        <v>306648</v>
      </c>
      <c r="J413" s="690">
        <f t="shared" si="12"/>
        <v>602123</v>
      </c>
      <c r="K413" s="690">
        <f t="shared" si="12"/>
        <v>960553</v>
      </c>
      <c r="L413" s="690">
        <f>SUM(L400:L411)</f>
        <v>0</v>
      </c>
    </row>
    <row r="414" spans="2:12" ht="12.75">
      <c r="B414" s="706"/>
      <c r="C414" s="691"/>
      <c r="D414" s="691"/>
      <c r="E414" s="691"/>
      <c r="F414" s="691"/>
      <c r="G414" s="691"/>
      <c r="H414" s="691"/>
      <c r="I414" s="691"/>
      <c r="J414" s="691"/>
      <c r="K414" s="691"/>
      <c r="L414" s="703"/>
    </row>
    <row r="415" spans="2:12" ht="12.75">
      <c r="B415" s="706"/>
      <c r="C415" s="1502" t="s">
        <v>296</v>
      </c>
      <c r="D415" s="1502"/>
      <c r="E415" s="1502"/>
      <c r="F415" s="1502"/>
      <c r="G415" s="1502"/>
      <c r="H415" s="1502"/>
      <c r="I415" s="1502"/>
      <c r="J415" s="1502"/>
      <c r="K415" s="1502"/>
      <c r="L415" s="1503"/>
    </row>
    <row r="416" spans="2:12" ht="12.75">
      <c r="B416" s="705"/>
      <c r="C416" s="691"/>
      <c r="D416" s="691"/>
      <c r="E416" s="691"/>
      <c r="F416" s="691"/>
      <c r="G416" s="691"/>
      <c r="H416" s="691"/>
      <c r="I416" s="691"/>
      <c r="J416" s="691"/>
      <c r="K416" s="691"/>
      <c r="L416" s="703"/>
    </row>
    <row r="417" spans="2:12" ht="12.75">
      <c r="B417" s="707" t="s">
        <v>272</v>
      </c>
      <c r="C417" s="686">
        <f t="shared" ref="C417:C423" si="13">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3"/>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3"/>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3"/>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3"/>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3"/>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3"/>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 t="shared" ref="C427:C428" si="14">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 t="shared" si="14"/>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5">SUM(C417:C428)</f>
        <v>559023242</v>
      </c>
      <c r="D430" s="690">
        <f t="shared" si="15"/>
        <v>3329401</v>
      </c>
      <c r="E430" s="690">
        <f t="shared" si="15"/>
        <v>999577</v>
      </c>
      <c r="F430" s="690">
        <f t="shared" si="15"/>
        <v>1818478</v>
      </c>
      <c r="G430" s="690">
        <f t="shared" si="15"/>
        <v>511346</v>
      </c>
      <c r="H430" s="690">
        <f t="shared" si="15"/>
        <v>555693841</v>
      </c>
      <c r="I430" s="690">
        <f t="shared" si="15"/>
        <v>80335411</v>
      </c>
      <c r="J430" s="690">
        <f t="shared" si="15"/>
        <v>161081509</v>
      </c>
      <c r="K430" s="690">
        <f t="shared" si="15"/>
        <v>314276921</v>
      </c>
      <c r="L430" s="690">
        <f t="shared" si="15"/>
        <v>0</v>
      </c>
    </row>
    <row r="431" spans="2:12" ht="12.75">
      <c r="B431" s="692"/>
      <c r="C431" s="693"/>
      <c r="D431" s="693"/>
      <c r="E431" s="693"/>
      <c r="F431" s="693"/>
      <c r="G431" s="693"/>
      <c r="H431" s="693"/>
      <c r="I431" s="693"/>
      <c r="J431" s="693"/>
      <c r="K431" s="693"/>
      <c r="L431" s="693"/>
    </row>
    <row r="432" spans="2:12" ht="12.75" customHeight="1">
      <c r="B432" s="1504" t="s">
        <v>260</v>
      </c>
      <c r="C432" s="1434" t="s">
        <v>22</v>
      </c>
      <c r="D432" s="1434" t="s">
        <v>261</v>
      </c>
      <c r="E432" s="1493" t="s">
        <v>262</v>
      </c>
      <c r="F432" s="1494"/>
      <c r="G432" s="1495"/>
      <c r="H432" s="1496" t="s">
        <v>263</v>
      </c>
      <c r="I432" s="1506" t="s">
        <v>264</v>
      </c>
      <c r="J432" s="1507"/>
      <c r="K432" s="1507"/>
      <c r="L432" s="1508"/>
    </row>
    <row r="433" spans="2:12" ht="11.25" customHeight="1">
      <c r="B433" s="1505"/>
      <c r="C433" s="1435"/>
      <c r="D433" s="1435"/>
      <c r="E433" s="1498" t="s">
        <v>301</v>
      </c>
      <c r="F433" s="1500" t="s">
        <v>302</v>
      </c>
      <c r="G433" s="1500" t="s">
        <v>303</v>
      </c>
      <c r="H433" s="1497"/>
      <c r="I433" s="1436" t="s">
        <v>268</v>
      </c>
      <c r="J433" s="1436" t="s">
        <v>24</v>
      </c>
      <c r="K433" s="1434" t="s">
        <v>269</v>
      </c>
      <c r="L433" s="1436" t="s">
        <v>270</v>
      </c>
    </row>
    <row r="434" spans="2:12" ht="11.25" customHeight="1">
      <c r="B434" s="1505"/>
      <c r="C434" s="1435"/>
      <c r="D434" s="1435"/>
      <c r="E434" s="1499"/>
      <c r="F434" s="1501"/>
      <c r="G434" s="1501"/>
      <c r="H434" s="1497"/>
      <c r="I434" s="1490"/>
      <c r="J434" s="1490"/>
      <c r="K434" s="1509"/>
      <c r="L434" s="1490"/>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502" t="s">
        <v>297</v>
      </c>
      <c r="D437" s="1502"/>
      <c r="E437" s="1502"/>
      <c r="F437" s="1502"/>
      <c r="G437" s="1502"/>
      <c r="H437" s="1502"/>
      <c r="I437" s="1502"/>
      <c r="J437" s="1502"/>
      <c r="K437" s="1502"/>
      <c r="L437" s="1503"/>
    </row>
    <row r="438" spans="2:12" ht="12.75">
      <c r="B438" s="706"/>
      <c r="C438" s="696"/>
      <c r="D438" s="696"/>
      <c r="E438" s="696"/>
      <c r="F438" s="696"/>
      <c r="G438" s="696"/>
      <c r="H438" s="696"/>
      <c r="I438" s="696"/>
      <c r="J438" s="696"/>
      <c r="K438" s="696"/>
      <c r="L438" s="704"/>
    </row>
    <row r="439" spans="2:12" ht="12.75">
      <c r="B439" s="707" t="s">
        <v>272</v>
      </c>
      <c r="C439" s="686">
        <f>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ref="C440:C444" si="16">SUM(D440+H440)</f>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6"/>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6"/>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6"/>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SUM(D445+H445)</f>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 t="shared" ref="C449:C450" si="17">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 t="shared" si="17"/>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8">SUM(C439:C450)</f>
        <v>1119140641</v>
      </c>
      <c r="D452" s="701">
        <f t="shared" si="18"/>
        <v>5755809</v>
      </c>
      <c r="E452" s="701">
        <f t="shared" si="18"/>
        <v>1734268</v>
      </c>
      <c r="F452" s="701">
        <f t="shared" si="18"/>
        <v>3141217</v>
      </c>
      <c r="G452" s="701">
        <f t="shared" si="18"/>
        <v>880324</v>
      </c>
      <c r="H452" s="701">
        <f t="shared" si="18"/>
        <v>1113384832</v>
      </c>
      <c r="I452" s="701">
        <f t="shared" si="18"/>
        <v>160458984</v>
      </c>
      <c r="J452" s="701">
        <f t="shared" si="18"/>
        <v>333788636</v>
      </c>
      <c r="K452" s="701">
        <f t="shared" si="18"/>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341</v>
      </c>
    </row>
    <row r="474" spans="2:12" ht="18">
      <c r="B474" s="823"/>
      <c r="C474" s="823"/>
      <c r="D474" s="823"/>
      <c r="E474" s="823"/>
      <c r="F474" s="824" t="s">
        <v>259</v>
      </c>
      <c r="G474" s="823"/>
      <c r="H474" s="823"/>
      <c r="I474" s="823"/>
      <c r="J474" s="823"/>
      <c r="K474" s="823"/>
      <c r="L474" s="823"/>
    </row>
    <row r="475" spans="2:12" ht="12.75" customHeight="1">
      <c r="B475" s="1436" t="s">
        <v>260</v>
      </c>
      <c r="C475" s="1434" t="s">
        <v>22</v>
      </c>
      <c r="D475" s="1434" t="s">
        <v>261</v>
      </c>
      <c r="E475" s="1493" t="s">
        <v>262</v>
      </c>
      <c r="F475" s="1494"/>
      <c r="G475" s="1495"/>
      <c r="H475" s="1496" t="s">
        <v>263</v>
      </c>
      <c r="I475" s="1493" t="s">
        <v>264</v>
      </c>
      <c r="J475" s="1494"/>
      <c r="K475" s="1494"/>
      <c r="L475" s="1495"/>
    </row>
    <row r="476" spans="2:12" ht="11.25" customHeight="1">
      <c r="B476" s="1437"/>
      <c r="C476" s="1435"/>
      <c r="D476" s="1435"/>
      <c r="E476" s="1498" t="s">
        <v>301</v>
      </c>
      <c r="F476" s="1500" t="s">
        <v>302</v>
      </c>
      <c r="G476" s="1500" t="s">
        <v>303</v>
      </c>
      <c r="H476" s="1497"/>
      <c r="I476" s="1436" t="s">
        <v>268</v>
      </c>
      <c r="J476" s="1436" t="s">
        <v>24</v>
      </c>
      <c r="K476" s="1434" t="s">
        <v>269</v>
      </c>
      <c r="L476" s="1436" t="s">
        <v>270</v>
      </c>
    </row>
    <row r="477" spans="2:12" ht="11.25" customHeight="1">
      <c r="B477" s="1437"/>
      <c r="C477" s="1435"/>
      <c r="D477" s="1435"/>
      <c r="E477" s="1499"/>
      <c r="F477" s="1501"/>
      <c r="G477" s="1501"/>
      <c r="H477" s="1497"/>
      <c r="I477" s="1437"/>
      <c r="J477" s="1437"/>
      <c r="K477" s="1435"/>
      <c r="L477" s="1490"/>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91" t="s">
        <v>271</v>
      </c>
      <c r="D480" s="1491"/>
      <c r="E480" s="1491"/>
      <c r="F480" s="1491"/>
      <c r="G480" s="1491"/>
      <c r="H480" s="1491"/>
      <c r="I480" s="1491"/>
      <c r="J480" s="1491"/>
      <c r="K480" s="1491"/>
      <c r="L480" s="1492"/>
    </row>
    <row r="481" spans="2:12" ht="12.75">
      <c r="B481" s="705"/>
      <c r="C481" s="685"/>
      <c r="D481" s="685"/>
      <c r="E481" s="685"/>
      <c r="F481" s="685"/>
      <c r="G481" s="685"/>
      <c r="H481" s="685"/>
      <c r="I481" s="685"/>
      <c r="J481" s="685"/>
      <c r="K481" s="685"/>
      <c r="L481" s="710"/>
    </row>
    <row r="482" spans="2:12" ht="15">
      <c r="B482" s="825" t="s">
        <v>272</v>
      </c>
      <c r="C482" s="686">
        <f>SUM(D482+H482)</f>
        <v>153311</v>
      </c>
      <c r="D482" s="686">
        <v>4907</v>
      </c>
      <c r="E482" s="686">
        <v>2376</v>
      </c>
      <c r="F482" s="686">
        <v>2183</v>
      </c>
      <c r="G482" s="686">
        <v>348</v>
      </c>
      <c r="H482" s="686">
        <v>148404</v>
      </c>
      <c r="I482" s="686">
        <v>23209</v>
      </c>
      <c r="J482" s="686">
        <v>48538</v>
      </c>
      <c r="K482" s="686">
        <v>76657</v>
      </c>
      <c r="L482" s="686">
        <v>0</v>
      </c>
    </row>
    <row r="483" spans="2:12" ht="15">
      <c r="B483" s="825" t="s">
        <v>273</v>
      </c>
      <c r="C483" s="686">
        <f t="shared" ref="C483:C487" si="21">SUM(D483+H483)</f>
        <v>149700</v>
      </c>
      <c r="D483" s="686">
        <v>4276</v>
      </c>
      <c r="E483" s="686">
        <v>1971</v>
      </c>
      <c r="F483" s="686">
        <v>2099</v>
      </c>
      <c r="G483" s="686">
        <v>206</v>
      </c>
      <c r="H483" s="686">
        <v>145424</v>
      </c>
      <c r="I483" s="686">
        <v>23853</v>
      </c>
      <c r="J483" s="686">
        <v>43685</v>
      </c>
      <c r="K483" s="686">
        <v>77886</v>
      </c>
      <c r="L483" s="686">
        <v>0</v>
      </c>
    </row>
    <row r="484" spans="2:12" ht="15">
      <c r="B484" s="825" t="s">
        <v>274</v>
      </c>
      <c r="C484" s="686">
        <f t="shared" si="21"/>
        <v>176360</v>
      </c>
      <c r="D484" s="687">
        <v>5618</v>
      </c>
      <c r="E484" s="687">
        <v>2663</v>
      </c>
      <c r="F484" s="687">
        <v>2694</v>
      </c>
      <c r="G484" s="688">
        <v>261</v>
      </c>
      <c r="H484" s="686">
        <v>170742</v>
      </c>
      <c r="I484" s="687">
        <v>27174</v>
      </c>
      <c r="J484" s="687">
        <v>52139</v>
      </c>
      <c r="K484" s="687">
        <v>91429</v>
      </c>
      <c r="L484" s="688">
        <v>0</v>
      </c>
    </row>
    <row r="485" spans="2:12" ht="15">
      <c r="B485" s="825" t="s">
        <v>275</v>
      </c>
      <c r="C485" s="686">
        <f>SUM(D485+H485)</f>
        <v>152257</v>
      </c>
      <c r="D485" s="686">
        <v>4644</v>
      </c>
      <c r="E485" s="689">
        <v>2428</v>
      </c>
      <c r="F485" s="689">
        <v>2008</v>
      </c>
      <c r="G485" s="686">
        <v>208</v>
      </c>
      <c r="H485" s="686">
        <v>147613</v>
      </c>
      <c r="I485" s="686">
        <v>23760</v>
      </c>
      <c r="J485" s="686">
        <v>44089</v>
      </c>
      <c r="K485" s="686">
        <v>79764</v>
      </c>
      <c r="L485" s="686">
        <v>0</v>
      </c>
    </row>
    <row r="486" spans="2:12" ht="15">
      <c r="B486" s="825" t="s">
        <v>276</v>
      </c>
      <c r="C486" s="686">
        <f>SUM(D486+H486)</f>
        <v>162957</v>
      </c>
      <c r="D486" s="711">
        <v>4436</v>
      </c>
      <c r="E486" s="662">
        <v>1879</v>
      </c>
      <c r="F486" s="664">
        <v>2351</v>
      </c>
      <c r="G486" s="664">
        <v>206</v>
      </c>
      <c r="H486" s="711">
        <v>158521</v>
      </c>
      <c r="I486" s="662">
        <v>25665</v>
      </c>
      <c r="J486" s="662">
        <v>43148</v>
      </c>
      <c r="K486" s="664">
        <v>89708</v>
      </c>
      <c r="L486" s="686">
        <v>0</v>
      </c>
    </row>
    <row r="487" spans="2:12" ht="15">
      <c r="B487" s="825" t="s">
        <v>277</v>
      </c>
      <c r="C487" s="686">
        <f t="shared" si="21"/>
        <v>181713</v>
      </c>
      <c r="D487" s="686">
        <v>5439</v>
      </c>
      <c r="E487" s="689">
        <v>2129</v>
      </c>
      <c r="F487" s="689">
        <v>3088</v>
      </c>
      <c r="G487" s="686">
        <v>222</v>
      </c>
      <c r="H487" s="686">
        <v>176274</v>
      </c>
      <c r="I487" s="686">
        <v>31296</v>
      </c>
      <c r="J487" s="686">
        <v>51302</v>
      </c>
      <c r="K487" s="686">
        <v>93676</v>
      </c>
      <c r="L487" s="686">
        <v>0</v>
      </c>
    </row>
    <row r="488" spans="2:12" ht="15">
      <c r="B488" s="825" t="s">
        <v>278</v>
      </c>
      <c r="C488" s="686">
        <f>SUM(D488+H488)</f>
        <v>167840</v>
      </c>
      <c r="D488" s="712">
        <v>5002</v>
      </c>
      <c r="E488" s="687">
        <v>2060</v>
      </c>
      <c r="F488" s="688">
        <v>2632</v>
      </c>
      <c r="G488" s="688">
        <v>310</v>
      </c>
      <c r="H488" s="686">
        <v>162838</v>
      </c>
      <c r="I488" s="687">
        <v>28780</v>
      </c>
      <c r="J488" s="687">
        <v>54814</v>
      </c>
      <c r="K488" s="687">
        <v>79244</v>
      </c>
      <c r="L488" s="688">
        <v>0</v>
      </c>
    </row>
    <row r="489" spans="2:12" ht="15">
      <c r="B489" s="825" t="s">
        <v>279</v>
      </c>
      <c r="C489" s="686">
        <v>172228</v>
      </c>
      <c r="D489" s="712">
        <v>4825</v>
      </c>
      <c r="E489" s="687">
        <v>1907</v>
      </c>
      <c r="F489" s="687">
        <v>2589</v>
      </c>
      <c r="G489" s="688">
        <v>329</v>
      </c>
      <c r="H489" s="686">
        <v>167403</v>
      </c>
      <c r="I489" s="687">
        <v>26432</v>
      </c>
      <c r="J489" s="687">
        <v>56705</v>
      </c>
      <c r="K489" s="687">
        <v>84266</v>
      </c>
      <c r="L489" s="688">
        <v>0</v>
      </c>
    </row>
    <row r="490" spans="2:12" ht="15">
      <c r="B490" s="825" t="s">
        <v>280</v>
      </c>
      <c r="C490" s="686">
        <v>160101</v>
      </c>
      <c r="D490" s="686">
        <v>5229</v>
      </c>
      <c r="E490" s="689">
        <v>1936</v>
      </c>
      <c r="F490" s="689">
        <v>2930</v>
      </c>
      <c r="G490" s="686">
        <v>363</v>
      </c>
      <c r="H490" s="686">
        <v>154872</v>
      </c>
      <c r="I490" s="686">
        <v>25855</v>
      </c>
      <c r="J490" s="686">
        <v>53933</v>
      </c>
      <c r="K490" s="686">
        <v>75084</v>
      </c>
      <c r="L490" s="686">
        <v>0</v>
      </c>
    </row>
    <row r="491" spans="2:12" ht="15">
      <c r="B491" s="826" t="s">
        <v>281</v>
      </c>
      <c r="C491" s="907">
        <v>176881</v>
      </c>
      <c r="D491" s="909">
        <v>4941</v>
      </c>
      <c r="E491" s="910">
        <v>1899</v>
      </c>
      <c r="F491" s="910">
        <v>2767</v>
      </c>
      <c r="G491" s="910">
        <v>275</v>
      </c>
      <c r="H491" s="908">
        <v>171940</v>
      </c>
      <c r="I491" s="910">
        <v>28983</v>
      </c>
      <c r="J491" s="910">
        <v>60425</v>
      </c>
      <c r="K491" s="910">
        <v>82532</v>
      </c>
      <c r="L491" s="688"/>
    </row>
    <row r="492" spans="2:12" ht="15">
      <c r="B492" s="826" t="s">
        <v>282</v>
      </c>
      <c r="C492" s="907">
        <v>157650</v>
      </c>
      <c r="D492" s="910">
        <v>4336</v>
      </c>
      <c r="E492" s="910">
        <v>1814</v>
      </c>
      <c r="F492" s="910">
        <v>2017</v>
      </c>
      <c r="G492" s="910">
        <v>505</v>
      </c>
      <c r="H492" s="910">
        <v>153314</v>
      </c>
      <c r="I492" s="910">
        <v>26176</v>
      </c>
      <c r="J492" s="910">
        <v>53316</v>
      </c>
      <c r="K492" s="910">
        <v>73822</v>
      </c>
      <c r="L492" s="688"/>
    </row>
    <row r="493" spans="2:12" ht="15">
      <c r="B493" s="826"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22">SUM(C482:C493)</f>
        <v>1944308</v>
      </c>
      <c r="D495" s="690">
        <f>SUM(D482:D493)</f>
        <v>57884</v>
      </c>
      <c r="E495" s="690">
        <f t="shared" si="22"/>
        <v>25099</v>
      </c>
      <c r="F495" s="690">
        <f t="shared" si="22"/>
        <v>29227</v>
      </c>
      <c r="G495" s="690">
        <f>SUM(G482:G493)</f>
        <v>3558</v>
      </c>
      <c r="H495" s="690">
        <f t="shared" si="22"/>
        <v>1886424</v>
      </c>
      <c r="I495" s="690">
        <f t="shared" si="22"/>
        <v>312200</v>
      </c>
      <c r="J495" s="690">
        <f t="shared" si="22"/>
        <v>605520</v>
      </c>
      <c r="K495" s="690">
        <f t="shared" si="22"/>
        <v>968704</v>
      </c>
      <c r="L495" s="690">
        <f>SUM(L482:L493)</f>
        <v>0</v>
      </c>
    </row>
    <row r="496" spans="2:12" ht="12.75">
      <c r="B496" s="706"/>
      <c r="C496" s="691"/>
      <c r="D496" s="691"/>
      <c r="E496" s="691"/>
      <c r="F496" s="691"/>
      <c r="G496" s="691"/>
      <c r="H496" s="691"/>
      <c r="I496" s="691"/>
      <c r="J496" s="691"/>
      <c r="K496" s="691"/>
      <c r="L496" s="703"/>
    </row>
    <row r="497" spans="2:12" ht="12.75">
      <c r="B497" s="706"/>
      <c r="C497" s="1502" t="s">
        <v>296</v>
      </c>
      <c r="D497" s="1502"/>
      <c r="E497" s="1502"/>
      <c r="F497" s="1502"/>
      <c r="G497" s="1502"/>
      <c r="H497" s="1502"/>
      <c r="I497" s="1502"/>
      <c r="J497" s="1502"/>
      <c r="K497" s="1502"/>
      <c r="L497" s="1503"/>
    </row>
    <row r="498" spans="2:12" ht="12.75">
      <c r="B498" s="705"/>
      <c r="C498" s="691"/>
      <c r="D498" s="691"/>
      <c r="E498" s="691"/>
      <c r="F498" s="691"/>
      <c r="G498" s="691"/>
      <c r="H498" s="691"/>
      <c r="I498" s="691"/>
      <c r="J498" s="691"/>
      <c r="K498" s="691"/>
      <c r="L498" s="703"/>
    </row>
    <row r="499" spans="2:12" ht="12.75">
      <c r="B499" s="707" t="s">
        <v>272</v>
      </c>
      <c r="C499" s="686">
        <f t="shared" ref="C499:C505" si="23">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3"/>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3"/>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3"/>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3"/>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3"/>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3"/>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11">
        <v>51567073</v>
      </c>
      <c r="D508" s="913">
        <v>269087</v>
      </c>
      <c r="E508" s="913">
        <v>66984</v>
      </c>
      <c r="F508" s="913">
        <v>160926</v>
      </c>
      <c r="G508" s="913">
        <v>41177</v>
      </c>
      <c r="H508" s="912">
        <v>51297986</v>
      </c>
      <c r="I508" s="913">
        <v>7715024</v>
      </c>
      <c r="J508" s="913">
        <v>16353050</v>
      </c>
      <c r="K508" s="913">
        <v>27229912</v>
      </c>
      <c r="L508" s="688"/>
    </row>
    <row r="509" spans="2:12" ht="12.75">
      <c r="B509" s="707" t="s">
        <v>282</v>
      </c>
      <c r="C509" s="911">
        <v>46086574</v>
      </c>
      <c r="D509" s="913">
        <v>232053</v>
      </c>
      <c r="E509" s="913">
        <v>58546</v>
      </c>
      <c r="F509" s="913">
        <v>113020</v>
      </c>
      <c r="G509" s="913">
        <v>60487</v>
      </c>
      <c r="H509" s="913">
        <v>45854521</v>
      </c>
      <c r="I509" s="913">
        <v>6971766</v>
      </c>
      <c r="J509" s="913">
        <v>14390917</v>
      </c>
      <c r="K509" s="913">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4">SUM(C499:C510)</f>
        <v>565172853</v>
      </c>
      <c r="D512" s="690">
        <f t="shared" si="24"/>
        <v>2985436</v>
      </c>
      <c r="E512" s="690">
        <f t="shared" si="24"/>
        <v>858024</v>
      </c>
      <c r="F512" s="690">
        <f t="shared" si="24"/>
        <v>1663565</v>
      </c>
      <c r="G512" s="690">
        <f t="shared" si="24"/>
        <v>463847</v>
      </c>
      <c r="H512" s="690">
        <f t="shared" si="24"/>
        <v>562187417</v>
      </c>
      <c r="I512" s="690">
        <f t="shared" si="24"/>
        <v>81759043</v>
      </c>
      <c r="J512" s="690">
        <f t="shared" si="24"/>
        <v>160990404</v>
      </c>
      <c r="K512" s="690">
        <f t="shared" si="24"/>
        <v>319437970</v>
      </c>
      <c r="L512" s="690">
        <f t="shared" si="24"/>
        <v>0</v>
      </c>
    </row>
    <row r="513" spans="2:12" ht="12.75">
      <c r="B513" s="886"/>
      <c r="C513" s="693"/>
      <c r="D513" s="693"/>
      <c r="E513" s="693"/>
      <c r="F513" s="693"/>
      <c r="G513" s="693"/>
      <c r="H513" s="693"/>
      <c r="I513" s="693"/>
      <c r="J513" s="693"/>
      <c r="K513" s="693"/>
      <c r="L513" s="887"/>
    </row>
    <row r="514" spans="2:12" ht="12.75" customHeight="1">
      <c r="B514" s="1504" t="s">
        <v>260</v>
      </c>
      <c r="C514" s="1434" t="s">
        <v>22</v>
      </c>
      <c r="D514" s="1434" t="s">
        <v>261</v>
      </c>
      <c r="E514" s="1493" t="s">
        <v>262</v>
      </c>
      <c r="F514" s="1494"/>
      <c r="G514" s="1495"/>
      <c r="H514" s="1496" t="s">
        <v>263</v>
      </c>
      <c r="I514" s="1506" t="s">
        <v>264</v>
      </c>
      <c r="J514" s="1507"/>
      <c r="K514" s="1507"/>
      <c r="L514" s="1508"/>
    </row>
    <row r="515" spans="2:12" ht="11.25" customHeight="1">
      <c r="B515" s="1505"/>
      <c r="C515" s="1435"/>
      <c r="D515" s="1435"/>
      <c r="E515" s="1498" t="s">
        <v>301</v>
      </c>
      <c r="F515" s="1500" t="s">
        <v>302</v>
      </c>
      <c r="G515" s="1500" t="s">
        <v>303</v>
      </c>
      <c r="H515" s="1497"/>
      <c r="I515" s="1436" t="s">
        <v>268</v>
      </c>
      <c r="J515" s="1436" t="s">
        <v>24</v>
      </c>
      <c r="K515" s="1434" t="s">
        <v>269</v>
      </c>
      <c r="L515" s="1436" t="s">
        <v>270</v>
      </c>
    </row>
    <row r="516" spans="2:12" ht="11.25" customHeight="1">
      <c r="B516" s="1505"/>
      <c r="C516" s="1435"/>
      <c r="D516" s="1435"/>
      <c r="E516" s="1499"/>
      <c r="F516" s="1501"/>
      <c r="G516" s="1501"/>
      <c r="H516" s="1497"/>
      <c r="I516" s="1490"/>
      <c r="J516" s="1490"/>
      <c r="K516" s="1509"/>
      <c r="L516" s="1490"/>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502" t="s">
        <v>297</v>
      </c>
      <c r="D519" s="1502"/>
      <c r="E519" s="1502"/>
      <c r="F519" s="1502"/>
      <c r="G519" s="1502"/>
      <c r="H519" s="1502"/>
      <c r="I519" s="1502"/>
      <c r="J519" s="1502"/>
      <c r="K519" s="1502"/>
      <c r="L519" s="1503"/>
    </row>
    <row r="520" spans="2:12" ht="12.75">
      <c r="B520" s="706"/>
      <c r="C520" s="696"/>
      <c r="D520" s="696"/>
      <c r="E520" s="696"/>
      <c r="F520" s="696"/>
      <c r="G520" s="696"/>
      <c r="H520" s="696"/>
      <c r="I520" s="696"/>
      <c r="J520" s="696"/>
      <c r="K520" s="696"/>
      <c r="L520" s="704"/>
    </row>
    <row r="521" spans="2:12" ht="12.75">
      <c r="B521" s="707" t="s">
        <v>272</v>
      </c>
      <c r="C521" s="686">
        <f>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ref="C522:C526" si="25">SUM(D522+H522)</f>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5"/>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5"/>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5"/>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SUM(D527+H527)</f>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14">
        <v>103129786</v>
      </c>
      <c r="D530" s="916">
        <v>466381</v>
      </c>
      <c r="E530" s="916">
        <v>115783</v>
      </c>
      <c r="F530" s="916">
        <v>279344</v>
      </c>
      <c r="G530" s="916">
        <v>71254</v>
      </c>
      <c r="H530" s="915">
        <v>102663405</v>
      </c>
      <c r="I530" s="916">
        <v>15418876</v>
      </c>
      <c r="J530" s="916">
        <v>33786806</v>
      </c>
      <c r="K530" s="916">
        <v>53457723</v>
      </c>
      <c r="L530" s="688"/>
    </row>
    <row r="531" spans="2:12" ht="12.75">
      <c r="B531" s="707" t="s">
        <v>282</v>
      </c>
      <c r="C531" s="914">
        <v>92254109</v>
      </c>
      <c r="D531" s="916">
        <v>409307</v>
      </c>
      <c r="E531" s="916">
        <v>101133</v>
      </c>
      <c r="F531" s="916">
        <v>196225</v>
      </c>
      <c r="G531" s="917">
        <v>111949</v>
      </c>
      <c r="H531" s="918">
        <v>91844802</v>
      </c>
      <c r="I531" s="916">
        <v>13938872</v>
      </c>
      <c r="J531" s="916">
        <v>29955939</v>
      </c>
      <c r="K531" s="916">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6">SUM(C521:C532)</f>
        <v>1135861671</v>
      </c>
      <c r="D534" s="701">
        <f t="shared" si="26"/>
        <v>5225661</v>
      </c>
      <c r="E534" s="701">
        <f t="shared" si="26"/>
        <v>1499245</v>
      </c>
      <c r="F534" s="701">
        <f t="shared" si="26"/>
        <v>2906288</v>
      </c>
      <c r="G534" s="701">
        <f t="shared" si="26"/>
        <v>820128</v>
      </c>
      <c r="H534" s="701">
        <f t="shared" si="26"/>
        <v>1130636010</v>
      </c>
      <c r="I534" s="701">
        <f t="shared" si="26"/>
        <v>165517386</v>
      </c>
      <c r="J534" s="701">
        <f t="shared" si="26"/>
        <v>337510583</v>
      </c>
      <c r="K534" s="701">
        <f t="shared" si="26"/>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351</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23"/>
      <c r="C557" s="823"/>
      <c r="D557" s="823"/>
      <c r="E557" s="823"/>
      <c r="F557" s="824" t="s">
        <v>259</v>
      </c>
      <c r="G557" s="823"/>
      <c r="H557" s="823"/>
      <c r="I557" s="823"/>
      <c r="J557" s="823"/>
      <c r="K557" s="823"/>
      <c r="L557"/>
    </row>
    <row r="558" spans="2:12" ht="14.25" customHeight="1">
      <c r="B558" s="1508" t="s">
        <v>260</v>
      </c>
      <c r="C558" s="1434" t="s">
        <v>22</v>
      </c>
      <c r="D558" s="1434" t="s">
        <v>261</v>
      </c>
      <c r="E558" s="1493" t="s">
        <v>262</v>
      </c>
      <c r="F558" s="1494"/>
      <c r="G558" s="1495"/>
      <c r="H558" s="1496" t="s">
        <v>263</v>
      </c>
      <c r="I558" s="1493" t="s">
        <v>264</v>
      </c>
      <c r="J558" s="1494"/>
      <c r="K558" s="1494"/>
      <c r="L558"/>
    </row>
    <row r="559" spans="2:12" ht="12.75" customHeight="1">
      <c r="B559" s="1512"/>
      <c r="C559" s="1435"/>
      <c r="D559" s="1435"/>
      <c r="E559" s="1436" t="s">
        <v>301</v>
      </c>
      <c r="F559" s="1434" t="s">
        <v>302</v>
      </c>
      <c r="G559" s="1434" t="s">
        <v>303</v>
      </c>
      <c r="H559" s="1497"/>
      <c r="I559" s="1436" t="s">
        <v>268</v>
      </c>
      <c r="J559" s="1436" t="s">
        <v>24</v>
      </c>
      <c r="K559" s="1434" t="s">
        <v>352</v>
      </c>
      <c r="L559"/>
    </row>
    <row r="560" spans="2:12" ht="12.75">
      <c r="B560" s="1512"/>
      <c r="C560" s="1435"/>
      <c r="D560" s="1435"/>
      <c r="E560" s="1437"/>
      <c r="F560" s="1435"/>
      <c r="G560" s="1435"/>
      <c r="H560" s="1497"/>
      <c r="I560" s="1437"/>
      <c r="J560" s="1437"/>
      <c r="K560" s="1435"/>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91" t="s">
        <v>271</v>
      </c>
      <c r="D563" s="1491"/>
      <c r="E563" s="1491"/>
      <c r="F563" s="1491"/>
      <c r="G563" s="1491"/>
      <c r="H563" s="1491"/>
      <c r="I563" s="1491"/>
      <c r="J563" s="1491"/>
      <c r="K563" s="1491"/>
      <c r="L563"/>
    </row>
    <row r="564" spans="2:12" ht="12.75">
      <c r="B564" s="685"/>
      <c r="C564" s="685"/>
      <c r="D564" s="685"/>
      <c r="E564" s="685"/>
      <c r="F564" s="685"/>
      <c r="G564" s="685"/>
      <c r="H564" s="685"/>
      <c r="I564" s="685"/>
      <c r="J564" s="685"/>
      <c r="K564" s="685"/>
      <c r="L564"/>
    </row>
    <row r="565" spans="2:12" ht="15">
      <c r="B565" s="1053" t="s">
        <v>272</v>
      </c>
      <c r="C565" s="914">
        <v>160405</v>
      </c>
      <c r="D565" s="914">
        <v>4252</v>
      </c>
      <c r="E565" s="914">
        <v>1993</v>
      </c>
      <c r="F565" s="914">
        <v>1899</v>
      </c>
      <c r="G565" s="914">
        <v>360</v>
      </c>
      <c r="H565" s="914">
        <v>156153</v>
      </c>
      <c r="I565" s="914">
        <v>25576</v>
      </c>
      <c r="J565" s="914">
        <v>49577</v>
      </c>
      <c r="K565" s="914">
        <v>81000</v>
      </c>
      <c r="L565"/>
    </row>
    <row r="566" spans="2:12" ht="15">
      <c r="B566" s="1053" t="s">
        <v>273</v>
      </c>
      <c r="C566" s="914">
        <v>118397</v>
      </c>
      <c r="D566" s="914">
        <v>3761</v>
      </c>
      <c r="E566" s="914">
        <v>1965</v>
      </c>
      <c r="F566" s="914">
        <v>1503</v>
      </c>
      <c r="G566" s="914">
        <v>293</v>
      </c>
      <c r="H566" s="914">
        <v>114636</v>
      </c>
      <c r="I566" s="914">
        <v>20407</v>
      </c>
      <c r="J566" s="914">
        <v>32761</v>
      </c>
      <c r="K566" s="914">
        <v>61468</v>
      </c>
      <c r="L566"/>
    </row>
    <row r="567" spans="2:12" ht="15">
      <c r="B567" s="1053" t="s">
        <v>274</v>
      </c>
      <c r="C567" s="914">
        <v>154468</v>
      </c>
      <c r="D567" s="916">
        <v>4195</v>
      </c>
      <c r="E567" s="916">
        <v>2254</v>
      </c>
      <c r="F567" s="916">
        <v>1618</v>
      </c>
      <c r="G567" s="917">
        <v>323</v>
      </c>
      <c r="H567" s="914">
        <v>150273</v>
      </c>
      <c r="I567" s="916">
        <v>25918</v>
      </c>
      <c r="J567" s="916">
        <v>43821</v>
      </c>
      <c r="K567" s="916">
        <v>80534</v>
      </c>
      <c r="L567"/>
    </row>
    <row r="568" spans="2:12" ht="15">
      <c r="B568" s="1053" t="s">
        <v>275</v>
      </c>
      <c r="C568" s="914">
        <v>147058</v>
      </c>
      <c r="D568" s="914">
        <v>4501</v>
      </c>
      <c r="E568" s="915">
        <v>2298</v>
      </c>
      <c r="F568" s="915">
        <v>1927</v>
      </c>
      <c r="G568" s="914">
        <v>276</v>
      </c>
      <c r="H568" s="914">
        <v>142557</v>
      </c>
      <c r="I568" s="914">
        <v>23715</v>
      </c>
      <c r="J568" s="914">
        <v>40827</v>
      </c>
      <c r="K568" s="914">
        <v>78015</v>
      </c>
      <c r="L568"/>
    </row>
    <row r="569" spans="2:12" ht="15">
      <c r="B569" s="1053" t="s">
        <v>276</v>
      </c>
      <c r="C569" s="914">
        <v>161636</v>
      </c>
      <c r="D569" s="1054">
        <v>4146</v>
      </c>
      <c r="E569" s="662">
        <v>2119</v>
      </c>
      <c r="F569" s="664">
        <v>1793</v>
      </c>
      <c r="G569" s="664">
        <v>234</v>
      </c>
      <c r="H569" s="1054">
        <v>157490</v>
      </c>
      <c r="I569" s="662">
        <v>27516</v>
      </c>
      <c r="J569" s="662">
        <v>43584</v>
      </c>
      <c r="K569" s="664">
        <v>86390</v>
      </c>
      <c r="L569"/>
    </row>
    <row r="570" spans="2:12" ht="15">
      <c r="B570" s="1053" t="s">
        <v>277</v>
      </c>
      <c r="C570" s="914">
        <v>148239</v>
      </c>
      <c r="D570" s="914">
        <v>3808</v>
      </c>
      <c r="E570" s="915">
        <v>1579</v>
      </c>
      <c r="F570" s="915">
        <v>1924</v>
      </c>
      <c r="G570" s="914">
        <v>305</v>
      </c>
      <c r="H570" s="914">
        <v>144431</v>
      </c>
      <c r="I570" s="914">
        <v>25807</v>
      </c>
      <c r="J570" s="914">
        <v>41213</v>
      </c>
      <c r="K570" s="914">
        <v>77411</v>
      </c>
      <c r="L570"/>
    </row>
    <row r="571" spans="2:12" ht="15">
      <c r="B571" s="1053" t="s">
        <v>278</v>
      </c>
      <c r="C571" s="914">
        <v>164233</v>
      </c>
      <c r="D571" s="909">
        <v>4006</v>
      </c>
      <c r="E571" s="916">
        <v>1618</v>
      </c>
      <c r="F571" s="917">
        <v>2184</v>
      </c>
      <c r="G571" s="917">
        <v>204</v>
      </c>
      <c r="H571" s="914">
        <v>160227</v>
      </c>
      <c r="I571" s="916">
        <v>29167</v>
      </c>
      <c r="J571" s="916">
        <v>48974</v>
      </c>
      <c r="K571" s="916">
        <v>82086</v>
      </c>
      <c r="L571"/>
    </row>
    <row r="572" spans="2:12" ht="15">
      <c r="B572" s="1053" t="s">
        <v>279</v>
      </c>
      <c r="C572" s="914">
        <v>158429</v>
      </c>
      <c r="D572" s="909">
        <v>4264</v>
      </c>
      <c r="E572" s="916">
        <v>1814</v>
      </c>
      <c r="F572" s="916">
        <v>2211</v>
      </c>
      <c r="G572" s="917">
        <v>239</v>
      </c>
      <c r="H572" s="914">
        <v>154165</v>
      </c>
      <c r="I572" s="916">
        <v>23293</v>
      </c>
      <c r="J572" s="916">
        <v>45921</v>
      </c>
      <c r="K572" s="916">
        <v>84951</v>
      </c>
      <c r="L572"/>
    </row>
    <row r="573" spans="2:12" ht="15">
      <c r="B573" s="1053" t="s">
        <v>280</v>
      </c>
      <c r="C573" s="914">
        <v>165011</v>
      </c>
      <c r="D573" s="914">
        <v>4401</v>
      </c>
      <c r="E573" s="915">
        <v>1788</v>
      </c>
      <c r="F573" s="915">
        <v>2285</v>
      </c>
      <c r="G573" s="914">
        <v>328</v>
      </c>
      <c r="H573" s="914">
        <v>160610</v>
      </c>
      <c r="I573" s="914">
        <v>25702</v>
      </c>
      <c r="J573" s="914">
        <v>48609</v>
      </c>
      <c r="K573" s="914">
        <v>86299</v>
      </c>
      <c r="L573"/>
    </row>
    <row r="574" spans="2:12" ht="15">
      <c r="B574" s="1053" t="s">
        <v>281</v>
      </c>
      <c r="C574" s="914">
        <v>175970</v>
      </c>
      <c r="D574" s="909">
        <v>4827</v>
      </c>
      <c r="E574" s="916">
        <v>1922</v>
      </c>
      <c r="F574" s="916">
        <v>2405</v>
      </c>
      <c r="G574" s="916">
        <v>500</v>
      </c>
      <c r="H574" s="915">
        <v>171143</v>
      </c>
      <c r="I574" s="916">
        <v>28318</v>
      </c>
      <c r="J574" s="916">
        <v>60364</v>
      </c>
      <c r="K574" s="916">
        <v>82461</v>
      </c>
      <c r="L574"/>
    </row>
    <row r="575" spans="2:12" ht="15">
      <c r="B575" s="1055" t="s">
        <v>282</v>
      </c>
      <c r="C575" s="914">
        <v>158698</v>
      </c>
      <c r="D575" s="916">
        <v>4572</v>
      </c>
      <c r="E575" s="916">
        <v>1754</v>
      </c>
      <c r="F575" s="916">
        <v>2398</v>
      </c>
      <c r="G575" s="916">
        <v>420</v>
      </c>
      <c r="H575" s="916">
        <v>154126</v>
      </c>
      <c r="I575" s="916">
        <v>24642</v>
      </c>
      <c r="J575" s="916">
        <v>50394</v>
      </c>
      <c r="K575" s="916">
        <v>79090</v>
      </c>
      <c r="L575"/>
    </row>
    <row r="576" spans="2:12" ht="15">
      <c r="B576" s="1055" t="s">
        <v>283</v>
      </c>
      <c r="C576" s="914">
        <v>143199</v>
      </c>
      <c r="D576" s="916">
        <v>4050</v>
      </c>
      <c r="E576" s="916">
        <v>1792</v>
      </c>
      <c r="F576" s="916">
        <v>1951</v>
      </c>
      <c r="G576" s="916">
        <v>307</v>
      </c>
      <c r="H576" s="916">
        <v>139149</v>
      </c>
      <c r="I576" s="916">
        <v>22028</v>
      </c>
      <c r="J576" s="916">
        <v>43577</v>
      </c>
      <c r="K576" s="916">
        <v>73544</v>
      </c>
      <c r="L576"/>
    </row>
    <row r="577" spans="2:12" ht="15">
      <c r="B577" s="1056"/>
      <c r="C577" s="915"/>
      <c r="D577" s="915"/>
      <c r="E577" s="915"/>
      <c r="F577" s="915"/>
      <c r="G577" s="915"/>
      <c r="H577" s="915"/>
      <c r="I577" s="915"/>
      <c r="J577" s="915"/>
      <c r="K577" s="915"/>
      <c r="L577"/>
    </row>
    <row r="578" spans="2:12" ht="12.75">
      <c r="B578" s="1057">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502" t="s">
        <v>296</v>
      </c>
      <c r="D580" s="1502"/>
      <c r="E580" s="1502"/>
      <c r="F580" s="1502"/>
      <c r="G580" s="1502"/>
      <c r="H580" s="1502"/>
      <c r="I580" s="1502"/>
      <c r="J580" s="1502"/>
      <c r="K580" s="1502"/>
      <c r="L580"/>
    </row>
    <row r="581" spans="2:12" ht="12.75">
      <c r="B581" s="685"/>
      <c r="C581" s="691"/>
      <c r="D581" s="691"/>
      <c r="E581" s="691"/>
      <c r="F581" s="691"/>
      <c r="G581" s="691"/>
      <c r="H581" s="691"/>
      <c r="I581" s="691"/>
      <c r="J581" s="691"/>
      <c r="K581" s="691"/>
      <c r="L581"/>
    </row>
    <row r="582" spans="2:12" ht="12.75">
      <c r="B582" s="1058" t="s">
        <v>272</v>
      </c>
      <c r="C582" s="914">
        <v>49128195</v>
      </c>
      <c r="D582" s="914">
        <v>226689</v>
      </c>
      <c r="E582" s="914">
        <v>68974</v>
      </c>
      <c r="F582" s="914">
        <v>109268</v>
      </c>
      <c r="G582" s="914">
        <v>48447</v>
      </c>
      <c r="H582" s="914">
        <v>48901506</v>
      </c>
      <c r="I582" s="914">
        <v>7017848</v>
      </c>
      <c r="J582" s="914">
        <v>13675018</v>
      </c>
      <c r="K582" s="914">
        <v>28208640</v>
      </c>
      <c r="L582"/>
    </row>
    <row r="583" spans="2:12" ht="12.75">
      <c r="B583" s="1058" t="s">
        <v>273</v>
      </c>
      <c r="C583" s="914">
        <v>36008767</v>
      </c>
      <c r="D583" s="914">
        <v>193480</v>
      </c>
      <c r="E583" s="914">
        <v>70783</v>
      </c>
      <c r="F583" s="914">
        <v>85595</v>
      </c>
      <c r="G583" s="914">
        <v>37102</v>
      </c>
      <c r="H583" s="914">
        <v>35815287</v>
      </c>
      <c r="I583" s="914">
        <v>5626521</v>
      </c>
      <c r="J583" s="914">
        <v>9142502</v>
      </c>
      <c r="K583" s="914">
        <v>21046264</v>
      </c>
      <c r="L583"/>
    </row>
    <row r="584" spans="2:12" ht="12.75">
      <c r="B584" s="1058" t="s">
        <v>274</v>
      </c>
      <c r="C584" s="914">
        <v>47017379</v>
      </c>
      <c r="D584" s="916">
        <v>213319</v>
      </c>
      <c r="E584" s="916">
        <v>80814</v>
      </c>
      <c r="F584" s="916">
        <v>94000</v>
      </c>
      <c r="G584" s="917">
        <v>38505</v>
      </c>
      <c r="H584" s="914">
        <v>46804060</v>
      </c>
      <c r="I584" s="916">
        <v>7062525</v>
      </c>
      <c r="J584" s="916">
        <v>12295509</v>
      </c>
      <c r="K584" s="916">
        <v>27446026</v>
      </c>
      <c r="L584"/>
    </row>
    <row r="585" spans="2:12" ht="12.75">
      <c r="B585" s="1058" t="s">
        <v>275</v>
      </c>
      <c r="C585" s="914">
        <v>45318921</v>
      </c>
      <c r="D585" s="914">
        <v>214619</v>
      </c>
      <c r="E585" s="915">
        <v>78379</v>
      </c>
      <c r="F585" s="915">
        <v>102218</v>
      </c>
      <c r="G585" s="914">
        <v>34022</v>
      </c>
      <c r="H585" s="914">
        <v>45104302</v>
      </c>
      <c r="I585" s="914">
        <v>6540916</v>
      </c>
      <c r="J585" s="914">
        <v>11552622</v>
      </c>
      <c r="K585" s="914">
        <v>27010764</v>
      </c>
      <c r="L585"/>
    </row>
    <row r="586" spans="2:12" ht="12.75">
      <c r="B586" s="1058" t="s">
        <v>276</v>
      </c>
      <c r="C586" s="914">
        <v>49995394</v>
      </c>
      <c r="D586" s="662">
        <v>206386</v>
      </c>
      <c r="E586" s="662">
        <v>74601</v>
      </c>
      <c r="F586" s="662">
        <v>100338</v>
      </c>
      <c r="G586" s="662">
        <v>31447</v>
      </c>
      <c r="H586" s="662">
        <v>49789008</v>
      </c>
      <c r="I586" s="662">
        <v>7476937</v>
      </c>
      <c r="J586" s="662">
        <v>12116420</v>
      </c>
      <c r="K586" s="664">
        <v>30195651</v>
      </c>
      <c r="L586"/>
    </row>
    <row r="587" spans="2:12" ht="12.75">
      <c r="B587" s="1058" t="s">
        <v>277</v>
      </c>
      <c r="C587" s="914">
        <v>45108919</v>
      </c>
      <c r="D587" s="914">
        <v>202740</v>
      </c>
      <c r="E587" s="915">
        <v>55064</v>
      </c>
      <c r="F587" s="915">
        <v>110221</v>
      </c>
      <c r="G587" s="914">
        <v>37455</v>
      </c>
      <c r="H587" s="914">
        <v>44906179</v>
      </c>
      <c r="I587" s="914">
        <v>6786887</v>
      </c>
      <c r="J587" s="914">
        <v>11328083</v>
      </c>
      <c r="K587" s="914">
        <v>26791209</v>
      </c>
      <c r="L587"/>
    </row>
    <row r="588" spans="2:12" ht="12.75">
      <c r="B588" s="1058" t="s">
        <v>278</v>
      </c>
      <c r="C588" s="914">
        <v>47874514</v>
      </c>
      <c r="D588" s="916">
        <v>227478</v>
      </c>
      <c r="E588" s="916">
        <v>59800</v>
      </c>
      <c r="F588" s="916">
        <v>136375</v>
      </c>
      <c r="G588" s="917">
        <v>31303</v>
      </c>
      <c r="H588" s="914">
        <v>47647036</v>
      </c>
      <c r="I588" s="916">
        <v>7592833</v>
      </c>
      <c r="J588" s="916">
        <v>12788320</v>
      </c>
      <c r="K588" s="916">
        <v>27265883</v>
      </c>
      <c r="L588"/>
    </row>
    <row r="589" spans="2:12" ht="12.75">
      <c r="B589" s="1058" t="s">
        <v>279</v>
      </c>
      <c r="C589" s="914">
        <v>47480426</v>
      </c>
      <c r="D589" s="916">
        <v>229651</v>
      </c>
      <c r="E589" s="916">
        <v>65516</v>
      </c>
      <c r="F589" s="916">
        <v>130295</v>
      </c>
      <c r="G589" s="917">
        <v>33840</v>
      </c>
      <c r="H589" s="914">
        <v>47250775</v>
      </c>
      <c r="I589" s="916">
        <v>6189426</v>
      </c>
      <c r="J589" s="916">
        <v>12351422</v>
      </c>
      <c r="K589" s="916">
        <v>28709927</v>
      </c>
      <c r="L589"/>
    </row>
    <row r="590" spans="2:12" ht="12.75">
      <c r="B590" s="1058" t="s">
        <v>280</v>
      </c>
      <c r="C590" s="914">
        <v>49405724</v>
      </c>
      <c r="D590" s="916">
        <v>240065</v>
      </c>
      <c r="E590" s="916">
        <v>65009</v>
      </c>
      <c r="F590" s="916">
        <v>132898</v>
      </c>
      <c r="G590" s="917">
        <v>42158</v>
      </c>
      <c r="H590" s="914">
        <v>49165659</v>
      </c>
      <c r="I590" s="916">
        <v>6865131</v>
      </c>
      <c r="J590" s="916">
        <v>12986779</v>
      </c>
      <c r="K590" s="916">
        <v>29313749</v>
      </c>
      <c r="L590"/>
    </row>
    <row r="591" spans="2:12" ht="12.75">
      <c r="B591" s="1058" t="s">
        <v>281</v>
      </c>
      <c r="C591" s="914">
        <v>52389818</v>
      </c>
      <c r="D591" s="916">
        <v>275406</v>
      </c>
      <c r="E591" s="916">
        <v>68794</v>
      </c>
      <c r="F591" s="916">
        <v>141009</v>
      </c>
      <c r="G591" s="916">
        <v>65603</v>
      </c>
      <c r="H591" s="915">
        <v>52114412</v>
      </c>
      <c r="I591" s="916">
        <v>7666382</v>
      </c>
      <c r="J591" s="916">
        <v>16884614</v>
      </c>
      <c r="K591" s="916">
        <v>27563416</v>
      </c>
      <c r="L591"/>
    </row>
    <row r="592" spans="2:12" ht="12.75">
      <c r="B592" s="1058" t="s">
        <v>282</v>
      </c>
      <c r="C592" s="914">
        <v>47669255</v>
      </c>
      <c r="D592" s="916">
        <v>249071</v>
      </c>
      <c r="E592" s="916">
        <v>61984</v>
      </c>
      <c r="F592" s="916">
        <v>132617</v>
      </c>
      <c r="G592" s="916">
        <v>54470</v>
      </c>
      <c r="H592" s="916">
        <v>47420184</v>
      </c>
      <c r="I592" s="916">
        <v>6592748</v>
      </c>
      <c r="J592" s="916">
        <v>13791228</v>
      </c>
      <c r="K592" s="916">
        <v>27036208</v>
      </c>
      <c r="L592"/>
    </row>
    <row r="593" spans="2:12" ht="12.75">
      <c r="B593" s="1058" t="s">
        <v>283</v>
      </c>
      <c r="C593" s="914">
        <v>43516517</v>
      </c>
      <c r="D593" s="916">
        <v>220161</v>
      </c>
      <c r="E593" s="916">
        <v>61712</v>
      </c>
      <c r="F593" s="916">
        <v>116252</v>
      </c>
      <c r="G593" s="916">
        <v>42197</v>
      </c>
      <c r="H593" s="916">
        <v>43296356</v>
      </c>
      <c r="I593" s="916">
        <v>5996644</v>
      </c>
      <c r="J593" s="916">
        <v>12021100</v>
      </c>
      <c r="K593" s="916">
        <v>25278612</v>
      </c>
      <c r="L593"/>
    </row>
    <row r="594" spans="2:12" ht="12.75">
      <c r="B594" s="5"/>
      <c r="C594" s="915"/>
      <c r="D594" s="915"/>
      <c r="E594" s="915"/>
      <c r="F594" s="915"/>
      <c r="G594" s="915"/>
      <c r="H594" s="915"/>
      <c r="I594" s="915"/>
      <c r="J594" s="915"/>
      <c r="K594" s="915"/>
      <c r="L594"/>
    </row>
    <row r="595" spans="2:12" ht="12.75">
      <c r="B595" s="1057">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510" t="s">
        <v>260</v>
      </c>
      <c r="C597" s="1434" t="s">
        <v>22</v>
      </c>
      <c r="D597" s="1434" t="s">
        <v>261</v>
      </c>
      <c r="E597" s="1493" t="s">
        <v>262</v>
      </c>
      <c r="F597" s="1494"/>
      <c r="G597" s="1495"/>
      <c r="H597" s="1496" t="s">
        <v>263</v>
      </c>
      <c r="I597" s="1506" t="s">
        <v>264</v>
      </c>
      <c r="J597" s="1507"/>
      <c r="K597" s="1507"/>
      <c r="L597"/>
    </row>
    <row r="598" spans="2:12" ht="12.75" customHeight="1">
      <c r="B598" s="1511"/>
      <c r="C598" s="1435"/>
      <c r="D598" s="1435"/>
      <c r="E598" s="1436" t="s">
        <v>301</v>
      </c>
      <c r="F598" s="1434" t="s">
        <v>302</v>
      </c>
      <c r="G598" s="1434" t="s">
        <v>303</v>
      </c>
      <c r="H598" s="1497"/>
      <c r="I598" s="1436" t="s">
        <v>268</v>
      </c>
      <c r="J598" s="1436" t="s">
        <v>24</v>
      </c>
      <c r="K598" s="1434" t="s">
        <v>269</v>
      </c>
      <c r="L598"/>
    </row>
    <row r="599" spans="2:12" ht="12.75" customHeight="1">
      <c r="B599" s="1511"/>
      <c r="C599" s="1435"/>
      <c r="D599" s="1435"/>
      <c r="E599" s="1437"/>
      <c r="F599" s="1435"/>
      <c r="G599" s="1435"/>
      <c r="H599" s="1497"/>
      <c r="I599" s="1490"/>
      <c r="J599" s="1490"/>
      <c r="K599" s="1509"/>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502" t="s">
        <v>297</v>
      </c>
      <c r="D602" s="1502"/>
      <c r="E602" s="1502"/>
      <c r="F602" s="1502"/>
      <c r="G602" s="1502"/>
      <c r="H602" s="1502"/>
      <c r="I602" s="1502"/>
      <c r="J602" s="1502"/>
      <c r="K602" s="1502"/>
      <c r="L602"/>
    </row>
    <row r="603" spans="2:12" ht="12.75">
      <c r="B603" s="106"/>
      <c r="C603" s="696"/>
      <c r="D603" s="696"/>
      <c r="E603" s="696"/>
      <c r="F603" s="696"/>
      <c r="G603" s="696"/>
      <c r="H603" s="696"/>
      <c r="I603" s="696"/>
      <c r="J603" s="696"/>
      <c r="K603" s="696"/>
      <c r="L603"/>
    </row>
    <row r="604" spans="2:12" ht="12.75">
      <c r="B604" s="1058" t="s">
        <v>272</v>
      </c>
      <c r="C604" s="914">
        <v>97042744</v>
      </c>
      <c r="D604" s="914">
        <v>397525</v>
      </c>
      <c r="E604" s="914">
        <v>123027</v>
      </c>
      <c r="F604" s="914">
        <v>190820</v>
      </c>
      <c r="G604" s="914">
        <v>83678</v>
      </c>
      <c r="H604" s="914">
        <v>96645219</v>
      </c>
      <c r="I604" s="914">
        <v>13890672</v>
      </c>
      <c r="J604" s="914">
        <v>28529726</v>
      </c>
      <c r="K604" s="914">
        <v>54224821</v>
      </c>
      <c r="L604"/>
    </row>
    <row r="605" spans="2:12" ht="12.75">
      <c r="B605" s="1058" t="s">
        <v>273</v>
      </c>
      <c r="C605" s="914">
        <v>71080437</v>
      </c>
      <c r="D605" s="914">
        <v>338786</v>
      </c>
      <c r="E605" s="914">
        <v>123131</v>
      </c>
      <c r="F605" s="914">
        <v>150015</v>
      </c>
      <c r="G605" s="914">
        <v>65640</v>
      </c>
      <c r="H605" s="914">
        <v>70741651</v>
      </c>
      <c r="I605" s="914">
        <v>11152641</v>
      </c>
      <c r="J605" s="914">
        <v>19000308</v>
      </c>
      <c r="K605" s="914">
        <v>40588702</v>
      </c>
      <c r="L605"/>
    </row>
    <row r="606" spans="2:12" ht="12.75">
      <c r="B606" s="1058" t="s">
        <v>274</v>
      </c>
      <c r="C606" s="914">
        <v>94326127</v>
      </c>
      <c r="D606" s="916">
        <v>370021</v>
      </c>
      <c r="E606" s="916">
        <v>141070</v>
      </c>
      <c r="F606" s="916">
        <v>162127</v>
      </c>
      <c r="G606" s="917">
        <v>66824</v>
      </c>
      <c r="H606" s="914">
        <v>93956106</v>
      </c>
      <c r="I606" s="916">
        <v>14326353</v>
      </c>
      <c r="J606" s="916">
        <v>25473371</v>
      </c>
      <c r="K606" s="916">
        <v>54156382</v>
      </c>
      <c r="L606"/>
    </row>
    <row r="607" spans="2:12" ht="12.75">
      <c r="B607" s="1058" t="s">
        <v>275</v>
      </c>
      <c r="C607" s="914">
        <v>90179542</v>
      </c>
      <c r="D607" s="914">
        <v>377198</v>
      </c>
      <c r="E607" s="915">
        <v>138987</v>
      </c>
      <c r="F607" s="915">
        <v>177400</v>
      </c>
      <c r="G607" s="915">
        <v>60811</v>
      </c>
      <c r="H607" s="914">
        <v>89802344</v>
      </c>
      <c r="I607" s="915">
        <v>13026121</v>
      </c>
      <c r="J607" s="915">
        <v>24019148</v>
      </c>
      <c r="K607" s="915">
        <v>52757075</v>
      </c>
      <c r="L607"/>
    </row>
    <row r="608" spans="2:12" ht="12.75">
      <c r="B608" s="1058" t="s">
        <v>276</v>
      </c>
      <c r="C608" s="914">
        <v>98348767</v>
      </c>
      <c r="D608" s="662">
        <v>365543</v>
      </c>
      <c r="E608" s="662">
        <v>134256</v>
      </c>
      <c r="F608" s="662">
        <v>176108</v>
      </c>
      <c r="G608" s="662">
        <v>55179</v>
      </c>
      <c r="H608" s="662">
        <v>97983224</v>
      </c>
      <c r="I608" s="662">
        <v>14778485</v>
      </c>
      <c r="J608" s="662">
        <v>25000492</v>
      </c>
      <c r="K608" s="662">
        <v>58204247</v>
      </c>
      <c r="L608"/>
    </row>
    <row r="609" spans="2:12" ht="12.75">
      <c r="B609" s="1058" t="s">
        <v>277</v>
      </c>
      <c r="C609" s="914">
        <v>89668731</v>
      </c>
      <c r="D609" s="914">
        <v>358330</v>
      </c>
      <c r="E609" s="915">
        <v>97987</v>
      </c>
      <c r="F609" s="915">
        <v>193201</v>
      </c>
      <c r="G609" s="915">
        <v>67142</v>
      </c>
      <c r="H609" s="914">
        <v>89310401</v>
      </c>
      <c r="I609" s="915">
        <v>13566128</v>
      </c>
      <c r="J609" s="915">
        <v>23364570</v>
      </c>
      <c r="K609" s="915">
        <v>52379703</v>
      </c>
      <c r="L609"/>
    </row>
    <row r="610" spans="2:12" ht="12.75">
      <c r="B610" s="1058" t="s">
        <v>278</v>
      </c>
      <c r="C610" s="914">
        <v>94814223</v>
      </c>
      <c r="D610" s="916">
        <v>399597</v>
      </c>
      <c r="E610" s="916">
        <v>105945</v>
      </c>
      <c r="F610" s="916">
        <v>239181</v>
      </c>
      <c r="G610" s="917">
        <v>54471</v>
      </c>
      <c r="H610" s="914">
        <v>94414626</v>
      </c>
      <c r="I610" s="916">
        <v>15092121</v>
      </c>
      <c r="J610" s="916">
        <v>26639045</v>
      </c>
      <c r="K610" s="916">
        <v>52683460</v>
      </c>
      <c r="L610"/>
    </row>
    <row r="611" spans="2:12" ht="12.75">
      <c r="B611" s="1058" t="s">
        <v>279</v>
      </c>
      <c r="C611" s="914">
        <v>94523431</v>
      </c>
      <c r="D611" s="916">
        <v>403191</v>
      </c>
      <c r="E611" s="916">
        <v>115093</v>
      </c>
      <c r="F611" s="916">
        <v>229415</v>
      </c>
      <c r="G611" s="917">
        <v>58683</v>
      </c>
      <c r="H611" s="914">
        <v>94120240</v>
      </c>
      <c r="I611" s="916">
        <v>12344055</v>
      </c>
      <c r="J611" s="916">
        <v>25664712</v>
      </c>
      <c r="K611" s="916">
        <v>56111473</v>
      </c>
      <c r="L611"/>
    </row>
    <row r="612" spans="2:12" ht="12.75">
      <c r="B612" s="1058" t="s">
        <v>280</v>
      </c>
      <c r="C612" s="914">
        <v>98036717</v>
      </c>
      <c r="D612" s="914">
        <v>422394</v>
      </c>
      <c r="E612" s="915">
        <v>114069</v>
      </c>
      <c r="F612" s="915">
        <v>234214</v>
      </c>
      <c r="G612" s="915">
        <v>74111</v>
      </c>
      <c r="H612" s="914">
        <v>97614323</v>
      </c>
      <c r="I612" s="915">
        <v>13669245</v>
      </c>
      <c r="J612" s="915">
        <v>26923250</v>
      </c>
      <c r="K612" s="915">
        <v>57021828</v>
      </c>
      <c r="L612"/>
    </row>
    <row r="613" spans="2:12" ht="12.75">
      <c r="B613" s="1058" t="s">
        <v>281</v>
      </c>
      <c r="C613" s="914">
        <v>98036717</v>
      </c>
      <c r="D613" s="916">
        <v>422394</v>
      </c>
      <c r="E613" s="916">
        <v>114069</v>
      </c>
      <c r="F613" s="916">
        <v>234214</v>
      </c>
      <c r="G613" s="916">
        <v>74111</v>
      </c>
      <c r="H613" s="915">
        <v>97614323</v>
      </c>
      <c r="I613" s="916">
        <v>13669245</v>
      </c>
      <c r="J613" s="916">
        <v>26923250</v>
      </c>
      <c r="K613" s="916">
        <v>57021828</v>
      </c>
      <c r="L613"/>
    </row>
    <row r="614" spans="2:12" ht="12.75">
      <c r="B614" s="1058" t="s">
        <v>282</v>
      </c>
      <c r="C614" s="914">
        <v>93991382</v>
      </c>
      <c r="D614" s="916">
        <v>442529</v>
      </c>
      <c r="E614" s="916">
        <v>110487</v>
      </c>
      <c r="F614" s="916">
        <v>234875</v>
      </c>
      <c r="G614" s="917">
        <v>97167</v>
      </c>
      <c r="H614" s="918">
        <v>93548853</v>
      </c>
      <c r="I614" s="916">
        <v>13082164</v>
      </c>
      <c r="J614" s="916">
        <v>28328455</v>
      </c>
      <c r="K614" s="916">
        <v>52138234</v>
      </c>
      <c r="L614"/>
    </row>
    <row r="615" spans="2:12" ht="12.75">
      <c r="B615" s="1058" t="s">
        <v>283</v>
      </c>
      <c r="C615" s="914">
        <v>85303687</v>
      </c>
      <c r="D615" s="916">
        <v>382900</v>
      </c>
      <c r="E615" s="916">
        <v>110310</v>
      </c>
      <c r="F615" s="916">
        <v>202029</v>
      </c>
      <c r="G615" s="917">
        <v>70561</v>
      </c>
      <c r="H615" s="918">
        <v>84920787</v>
      </c>
      <c r="I615" s="916">
        <v>11813818</v>
      </c>
      <c r="J615" s="916">
        <v>24635137</v>
      </c>
      <c r="K615" s="916">
        <v>48471832</v>
      </c>
      <c r="L615"/>
    </row>
    <row r="616" spans="2:12" ht="12.75">
      <c r="B616" s="1058"/>
      <c r="C616" s="698"/>
      <c r="D616" s="699"/>
      <c r="E616" s="700"/>
      <c r="F616" s="700"/>
      <c r="G616" s="700"/>
      <c r="H616" s="699"/>
      <c r="I616" s="700"/>
      <c r="J616" s="700"/>
      <c r="K616" s="700"/>
      <c r="L616"/>
    </row>
    <row r="617" spans="2:12" ht="12.75">
      <c r="B617" s="1057">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106"/>
      <c r="G619" s="1106"/>
      <c r="H619" s="1106"/>
      <c r="I619" s="1106"/>
      <c r="J619"/>
      <c r="K619"/>
      <c r="L619"/>
    </row>
    <row r="620" spans="2:12" ht="20.25" thickBot="1">
      <c r="B620"/>
      <c r="C620"/>
      <c r="D620"/>
      <c r="E620" s="1107"/>
      <c r="F620" s="1108" t="s">
        <v>298</v>
      </c>
      <c r="G620" s="1108"/>
      <c r="H620" s="1108"/>
      <c r="I620" s="1108"/>
      <c r="J620" s="1109"/>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513" t="s">
        <v>466</v>
      </c>
      <c r="C636" s="1513"/>
      <c r="D636" s="1513"/>
      <c r="E636" s="1513"/>
      <c r="F636" s="1513"/>
      <c r="G636" s="1513"/>
      <c r="H636" s="1513"/>
      <c r="I636" s="1513"/>
      <c r="J636" s="1513"/>
      <c r="K636" s="1513"/>
    </row>
    <row r="637" spans="2:12" ht="18">
      <c r="B637" s="823"/>
      <c r="C637" s="823"/>
      <c r="D637" s="823"/>
      <c r="E637" s="823"/>
      <c r="F637" s="824" t="s">
        <v>259</v>
      </c>
      <c r="G637" s="823"/>
      <c r="H637" s="823"/>
      <c r="I637" s="823"/>
      <c r="J637" s="823"/>
      <c r="K637" s="823"/>
    </row>
    <row r="638" spans="2:12" ht="12.75">
      <c r="B638" s="1508" t="s">
        <v>260</v>
      </c>
      <c r="C638" s="1434" t="s">
        <v>22</v>
      </c>
      <c r="D638" s="1434" t="s">
        <v>261</v>
      </c>
      <c r="E638" s="1493" t="s">
        <v>262</v>
      </c>
      <c r="F638" s="1494"/>
      <c r="G638" s="1495"/>
      <c r="H638" s="1496" t="s">
        <v>263</v>
      </c>
      <c r="I638" s="1493" t="s">
        <v>264</v>
      </c>
      <c r="J638" s="1494"/>
      <c r="K638" s="1494"/>
    </row>
    <row r="639" spans="2:12">
      <c r="B639" s="1512"/>
      <c r="C639" s="1435"/>
      <c r="D639" s="1435"/>
      <c r="E639" s="1436" t="s">
        <v>301</v>
      </c>
      <c r="F639" s="1434" t="s">
        <v>302</v>
      </c>
      <c r="G639" s="1434" t="s">
        <v>303</v>
      </c>
      <c r="H639" s="1497"/>
      <c r="I639" s="1436" t="s">
        <v>268</v>
      </c>
      <c r="J639" s="1436" t="s">
        <v>24</v>
      </c>
      <c r="K639" s="1434" t="s">
        <v>352</v>
      </c>
    </row>
    <row r="640" spans="2:12">
      <c r="B640" s="1512"/>
      <c r="C640" s="1435"/>
      <c r="D640" s="1435"/>
      <c r="E640" s="1437"/>
      <c r="F640" s="1435"/>
      <c r="G640" s="1435"/>
      <c r="H640" s="1497"/>
      <c r="I640" s="1437"/>
      <c r="J640" s="1437"/>
      <c r="K640" s="1435"/>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491" t="s">
        <v>271</v>
      </c>
      <c r="D643" s="1491"/>
      <c r="E643" s="1491"/>
      <c r="F643" s="1491"/>
      <c r="G643" s="1491"/>
      <c r="H643" s="1491"/>
      <c r="I643" s="1491"/>
      <c r="J643" s="1491"/>
      <c r="K643" s="1491"/>
    </row>
    <row r="644" spans="2:11" ht="12.75">
      <c r="B644" s="685"/>
      <c r="C644" s="685"/>
      <c r="D644" s="685"/>
      <c r="E644" s="685"/>
      <c r="F644" s="685"/>
      <c r="G644" s="685"/>
      <c r="H644" s="685"/>
      <c r="I644" s="685"/>
      <c r="J644" s="685"/>
      <c r="K644" s="685"/>
    </row>
    <row r="645" spans="2:11" ht="12.75">
      <c r="B645" s="1219" t="s">
        <v>272</v>
      </c>
      <c r="C645" s="914">
        <f>SUM(D645+H645)</f>
        <v>163247</v>
      </c>
      <c r="D645" s="914">
        <v>4183</v>
      </c>
      <c r="E645" s="914">
        <v>1936</v>
      </c>
      <c r="F645" s="914">
        <v>1878</v>
      </c>
      <c r="G645" s="914">
        <v>369</v>
      </c>
      <c r="H645" s="914">
        <v>159064</v>
      </c>
      <c r="I645" s="914">
        <v>25823</v>
      </c>
      <c r="J645" s="914">
        <v>47119</v>
      </c>
      <c r="K645" s="914">
        <v>86122</v>
      </c>
    </row>
    <row r="646" spans="2:11" ht="12.75">
      <c r="B646" s="1219" t="s">
        <v>273</v>
      </c>
      <c r="C646" s="914">
        <f t="shared" ref="C646:C656" si="54">SUM(D646+H646)</f>
        <v>154797</v>
      </c>
      <c r="D646" s="914">
        <v>3855</v>
      </c>
      <c r="E646" s="914">
        <v>1652</v>
      </c>
      <c r="F646" s="914">
        <v>1884</v>
      </c>
      <c r="G646" s="914">
        <v>319</v>
      </c>
      <c r="H646" s="914">
        <v>150942</v>
      </c>
      <c r="I646" s="914">
        <v>24820</v>
      </c>
      <c r="J646" s="914">
        <v>41251</v>
      </c>
      <c r="K646" s="914">
        <v>84871</v>
      </c>
    </row>
    <row r="647" spans="2:11" ht="12.75">
      <c r="B647" s="1219" t="s">
        <v>274</v>
      </c>
      <c r="C647" s="914">
        <f t="shared" si="54"/>
        <v>0</v>
      </c>
      <c r="D647" s="916"/>
      <c r="E647" s="916"/>
      <c r="F647" s="916"/>
      <c r="G647" s="917"/>
      <c r="H647" s="914"/>
      <c r="I647" s="916"/>
      <c r="J647" s="916"/>
      <c r="K647" s="916"/>
    </row>
    <row r="648" spans="2:11" ht="12.75">
      <c r="B648" s="1219" t="s">
        <v>275</v>
      </c>
      <c r="C648" s="914">
        <f>SUM(D648+H648)</f>
        <v>0</v>
      </c>
      <c r="D648" s="914"/>
      <c r="E648" s="915"/>
      <c r="F648" s="915"/>
      <c r="G648" s="914"/>
      <c r="H648" s="914"/>
      <c r="I648" s="914"/>
      <c r="J648" s="914"/>
      <c r="K648" s="914"/>
    </row>
    <row r="649" spans="2:11" ht="12.75">
      <c r="B649" s="1219" t="s">
        <v>276</v>
      </c>
      <c r="C649" s="914">
        <f>SUM(D649+H649)</f>
        <v>0</v>
      </c>
      <c r="D649" s="1054"/>
      <c r="E649" s="662"/>
      <c r="F649" s="664"/>
      <c r="G649" s="664"/>
      <c r="H649" s="1054"/>
      <c r="I649" s="662"/>
      <c r="J649" s="662"/>
      <c r="K649" s="664"/>
    </row>
    <row r="650" spans="2:11" ht="12.75">
      <c r="B650" s="1219" t="s">
        <v>277</v>
      </c>
      <c r="C650" s="914">
        <f t="shared" si="54"/>
        <v>0</v>
      </c>
      <c r="D650" s="914"/>
      <c r="E650" s="915"/>
      <c r="F650" s="915"/>
      <c r="G650" s="914"/>
      <c r="H650" s="914"/>
      <c r="I650" s="914"/>
      <c r="J650" s="914"/>
      <c r="K650" s="914"/>
    </row>
    <row r="651" spans="2:11" ht="12.75">
      <c r="B651" s="1219" t="s">
        <v>278</v>
      </c>
      <c r="C651" s="914">
        <f>SUM(D651+H651)</f>
        <v>0</v>
      </c>
      <c r="D651" s="909"/>
      <c r="E651" s="916"/>
      <c r="F651" s="917"/>
      <c r="G651" s="917"/>
      <c r="H651" s="914"/>
      <c r="I651" s="916"/>
      <c r="J651" s="916"/>
      <c r="K651" s="916"/>
    </row>
    <row r="652" spans="2:11" ht="12.75">
      <c r="B652" s="1219" t="s">
        <v>279</v>
      </c>
      <c r="C652" s="914">
        <f t="shared" si="54"/>
        <v>0</v>
      </c>
      <c r="D652" s="909"/>
      <c r="E652" s="916"/>
      <c r="F652" s="916"/>
      <c r="G652" s="917"/>
      <c r="H652" s="914"/>
      <c r="I652" s="916"/>
      <c r="J652" s="916"/>
      <c r="K652" s="916"/>
    </row>
    <row r="653" spans="2:11" ht="12.75">
      <c r="B653" s="1219" t="s">
        <v>280</v>
      </c>
      <c r="C653" s="914">
        <f t="shared" si="54"/>
        <v>0</v>
      </c>
      <c r="D653" s="914"/>
      <c r="E653" s="915"/>
      <c r="F653" s="915"/>
      <c r="G653" s="914"/>
      <c r="H653" s="914"/>
      <c r="I653" s="914"/>
      <c r="J653" s="914"/>
      <c r="K653" s="914"/>
    </row>
    <row r="654" spans="2:11" ht="12.75">
      <c r="B654" s="1220" t="s">
        <v>281</v>
      </c>
      <c r="C654" s="914">
        <f>SUM(D654+H654)</f>
        <v>0</v>
      </c>
      <c r="D654" s="909"/>
      <c r="E654" s="916"/>
      <c r="F654" s="916"/>
      <c r="G654" s="916"/>
      <c r="H654" s="915"/>
      <c r="I654" s="916"/>
      <c r="J654" s="916"/>
      <c r="K654" s="916"/>
    </row>
    <row r="655" spans="2:11" ht="12.75">
      <c r="B655" s="1221" t="s">
        <v>282</v>
      </c>
      <c r="C655" s="914">
        <f>SUM(D655+H655)</f>
        <v>0</v>
      </c>
      <c r="D655" s="916"/>
      <c r="E655" s="916"/>
      <c r="F655" s="916"/>
      <c r="G655" s="916"/>
      <c r="H655" s="916"/>
      <c r="I655" s="916"/>
      <c r="J655" s="916"/>
      <c r="K655" s="916"/>
    </row>
    <row r="656" spans="2:11" ht="12.75">
      <c r="B656" s="1221" t="s">
        <v>283</v>
      </c>
      <c r="C656" s="914">
        <f t="shared" si="54"/>
        <v>0</v>
      </c>
      <c r="D656" s="916"/>
      <c r="E656" s="916"/>
      <c r="F656" s="916"/>
      <c r="G656" s="916"/>
      <c r="H656" s="916"/>
      <c r="I656" s="916"/>
      <c r="J656" s="916"/>
      <c r="K656" s="916"/>
    </row>
    <row r="657" spans="2:11" ht="15">
      <c r="B657" s="1056"/>
      <c r="C657" s="915"/>
      <c r="D657" s="915"/>
      <c r="E657" s="915"/>
      <c r="F657" s="915"/>
      <c r="G657" s="915"/>
      <c r="H657" s="915"/>
      <c r="I657" s="915"/>
      <c r="J657" s="915"/>
      <c r="K657" s="915"/>
    </row>
    <row r="658" spans="2:11" ht="12.75">
      <c r="B658" s="1057">
        <v>2019</v>
      </c>
      <c r="C658" s="690">
        <f t="shared" ref="C658:K658" si="55">SUM(C645:C656)</f>
        <v>318044</v>
      </c>
      <c r="D658" s="690">
        <f>SUM(D645:D656)</f>
        <v>8038</v>
      </c>
      <c r="E658" s="690">
        <f t="shared" si="55"/>
        <v>3588</v>
      </c>
      <c r="F658" s="690">
        <f t="shared" si="55"/>
        <v>3762</v>
      </c>
      <c r="G658" s="690">
        <f>SUM(G645:G656)</f>
        <v>688</v>
      </c>
      <c r="H658" s="690">
        <f t="shared" si="55"/>
        <v>310006</v>
      </c>
      <c r="I658" s="690">
        <f t="shared" si="55"/>
        <v>50643</v>
      </c>
      <c r="J658" s="690">
        <f t="shared" si="55"/>
        <v>88370</v>
      </c>
      <c r="K658" s="690">
        <f t="shared" si="55"/>
        <v>170993</v>
      </c>
    </row>
    <row r="659" spans="2:11" ht="12.75">
      <c r="B659" s="5"/>
      <c r="C659" s="691"/>
      <c r="D659" s="691"/>
      <c r="E659" s="691"/>
      <c r="F659" s="691"/>
      <c r="G659" s="691"/>
      <c r="H659" s="691"/>
      <c r="I659" s="691"/>
      <c r="J659" s="691"/>
      <c r="K659" s="691"/>
    </row>
    <row r="660" spans="2:11" ht="12.75">
      <c r="B660" s="106"/>
      <c r="C660" s="1502" t="s">
        <v>296</v>
      </c>
      <c r="D660" s="1502"/>
      <c r="E660" s="1502"/>
      <c r="F660" s="1502"/>
      <c r="G660" s="1502"/>
      <c r="H660" s="1502"/>
      <c r="I660" s="1502"/>
      <c r="J660" s="1502"/>
      <c r="K660" s="1502"/>
    </row>
    <row r="661" spans="2:11" ht="12.75">
      <c r="B661" s="685"/>
      <c r="C661" s="691"/>
      <c r="D661" s="691"/>
      <c r="E661" s="691"/>
      <c r="F661" s="691"/>
      <c r="G661" s="691"/>
      <c r="H661" s="691"/>
      <c r="I661" s="691"/>
      <c r="J661" s="691"/>
      <c r="K661" s="691"/>
    </row>
    <row r="662" spans="2:11" ht="12.75">
      <c r="B662" s="1058" t="s">
        <v>272</v>
      </c>
      <c r="C662" s="914">
        <f t="shared" ref="C662:C673" si="56">SUM(D662+H662)</f>
        <v>49960551</v>
      </c>
      <c r="D662" s="914">
        <v>235967</v>
      </c>
      <c r="E662" s="914">
        <v>69271</v>
      </c>
      <c r="F662" s="914">
        <v>111895</v>
      </c>
      <c r="G662" s="914">
        <v>54801</v>
      </c>
      <c r="H662" s="914">
        <v>49724584</v>
      </c>
      <c r="I662" s="914">
        <v>7150936</v>
      </c>
      <c r="J662" s="914">
        <v>13108259</v>
      </c>
      <c r="K662" s="914">
        <v>29465389</v>
      </c>
    </row>
    <row r="663" spans="2:11" ht="12.75">
      <c r="B663" s="1058" t="s">
        <v>273</v>
      </c>
      <c r="C663" s="914">
        <f t="shared" si="56"/>
        <v>47617324</v>
      </c>
      <c r="D663" s="914">
        <v>208840</v>
      </c>
      <c r="E663" s="914">
        <v>57340</v>
      </c>
      <c r="F663" s="914">
        <v>107364</v>
      </c>
      <c r="G663" s="914">
        <v>44136</v>
      </c>
      <c r="H663" s="914">
        <v>47408484</v>
      </c>
      <c r="I663" s="914">
        <v>6893452</v>
      </c>
      <c r="J663" s="914">
        <v>11453223</v>
      </c>
      <c r="K663" s="914">
        <v>29061809</v>
      </c>
    </row>
    <row r="664" spans="2:11" ht="12.75">
      <c r="B664" s="1058" t="s">
        <v>274</v>
      </c>
      <c r="C664" s="914">
        <f t="shared" si="56"/>
        <v>0</v>
      </c>
      <c r="D664" s="916"/>
      <c r="E664" s="916"/>
      <c r="F664" s="916"/>
      <c r="G664" s="917"/>
      <c r="H664" s="914"/>
      <c r="I664" s="916"/>
      <c r="J664" s="916"/>
      <c r="K664" s="916"/>
    </row>
    <row r="665" spans="2:11" ht="12.75">
      <c r="B665" s="1058" t="s">
        <v>275</v>
      </c>
      <c r="C665" s="914">
        <f t="shared" si="56"/>
        <v>0</v>
      </c>
      <c r="D665" s="914"/>
      <c r="E665" s="915"/>
      <c r="F665" s="915"/>
      <c r="G665" s="914"/>
      <c r="H665" s="914"/>
      <c r="I665" s="914"/>
      <c r="J665" s="914"/>
      <c r="K665" s="914"/>
    </row>
    <row r="666" spans="2:11" ht="12.75">
      <c r="B666" s="1058" t="s">
        <v>276</v>
      </c>
      <c r="C666" s="914">
        <f t="shared" si="56"/>
        <v>0</v>
      </c>
      <c r="D666" s="662"/>
      <c r="E666" s="662"/>
      <c r="F666" s="662"/>
      <c r="G666" s="662"/>
      <c r="H666" s="662"/>
      <c r="I666" s="662"/>
      <c r="J666" s="662"/>
      <c r="K666" s="664"/>
    </row>
    <row r="667" spans="2:11" ht="12.75">
      <c r="B667" s="1058" t="s">
        <v>277</v>
      </c>
      <c r="C667" s="914">
        <f t="shared" si="56"/>
        <v>0</v>
      </c>
      <c r="D667" s="914"/>
      <c r="E667" s="915"/>
      <c r="F667" s="915"/>
      <c r="G667" s="914"/>
      <c r="H667" s="914"/>
      <c r="I667" s="914"/>
      <c r="J667" s="914"/>
      <c r="K667" s="914"/>
    </row>
    <row r="668" spans="2:11" ht="12.75">
      <c r="B668" s="1058" t="s">
        <v>278</v>
      </c>
      <c r="C668" s="914">
        <f t="shared" si="56"/>
        <v>0</v>
      </c>
      <c r="D668" s="916"/>
      <c r="E668" s="916"/>
      <c r="F668" s="916"/>
      <c r="G668" s="917"/>
      <c r="H668" s="914"/>
      <c r="I668" s="916"/>
      <c r="J668" s="916"/>
      <c r="K668" s="916"/>
    </row>
    <row r="669" spans="2:11" ht="12.75">
      <c r="B669" s="1058" t="s">
        <v>279</v>
      </c>
      <c r="C669" s="914">
        <f t="shared" si="56"/>
        <v>0</v>
      </c>
      <c r="D669" s="916"/>
      <c r="E669" s="916"/>
      <c r="F669" s="916"/>
      <c r="G669" s="917"/>
      <c r="H669" s="914"/>
      <c r="I669" s="916"/>
      <c r="J669" s="916"/>
      <c r="K669" s="916"/>
    </row>
    <row r="670" spans="2:11" ht="12.75">
      <c r="B670" s="1058" t="s">
        <v>280</v>
      </c>
      <c r="C670" s="914">
        <f t="shared" si="56"/>
        <v>0</v>
      </c>
      <c r="D670" s="916"/>
      <c r="E670" s="916"/>
      <c r="F670" s="916"/>
      <c r="G670" s="917"/>
      <c r="H670" s="914"/>
      <c r="I670" s="916"/>
      <c r="J670" s="916"/>
      <c r="K670" s="916"/>
    </row>
    <row r="671" spans="2:11" ht="12.75">
      <c r="B671" s="1058" t="s">
        <v>281</v>
      </c>
      <c r="C671" s="914">
        <f>SUM(D671+H671)</f>
        <v>0</v>
      </c>
      <c r="D671" s="916"/>
      <c r="E671" s="916"/>
      <c r="F671" s="916"/>
      <c r="G671" s="916"/>
      <c r="H671" s="915"/>
      <c r="I671" s="916"/>
      <c r="J671" s="916"/>
      <c r="K671" s="916"/>
    </row>
    <row r="672" spans="2:11" ht="12.75">
      <c r="B672" s="1058" t="s">
        <v>282</v>
      </c>
      <c r="C672" s="914">
        <f>SUM(D672+H672)</f>
        <v>0</v>
      </c>
      <c r="D672" s="916"/>
      <c r="E672" s="916"/>
      <c r="F672" s="916"/>
      <c r="G672" s="916"/>
      <c r="H672" s="915"/>
      <c r="I672" s="916"/>
      <c r="J672" s="916"/>
      <c r="K672" s="916"/>
    </row>
    <row r="673" spans="2:11" ht="12.75">
      <c r="B673" s="1058" t="s">
        <v>283</v>
      </c>
      <c r="C673" s="914">
        <f t="shared" si="56"/>
        <v>0</v>
      </c>
      <c r="D673" s="916"/>
      <c r="E673" s="916"/>
      <c r="F673" s="916"/>
      <c r="G673" s="916"/>
      <c r="H673" s="916"/>
      <c r="I673" s="916"/>
      <c r="J673" s="916"/>
      <c r="K673" s="916"/>
    </row>
    <row r="674" spans="2:11" ht="12.75">
      <c r="B674" s="5"/>
      <c r="C674" s="915"/>
      <c r="D674" s="915"/>
      <c r="E674" s="915"/>
      <c r="F674" s="915"/>
      <c r="G674" s="915"/>
      <c r="H674" s="915"/>
      <c r="I674" s="915"/>
      <c r="J674" s="915"/>
      <c r="K674" s="915"/>
    </row>
    <row r="675" spans="2:11" ht="12.75">
      <c r="B675" s="1057">
        <v>2019</v>
      </c>
      <c r="C675" s="690">
        <f t="shared" ref="C675:K675" si="57">SUM(C662:C673)</f>
        <v>97577875</v>
      </c>
      <c r="D675" s="690">
        <f t="shared" si="57"/>
        <v>444807</v>
      </c>
      <c r="E675" s="690">
        <f t="shared" si="57"/>
        <v>126611</v>
      </c>
      <c r="F675" s="690">
        <f t="shared" si="57"/>
        <v>219259</v>
      </c>
      <c r="G675" s="690">
        <f t="shared" si="57"/>
        <v>98937</v>
      </c>
      <c r="H675" s="690">
        <f t="shared" si="57"/>
        <v>97133068</v>
      </c>
      <c r="I675" s="690">
        <f t="shared" si="57"/>
        <v>14044388</v>
      </c>
      <c r="J675" s="690">
        <f t="shared" si="57"/>
        <v>24561482</v>
      </c>
      <c r="K675" s="690">
        <f t="shared" si="57"/>
        <v>58527198</v>
      </c>
    </row>
    <row r="676" spans="2:11" ht="12.75">
      <c r="B676" s="692"/>
      <c r="C676" s="693"/>
      <c r="D676" s="693"/>
      <c r="E676" s="693"/>
      <c r="F676" s="693"/>
      <c r="G676" s="693"/>
      <c r="H676" s="693"/>
      <c r="I676" s="693"/>
      <c r="J676" s="693"/>
      <c r="K676" s="693"/>
    </row>
    <row r="677" spans="2:11" ht="12.75">
      <c r="B677" s="1510" t="s">
        <v>260</v>
      </c>
      <c r="C677" s="1434" t="s">
        <v>22</v>
      </c>
      <c r="D677" s="1434" t="s">
        <v>261</v>
      </c>
      <c r="E677" s="1493" t="s">
        <v>262</v>
      </c>
      <c r="F677" s="1494"/>
      <c r="G677" s="1495"/>
      <c r="H677" s="1496" t="s">
        <v>263</v>
      </c>
      <c r="I677" s="1506" t="s">
        <v>264</v>
      </c>
      <c r="J677" s="1507"/>
      <c r="K677" s="1507"/>
    </row>
    <row r="678" spans="2:11">
      <c r="B678" s="1511"/>
      <c r="C678" s="1435"/>
      <c r="D678" s="1435"/>
      <c r="E678" s="1436" t="s">
        <v>301</v>
      </c>
      <c r="F678" s="1434" t="s">
        <v>302</v>
      </c>
      <c r="G678" s="1434" t="s">
        <v>303</v>
      </c>
      <c r="H678" s="1497"/>
      <c r="I678" s="1436" t="s">
        <v>268</v>
      </c>
      <c r="J678" s="1436" t="s">
        <v>24</v>
      </c>
      <c r="K678" s="1434" t="s">
        <v>269</v>
      </c>
    </row>
    <row r="679" spans="2:11">
      <c r="B679" s="1511"/>
      <c r="C679" s="1435"/>
      <c r="D679" s="1435"/>
      <c r="E679" s="1437"/>
      <c r="F679" s="1435"/>
      <c r="G679" s="1435"/>
      <c r="H679" s="1497"/>
      <c r="I679" s="1490"/>
      <c r="J679" s="1490"/>
      <c r="K679" s="1509"/>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502" t="s">
        <v>297</v>
      </c>
      <c r="D682" s="1502"/>
      <c r="E682" s="1502"/>
      <c r="F682" s="1502"/>
      <c r="G682" s="1502"/>
      <c r="H682" s="1502"/>
      <c r="I682" s="1502"/>
      <c r="J682" s="1502"/>
      <c r="K682" s="1502"/>
    </row>
    <row r="683" spans="2:11" ht="12.75">
      <c r="B683" s="106"/>
      <c r="C683" s="696"/>
      <c r="D683" s="696"/>
      <c r="E683" s="696"/>
      <c r="F683" s="696"/>
      <c r="G683" s="696"/>
      <c r="H683" s="696"/>
      <c r="I683" s="696"/>
      <c r="J683" s="696"/>
      <c r="K683" s="696"/>
    </row>
    <row r="684" spans="2:11" ht="12.75">
      <c r="B684" s="1058" t="s">
        <v>272</v>
      </c>
      <c r="C684" s="914">
        <f>SUM(D684+H684)</f>
        <v>98406751</v>
      </c>
      <c r="D684" s="914">
        <v>415255</v>
      </c>
      <c r="E684" s="914">
        <v>121753</v>
      </c>
      <c r="F684" s="914">
        <v>197678</v>
      </c>
      <c r="G684" s="914">
        <v>95824</v>
      </c>
      <c r="H684" s="914">
        <v>97991496</v>
      </c>
      <c r="I684" s="914">
        <v>14011279</v>
      </c>
      <c r="J684" s="914">
        <v>27307209</v>
      </c>
      <c r="K684" s="914">
        <v>56673008</v>
      </c>
    </row>
    <row r="685" spans="2:11" ht="12.75">
      <c r="B685" s="1058" t="s">
        <v>273</v>
      </c>
      <c r="C685" s="914">
        <f t="shared" ref="C685:C695" si="58">SUM(D685+H685)</f>
        <v>94273400</v>
      </c>
      <c r="D685" s="914">
        <v>371528</v>
      </c>
      <c r="E685" s="914">
        <v>101380</v>
      </c>
      <c r="F685" s="914">
        <v>190031</v>
      </c>
      <c r="G685" s="914">
        <v>80117</v>
      </c>
      <c r="H685" s="914">
        <v>93901872</v>
      </c>
      <c r="I685" s="914">
        <v>13706847</v>
      </c>
      <c r="J685" s="914">
        <v>24084327</v>
      </c>
      <c r="K685" s="914">
        <v>56110698</v>
      </c>
    </row>
    <row r="686" spans="2:11" ht="12.75">
      <c r="B686" s="1058" t="s">
        <v>274</v>
      </c>
      <c r="C686" s="914">
        <f t="shared" si="58"/>
        <v>0</v>
      </c>
      <c r="D686" s="916"/>
      <c r="E686" s="916"/>
      <c r="F686" s="916"/>
      <c r="G686" s="917"/>
      <c r="H686" s="914"/>
      <c r="I686" s="916"/>
      <c r="J686" s="916"/>
      <c r="K686" s="916"/>
    </row>
    <row r="687" spans="2:11" ht="12.75">
      <c r="B687" s="1058" t="s">
        <v>275</v>
      </c>
      <c r="C687" s="914">
        <f t="shared" si="58"/>
        <v>0</v>
      </c>
      <c r="D687" s="914"/>
      <c r="E687" s="915"/>
      <c r="F687" s="915"/>
      <c r="G687" s="915"/>
      <c r="H687" s="914"/>
      <c r="I687" s="915"/>
      <c r="J687" s="915"/>
      <c r="K687" s="915"/>
    </row>
    <row r="688" spans="2:11" ht="12.75">
      <c r="B688" s="1058" t="s">
        <v>276</v>
      </c>
      <c r="C688" s="914">
        <f t="shared" si="58"/>
        <v>0</v>
      </c>
      <c r="D688" s="662"/>
      <c r="E688" s="662"/>
      <c r="F688" s="662"/>
      <c r="G688" s="662"/>
      <c r="H688" s="662"/>
      <c r="I688" s="662"/>
      <c r="J688" s="662"/>
      <c r="K688" s="662"/>
    </row>
    <row r="689" spans="2:12" ht="12.75">
      <c r="B689" s="1058" t="s">
        <v>277</v>
      </c>
      <c r="C689" s="914">
        <f t="shared" si="58"/>
        <v>0</v>
      </c>
      <c r="D689" s="914"/>
      <c r="E689" s="915"/>
      <c r="F689" s="915"/>
      <c r="G689" s="915"/>
      <c r="H689" s="914"/>
      <c r="I689" s="915"/>
      <c r="J689" s="915"/>
      <c r="K689" s="915"/>
    </row>
    <row r="690" spans="2:12" ht="12.75">
      <c r="B690" s="1058" t="s">
        <v>278</v>
      </c>
      <c r="C690" s="914">
        <f>SUM(D690+H690)</f>
        <v>0</v>
      </c>
      <c r="D690" s="916"/>
      <c r="E690" s="916"/>
      <c r="F690" s="916"/>
      <c r="G690" s="917"/>
      <c r="H690" s="914"/>
      <c r="I690" s="916"/>
      <c r="J690" s="916"/>
      <c r="K690" s="916"/>
    </row>
    <row r="691" spans="2:12" ht="12.75">
      <c r="B691" s="1058" t="s">
        <v>279</v>
      </c>
      <c r="C691" s="914">
        <f>SUM(D691+H691)</f>
        <v>0</v>
      </c>
      <c r="D691" s="916"/>
      <c r="E691" s="916"/>
      <c r="F691" s="916"/>
      <c r="G691" s="917"/>
      <c r="H691" s="914"/>
      <c r="I691" s="916"/>
      <c r="J691" s="916"/>
      <c r="K691" s="916"/>
    </row>
    <row r="692" spans="2:12" ht="12.75">
      <c r="B692" s="1058" t="s">
        <v>280</v>
      </c>
      <c r="C692" s="914">
        <f t="shared" si="58"/>
        <v>0</v>
      </c>
      <c r="D692" s="914"/>
      <c r="E692" s="915"/>
      <c r="F692" s="915"/>
      <c r="G692" s="915"/>
      <c r="H692" s="914"/>
      <c r="I692" s="915"/>
      <c r="J692" s="915"/>
      <c r="K692" s="915"/>
    </row>
    <row r="693" spans="2:12" ht="12.75">
      <c r="B693" s="1058" t="s">
        <v>281</v>
      </c>
      <c r="C693" s="914">
        <f t="shared" si="58"/>
        <v>0</v>
      </c>
      <c r="D693" s="916"/>
      <c r="E693" s="916"/>
      <c r="F693" s="916"/>
      <c r="G693" s="916"/>
      <c r="H693" s="915"/>
      <c r="I693" s="916"/>
      <c r="J693" s="916"/>
      <c r="K693" s="916"/>
    </row>
    <row r="694" spans="2:12" ht="12.75">
      <c r="B694" s="1058" t="s">
        <v>282</v>
      </c>
      <c r="C694" s="914">
        <f t="shared" si="58"/>
        <v>0</v>
      </c>
      <c r="D694" s="916"/>
      <c r="E694" s="916"/>
      <c r="F694" s="916"/>
      <c r="G694" s="916"/>
      <c r="H694" s="915"/>
      <c r="I694" s="916"/>
      <c r="J694" s="916"/>
      <c r="K694" s="916"/>
    </row>
    <row r="695" spans="2:12" ht="12.75">
      <c r="B695" s="1058" t="s">
        <v>283</v>
      </c>
      <c r="C695" s="914">
        <f t="shared" si="58"/>
        <v>0</v>
      </c>
      <c r="D695" s="916"/>
      <c r="E695" s="916"/>
      <c r="F695" s="916"/>
      <c r="G695" s="917"/>
      <c r="H695" s="918"/>
      <c r="I695" s="916"/>
      <c r="J695" s="916"/>
      <c r="K695" s="916"/>
    </row>
    <row r="696" spans="2:12" ht="12.75">
      <c r="B696" s="1058"/>
      <c r="C696" s="698"/>
      <c r="D696" s="699"/>
      <c r="E696" s="700"/>
      <c r="F696" s="700"/>
      <c r="G696" s="700"/>
      <c r="H696" s="699"/>
      <c r="I696" s="700"/>
      <c r="J696" s="700"/>
      <c r="K696" s="700"/>
    </row>
    <row r="697" spans="2:12" ht="12.75">
      <c r="B697" s="1057">
        <v>2019</v>
      </c>
      <c r="C697" s="701">
        <f t="shared" ref="C697:K697" si="59">SUM(C684:C695)</f>
        <v>192680151</v>
      </c>
      <c r="D697" s="701">
        <f t="shared" si="59"/>
        <v>786783</v>
      </c>
      <c r="E697" s="701">
        <f t="shared" si="59"/>
        <v>223133</v>
      </c>
      <c r="F697" s="701">
        <f t="shared" si="59"/>
        <v>387709</v>
      </c>
      <c r="G697" s="701">
        <f t="shared" si="59"/>
        <v>175941</v>
      </c>
      <c r="H697" s="701">
        <f t="shared" si="59"/>
        <v>191893368</v>
      </c>
      <c r="I697" s="701">
        <f t="shared" si="59"/>
        <v>27718126</v>
      </c>
      <c r="J697" s="701">
        <f t="shared" si="59"/>
        <v>51391536</v>
      </c>
      <c r="K697" s="701">
        <f t="shared" si="59"/>
        <v>112783706</v>
      </c>
    </row>
    <row r="700" spans="2:12" ht="20.25" thickBot="1">
      <c r="B700" s="106"/>
      <c r="C700" s="106"/>
      <c r="D700" s="106"/>
      <c r="E700" s="1107"/>
      <c r="F700" s="1108" t="s">
        <v>298</v>
      </c>
      <c r="G700" s="1108"/>
      <c r="H700" s="1108"/>
      <c r="I700" s="1108"/>
      <c r="J700" s="1109"/>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222">
        <f t="shared" si="60"/>
        <v>658.05494531014142</v>
      </c>
    </row>
    <row r="702" spans="2:12" ht="15.75">
      <c r="B702" s="534" t="s">
        <v>273</v>
      </c>
      <c r="C702" s="564">
        <f t="shared" ref="C702:G702"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2" si="62">I685/I646</f>
        <v>552.25008058017727</v>
      </c>
      <c r="J702" s="564">
        <f t="shared" si="62"/>
        <v>583.84831882863443</v>
      </c>
      <c r="K702" s="1223">
        <f t="shared" si="62"/>
        <v>661.12921963921713</v>
      </c>
    </row>
    <row r="703" spans="2:12" ht="13.5" thickBot="1">
      <c r="B703" s="1224"/>
      <c r="C703" s="1225"/>
      <c r="D703" s="1225"/>
      <c r="E703" s="1225"/>
      <c r="F703" s="1225"/>
      <c r="G703" s="1225"/>
      <c r="H703" s="1225"/>
      <c r="I703" s="1225"/>
      <c r="J703" s="1225"/>
      <c r="K703" s="1226"/>
      <c r="L703"/>
    </row>
    <row r="704" spans="2:12" ht="12.75">
      <c r="B704"/>
      <c r="C704"/>
      <c r="D704"/>
      <c r="E704"/>
      <c r="F704"/>
      <c r="G704"/>
      <c r="H704"/>
      <c r="I704"/>
      <c r="J704"/>
      <c r="K704"/>
      <c r="L704"/>
    </row>
    <row r="705" spans="2:12" ht="12.75">
      <c r="B705"/>
      <c r="C705"/>
      <c r="D705"/>
      <c r="E705"/>
      <c r="F705"/>
      <c r="G705"/>
      <c r="H705"/>
      <c r="I705"/>
      <c r="J705"/>
      <c r="K705"/>
      <c r="L705"/>
    </row>
    <row r="706" spans="2:12" ht="12.75">
      <c r="B706"/>
      <c r="C706"/>
      <c r="D706"/>
      <c r="E706"/>
      <c r="F706"/>
      <c r="G706"/>
      <c r="H706"/>
      <c r="I706"/>
      <c r="J706"/>
      <c r="K706"/>
      <c r="L706"/>
    </row>
    <row r="707" spans="2:12" ht="12.75">
      <c r="B707"/>
      <c r="C707"/>
      <c r="D707"/>
      <c r="E707"/>
      <c r="F707"/>
      <c r="G707"/>
      <c r="H707"/>
      <c r="I707"/>
      <c r="J707"/>
      <c r="K707"/>
      <c r="L707"/>
    </row>
    <row r="708" spans="2:12" ht="12.75">
      <c r="B708"/>
      <c r="C708"/>
      <c r="D708"/>
      <c r="E708"/>
      <c r="F708"/>
      <c r="G708"/>
      <c r="H708"/>
      <c r="I708"/>
      <c r="J708"/>
      <c r="K708"/>
      <c r="L708"/>
    </row>
    <row r="709" spans="2:12" ht="12.75">
      <c r="B709"/>
      <c r="C709"/>
      <c r="D709"/>
      <c r="E709"/>
      <c r="F709"/>
      <c r="G709"/>
      <c r="H709"/>
      <c r="I709"/>
      <c r="J709"/>
      <c r="K709"/>
      <c r="L709"/>
    </row>
    <row r="710" spans="2:12" ht="12.75">
      <c r="B710"/>
      <c r="C710"/>
      <c r="D710"/>
      <c r="E710"/>
      <c r="F710"/>
      <c r="G710"/>
      <c r="H710"/>
      <c r="I710"/>
      <c r="J710"/>
      <c r="K710"/>
      <c r="L710"/>
    </row>
    <row r="711" spans="2:12" ht="12.75">
      <c r="B711"/>
      <c r="C711"/>
      <c r="D711"/>
      <c r="E711"/>
      <c r="F711"/>
      <c r="G711"/>
      <c r="H711"/>
      <c r="I711"/>
      <c r="J711"/>
      <c r="K711"/>
      <c r="L711"/>
    </row>
    <row r="712" spans="2:12" ht="12.75">
      <c r="B712"/>
      <c r="C712"/>
      <c r="D712"/>
      <c r="E712"/>
      <c r="F712"/>
      <c r="G712"/>
      <c r="H712"/>
      <c r="I712"/>
      <c r="J712"/>
      <c r="K712"/>
      <c r="L712"/>
    </row>
    <row r="713" spans="2:12" ht="12.75">
      <c r="B713"/>
      <c r="C713"/>
      <c r="D713"/>
      <c r="E713"/>
      <c r="F713"/>
      <c r="G713"/>
      <c r="H713"/>
      <c r="I713"/>
      <c r="J713"/>
      <c r="K713"/>
      <c r="L713"/>
    </row>
    <row r="714" spans="2:12" ht="12.75">
      <c r="B714"/>
      <c r="C714"/>
      <c r="D714"/>
      <c r="E714"/>
      <c r="F714"/>
      <c r="G714"/>
      <c r="H714"/>
      <c r="I714"/>
      <c r="J714"/>
      <c r="K714"/>
      <c r="L714"/>
    </row>
    <row r="715" spans="2:12" ht="12.75">
      <c r="B715"/>
      <c r="C715"/>
      <c r="D715"/>
      <c r="E715"/>
      <c r="F715"/>
      <c r="G715"/>
      <c r="H715"/>
      <c r="I715"/>
      <c r="J715"/>
      <c r="K715"/>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6" workbookViewId="0">
      <selection activeCell="T46" sqref="T46"/>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14" t="s">
        <v>441</v>
      </c>
      <c r="B1" s="1514"/>
      <c r="C1" s="1514"/>
      <c r="D1" s="1514"/>
      <c r="E1" s="1514"/>
      <c r="F1" s="1514"/>
      <c r="G1" s="1514"/>
      <c r="H1" s="1514"/>
      <c r="I1" s="1514"/>
      <c r="J1" s="1514"/>
      <c r="K1" s="1514"/>
      <c r="L1" s="1514"/>
      <c r="M1" s="1514"/>
      <c r="N1" s="1514"/>
    </row>
    <row r="2" spans="1:20" ht="13.5" thickBot="1">
      <c r="B2" s="930"/>
      <c r="C2" s="930"/>
      <c r="D2" s="930"/>
      <c r="E2" s="930"/>
      <c r="F2" s="930"/>
      <c r="G2" s="931" t="s">
        <v>347</v>
      </c>
      <c r="H2" s="930"/>
      <c r="I2" s="930"/>
      <c r="J2" s="930"/>
      <c r="K2" s="930"/>
      <c r="L2" s="930"/>
      <c r="M2" s="930"/>
      <c r="N2" s="930"/>
    </row>
    <row r="3" spans="1:20" ht="14.25" thickBot="1">
      <c r="A3" s="932" t="s">
        <v>348</v>
      </c>
      <c r="B3" s="933" t="s">
        <v>220</v>
      </c>
      <c r="C3" s="933" t="s">
        <v>221</v>
      </c>
      <c r="D3" s="933" t="s">
        <v>222</v>
      </c>
      <c r="E3" s="933" t="s">
        <v>223</v>
      </c>
      <c r="F3" s="933" t="s">
        <v>224</v>
      </c>
      <c r="G3" s="933" t="s">
        <v>225</v>
      </c>
      <c r="H3" s="933" t="s">
        <v>226</v>
      </c>
      <c r="I3" s="933" t="s">
        <v>227</v>
      </c>
      <c r="J3" s="933" t="s">
        <v>228</v>
      </c>
      <c r="K3" s="933" t="s">
        <v>229</v>
      </c>
      <c r="L3" s="933" t="s">
        <v>230</v>
      </c>
      <c r="M3" s="933" t="s">
        <v>231</v>
      </c>
      <c r="N3" s="933" t="s">
        <v>238</v>
      </c>
    </row>
    <row r="4" spans="1:20" ht="13.5">
      <c r="A4" s="934">
        <v>2004</v>
      </c>
      <c r="B4" s="935">
        <v>299.39999999999998</v>
      </c>
      <c r="C4" s="935">
        <v>296.39999999999998</v>
      </c>
      <c r="D4" s="935">
        <v>293.7</v>
      </c>
      <c r="E4" s="935">
        <v>293.5</v>
      </c>
      <c r="F4" s="935">
        <v>293.5</v>
      </c>
      <c r="G4" s="935">
        <v>291.60000000000002</v>
      </c>
      <c r="H4" s="935">
        <v>290.2</v>
      </c>
      <c r="I4" s="935">
        <v>286.3</v>
      </c>
      <c r="J4" s="935">
        <v>285.39999999999998</v>
      </c>
      <c r="K4" s="935">
        <v>285.10000000000002</v>
      </c>
      <c r="L4" s="935">
        <v>291.2</v>
      </c>
      <c r="M4" s="935">
        <v>297.8</v>
      </c>
      <c r="N4" s="936">
        <v>291.3</v>
      </c>
    </row>
    <row r="5" spans="1:20" ht="13.5">
      <c r="A5" s="937">
        <v>2005</v>
      </c>
      <c r="B5" s="938">
        <v>304.10000000000002</v>
      </c>
      <c r="C5" s="938">
        <v>308.10000000000002</v>
      </c>
      <c r="D5" s="938">
        <v>308.2</v>
      </c>
      <c r="E5" s="938">
        <v>310.89999999999998</v>
      </c>
      <c r="F5" s="938">
        <v>309.89999999999998</v>
      </c>
      <c r="G5" s="938">
        <v>309.10000000000002</v>
      </c>
      <c r="H5" s="938">
        <v>307</v>
      </c>
      <c r="I5" s="938">
        <v>300.60000000000002</v>
      </c>
      <c r="J5" s="938">
        <v>303.3</v>
      </c>
      <c r="K5" s="938">
        <v>304.3</v>
      </c>
      <c r="L5" s="938">
        <v>311.8</v>
      </c>
      <c r="M5" s="938">
        <v>315.5</v>
      </c>
      <c r="N5" s="939">
        <v>307.60000000000002</v>
      </c>
    </row>
    <row r="6" spans="1:20" ht="13.5">
      <c r="A6" s="937">
        <v>2006</v>
      </c>
      <c r="B6" s="938">
        <v>317.10000000000002</v>
      </c>
      <c r="C6" s="938">
        <v>319.89999999999998</v>
      </c>
      <c r="D6" s="938">
        <v>324</v>
      </c>
      <c r="E6" s="938">
        <v>319.5</v>
      </c>
      <c r="F6" s="938">
        <v>325.8</v>
      </c>
      <c r="G6" s="938">
        <v>323.8</v>
      </c>
      <c r="H6" s="938">
        <v>312.8</v>
      </c>
      <c r="I6" s="938">
        <v>313</v>
      </c>
      <c r="J6" s="938">
        <v>315.2</v>
      </c>
      <c r="K6" s="938">
        <v>311.2</v>
      </c>
      <c r="L6" s="938">
        <v>316.2</v>
      </c>
      <c r="M6" s="938">
        <v>321.8</v>
      </c>
      <c r="N6" s="939">
        <v>318.7</v>
      </c>
    </row>
    <row r="7" spans="1:20" ht="13.5">
      <c r="A7" s="937">
        <v>2007</v>
      </c>
      <c r="B7" s="938">
        <v>325.7</v>
      </c>
      <c r="C7" s="938">
        <v>327.9</v>
      </c>
      <c r="D7" s="938">
        <v>329.1</v>
      </c>
      <c r="E7" s="938">
        <v>329.9</v>
      </c>
      <c r="F7" s="938">
        <v>328.7</v>
      </c>
      <c r="G7" s="938">
        <v>330</v>
      </c>
      <c r="H7" s="938">
        <v>327.9</v>
      </c>
      <c r="I7" s="938">
        <v>324</v>
      </c>
      <c r="J7" s="938">
        <v>329.3</v>
      </c>
      <c r="K7" s="938">
        <v>312.8</v>
      </c>
      <c r="L7" s="938">
        <v>317.5</v>
      </c>
      <c r="M7" s="938">
        <v>319</v>
      </c>
      <c r="N7" s="939">
        <v>325.39999999999998</v>
      </c>
    </row>
    <row r="8" spans="1:20" ht="13.5">
      <c r="A8" s="937">
        <v>2008</v>
      </c>
      <c r="B8" s="938">
        <v>326.5</v>
      </c>
      <c r="C8" s="938">
        <v>327</v>
      </c>
      <c r="D8" s="938">
        <v>324.5</v>
      </c>
      <c r="E8" s="938">
        <v>322.60000000000002</v>
      </c>
      <c r="F8" s="938">
        <v>325.7</v>
      </c>
      <c r="G8" s="938">
        <v>323.8</v>
      </c>
      <c r="H8" s="938">
        <v>317</v>
      </c>
      <c r="I8" s="938">
        <v>314.39999999999998</v>
      </c>
      <c r="J8" s="938">
        <v>314.60000000000002</v>
      </c>
      <c r="K8" s="938">
        <v>310.5</v>
      </c>
      <c r="L8" s="938">
        <v>315.10000000000002</v>
      </c>
      <c r="M8" s="938">
        <v>321.7</v>
      </c>
      <c r="N8" s="939">
        <v>320.39999999999998</v>
      </c>
    </row>
    <row r="9" spans="1:20" ht="13.5">
      <c r="A9" s="937">
        <v>2009</v>
      </c>
      <c r="B9" s="938">
        <v>322.2</v>
      </c>
      <c r="C9" s="938">
        <v>324.3</v>
      </c>
      <c r="D9" s="938">
        <v>325.89999999999998</v>
      </c>
      <c r="E9" s="938">
        <v>324.2</v>
      </c>
      <c r="F9" s="938">
        <v>325.3</v>
      </c>
      <c r="G9" s="938">
        <v>324.5</v>
      </c>
      <c r="H9" s="938">
        <v>323.3</v>
      </c>
      <c r="I9" s="938">
        <v>316.2</v>
      </c>
      <c r="J9" s="938">
        <v>320.10000000000002</v>
      </c>
      <c r="K9" s="938">
        <v>320</v>
      </c>
      <c r="L9" s="938">
        <v>324.5</v>
      </c>
      <c r="M9" s="938">
        <v>330</v>
      </c>
      <c r="N9" s="940">
        <v>323.60000000000002</v>
      </c>
    </row>
    <row r="10" spans="1:20" ht="13.5">
      <c r="A10" s="937">
        <v>2010</v>
      </c>
      <c r="B10" s="938">
        <v>333.4</v>
      </c>
      <c r="C10" s="938">
        <v>341.3</v>
      </c>
      <c r="D10" s="938">
        <v>335.1</v>
      </c>
      <c r="E10" s="938">
        <v>343.1</v>
      </c>
      <c r="F10" s="938">
        <v>346.2</v>
      </c>
      <c r="G10" s="938">
        <v>345.9</v>
      </c>
      <c r="H10" s="938">
        <v>340.4</v>
      </c>
      <c r="I10" s="938">
        <v>336.9</v>
      </c>
      <c r="J10" s="938">
        <v>334.2</v>
      </c>
      <c r="K10" s="938">
        <v>325.7</v>
      </c>
      <c r="L10" s="938">
        <v>326.39999999999998</v>
      </c>
      <c r="M10" s="938">
        <v>326.3</v>
      </c>
      <c r="N10" s="940">
        <v>335.8</v>
      </c>
    </row>
    <row r="11" spans="1:20" ht="13.5">
      <c r="A11" s="937">
        <v>2011</v>
      </c>
      <c r="B11" s="938">
        <v>325.60000000000002</v>
      </c>
      <c r="C11" s="938">
        <v>323.5</v>
      </c>
      <c r="D11" s="938">
        <v>322.8</v>
      </c>
      <c r="E11" s="938">
        <v>323</v>
      </c>
      <c r="F11" s="938">
        <v>326.89999999999998</v>
      </c>
      <c r="G11" s="938">
        <v>323.39999999999998</v>
      </c>
      <c r="H11" s="938">
        <v>321.10000000000002</v>
      </c>
      <c r="I11" s="938">
        <v>317.7</v>
      </c>
      <c r="J11" s="938">
        <v>313</v>
      </c>
      <c r="K11" s="938">
        <v>312.89999999999998</v>
      </c>
      <c r="L11" s="938">
        <v>315.60000000000002</v>
      </c>
      <c r="M11" s="938">
        <v>322.10000000000002</v>
      </c>
      <c r="N11" s="940">
        <v>320.7</v>
      </c>
    </row>
    <row r="12" spans="1:20" ht="13.5">
      <c r="A12" s="941">
        <v>2012</v>
      </c>
      <c r="B12" s="942">
        <v>324.89999999999998</v>
      </c>
      <c r="C12" s="942">
        <v>327.2</v>
      </c>
      <c r="D12" s="942">
        <v>329</v>
      </c>
      <c r="E12" s="942">
        <v>329.8</v>
      </c>
      <c r="F12" s="942">
        <v>334.6</v>
      </c>
      <c r="G12" s="942">
        <v>336.3</v>
      </c>
      <c r="H12" s="942">
        <v>330.7</v>
      </c>
      <c r="I12" s="942">
        <v>326.3</v>
      </c>
      <c r="J12" s="942">
        <v>325.7</v>
      </c>
      <c r="K12" s="942">
        <v>322</v>
      </c>
      <c r="L12" s="942">
        <v>327.2</v>
      </c>
      <c r="M12" s="942">
        <v>330.6</v>
      </c>
      <c r="N12" s="943">
        <v>328.9</v>
      </c>
    </row>
    <row r="13" spans="1:20" ht="13.5">
      <c r="A13" s="941">
        <v>2013</v>
      </c>
      <c r="B13" s="942">
        <v>334</v>
      </c>
      <c r="C13" s="942">
        <v>336.5</v>
      </c>
      <c r="D13" s="942">
        <v>334.9</v>
      </c>
      <c r="E13" s="942">
        <v>338</v>
      </c>
      <c r="F13" s="942">
        <v>338.8</v>
      </c>
      <c r="G13" s="942">
        <v>343</v>
      </c>
      <c r="H13" s="942">
        <v>338.6</v>
      </c>
      <c r="I13" s="942">
        <v>334</v>
      </c>
      <c r="J13" s="942">
        <v>329.8</v>
      </c>
      <c r="K13" s="942">
        <v>328.9</v>
      </c>
      <c r="L13" s="942">
        <v>331</v>
      </c>
      <c r="M13" s="942">
        <v>333.1</v>
      </c>
      <c r="N13" s="943">
        <v>335.2</v>
      </c>
      <c r="Q13"/>
      <c r="R13"/>
      <c r="S13"/>
      <c r="T13"/>
    </row>
    <row r="14" spans="1:20" ht="13.5">
      <c r="A14" s="941">
        <v>2014</v>
      </c>
      <c r="B14" s="942">
        <v>335.3</v>
      </c>
      <c r="C14" s="942">
        <v>339.5</v>
      </c>
      <c r="D14" s="942">
        <v>336</v>
      </c>
      <c r="E14" s="942">
        <v>338.1</v>
      </c>
      <c r="F14" s="942">
        <v>336</v>
      </c>
      <c r="G14" s="942">
        <v>336.1</v>
      </c>
      <c r="H14" s="942">
        <v>331.4</v>
      </c>
      <c r="I14" s="942">
        <v>332.4</v>
      </c>
      <c r="J14" s="942">
        <v>327.3</v>
      </c>
      <c r="K14" s="942">
        <v>326.3</v>
      </c>
      <c r="L14" s="942">
        <v>328.5</v>
      </c>
      <c r="M14" s="942">
        <v>340.6</v>
      </c>
      <c r="N14" s="943">
        <v>333.6</v>
      </c>
      <c r="Q14"/>
      <c r="R14"/>
      <c r="S14"/>
      <c r="T14"/>
    </row>
    <row r="15" spans="1:20" ht="13.5">
      <c r="A15" s="944">
        <v>2015</v>
      </c>
      <c r="B15" s="945">
        <v>336</v>
      </c>
      <c r="C15" s="945">
        <v>338.9</v>
      </c>
      <c r="D15" s="945">
        <v>339.7</v>
      </c>
      <c r="E15" s="945">
        <v>340.8</v>
      </c>
      <c r="F15" s="945">
        <v>346.1</v>
      </c>
      <c r="G15" s="945">
        <v>343.9</v>
      </c>
      <c r="H15" s="945">
        <v>339.4</v>
      </c>
      <c r="I15" s="945">
        <v>334</v>
      </c>
      <c r="J15" s="945">
        <v>332.9</v>
      </c>
      <c r="K15" s="945">
        <v>331.2</v>
      </c>
      <c r="L15" s="945">
        <v>332.8</v>
      </c>
      <c r="M15" s="945">
        <v>335.4</v>
      </c>
      <c r="N15" s="946">
        <v>337.6</v>
      </c>
      <c r="Q15"/>
      <c r="R15"/>
      <c r="S15"/>
      <c r="T15"/>
    </row>
    <row r="16" spans="1:20" ht="13.5">
      <c r="A16" s="944">
        <v>2016</v>
      </c>
      <c r="B16" s="945">
        <v>335.2</v>
      </c>
      <c r="C16" s="945">
        <v>337.7</v>
      </c>
      <c r="D16" s="945">
        <v>338.5</v>
      </c>
      <c r="E16" s="945">
        <v>340.3</v>
      </c>
      <c r="F16" s="945">
        <v>345.4</v>
      </c>
      <c r="G16" s="945">
        <v>342.5</v>
      </c>
      <c r="H16" s="945">
        <v>339.1</v>
      </c>
      <c r="I16" s="945">
        <v>336.7</v>
      </c>
      <c r="J16" s="945">
        <v>336</v>
      </c>
      <c r="K16" s="945">
        <v>338.1</v>
      </c>
      <c r="L16" s="945">
        <v>339.8</v>
      </c>
      <c r="M16" s="945">
        <v>343.5</v>
      </c>
      <c r="N16" s="946">
        <v>339.5</v>
      </c>
      <c r="Q16"/>
      <c r="R16"/>
      <c r="S16"/>
      <c r="T16"/>
    </row>
    <row r="17" spans="1:20" ht="13.5">
      <c r="A17" s="944">
        <v>2017</v>
      </c>
      <c r="B17" s="945">
        <v>343.84877560849145</v>
      </c>
      <c r="C17" s="945">
        <v>344.01260355448568</v>
      </c>
      <c r="D17" s="945">
        <v>345.08323788722237</v>
      </c>
      <c r="E17" s="945">
        <v>349.4260933003689</v>
      </c>
      <c r="F17" s="945">
        <v>351.85998819252393</v>
      </c>
      <c r="G17" s="945">
        <v>351.12109667545815</v>
      </c>
      <c r="H17" s="945">
        <v>346.75726994620067</v>
      </c>
      <c r="I17" s="945">
        <v>344.85589941972938</v>
      </c>
      <c r="J17" s="945">
        <v>342.09908231074832</v>
      </c>
      <c r="K17" s="945">
        <v>340.25607000681453</v>
      </c>
      <c r="L17" s="945">
        <v>343.96423731809307</v>
      </c>
      <c r="M17" s="945">
        <v>345.17611667491775</v>
      </c>
      <c r="N17" s="946">
        <v>345.73613890143946</v>
      </c>
      <c r="Q17"/>
      <c r="R17"/>
      <c r="S17"/>
      <c r="T17"/>
    </row>
    <row r="18" spans="1:20" ht="13.5">
      <c r="A18" s="944">
        <v>2018</v>
      </c>
      <c r="B18" s="945">
        <v>328.68883172082138</v>
      </c>
      <c r="C18" s="945">
        <v>335.33083028686195</v>
      </c>
      <c r="D18" s="945">
        <v>339.13477331184731</v>
      </c>
      <c r="E18" s="945">
        <v>352.1288362407397</v>
      </c>
      <c r="F18" s="945">
        <v>354.40806226015781</v>
      </c>
      <c r="G18" s="945">
        <v>352.31798629918734</v>
      </c>
      <c r="H18" s="945">
        <v>349.02563708344542</v>
      </c>
      <c r="I18" s="945">
        <v>347.00933631012759</v>
      </c>
      <c r="J18" s="945">
        <v>345.11329021489684</v>
      </c>
      <c r="K18" s="945">
        <v>347.11988043981063</v>
      </c>
      <c r="L18" s="945">
        <v>349.40972512323503</v>
      </c>
      <c r="M18" s="945">
        <v>350.98601398601369</v>
      </c>
      <c r="N18" s="946">
        <v>345.25543478260863</v>
      </c>
      <c r="Q18"/>
      <c r="R18"/>
      <c r="S18"/>
      <c r="T18"/>
    </row>
    <row r="19" spans="1:20" ht="13.5">
      <c r="A19" s="1119">
        <v>2019</v>
      </c>
      <c r="B19" s="1120">
        <v>354.37491656654714</v>
      </c>
      <c r="C19" s="1120">
        <v>356.43838796545651</v>
      </c>
      <c r="D19" s="1120">
        <v>357.2969949465724</v>
      </c>
      <c r="E19" s="1120">
        <v>357.47446683623537</v>
      </c>
      <c r="F19" s="1120">
        <v>361.2054005838466</v>
      </c>
      <c r="G19" s="1120">
        <v>357.93540852897377</v>
      </c>
      <c r="H19" s="1120">
        <v>354.2490676912646</v>
      </c>
      <c r="I19" s="1120">
        <v>353.13528487554794</v>
      </c>
      <c r="J19" s="1120">
        <v>352.05841293166753</v>
      </c>
      <c r="K19" s="1120">
        <v>345</v>
      </c>
      <c r="L19" s="1120">
        <v>349.6</v>
      </c>
      <c r="M19" s="1120">
        <v>354.4</v>
      </c>
      <c r="N19" s="1121">
        <v>354.2</v>
      </c>
    </row>
    <row r="20" spans="1:20" ht="14.25" thickBot="1">
      <c r="A20" s="947">
        <v>2020</v>
      </c>
      <c r="B20" s="948">
        <v>354.8</v>
      </c>
      <c r="C20" s="948">
        <v>355</v>
      </c>
      <c r="D20" s="948"/>
      <c r="E20" s="948"/>
      <c r="F20" s="948"/>
      <c r="G20" s="948"/>
      <c r="H20" s="948"/>
      <c r="I20" s="948"/>
      <c r="J20" s="948"/>
      <c r="K20" s="948"/>
      <c r="L20" s="948"/>
      <c r="M20" s="948"/>
      <c r="N20" s="949"/>
    </row>
    <row r="21" spans="1:20">
      <c r="Q21"/>
      <c r="R21"/>
      <c r="S21"/>
      <c r="T21"/>
    </row>
    <row r="22" spans="1:20" ht="13.5" thickBot="1">
      <c r="B22" s="930"/>
      <c r="C22" s="930"/>
      <c r="D22" s="930"/>
      <c r="E22" s="930"/>
      <c r="F22" s="930"/>
      <c r="G22" s="950" t="s">
        <v>349</v>
      </c>
      <c r="H22" s="930"/>
      <c r="I22" s="930"/>
      <c r="J22" s="930"/>
      <c r="K22" s="930"/>
      <c r="L22" s="930"/>
      <c r="M22" s="930"/>
      <c r="N22" s="951"/>
      <c r="Q22"/>
      <c r="R22"/>
      <c r="S22"/>
      <c r="T22"/>
    </row>
    <row r="23" spans="1:20" ht="14.25" thickBot="1">
      <c r="A23" s="932" t="s">
        <v>348</v>
      </c>
      <c r="B23" s="933" t="s">
        <v>220</v>
      </c>
      <c r="C23" s="933" t="s">
        <v>221</v>
      </c>
      <c r="D23" s="933" t="s">
        <v>222</v>
      </c>
      <c r="E23" s="933" t="s">
        <v>223</v>
      </c>
      <c r="F23" s="933" t="s">
        <v>224</v>
      </c>
      <c r="G23" s="933" t="s">
        <v>225</v>
      </c>
      <c r="H23" s="933" t="s">
        <v>226</v>
      </c>
      <c r="I23" s="933" t="s">
        <v>227</v>
      </c>
      <c r="J23" s="933" t="s">
        <v>228</v>
      </c>
      <c r="K23" s="933" t="s">
        <v>229</v>
      </c>
      <c r="L23" s="933" t="s">
        <v>230</v>
      </c>
      <c r="M23" s="933" t="s">
        <v>231</v>
      </c>
      <c r="N23" s="933" t="s">
        <v>238</v>
      </c>
      <c r="Q23"/>
      <c r="R23"/>
      <c r="S23"/>
      <c r="T23"/>
    </row>
    <row r="24" spans="1:20" ht="13.5">
      <c r="A24" s="934">
        <v>2004</v>
      </c>
      <c r="B24" s="935">
        <v>272.2</v>
      </c>
      <c r="C24" s="935">
        <v>271.5</v>
      </c>
      <c r="D24" s="935">
        <v>272</v>
      </c>
      <c r="E24" s="935">
        <v>273.10000000000002</v>
      </c>
      <c r="F24" s="935">
        <v>267.2</v>
      </c>
      <c r="G24" s="935">
        <v>269.60000000000002</v>
      </c>
      <c r="H24" s="935">
        <v>261.5</v>
      </c>
      <c r="I24" s="935">
        <v>261.39999999999998</v>
      </c>
      <c r="J24" s="935">
        <v>264.8</v>
      </c>
      <c r="K24" s="935">
        <v>267</v>
      </c>
      <c r="L24" s="935">
        <v>266.39999999999998</v>
      </c>
      <c r="M24" s="935">
        <v>271.3</v>
      </c>
      <c r="N24" s="936">
        <v>267.3</v>
      </c>
      <c r="Q24"/>
      <c r="R24"/>
      <c r="S24"/>
      <c r="T24"/>
    </row>
    <row r="25" spans="1:20" ht="13.5">
      <c r="A25" s="937">
        <v>2005</v>
      </c>
      <c r="B25" s="938">
        <v>272.10000000000002</v>
      </c>
      <c r="C25" s="938">
        <v>274.8</v>
      </c>
      <c r="D25" s="938">
        <v>271.8</v>
      </c>
      <c r="E25" s="938">
        <v>273.39999999999998</v>
      </c>
      <c r="F25" s="938">
        <v>271</v>
      </c>
      <c r="G25" s="938">
        <v>266.39999999999998</v>
      </c>
      <c r="H25" s="938">
        <v>264.60000000000002</v>
      </c>
      <c r="I25" s="938">
        <v>261.10000000000002</v>
      </c>
      <c r="J25" s="938">
        <v>266.60000000000002</v>
      </c>
      <c r="K25" s="938">
        <v>272.5</v>
      </c>
      <c r="L25" s="938">
        <v>270.60000000000002</v>
      </c>
      <c r="M25" s="938">
        <v>272.39999999999998</v>
      </c>
      <c r="N25" s="939">
        <v>269.2</v>
      </c>
      <c r="Q25"/>
      <c r="R25"/>
      <c r="S25"/>
      <c r="T25"/>
    </row>
    <row r="26" spans="1:20" ht="13.5">
      <c r="A26" s="937">
        <v>2006</v>
      </c>
      <c r="B26" s="938">
        <v>275.10000000000002</v>
      </c>
      <c r="C26" s="938">
        <v>273.39999999999998</v>
      </c>
      <c r="D26" s="938">
        <v>273.39999999999998</v>
      </c>
      <c r="E26" s="938">
        <v>272.89999999999998</v>
      </c>
      <c r="F26" s="938">
        <v>270.39999999999998</v>
      </c>
      <c r="G26" s="938">
        <v>264.2</v>
      </c>
      <c r="H26" s="938">
        <v>260.2</v>
      </c>
      <c r="I26" s="938">
        <v>258.10000000000002</v>
      </c>
      <c r="J26" s="938">
        <v>263.5</v>
      </c>
      <c r="K26" s="938">
        <v>263.89999999999998</v>
      </c>
      <c r="L26" s="938">
        <v>264.89999999999998</v>
      </c>
      <c r="M26" s="938">
        <v>266.89999999999998</v>
      </c>
      <c r="N26" s="939">
        <v>267.5</v>
      </c>
      <c r="Q26"/>
      <c r="R26"/>
      <c r="S26"/>
      <c r="T26"/>
    </row>
    <row r="27" spans="1:20" ht="13.5">
      <c r="A27" s="937">
        <v>2007</v>
      </c>
      <c r="B27" s="938">
        <v>274.10000000000002</v>
      </c>
      <c r="C27" s="938">
        <v>274.89999999999998</v>
      </c>
      <c r="D27" s="938">
        <v>274</v>
      </c>
      <c r="E27" s="938">
        <v>272.3</v>
      </c>
      <c r="F27" s="938">
        <v>271.89999999999998</v>
      </c>
      <c r="G27" s="938">
        <v>269.2</v>
      </c>
      <c r="H27" s="938">
        <v>267.89999999999998</v>
      </c>
      <c r="I27" s="938">
        <v>264.60000000000002</v>
      </c>
      <c r="J27" s="938">
        <v>266</v>
      </c>
      <c r="K27" s="938">
        <v>268.8</v>
      </c>
      <c r="L27" s="938">
        <v>269.10000000000002</v>
      </c>
      <c r="M27" s="938">
        <v>271.60000000000002</v>
      </c>
      <c r="N27" s="939">
        <v>270.2</v>
      </c>
      <c r="Q27"/>
      <c r="R27"/>
      <c r="S27"/>
      <c r="T27"/>
    </row>
    <row r="28" spans="1:20" ht="13.5">
      <c r="A28" s="937">
        <v>2008</v>
      </c>
      <c r="B28" s="938">
        <v>273.89999999999998</v>
      </c>
      <c r="C28" s="938">
        <v>274.89999999999998</v>
      </c>
      <c r="D28" s="938">
        <v>273.8</v>
      </c>
      <c r="E28" s="938">
        <v>270</v>
      </c>
      <c r="F28" s="938">
        <v>271.89999999999998</v>
      </c>
      <c r="G28" s="938">
        <v>270.5</v>
      </c>
      <c r="H28" s="938">
        <v>268.60000000000002</v>
      </c>
      <c r="I28" s="938">
        <v>265</v>
      </c>
      <c r="J28" s="938">
        <v>266.5</v>
      </c>
      <c r="K28" s="938">
        <v>266.60000000000002</v>
      </c>
      <c r="L28" s="938">
        <v>269.7</v>
      </c>
      <c r="M28" s="938">
        <v>274.60000000000002</v>
      </c>
      <c r="N28" s="939">
        <v>270.3</v>
      </c>
      <c r="Q28"/>
      <c r="R28"/>
      <c r="S28"/>
      <c r="T28"/>
    </row>
    <row r="29" spans="1:20" ht="13.5">
      <c r="A29" s="937">
        <v>2009</v>
      </c>
      <c r="B29" s="938">
        <v>276.8</v>
      </c>
      <c r="C29" s="938">
        <v>274.3</v>
      </c>
      <c r="D29" s="938">
        <v>276.39999999999998</v>
      </c>
      <c r="E29" s="938">
        <v>273.60000000000002</v>
      </c>
      <c r="F29" s="938">
        <v>273.8</v>
      </c>
      <c r="G29" s="938">
        <v>272.10000000000002</v>
      </c>
      <c r="H29" s="938">
        <v>268.60000000000002</v>
      </c>
      <c r="I29" s="938">
        <v>266.8</v>
      </c>
      <c r="J29" s="938">
        <v>269.5</v>
      </c>
      <c r="K29" s="938">
        <v>271.39999999999998</v>
      </c>
      <c r="L29" s="938">
        <v>275.60000000000002</v>
      </c>
      <c r="M29" s="938">
        <v>277.10000000000002</v>
      </c>
      <c r="N29" s="940">
        <v>272.8</v>
      </c>
      <c r="Q29"/>
      <c r="R29"/>
      <c r="S29"/>
      <c r="T29"/>
    </row>
    <row r="30" spans="1:20" ht="13.5">
      <c r="A30" s="937">
        <v>2010</v>
      </c>
      <c r="B30" s="938">
        <v>278.5</v>
      </c>
      <c r="C30" s="938">
        <v>282.10000000000002</v>
      </c>
      <c r="D30" s="938">
        <v>281.7</v>
      </c>
      <c r="E30" s="938">
        <v>280.5</v>
      </c>
      <c r="F30" s="938">
        <v>280.89999999999998</v>
      </c>
      <c r="G30" s="938">
        <v>279</v>
      </c>
      <c r="H30" s="938">
        <v>275</v>
      </c>
      <c r="I30" s="938">
        <v>272.89999999999998</v>
      </c>
      <c r="J30" s="938">
        <v>275.5</v>
      </c>
      <c r="K30" s="938">
        <v>275.10000000000002</v>
      </c>
      <c r="L30" s="938">
        <v>275</v>
      </c>
      <c r="M30" s="938">
        <v>277.5</v>
      </c>
      <c r="N30" s="940">
        <v>277.8</v>
      </c>
      <c r="Q30"/>
      <c r="R30"/>
      <c r="S30"/>
      <c r="T30"/>
    </row>
    <row r="31" spans="1:20" ht="13.5">
      <c r="A31" s="937">
        <v>2011</v>
      </c>
      <c r="B31" s="938">
        <v>280.2</v>
      </c>
      <c r="C31" s="938">
        <v>279.3</v>
      </c>
      <c r="D31" s="938">
        <v>279.5</v>
      </c>
      <c r="E31" s="938">
        <v>281.39999999999998</v>
      </c>
      <c r="F31" s="938">
        <v>279.7</v>
      </c>
      <c r="G31" s="938">
        <v>275.89999999999998</v>
      </c>
      <c r="H31" s="938">
        <v>274.2</v>
      </c>
      <c r="I31" s="938">
        <v>268.2</v>
      </c>
      <c r="J31" s="938">
        <v>259.3</v>
      </c>
      <c r="K31" s="938">
        <v>260.89999999999998</v>
      </c>
      <c r="L31" s="938">
        <v>262.89999999999998</v>
      </c>
      <c r="M31" s="938">
        <v>267.2</v>
      </c>
      <c r="N31" s="940">
        <v>271.2</v>
      </c>
      <c r="Q31"/>
      <c r="R31"/>
      <c r="S31"/>
      <c r="T31"/>
    </row>
    <row r="32" spans="1:20" s="930" customFormat="1" ht="13.5">
      <c r="A32" s="941">
        <v>2012</v>
      </c>
      <c r="B32" s="942">
        <v>270.2</v>
      </c>
      <c r="C32" s="942">
        <v>267.8</v>
      </c>
      <c r="D32" s="942">
        <v>269.60000000000002</v>
      </c>
      <c r="E32" s="942">
        <v>266.2</v>
      </c>
      <c r="F32" s="942">
        <v>265.3</v>
      </c>
      <c r="G32" s="942">
        <v>265.10000000000002</v>
      </c>
      <c r="H32" s="942">
        <v>259.10000000000002</v>
      </c>
      <c r="I32" s="942">
        <v>258.3</v>
      </c>
      <c r="J32" s="942">
        <v>258.89999999999998</v>
      </c>
      <c r="K32" s="942">
        <v>261.60000000000002</v>
      </c>
      <c r="L32" s="942">
        <v>263.2</v>
      </c>
      <c r="M32" s="942">
        <v>267</v>
      </c>
      <c r="N32" s="943">
        <v>264</v>
      </c>
      <c r="Q32"/>
      <c r="R32"/>
      <c r="S32"/>
      <c r="T32"/>
    </row>
    <row r="33" spans="1:20" s="930" customFormat="1" ht="13.5">
      <c r="A33" s="941">
        <v>2013</v>
      </c>
      <c r="B33" s="942">
        <v>269.39999999999998</v>
      </c>
      <c r="C33" s="942">
        <v>271.89999999999998</v>
      </c>
      <c r="D33" s="942">
        <v>270.60000000000002</v>
      </c>
      <c r="E33" s="942">
        <v>270.89999999999998</v>
      </c>
      <c r="F33" s="942">
        <v>266.89999999999998</v>
      </c>
      <c r="G33" s="942">
        <v>265.89999999999998</v>
      </c>
      <c r="H33" s="942">
        <v>262.5</v>
      </c>
      <c r="I33" s="942">
        <v>259.3</v>
      </c>
      <c r="J33" s="942">
        <v>261.2</v>
      </c>
      <c r="K33" s="942">
        <v>263.10000000000002</v>
      </c>
      <c r="L33" s="942">
        <v>265.5</v>
      </c>
      <c r="M33" s="942">
        <v>270.2</v>
      </c>
      <c r="N33" s="943">
        <v>266.10000000000002</v>
      </c>
      <c r="Q33"/>
      <c r="R33"/>
      <c r="S33"/>
      <c r="T33"/>
    </row>
    <row r="34" spans="1:20" s="930" customFormat="1" ht="13.5">
      <c r="A34" s="941">
        <v>2014</v>
      </c>
      <c r="B34" s="942">
        <v>273</v>
      </c>
      <c r="C34" s="942">
        <v>274.60000000000002</v>
      </c>
      <c r="D34" s="942">
        <v>271.8</v>
      </c>
      <c r="E34" s="942">
        <v>270.39999999999998</v>
      </c>
      <c r="F34" s="942">
        <v>268.39999999999998</v>
      </c>
      <c r="G34" s="942">
        <v>268.60000000000002</v>
      </c>
      <c r="H34" s="942">
        <v>264.5</v>
      </c>
      <c r="I34" s="942">
        <v>259.7</v>
      </c>
      <c r="J34" s="942">
        <v>261.60000000000002</v>
      </c>
      <c r="K34" s="942">
        <v>263.39999999999998</v>
      </c>
      <c r="L34" s="942">
        <v>264.39999999999998</v>
      </c>
      <c r="M34" s="942">
        <v>264.8</v>
      </c>
      <c r="N34" s="943">
        <v>267</v>
      </c>
      <c r="Q34"/>
      <c r="R34"/>
      <c r="S34"/>
      <c r="T34"/>
    </row>
    <row r="35" spans="1:20" s="930" customFormat="1" ht="13.5">
      <c r="A35" s="944">
        <v>2015</v>
      </c>
      <c r="B35" s="945">
        <v>270.5</v>
      </c>
      <c r="C35" s="945">
        <v>271.5</v>
      </c>
      <c r="D35" s="945">
        <v>272.60000000000002</v>
      </c>
      <c r="E35" s="945">
        <v>270.89999999999998</v>
      </c>
      <c r="F35" s="945">
        <v>273.3</v>
      </c>
      <c r="G35" s="945">
        <v>272</v>
      </c>
      <c r="H35" s="945">
        <v>267.8</v>
      </c>
      <c r="I35" s="945">
        <v>262.10000000000002</v>
      </c>
      <c r="J35" s="945">
        <v>261.39999999999998</v>
      </c>
      <c r="K35" s="945">
        <v>264.5</v>
      </c>
      <c r="L35" s="945">
        <v>266.60000000000002</v>
      </c>
      <c r="M35" s="945">
        <v>268.10000000000002</v>
      </c>
      <c r="N35" s="946">
        <v>267.89999999999998</v>
      </c>
      <c r="Q35"/>
      <c r="R35"/>
      <c r="S35"/>
      <c r="T35"/>
    </row>
    <row r="36" spans="1:20" ht="13.5">
      <c r="A36" s="944">
        <v>2016</v>
      </c>
      <c r="B36" s="945">
        <v>270.10000000000002</v>
      </c>
      <c r="C36" s="945">
        <v>272.10000000000002</v>
      </c>
      <c r="D36" s="945">
        <v>268.7</v>
      </c>
      <c r="E36" s="945">
        <v>267.7</v>
      </c>
      <c r="F36" s="945">
        <v>266.10000000000002</v>
      </c>
      <c r="G36" s="945">
        <v>263.60000000000002</v>
      </c>
      <c r="H36" s="945">
        <v>259.10000000000002</v>
      </c>
      <c r="I36" s="945">
        <v>256.7</v>
      </c>
      <c r="J36" s="945">
        <v>259.60000000000002</v>
      </c>
      <c r="K36" s="945">
        <v>263.8</v>
      </c>
      <c r="L36" s="945">
        <v>267.10000000000002</v>
      </c>
      <c r="M36" s="945">
        <v>271.10000000000002</v>
      </c>
      <c r="N36" s="946">
        <v>265.2</v>
      </c>
    </row>
    <row r="37" spans="1:20" ht="13.5">
      <c r="A37" s="944">
        <v>2017</v>
      </c>
      <c r="B37" s="945">
        <v>272.88640213541373</v>
      </c>
      <c r="C37" s="945">
        <v>276.25085307594861</v>
      </c>
      <c r="D37" s="945">
        <v>274.85711246631678</v>
      </c>
      <c r="E37" s="945">
        <v>274.82589285714283</v>
      </c>
      <c r="F37" s="945">
        <v>275.79789937320038</v>
      </c>
      <c r="G37" s="945">
        <v>275.68322171001125</v>
      </c>
      <c r="H37" s="945">
        <v>271.12366069701773</v>
      </c>
      <c r="I37" s="945">
        <v>265.89233861961111</v>
      </c>
      <c r="J37" s="945">
        <v>268.51868601734992</v>
      </c>
      <c r="K37" s="945">
        <v>269.27624185210152</v>
      </c>
      <c r="L37" s="945">
        <v>272.87214014486779</v>
      </c>
      <c r="M37" s="945">
        <v>275.60365369340764</v>
      </c>
      <c r="N37" s="946">
        <v>272.59345923219968</v>
      </c>
    </row>
    <row r="38" spans="1:20" ht="13.5">
      <c r="A38" s="944">
        <v>2018</v>
      </c>
      <c r="B38" s="945">
        <v>271.81169536218374</v>
      </c>
      <c r="C38" s="945">
        <v>271.62933094384721</v>
      </c>
      <c r="D38" s="945">
        <v>275.82298136645966</v>
      </c>
      <c r="E38" s="945">
        <v>276.47664184157117</v>
      </c>
      <c r="F38" s="945">
        <v>276.53879641485253</v>
      </c>
      <c r="G38" s="945">
        <v>273.5957050315024</v>
      </c>
      <c r="H38" s="945">
        <v>267.18371383829231</v>
      </c>
      <c r="I38" s="945">
        <v>262.45748745224398</v>
      </c>
      <c r="J38" s="945">
        <v>265.66096423017115</v>
      </c>
      <c r="K38" s="945">
        <v>270.12991512212</v>
      </c>
      <c r="L38" s="945">
        <v>273.99583766909478</v>
      </c>
      <c r="M38" s="945">
        <v>277.44326025733028</v>
      </c>
      <c r="N38" s="946">
        <v>271.5347702055667</v>
      </c>
    </row>
    <row r="39" spans="1:20" ht="13.5">
      <c r="A39" s="1119">
        <v>2019</v>
      </c>
      <c r="B39" s="1120">
        <v>281.27826336739287</v>
      </c>
      <c r="C39" s="1120">
        <v>284.30536717690359</v>
      </c>
      <c r="D39" s="1120">
        <v>286.22046450702811</v>
      </c>
      <c r="E39" s="1120">
        <v>290.8767352564733</v>
      </c>
      <c r="F39" s="1120">
        <v>285.31500572737696</v>
      </c>
      <c r="G39" s="1120">
        <v>281.29946839929153</v>
      </c>
      <c r="H39" s="1120">
        <v>274.8623926185175</v>
      </c>
      <c r="I39" s="1120">
        <v>271.9152332887009</v>
      </c>
      <c r="J39" s="1120">
        <v>273.41321243523339</v>
      </c>
      <c r="K39" s="1120">
        <v>276.3</v>
      </c>
      <c r="L39" s="1120">
        <v>279.2</v>
      </c>
      <c r="M39" s="1120">
        <v>286.5</v>
      </c>
      <c r="N39" s="1121">
        <v>286.2</v>
      </c>
    </row>
    <row r="40" spans="1:20" ht="14.25" thickBot="1">
      <c r="A40" s="947">
        <v>2020</v>
      </c>
      <c r="B40" s="948">
        <v>286.2</v>
      </c>
      <c r="C40" s="948">
        <v>288.2</v>
      </c>
      <c r="D40" s="948"/>
      <c r="E40" s="948"/>
      <c r="F40" s="948"/>
      <c r="G40" s="948"/>
      <c r="H40" s="948"/>
      <c r="I40" s="948"/>
      <c r="J40" s="948"/>
      <c r="K40" s="948"/>
      <c r="L40" s="948"/>
      <c r="M40" s="948"/>
      <c r="N40" s="949"/>
    </row>
    <row r="41" spans="1:20" ht="13.5" thickBot="1">
      <c r="B41" s="930"/>
      <c r="C41" s="930"/>
      <c r="D41" s="930"/>
      <c r="E41" s="930"/>
      <c r="F41" s="930"/>
      <c r="G41" s="950" t="s">
        <v>350</v>
      </c>
      <c r="H41" s="930"/>
      <c r="I41" s="930"/>
      <c r="J41" s="930"/>
      <c r="K41" s="930"/>
      <c r="L41" s="930"/>
      <c r="M41" s="930"/>
      <c r="N41" s="951"/>
    </row>
    <row r="42" spans="1:20" ht="14.25" thickBot="1">
      <c r="A42" s="932" t="s">
        <v>348</v>
      </c>
      <c r="B42" s="933" t="s">
        <v>220</v>
      </c>
      <c r="C42" s="933" t="s">
        <v>221</v>
      </c>
      <c r="D42" s="933" t="s">
        <v>222</v>
      </c>
      <c r="E42" s="933" t="s">
        <v>223</v>
      </c>
      <c r="F42" s="933" t="s">
        <v>224</v>
      </c>
      <c r="G42" s="933" t="s">
        <v>225</v>
      </c>
      <c r="H42" s="933" t="s">
        <v>226</v>
      </c>
      <c r="I42" s="933" t="s">
        <v>227</v>
      </c>
      <c r="J42" s="933" t="s">
        <v>228</v>
      </c>
      <c r="K42" s="933" t="s">
        <v>229</v>
      </c>
      <c r="L42" s="933" t="s">
        <v>230</v>
      </c>
      <c r="M42" s="933" t="s">
        <v>231</v>
      </c>
      <c r="N42" s="933" t="s">
        <v>238</v>
      </c>
    </row>
    <row r="43" spans="1:20" ht="13.5">
      <c r="A43" s="934">
        <v>2004</v>
      </c>
      <c r="B43" s="935">
        <v>240.7</v>
      </c>
      <c r="C43" s="935">
        <v>241.7</v>
      </c>
      <c r="D43" s="935">
        <v>243.7</v>
      </c>
      <c r="E43" s="935">
        <v>237.7</v>
      </c>
      <c r="F43" s="935">
        <v>240.8</v>
      </c>
      <c r="G43" s="935">
        <v>241.5</v>
      </c>
      <c r="H43" s="935">
        <v>243.3</v>
      </c>
      <c r="I43" s="935">
        <v>237.1</v>
      </c>
      <c r="J43" s="935">
        <v>241.6</v>
      </c>
      <c r="K43" s="935">
        <v>238.8</v>
      </c>
      <c r="L43" s="935">
        <v>245.7</v>
      </c>
      <c r="M43" s="935">
        <v>249.9</v>
      </c>
      <c r="N43" s="936">
        <v>242.4</v>
      </c>
    </row>
    <row r="44" spans="1:20" ht="13.5">
      <c r="A44" s="937">
        <v>2005</v>
      </c>
      <c r="B44" s="938">
        <v>253.1</v>
      </c>
      <c r="C44" s="938">
        <v>256.89999999999998</v>
      </c>
      <c r="D44" s="938">
        <v>255</v>
      </c>
      <c r="E44" s="938">
        <v>253.3</v>
      </c>
      <c r="F44" s="938">
        <v>253</v>
      </c>
      <c r="G44" s="938">
        <v>252.2</v>
      </c>
      <c r="H44" s="938">
        <v>251.1</v>
      </c>
      <c r="I44" s="938">
        <v>247.9</v>
      </c>
      <c r="J44" s="938">
        <v>246.7</v>
      </c>
      <c r="K44" s="938">
        <v>249.2</v>
      </c>
      <c r="L44" s="938">
        <v>250.4</v>
      </c>
      <c r="M44" s="938">
        <v>256.2</v>
      </c>
      <c r="N44" s="939">
        <v>251.9</v>
      </c>
    </row>
    <row r="45" spans="1:20" ht="13.5">
      <c r="A45" s="937">
        <v>2006</v>
      </c>
      <c r="B45" s="938">
        <v>257.8</v>
      </c>
      <c r="C45" s="938">
        <v>258.60000000000002</v>
      </c>
      <c r="D45" s="938">
        <v>259.39999999999998</v>
      </c>
      <c r="E45" s="938">
        <v>256.39999999999998</v>
      </c>
      <c r="F45" s="938">
        <v>257.60000000000002</v>
      </c>
      <c r="G45" s="938">
        <v>256.10000000000002</v>
      </c>
      <c r="H45" s="938">
        <v>250.4</v>
      </c>
      <c r="I45" s="938">
        <v>248.4</v>
      </c>
      <c r="J45" s="938">
        <v>249.2</v>
      </c>
      <c r="K45" s="938">
        <v>246.2</v>
      </c>
      <c r="L45" s="938">
        <v>246.3</v>
      </c>
      <c r="M45" s="938">
        <v>251</v>
      </c>
      <c r="N45" s="939">
        <v>253.1</v>
      </c>
    </row>
    <row r="46" spans="1:20" ht="13.5">
      <c r="A46" s="937">
        <v>2007</v>
      </c>
      <c r="B46" s="938">
        <v>257</v>
      </c>
      <c r="C46" s="938">
        <v>258.60000000000002</v>
      </c>
      <c r="D46" s="938">
        <v>258.5</v>
      </c>
      <c r="E46" s="938">
        <v>260.5</v>
      </c>
      <c r="F46" s="938">
        <v>258.8</v>
      </c>
      <c r="G46" s="938">
        <v>257.5</v>
      </c>
      <c r="H46" s="938">
        <v>254.5</v>
      </c>
      <c r="I46" s="938">
        <v>250.9</v>
      </c>
      <c r="J46" s="938">
        <v>249.3</v>
      </c>
      <c r="K46" s="938">
        <v>246.9</v>
      </c>
      <c r="L46" s="938">
        <v>251.1</v>
      </c>
      <c r="M46" s="938">
        <v>253</v>
      </c>
      <c r="N46" s="939">
        <v>254.3</v>
      </c>
    </row>
    <row r="47" spans="1:20" ht="13.5">
      <c r="A47" s="937">
        <v>2008</v>
      </c>
      <c r="B47" s="938">
        <v>260</v>
      </c>
      <c r="C47" s="938">
        <v>259.7</v>
      </c>
      <c r="D47" s="938">
        <v>256.5</v>
      </c>
      <c r="E47" s="938">
        <v>253.2</v>
      </c>
      <c r="F47" s="938">
        <v>257.89999999999998</v>
      </c>
      <c r="G47" s="938">
        <v>255.5</v>
      </c>
      <c r="H47" s="938">
        <v>249</v>
      </c>
      <c r="I47" s="938">
        <v>247.1</v>
      </c>
      <c r="J47" s="938">
        <v>246.8</v>
      </c>
      <c r="K47" s="938">
        <v>243.8</v>
      </c>
      <c r="L47" s="938">
        <v>247.6</v>
      </c>
      <c r="M47" s="938">
        <v>252.5</v>
      </c>
      <c r="N47" s="939">
        <v>252.2</v>
      </c>
    </row>
    <row r="48" spans="1:20" ht="13.5">
      <c r="A48" s="937">
        <v>2009</v>
      </c>
      <c r="B48" s="938">
        <v>254.8</v>
      </c>
      <c r="C48" s="938">
        <v>256.39999999999998</v>
      </c>
      <c r="D48" s="938">
        <v>258.2</v>
      </c>
      <c r="E48" s="938">
        <v>257.39999999999998</v>
      </c>
      <c r="F48" s="938">
        <v>257.39999999999998</v>
      </c>
      <c r="G48" s="938">
        <v>255.2</v>
      </c>
      <c r="H48" s="938">
        <v>253.6</v>
      </c>
      <c r="I48" s="938">
        <v>250.6</v>
      </c>
      <c r="J48" s="938">
        <v>251.8</v>
      </c>
      <c r="K48" s="938">
        <v>252.9</v>
      </c>
      <c r="L48" s="938">
        <v>255.6</v>
      </c>
      <c r="M48" s="938">
        <v>260.8</v>
      </c>
      <c r="N48" s="939">
        <v>255.4</v>
      </c>
    </row>
    <row r="49" spans="1:14" ht="13.5">
      <c r="A49" s="937">
        <v>2010</v>
      </c>
      <c r="B49" s="938">
        <v>261.8</v>
      </c>
      <c r="C49" s="938">
        <v>267.39999999999998</v>
      </c>
      <c r="D49" s="938">
        <v>265.7</v>
      </c>
      <c r="E49" s="938">
        <v>267.89999999999998</v>
      </c>
      <c r="F49" s="938">
        <v>268.8</v>
      </c>
      <c r="G49" s="938">
        <v>266.89999999999998</v>
      </c>
      <c r="H49" s="938">
        <v>264.39999999999998</v>
      </c>
      <c r="I49" s="938">
        <v>259.89999999999998</v>
      </c>
      <c r="J49" s="938">
        <v>258.10000000000002</v>
      </c>
      <c r="K49" s="938">
        <v>254.5</v>
      </c>
      <c r="L49" s="938">
        <v>258.10000000000002</v>
      </c>
      <c r="M49" s="938">
        <v>262.5</v>
      </c>
      <c r="N49" s="939">
        <v>262.8</v>
      </c>
    </row>
    <row r="50" spans="1:14" ht="13.5">
      <c r="A50" s="937">
        <v>2011</v>
      </c>
      <c r="B50" s="938">
        <v>262.7</v>
      </c>
      <c r="C50" s="938">
        <v>262.60000000000002</v>
      </c>
      <c r="D50" s="938">
        <v>262.2</v>
      </c>
      <c r="E50" s="938">
        <v>261.5</v>
      </c>
      <c r="F50" s="938">
        <v>261.2</v>
      </c>
      <c r="G50" s="938">
        <v>258</v>
      </c>
      <c r="H50" s="938">
        <v>256.2</v>
      </c>
      <c r="I50" s="938">
        <v>251.1</v>
      </c>
      <c r="J50" s="938">
        <v>250.5</v>
      </c>
      <c r="K50" s="938">
        <v>251.1</v>
      </c>
      <c r="L50" s="938">
        <v>253.3</v>
      </c>
      <c r="M50" s="938">
        <v>259.5</v>
      </c>
      <c r="N50" s="939">
        <v>257.2</v>
      </c>
    </row>
    <row r="51" spans="1:14" ht="13.5">
      <c r="A51" s="937">
        <v>2012</v>
      </c>
      <c r="B51" s="938">
        <v>263.39999999999998</v>
      </c>
      <c r="C51" s="938">
        <v>263.8</v>
      </c>
      <c r="D51" s="938">
        <v>264</v>
      </c>
      <c r="E51" s="938">
        <v>262.5</v>
      </c>
      <c r="F51" s="938">
        <v>265.3</v>
      </c>
      <c r="G51" s="938">
        <v>262.2</v>
      </c>
      <c r="H51" s="938">
        <v>260.3</v>
      </c>
      <c r="I51" s="938">
        <v>256</v>
      </c>
      <c r="J51" s="938">
        <v>256.2</v>
      </c>
      <c r="K51" s="938">
        <v>257.60000000000002</v>
      </c>
      <c r="L51" s="938">
        <v>260.7</v>
      </c>
      <c r="M51" s="938">
        <v>263.5</v>
      </c>
      <c r="N51" s="939">
        <v>261.3</v>
      </c>
    </row>
    <row r="52" spans="1:14" ht="13.5">
      <c r="A52" s="937">
        <v>2013</v>
      </c>
      <c r="B52" s="938">
        <v>263.7</v>
      </c>
      <c r="C52" s="938">
        <v>268.2</v>
      </c>
      <c r="D52" s="938">
        <v>266.3</v>
      </c>
      <c r="E52" s="938">
        <v>267.2</v>
      </c>
      <c r="F52" s="938">
        <v>267</v>
      </c>
      <c r="G52" s="938">
        <v>269.39999999999998</v>
      </c>
      <c r="H52" s="938">
        <v>265.3</v>
      </c>
      <c r="I52" s="938">
        <v>261.7</v>
      </c>
      <c r="J52" s="938">
        <v>261.2</v>
      </c>
      <c r="K52" s="938">
        <v>259.89999999999998</v>
      </c>
      <c r="L52" s="938">
        <v>263.3</v>
      </c>
      <c r="M52" s="938">
        <v>265.8</v>
      </c>
      <c r="N52" s="939">
        <v>264.8</v>
      </c>
    </row>
    <row r="53" spans="1:14" ht="13.5">
      <c r="A53" s="941">
        <v>2014</v>
      </c>
      <c r="B53" s="938">
        <v>267.7</v>
      </c>
      <c r="C53" s="938">
        <v>270.8</v>
      </c>
      <c r="D53" s="938">
        <v>267.3</v>
      </c>
      <c r="E53" s="938">
        <v>267.2</v>
      </c>
      <c r="F53" s="938">
        <v>267.7</v>
      </c>
      <c r="G53" s="938">
        <v>267.39999999999998</v>
      </c>
      <c r="H53" s="938">
        <v>264.89999999999998</v>
      </c>
      <c r="I53" s="938">
        <v>263.3</v>
      </c>
      <c r="J53" s="938">
        <v>260.39999999999998</v>
      </c>
      <c r="K53" s="938">
        <v>262</v>
      </c>
      <c r="L53" s="938">
        <v>263.3</v>
      </c>
      <c r="M53" s="938">
        <v>267.89999999999998</v>
      </c>
      <c r="N53" s="939">
        <v>265.7</v>
      </c>
    </row>
    <row r="54" spans="1:14" ht="13.5">
      <c r="A54" s="944">
        <v>2015</v>
      </c>
      <c r="B54" s="952">
        <v>270.89999999999998</v>
      </c>
      <c r="C54" s="952">
        <v>271.7</v>
      </c>
      <c r="D54" s="952">
        <v>270.89999999999998</v>
      </c>
      <c r="E54" s="952">
        <v>272.5</v>
      </c>
      <c r="F54" s="952">
        <v>274.8</v>
      </c>
      <c r="G54" s="952">
        <v>275.7</v>
      </c>
      <c r="H54" s="952">
        <v>272.39999999999998</v>
      </c>
      <c r="I54" s="952">
        <v>268.60000000000002</v>
      </c>
      <c r="J54" s="952">
        <v>266.3</v>
      </c>
      <c r="K54" s="952">
        <v>266.10000000000002</v>
      </c>
      <c r="L54" s="952">
        <v>268.7</v>
      </c>
      <c r="M54" s="952">
        <v>270.39999999999998</v>
      </c>
      <c r="N54" s="953">
        <v>270.5</v>
      </c>
    </row>
    <row r="55" spans="1:14" ht="13.5">
      <c r="A55" s="944">
        <v>2016</v>
      </c>
      <c r="B55" s="952">
        <v>271.7</v>
      </c>
      <c r="C55" s="952">
        <v>271.89999999999998</v>
      </c>
      <c r="D55" s="952">
        <v>270.2</v>
      </c>
      <c r="E55" s="952">
        <v>272.2</v>
      </c>
      <c r="F55" s="952">
        <v>275.5</v>
      </c>
      <c r="G55" s="952">
        <v>274.2</v>
      </c>
      <c r="H55" s="952">
        <v>270.5</v>
      </c>
      <c r="I55" s="952">
        <v>268.7</v>
      </c>
      <c r="J55" s="952">
        <v>268</v>
      </c>
      <c r="K55" s="952">
        <v>270</v>
      </c>
      <c r="L55" s="952">
        <v>273.2</v>
      </c>
      <c r="M55" s="952">
        <v>276.5</v>
      </c>
      <c r="N55" s="953">
        <v>271.8</v>
      </c>
    </row>
    <row r="56" spans="1:14" ht="13.5">
      <c r="A56" s="944">
        <v>2017</v>
      </c>
      <c r="B56" s="952">
        <v>276.69926282533487</v>
      </c>
      <c r="C56" s="952">
        <v>276.47892871209154</v>
      </c>
      <c r="D56" s="952">
        <v>278.22339935513622</v>
      </c>
      <c r="E56" s="952">
        <v>279.34229084700496</v>
      </c>
      <c r="F56" s="952">
        <v>281.69560720701139</v>
      </c>
      <c r="G56" s="952">
        <v>282.87137778735314</v>
      </c>
      <c r="H56" s="952">
        <v>277.47576558713354</v>
      </c>
      <c r="I56" s="952">
        <v>274.10388337620998</v>
      </c>
      <c r="J56" s="952">
        <v>273.58284883720944</v>
      </c>
      <c r="K56" s="952">
        <v>274.03936753791561</v>
      </c>
      <c r="L56" s="952">
        <v>275.29776603686923</v>
      </c>
      <c r="M56" s="952">
        <v>280.80114332380572</v>
      </c>
      <c r="N56" s="946">
        <v>277.62487398742144</v>
      </c>
    </row>
    <row r="57" spans="1:14" ht="13.5">
      <c r="A57" s="944">
        <v>2018</v>
      </c>
      <c r="B57" s="945">
        <v>279.54637865311327</v>
      </c>
      <c r="C57" s="945">
        <v>282.17688062735988</v>
      </c>
      <c r="D57" s="945">
        <v>283.66516998075673</v>
      </c>
      <c r="E57" s="945">
        <v>284.39577732607717</v>
      </c>
      <c r="F57" s="945">
        <v>286.91837000390598</v>
      </c>
      <c r="G57" s="945">
        <v>286.16812790097981</v>
      </c>
      <c r="H57" s="945">
        <v>281.7233466698047</v>
      </c>
      <c r="I57" s="945">
        <v>279.00896414342645</v>
      </c>
      <c r="J57" s="945">
        <v>276.36222177119254</v>
      </c>
      <c r="K57" s="945">
        <v>278.71065267650755</v>
      </c>
      <c r="L57" s="945">
        <v>284.00026838432649</v>
      </c>
      <c r="M57" s="945">
        <v>284.93782985955824</v>
      </c>
      <c r="N57" s="946">
        <v>282.28926615670917</v>
      </c>
    </row>
    <row r="58" spans="1:14" ht="13.5">
      <c r="A58" s="1119">
        <v>2019</v>
      </c>
      <c r="B58" s="1120">
        <v>287.03444832750858</v>
      </c>
      <c r="C58" s="1120">
        <v>289.1459538749898</v>
      </c>
      <c r="D58" s="1120">
        <v>288.5072199817875</v>
      </c>
      <c r="E58" s="1120">
        <v>290.10412746204969</v>
      </c>
      <c r="F58" s="1120">
        <v>292.71949231485786</v>
      </c>
      <c r="G58" s="1120">
        <v>289.1722528130237</v>
      </c>
      <c r="H58" s="1120">
        <v>284.60732456803191</v>
      </c>
      <c r="I58" s="1120">
        <v>281.83476394849748</v>
      </c>
      <c r="J58" s="1120">
        <v>281.74347936186393</v>
      </c>
      <c r="K58" s="1120">
        <v>280</v>
      </c>
      <c r="L58" s="1120">
        <v>283.39999999999998</v>
      </c>
      <c r="M58" s="1120">
        <v>281.7</v>
      </c>
      <c r="N58" s="1121">
        <v>280.2</v>
      </c>
    </row>
    <row r="59" spans="1:14" ht="14.25" thickBot="1">
      <c r="A59" s="947">
        <v>2020</v>
      </c>
      <c r="B59" s="948">
        <v>288.10000000000002</v>
      </c>
      <c r="C59" s="948">
        <v>289.7</v>
      </c>
      <c r="D59" s="948"/>
      <c r="E59" s="948"/>
      <c r="F59" s="948"/>
      <c r="G59" s="948"/>
      <c r="H59" s="948"/>
      <c r="I59" s="948"/>
      <c r="J59" s="948"/>
      <c r="K59" s="948"/>
      <c r="L59" s="948"/>
      <c r="M59" s="948"/>
      <c r="N59" s="949"/>
    </row>
    <row r="60" spans="1:14">
      <c r="I60" s="930"/>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4" zoomScale="75" workbookViewId="0">
      <selection activeCell="D169" sqref="D169"/>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16" t="s">
        <v>442</v>
      </c>
      <c r="B2" s="1516"/>
      <c r="C2" s="1516"/>
      <c r="D2" s="1516"/>
      <c r="E2" s="1516"/>
      <c r="F2" s="1516"/>
      <c r="G2" s="1516"/>
      <c r="H2" s="1516"/>
      <c r="I2" s="1516"/>
      <c r="J2" s="1516"/>
      <c r="K2" s="1516"/>
      <c r="L2" s="1516"/>
      <c r="M2" s="1516"/>
    </row>
    <row r="3" spans="1:29" ht="12.75" hidden="1" customHeight="1">
      <c r="A3" s="1516"/>
      <c r="B3" s="1516"/>
      <c r="C3" s="1516"/>
      <c r="D3" s="1516"/>
      <c r="E3" s="1516"/>
      <c r="F3" s="1516"/>
      <c r="G3" s="1516"/>
      <c r="H3" s="1516"/>
      <c r="I3" s="1516"/>
      <c r="J3" s="1516"/>
      <c r="K3" s="1516"/>
      <c r="L3" s="1516"/>
      <c r="M3" s="1516"/>
    </row>
    <row r="4" spans="1:29" ht="12.75" hidden="1" customHeight="1">
      <c r="A4" s="1516"/>
      <c r="B4" s="1516"/>
      <c r="C4" s="1516"/>
      <c r="D4" s="1516"/>
      <c r="E4" s="1516"/>
      <c r="F4" s="1516"/>
      <c r="G4" s="1516"/>
      <c r="H4" s="1516"/>
      <c r="I4" s="1516"/>
      <c r="J4" s="1516"/>
      <c r="K4" s="1516"/>
      <c r="L4" s="1516"/>
      <c r="M4" s="1516"/>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515" t="s">
        <v>217</v>
      </c>
      <c r="R7" s="1515"/>
      <c r="S7" s="1515"/>
      <c r="T7" s="1123"/>
      <c r="U7" s="139">
        <v>2003</v>
      </c>
      <c r="V7" s="1515" t="s">
        <v>218</v>
      </c>
      <c r="W7" s="1517"/>
      <c r="X7" s="1123"/>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515" t="s">
        <v>217</v>
      </c>
      <c r="Q16" s="1515"/>
      <c r="R16" s="1515"/>
      <c r="S16" s="1515"/>
      <c r="T16" s="140"/>
      <c r="U16" s="139">
        <v>2004</v>
      </c>
      <c r="V16" s="1515" t="s">
        <v>218</v>
      </c>
      <c r="W16" s="1515"/>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515" t="s">
        <v>217</v>
      </c>
      <c r="Q25" s="1515"/>
      <c r="R25" s="1515"/>
      <c r="S25" s="1515"/>
      <c r="T25" s="140"/>
      <c r="U25" s="139">
        <v>2005</v>
      </c>
      <c r="V25" s="1515" t="s">
        <v>218</v>
      </c>
      <c r="W25" s="1515"/>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515" t="s">
        <v>217</v>
      </c>
      <c r="Q34" s="1515"/>
      <c r="R34" s="1515"/>
      <c r="S34" s="1515"/>
      <c r="T34" s="140"/>
      <c r="U34" s="139">
        <v>2006</v>
      </c>
      <c r="V34" s="1515" t="s">
        <v>218</v>
      </c>
      <c r="W34" s="1515"/>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515" t="s">
        <v>217</v>
      </c>
      <c r="Q43" s="1515"/>
      <c r="R43" s="1515"/>
      <c r="S43" s="1515"/>
      <c r="T43" s="140"/>
      <c r="U43" s="139">
        <v>2007</v>
      </c>
      <c r="V43" s="1515" t="s">
        <v>218</v>
      </c>
      <c r="W43" s="1515"/>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515" t="s">
        <v>217</v>
      </c>
      <c r="Q52" s="1515"/>
      <c r="R52" s="1515"/>
      <c r="S52" s="1515"/>
      <c r="T52" s="140"/>
      <c r="U52" s="139">
        <v>2008</v>
      </c>
      <c r="V52" s="1515" t="s">
        <v>218</v>
      </c>
      <c r="W52" s="1515"/>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515" t="s">
        <v>217</v>
      </c>
      <c r="Q61" s="1515"/>
      <c r="R61" s="1515"/>
      <c r="S61" s="1515"/>
      <c r="T61" s="140"/>
      <c r="U61" s="139">
        <v>2009</v>
      </c>
      <c r="V61" s="1515" t="s">
        <v>218</v>
      </c>
      <c r="W61" s="1515"/>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515" t="s">
        <v>217</v>
      </c>
      <c r="Q70" s="1515"/>
      <c r="R70" s="1515"/>
      <c r="S70" s="1515"/>
      <c r="T70" s="140"/>
      <c r="U70" s="139">
        <v>2010</v>
      </c>
      <c r="V70" s="1515" t="s">
        <v>218</v>
      </c>
      <c r="W70" s="1515"/>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515" t="s">
        <v>217</v>
      </c>
      <c r="Q79" s="1515"/>
      <c r="R79" s="1515"/>
      <c r="S79" s="1515"/>
      <c r="T79" s="140"/>
      <c r="U79" s="139">
        <v>2011</v>
      </c>
      <c r="V79" s="1515" t="s">
        <v>218</v>
      </c>
      <c r="W79" s="1515"/>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515" t="s">
        <v>217</v>
      </c>
      <c r="Q88" s="1515"/>
      <c r="R88" s="1515"/>
      <c r="S88" s="1515"/>
      <c r="T88" s="140"/>
      <c r="U88" s="139">
        <v>2012</v>
      </c>
      <c r="V88" s="1515" t="s">
        <v>218</v>
      </c>
      <c r="W88" s="1515"/>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515" t="s">
        <v>217</v>
      </c>
      <c r="Q97" s="1515"/>
      <c r="R97" s="1515"/>
      <c r="S97" s="1515"/>
      <c r="T97" s="140"/>
      <c r="U97" s="139">
        <v>2013</v>
      </c>
      <c r="V97" s="1515" t="s">
        <v>218</v>
      </c>
      <c r="W97" s="1515"/>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515" t="s">
        <v>217</v>
      </c>
      <c r="Q106" s="1515"/>
      <c r="R106" s="1515"/>
      <c r="S106" s="1515"/>
      <c r="T106" s="140"/>
      <c r="U106" s="139">
        <v>2014</v>
      </c>
      <c r="V106" s="1515" t="s">
        <v>218</v>
      </c>
      <c r="W106" s="1515"/>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515" t="s">
        <v>217</v>
      </c>
      <c r="Q116" s="1515"/>
      <c r="R116" s="1515"/>
      <c r="S116" s="1515"/>
      <c r="T116" s="140"/>
      <c r="U116" s="139">
        <v>2015</v>
      </c>
      <c r="V116" s="1515" t="s">
        <v>218</v>
      </c>
      <c r="W116" s="1515"/>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515" t="s">
        <v>217</v>
      </c>
      <c r="Q126" s="1515"/>
      <c r="R126" s="1515"/>
      <c r="S126" s="1515"/>
      <c r="T126" s="140"/>
      <c r="U126" s="139">
        <v>2016</v>
      </c>
      <c r="V126" s="1515" t="s">
        <v>218</v>
      </c>
      <c r="W126" s="1515"/>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515" t="s">
        <v>217</v>
      </c>
      <c r="Q136" s="1515"/>
      <c r="R136" s="1515"/>
      <c r="S136" s="1515"/>
      <c r="T136" s="140"/>
      <c r="U136" s="139">
        <v>2017</v>
      </c>
      <c r="V136" s="1515" t="s">
        <v>218</v>
      </c>
      <c r="W136" s="1515"/>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60"/>
      <c r="AD145" s="960"/>
    </row>
    <row r="146" spans="1:34" ht="16.5" thickBot="1">
      <c r="A146" s="139">
        <v>2018</v>
      </c>
      <c r="B146" s="140"/>
      <c r="C146" s="140"/>
      <c r="D146" s="140"/>
      <c r="E146" s="140"/>
      <c r="F146" s="140"/>
      <c r="G146" s="140"/>
      <c r="H146" s="140"/>
      <c r="I146" s="140"/>
      <c r="J146" s="140"/>
      <c r="K146" s="140"/>
      <c r="L146" s="141" t="s">
        <v>216</v>
      </c>
      <c r="M146" s="140"/>
      <c r="N146" s="173"/>
      <c r="O146" s="139">
        <v>2018</v>
      </c>
      <c r="P146" s="1515" t="s">
        <v>217</v>
      </c>
      <c r="Q146" s="1515"/>
      <c r="R146" s="1515"/>
      <c r="S146" s="1515"/>
      <c r="T146" s="140"/>
      <c r="U146" s="139">
        <v>2018</v>
      </c>
      <c r="V146" s="1515" t="s">
        <v>218</v>
      </c>
      <c r="W146" s="1515"/>
      <c r="X146" s="140"/>
      <c r="Y146" s="225">
        <v>2018</v>
      </c>
      <c r="Z146" s="140"/>
      <c r="AA146" s="160"/>
      <c r="AB146" s="106"/>
      <c r="AC146" s="960"/>
      <c r="AD146" s="960"/>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515" t="s">
        <v>217</v>
      </c>
      <c r="Q156" s="1515"/>
      <c r="R156" s="1515"/>
      <c r="S156" s="1515"/>
      <c r="T156" s="140"/>
      <c r="U156" s="139">
        <v>2019</v>
      </c>
      <c r="V156" s="1515" t="s">
        <v>218</v>
      </c>
      <c r="W156" s="1515"/>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110">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515" t="s">
        <v>217</v>
      </c>
      <c r="Q166" s="1515"/>
      <c r="R166" s="1515"/>
      <c r="S166" s="1515"/>
      <c r="T166" s="140"/>
      <c r="U166" s="139">
        <v>2020</v>
      </c>
      <c r="V166" s="1515" t="s">
        <v>218</v>
      </c>
      <c r="W166" s="1515"/>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76">
        <v>12293.668</v>
      </c>
      <c r="C168" s="1176">
        <v>12396.350180400879</v>
      </c>
      <c r="D168" s="185">
        <v>12084.675366727655</v>
      </c>
      <c r="E168" s="185"/>
      <c r="F168" s="185"/>
      <c r="G168" s="185"/>
      <c r="H168" s="185"/>
      <c r="I168" s="185"/>
      <c r="J168" s="205"/>
      <c r="K168" s="185"/>
      <c r="L168" s="185"/>
      <c r="M168" s="186"/>
      <c r="N168" s="173"/>
      <c r="O168" s="158" t="s">
        <v>239</v>
      </c>
      <c r="P168" s="215"/>
      <c r="Q168" s="185"/>
      <c r="R168" s="185"/>
      <c r="S168" s="186"/>
      <c r="T168" s="140"/>
      <c r="U168" s="158" t="s">
        <v>239</v>
      </c>
      <c r="V168" s="215"/>
      <c r="W168" s="186"/>
      <c r="X168" s="140"/>
      <c r="Y168" s="158" t="s">
        <v>239</v>
      </c>
      <c r="Z168" s="1110"/>
      <c r="AA168" s="106"/>
      <c r="AB168"/>
      <c r="AC168" s="106"/>
      <c r="AD168" s="106"/>
      <c r="AE168" s="106"/>
      <c r="AF168" s="106"/>
      <c r="AG168" s="106"/>
      <c r="AH168" s="106"/>
    </row>
    <row r="169" spans="1:34">
      <c r="A169" s="188" t="s">
        <v>244</v>
      </c>
      <c r="B169" s="246">
        <v>12386.300999999999</v>
      </c>
      <c r="C169" s="246">
        <v>12278.283069066147</v>
      </c>
      <c r="D169" s="246">
        <v>11949.087602008787</v>
      </c>
      <c r="E169" s="189"/>
      <c r="F169" s="189"/>
      <c r="G169" s="189"/>
      <c r="H169" s="189"/>
      <c r="I169" s="189"/>
      <c r="J169" s="236"/>
      <c r="K169" s="189"/>
      <c r="L169" s="189"/>
      <c r="M169" s="191"/>
      <c r="N169" s="173"/>
      <c r="O169" s="152" t="s">
        <v>244</v>
      </c>
      <c r="P169" s="258"/>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77">
        <v>12953.451999999999</v>
      </c>
      <c r="C170" s="1177">
        <v>12955.442846668257</v>
      </c>
      <c r="D170" s="196">
        <v>12559.678894534463</v>
      </c>
      <c r="E170" s="196"/>
      <c r="F170" s="196"/>
      <c r="G170" s="196"/>
      <c r="H170" s="196"/>
      <c r="I170" s="196"/>
      <c r="J170" s="196"/>
      <c r="K170" s="196"/>
      <c r="L170" s="196"/>
      <c r="M170" s="165"/>
      <c r="N170" s="173"/>
      <c r="O170" s="152" t="s">
        <v>240</v>
      </c>
      <c r="P170" s="241"/>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77">
        <v>12820.403</v>
      </c>
      <c r="C171" s="1177">
        <v>12812.960174322563</v>
      </c>
      <c r="D171" s="196">
        <v>12404.011122590871</v>
      </c>
      <c r="E171" s="196"/>
      <c r="F171" s="196"/>
      <c r="G171" s="196"/>
      <c r="H171" s="196"/>
      <c r="I171" s="196"/>
      <c r="J171" s="196"/>
      <c r="K171" s="196"/>
      <c r="L171" s="196"/>
      <c r="M171" s="165"/>
      <c r="N171" s="173"/>
      <c r="O171" s="152" t="s">
        <v>241</v>
      </c>
      <c r="P171" s="241"/>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77"/>
      <c r="C172" s="1178"/>
      <c r="D172" s="196"/>
      <c r="E172" s="196"/>
      <c r="F172" s="196"/>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77">
        <v>10382.365</v>
      </c>
      <c r="C173" s="1177">
        <v>10554.510985315916</v>
      </c>
      <c r="D173" s="196">
        <v>10502.905064355715</v>
      </c>
      <c r="E173" s="196"/>
      <c r="F173" s="196"/>
      <c r="G173" s="196"/>
      <c r="H173" s="196"/>
      <c r="I173" s="196"/>
      <c r="J173" s="196"/>
      <c r="K173" s="196"/>
      <c r="L173" s="196"/>
      <c r="M173" s="165"/>
      <c r="N173" s="173"/>
      <c r="O173" s="152" t="s">
        <v>98</v>
      </c>
      <c r="P173" s="241"/>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79">
        <v>13188.183000000001</v>
      </c>
      <c r="C174" s="1179">
        <v>13234.41829236263</v>
      </c>
      <c r="D174" s="199">
        <v>12868.44290816252</v>
      </c>
      <c r="E174" s="199"/>
      <c r="F174" s="199"/>
      <c r="G174" s="199"/>
      <c r="H174" s="199"/>
      <c r="I174" s="199"/>
      <c r="J174" s="199"/>
      <c r="K174" s="199"/>
      <c r="L174" s="199"/>
      <c r="M174" s="166"/>
      <c r="N174" s="173"/>
      <c r="O174" s="147" t="s">
        <v>243</v>
      </c>
      <c r="P174" s="243"/>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11.847720947772212</v>
      </c>
      <c r="E338" s="321">
        <f t="shared" ref="E338:L344" si="80">E168/1000/1.02</f>
        <v>0</v>
      </c>
      <c r="F338" s="321">
        <f t="shared" si="80"/>
        <v>0</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0</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0</v>
      </c>
      <c r="F339" s="321">
        <f t="shared" si="80"/>
        <v>0</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0</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0</v>
      </c>
      <c r="F340" s="321">
        <f t="shared" si="80"/>
        <v>0</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0</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0</v>
      </c>
      <c r="F341" s="321">
        <f t="shared" si="80"/>
        <v>0</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0</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0</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10.296965749368349</v>
      </c>
      <c r="E343" s="321">
        <f t="shared" si="80"/>
        <v>0</v>
      </c>
      <c r="F343" s="321">
        <f t="shared" si="80"/>
        <v>0</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0</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0</v>
      </c>
      <c r="F344" s="321">
        <f t="shared" si="80"/>
        <v>0</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0</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6.1371194509460061</v>
      </c>
      <c r="E502" s="412">
        <f t="shared" si="179"/>
        <v>0</v>
      </c>
      <c r="F502" s="412">
        <f t="shared" si="179"/>
        <v>0</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0</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0</v>
      </c>
      <c r="F503" s="416">
        <f t="shared" si="181"/>
        <v>0</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0</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0</v>
      </c>
      <c r="F504" s="407">
        <f t="shared" si="183"/>
        <v>0</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0</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0</v>
      </c>
      <c r="F505" s="407">
        <f t="shared" si="183"/>
        <v>0</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0</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0</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5.0146223199423856</v>
      </c>
      <c r="E507" s="407">
        <f t="shared" si="187"/>
        <v>0</v>
      </c>
      <c r="F507" s="407">
        <f t="shared" si="187"/>
        <v>0</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0</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0</v>
      </c>
      <c r="F508" s="419">
        <f t="shared" si="189"/>
        <v>0</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0</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343</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C19" sqref="C19"/>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40" t="s">
        <v>88</v>
      </c>
      <c r="B1" s="1340"/>
      <c r="C1" s="1340"/>
      <c r="D1" s="1340"/>
      <c r="E1" s="1340"/>
      <c r="F1" s="1340"/>
      <c r="G1" s="1340"/>
      <c r="H1" s="1340"/>
      <c r="I1" s="1340"/>
      <c r="J1" s="1340"/>
      <c r="K1" s="1340"/>
      <c r="L1" s="135"/>
    </row>
    <row r="2" spans="1:12" s="106" customFormat="1" ht="27" thickBot="1">
      <c r="A2" s="1047"/>
      <c r="B2" s="1048"/>
      <c r="C2" s="1049"/>
      <c r="D2" s="1049"/>
      <c r="E2" s="1050" t="s">
        <v>8</v>
      </c>
      <c r="F2" s="1049"/>
      <c r="G2" s="1049"/>
      <c r="H2" s="1049"/>
      <c r="I2" s="1049"/>
      <c r="J2" s="1049"/>
      <c r="K2" s="1051"/>
      <c r="L2" s="5"/>
    </row>
    <row r="3" spans="1:12" s="106" customFormat="1" ht="39" customHeight="1" thickBot="1">
      <c r="A3" s="764"/>
      <c r="B3" s="1346" t="s">
        <v>99</v>
      </c>
      <c r="C3" s="1347"/>
      <c r="D3" s="1347"/>
      <c r="E3" s="1347"/>
      <c r="F3" s="1348"/>
      <c r="G3" s="1342" t="s">
        <v>71</v>
      </c>
      <c r="H3" s="1343"/>
      <c r="I3" s="1349" t="s">
        <v>313</v>
      </c>
      <c r="J3" s="1344" t="s">
        <v>72</v>
      </c>
      <c r="K3" s="1345"/>
      <c r="L3" s="5"/>
    </row>
    <row r="4" spans="1:12" s="106" customFormat="1" ht="31.5">
      <c r="A4" s="765" t="s">
        <v>73</v>
      </c>
      <c r="B4" s="1044" t="s">
        <v>74</v>
      </c>
      <c r="C4" s="131" t="s">
        <v>75</v>
      </c>
      <c r="D4" s="131" t="s">
        <v>76</v>
      </c>
      <c r="E4" s="629" t="s">
        <v>69</v>
      </c>
      <c r="F4" s="630" t="s">
        <v>77</v>
      </c>
      <c r="G4" s="1043" t="s">
        <v>78</v>
      </c>
      <c r="H4" s="632" t="s">
        <v>91</v>
      </c>
      <c r="I4" s="1350"/>
      <c r="J4" s="107" t="s">
        <v>70</v>
      </c>
      <c r="K4" s="631" t="s">
        <v>81</v>
      </c>
      <c r="L4" s="5"/>
    </row>
    <row r="5" spans="1:12" s="106" customFormat="1" ht="21" customHeight="1" thickBot="1">
      <c r="A5" s="766"/>
      <c r="B5" s="1135" t="s">
        <v>470</v>
      </c>
      <c r="C5" s="1136" t="s">
        <v>470</v>
      </c>
      <c r="D5" s="1136" t="s">
        <v>470</v>
      </c>
      <c r="E5" s="994" t="s">
        <v>126</v>
      </c>
      <c r="F5" s="995" t="s">
        <v>79</v>
      </c>
      <c r="G5" s="1137" t="s">
        <v>470</v>
      </c>
      <c r="H5" s="763" t="s">
        <v>90</v>
      </c>
      <c r="I5" s="859"/>
      <c r="J5" s="1136" t="s">
        <v>470</v>
      </c>
      <c r="K5" s="981" t="s">
        <v>80</v>
      </c>
      <c r="L5" s="5"/>
    </row>
    <row r="6" spans="1:12" s="106" customFormat="1" ht="28.5" customHeight="1" thickBot="1">
      <c r="A6" s="64" t="s">
        <v>22</v>
      </c>
      <c r="B6" s="746">
        <v>5.9268744958967297</v>
      </c>
      <c r="C6" s="747">
        <v>11441.842656171293</v>
      </c>
      <c r="D6" s="747">
        <v>11670.67950929472</v>
      </c>
      <c r="E6" s="988">
        <v>1.5564851160700175</v>
      </c>
      <c r="F6" s="996">
        <v>-5.4251554204990757</v>
      </c>
      <c r="G6" s="748">
        <v>324.46759712529951</v>
      </c>
      <c r="H6" s="988">
        <v>1.1083165752844457</v>
      </c>
      <c r="I6" s="748">
        <v>-15.282802435365747</v>
      </c>
      <c r="J6" s="749">
        <v>100</v>
      </c>
      <c r="K6" s="982" t="s">
        <v>23</v>
      </c>
    </row>
    <row r="7" spans="1:12" s="106" customFormat="1" ht="25.5" customHeight="1">
      <c r="A7" s="846" t="s">
        <v>103</v>
      </c>
      <c r="B7" s="922">
        <v>5.9686434881342239</v>
      </c>
      <c r="C7" s="923">
        <v>11073.55007074995</v>
      </c>
      <c r="D7" s="923">
        <v>11295.021072164949</v>
      </c>
      <c r="E7" s="997">
        <v>-3.599618488494269</v>
      </c>
      <c r="F7" s="998">
        <v>-9.7187229439582214</v>
      </c>
      <c r="G7" s="750">
        <v>215.56666666666666</v>
      </c>
      <c r="H7" s="989">
        <v>23.577183986751184</v>
      </c>
      <c r="I7" s="751">
        <v>-50</v>
      </c>
      <c r="J7" s="751">
        <v>9.3740235392146654E-2</v>
      </c>
      <c r="K7" s="983">
        <v>-6.5087965437289508E-2</v>
      </c>
    </row>
    <row r="8" spans="1:12" s="106" customFormat="1" ht="24" customHeight="1">
      <c r="A8" s="847" t="s">
        <v>104</v>
      </c>
      <c r="B8" s="924">
        <v>6.4035416953193041</v>
      </c>
      <c r="C8" s="752">
        <v>12014.149522175054</v>
      </c>
      <c r="D8" s="752">
        <v>12254.432512618556</v>
      </c>
      <c r="E8" s="999">
        <v>0.9737515041853072</v>
      </c>
      <c r="F8" s="753">
        <v>-5.3648072220232459</v>
      </c>
      <c r="G8" s="754">
        <v>356.27080253431893</v>
      </c>
      <c r="H8" s="990">
        <v>1.922216121183012</v>
      </c>
      <c r="I8" s="755">
        <v>-16.508706193519949</v>
      </c>
      <c r="J8" s="755">
        <v>39.4542235183835</v>
      </c>
      <c r="K8" s="984">
        <v>-0.57930687956937987</v>
      </c>
    </row>
    <row r="9" spans="1:12" s="106" customFormat="1" ht="24" customHeight="1">
      <c r="A9" s="847" t="s">
        <v>105</v>
      </c>
      <c r="B9" s="924">
        <v>6.3682760378642245</v>
      </c>
      <c r="C9" s="752">
        <v>11947.985061658957</v>
      </c>
      <c r="D9" s="752">
        <v>12186.944762892137</v>
      </c>
      <c r="E9" s="999">
        <v>1.8886051692800419</v>
      </c>
      <c r="F9" s="753">
        <v>-3.8107779448947361</v>
      </c>
      <c r="G9" s="756">
        <v>381.46700819672134</v>
      </c>
      <c r="H9" s="991">
        <v>0.85564371488810342</v>
      </c>
      <c r="I9" s="757">
        <v>-13.398402839396628</v>
      </c>
      <c r="J9" s="757">
        <v>10.165607749192793</v>
      </c>
      <c r="K9" s="985">
        <v>0.22119761948309424</v>
      </c>
    </row>
    <row r="10" spans="1:12" s="106" customFormat="1" ht="24" customHeight="1">
      <c r="A10" s="847" t="s">
        <v>106</v>
      </c>
      <c r="B10" s="1045" t="s">
        <v>100</v>
      </c>
      <c r="C10" s="834" t="s">
        <v>100</v>
      </c>
      <c r="D10" s="834" t="s">
        <v>100</v>
      </c>
      <c r="E10" s="992" t="s">
        <v>100</v>
      </c>
      <c r="F10" s="1046" t="s">
        <v>100</v>
      </c>
      <c r="G10" s="921" t="s">
        <v>100</v>
      </c>
      <c r="H10" s="992" t="s">
        <v>100</v>
      </c>
      <c r="I10" s="758" t="s">
        <v>100</v>
      </c>
      <c r="J10" s="827" t="s">
        <v>100</v>
      </c>
      <c r="K10" s="986" t="s">
        <v>100</v>
      </c>
    </row>
    <row r="11" spans="1:12" s="106" customFormat="1" ht="24" customHeight="1">
      <c r="A11" s="847" t="s">
        <v>98</v>
      </c>
      <c r="B11" s="924">
        <v>4.7277054333889836</v>
      </c>
      <c r="C11" s="752">
        <v>9707.8140315995552</v>
      </c>
      <c r="D11" s="752">
        <v>9901.9703122315459</v>
      </c>
      <c r="E11" s="999">
        <v>0.13564553082705011</v>
      </c>
      <c r="F11" s="753">
        <v>-8.1494396538599414</v>
      </c>
      <c r="G11" s="756">
        <v>285.39207467418106</v>
      </c>
      <c r="H11" s="991">
        <v>0.18575805417519956</v>
      </c>
      <c r="I11" s="757">
        <v>-21.379119357518693</v>
      </c>
      <c r="J11" s="757">
        <v>29.569836475367151</v>
      </c>
      <c r="K11" s="985">
        <v>-2.2928653688047369</v>
      </c>
    </row>
    <row r="12" spans="1:12" s="106" customFormat="1" ht="24" customHeight="1" thickBot="1">
      <c r="A12" s="848" t="s">
        <v>107</v>
      </c>
      <c r="B12" s="925">
        <v>6.3233338535522012</v>
      </c>
      <c r="C12" s="759">
        <v>12207.208211490737</v>
      </c>
      <c r="D12" s="759">
        <v>12451.352375720551</v>
      </c>
      <c r="E12" s="1000">
        <v>1.9696975997668866</v>
      </c>
      <c r="F12" s="760">
        <v>-6.0771576353065173</v>
      </c>
      <c r="G12" s="761">
        <v>292.19688285570635</v>
      </c>
      <c r="H12" s="993">
        <v>0.53301188971299862</v>
      </c>
      <c r="I12" s="762">
        <v>-2.5</v>
      </c>
      <c r="J12" s="762">
        <v>20.716592021664411</v>
      </c>
      <c r="K12" s="987">
        <v>2.7160625943283137</v>
      </c>
    </row>
    <row r="13" spans="1:12" s="106" customFormat="1" ht="15">
      <c r="A13" s="919"/>
      <c r="B13" s="920"/>
    </row>
    <row r="14" spans="1:12" s="106" customFormat="1" ht="46.5" customHeight="1">
      <c r="A14" s="1341" t="s">
        <v>426</v>
      </c>
      <c r="B14" s="1341"/>
      <c r="C14" s="1341"/>
      <c r="D14" s="1341"/>
      <c r="E14" s="1341"/>
      <c r="F14" s="1341"/>
      <c r="G14" s="1341"/>
      <c r="H14" s="1341"/>
      <c r="I14" s="1341"/>
      <c r="J14" s="1341"/>
      <c r="K14" s="1341"/>
    </row>
    <row r="15" spans="1:12" s="106" customFormat="1" ht="33.75" customHeight="1">
      <c r="A15" s="1341" t="s">
        <v>339</v>
      </c>
      <c r="B15" s="1341"/>
      <c r="C15" s="1341"/>
      <c r="D15" s="1341"/>
      <c r="E15" s="1341"/>
      <c r="F15" s="1341"/>
      <c r="G15" s="1341"/>
      <c r="H15" s="1341"/>
      <c r="I15" s="1341"/>
      <c r="J15" s="1341"/>
      <c r="K15" s="1341"/>
    </row>
    <row r="16" spans="1:12" s="106" customFormat="1">
      <c r="A16" s="1341" t="s">
        <v>169</v>
      </c>
      <c r="B16" s="1341"/>
      <c r="C16" s="1341"/>
      <c r="D16" s="1341"/>
      <c r="E16" s="1341"/>
      <c r="F16" s="1341"/>
      <c r="G16" s="1341"/>
      <c r="H16" s="1341"/>
      <c r="I16" s="1341"/>
      <c r="J16" s="1341"/>
      <c r="K16" s="1341"/>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B46" sqref="B46"/>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14" t="s">
        <v>430</v>
      </c>
      <c r="B4" s="1514"/>
      <c r="C4" s="1514"/>
      <c r="D4" s="1514"/>
      <c r="E4" s="1514"/>
      <c r="F4" s="1514"/>
      <c r="G4" s="1514"/>
      <c r="H4" s="1514"/>
      <c r="I4" s="1514"/>
      <c r="J4" s="1514"/>
      <c r="K4" s="1514"/>
      <c r="L4" s="1514"/>
      <c r="M4" s="1514"/>
      <c r="N4" s="1514"/>
    </row>
    <row r="6" spans="1:14" ht="16.5" thickBot="1">
      <c r="C6" s="1062"/>
      <c r="E6" s="1063"/>
      <c r="F6" s="1064"/>
    </row>
    <row r="7" spans="1:14" ht="15.75" thickBot="1">
      <c r="A7" s="1065" t="s">
        <v>358</v>
      </c>
      <c r="B7" s="1066" t="s">
        <v>359</v>
      </c>
      <c r="C7" s="1067" t="s">
        <v>360</v>
      </c>
      <c r="D7" s="1067" t="s">
        <v>361</v>
      </c>
      <c r="E7" s="1067" t="s">
        <v>362</v>
      </c>
      <c r="F7" s="1067" t="s">
        <v>363</v>
      </c>
      <c r="G7" s="1067" t="s">
        <v>364</v>
      </c>
      <c r="H7" s="1067" t="s">
        <v>365</v>
      </c>
      <c r="I7" s="1067" t="s">
        <v>366</v>
      </c>
      <c r="J7" s="1067" t="s">
        <v>367</v>
      </c>
      <c r="K7" s="1067" t="s">
        <v>368</v>
      </c>
      <c r="L7" s="1067" t="s">
        <v>369</v>
      </c>
      <c r="M7" s="1068" t="s">
        <v>370</v>
      </c>
    </row>
    <row r="8" spans="1:14" ht="15.75">
      <c r="A8" s="1069" t="s">
        <v>371</v>
      </c>
      <c r="B8" s="1070"/>
      <c r="C8" s="1070"/>
      <c r="D8" s="1070"/>
      <c r="E8" s="1070"/>
      <c r="F8" s="1070"/>
      <c r="G8" s="1070"/>
      <c r="H8" s="1070"/>
      <c r="I8" s="1070"/>
      <c r="J8" s="1070"/>
      <c r="K8" s="1070"/>
      <c r="L8" s="1070"/>
      <c r="M8" s="1071"/>
    </row>
    <row r="9" spans="1:14" ht="15.75">
      <c r="A9" s="1072" t="s">
        <v>372</v>
      </c>
      <c r="B9" s="1162">
        <v>10065.14920330695</v>
      </c>
      <c r="C9" s="1163">
        <v>10080.396827870052</v>
      </c>
      <c r="D9" s="1163">
        <v>10168.392423032492</v>
      </c>
      <c r="E9" s="1163">
        <v>10383.660897394942</v>
      </c>
      <c r="F9" s="1163">
        <v>10601.02602540495</v>
      </c>
      <c r="G9" s="1163">
        <v>10681.538024962125</v>
      </c>
      <c r="H9" s="1163">
        <v>10293.315596828763</v>
      </c>
      <c r="I9" s="1163">
        <v>10595.183348072431</v>
      </c>
      <c r="J9" s="1163">
        <v>10984.585741483217</v>
      </c>
      <c r="K9" s="1163">
        <v>10966.946248088372</v>
      </c>
      <c r="L9" s="1163">
        <v>11097.939953548594</v>
      </c>
      <c r="M9" s="1164">
        <v>11146.365363995808</v>
      </c>
    </row>
    <row r="10" spans="1:14" ht="15.75">
      <c r="A10" s="1072" t="s">
        <v>373</v>
      </c>
      <c r="B10" s="1165">
        <v>11132.805994345952</v>
      </c>
      <c r="C10" s="1166">
        <v>11233.336791819034</v>
      </c>
      <c r="D10" s="1166">
        <v>11549.323679081062</v>
      </c>
      <c r="E10" s="1166">
        <v>11779.076383839585</v>
      </c>
      <c r="F10" s="1166">
        <v>11597.36140191531</v>
      </c>
      <c r="G10" s="1166">
        <v>11706.808799822491</v>
      </c>
      <c r="H10" s="1166">
        <v>11199.573228816986</v>
      </c>
      <c r="I10" s="1166">
        <v>11073.620546924885</v>
      </c>
      <c r="J10" s="1166">
        <v>10919.998910676999</v>
      </c>
      <c r="K10" s="1166">
        <v>11083.771594849599</v>
      </c>
      <c r="L10" s="1166">
        <v>10697.446356089269</v>
      </c>
      <c r="M10" s="1167">
        <v>10922.845842494447</v>
      </c>
    </row>
    <row r="11" spans="1:14" ht="15.75">
      <c r="A11" s="1122" t="s">
        <v>374</v>
      </c>
      <c r="B11" s="1168">
        <v>10779.101139240223</v>
      </c>
      <c r="C11" s="1169">
        <v>10525.243839466166</v>
      </c>
      <c r="D11" s="1169">
        <v>10838.862022210526</v>
      </c>
      <c r="E11" s="1169">
        <v>10900.833594134192</v>
      </c>
      <c r="F11" s="1169">
        <v>10972.865021548203</v>
      </c>
      <c r="G11" s="1169">
        <v>10778.598012388826</v>
      </c>
      <c r="H11" s="1169">
        <v>10178.357608292003</v>
      </c>
      <c r="I11" s="1169">
        <v>10258.950000000001</v>
      </c>
      <c r="J11" s="1169">
        <v>10307.35</v>
      </c>
      <c r="K11" s="1169">
        <v>10339.77</v>
      </c>
      <c r="L11" s="1169">
        <v>10345.82</v>
      </c>
      <c r="M11" s="1170">
        <v>10371.826999999999</v>
      </c>
    </row>
    <row r="12" spans="1:14" ht="16.5" thickBot="1">
      <c r="A12" s="1073">
        <v>2020</v>
      </c>
      <c r="B12" s="1171">
        <v>10388.681</v>
      </c>
      <c r="C12" s="1172">
        <v>10670.97</v>
      </c>
      <c r="D12" s="1172">
        <v>10665.460999999999</v>
      </c>
      <c r="E12" s="1172"/>
      <c r="F12" s="1172"/>
      <c r="G12" s="1172"/>
      <c r="H12" s="1172"/>
      <c r="I12" s="1172"/>
      <c r="J12" s="1173"/>
      <c r="K12" s="1172"/>
      <c r="L12" s="1172"/>
      <c r="M12" s="1174"/>
    </row>
    <row r="13" spans="1:14" ht="15.75">
      <c r="A13" s="1069" t="s">
        <v>375</v>
      </c>
      <c r="B13" s="1070"/>
      <c r="C13" s="1070"/>
      <c r="D13" s="1070"/>
      <c r="E13" s="1070"/>
      <c r="F13" s="1070"/>
      <c r="G13" s="1070"/>
      <c r="H13" s="1070"/>
      <c r="I13" s="1070"/>
      <c r="J13" s="1070"/>
      <c r="K13" s="1070"/>
      <c r="L13" s="1070"/>
      <c r="M13" s="1071"/>
    </row>
    <row r="14" spans="1:14" ht="15.75">
      <c r="A14" s="1072" t="s">
        <v>372</v>
      </c>
      <c r="B14" s="1162">
        <v>13077.710337994744</v>
      </c>
      <c r="C14" s="1163">
        <v>12903.073525758837</v>
      </c>
      <c r="D14" s="1163">
        <v>12698.931145933877</v>
      </c>
      <c r="E14" s="1163">
        <v>12657.588856436963</v>
      </c>
      <c r="F14" s="1163">
        <v>12717.112689021023</v>
      </c>
      <c r="G14" s="1163">
        <v>12734.575070390658</v>
      </c>
      <c r="H14" s="1163">
        <v>12584.73701594032</v>
      </c>
      <c r="I14" s="1163">
        <v>12999.206672696655</v>
      </c>
      <c r="J14" s="1163">
        <v>13326.129323653522</v>
      </c>
      <c r="K14" s="1163">
        <v>13558.078274143218</v>
      </c>
      <c r="L14" s="1163">
        <v>13767.296305638371</v>
      </c>
      <c r="M14" s="1164">
        <v>13967.765524559227</v>
      </c>
    </row>
    <row r="15" spans="1:14" ht="15.75">
      <c r="A15" s="1072" t="s">
        <v>373</v>
      </c>
      <c r="B15" s="1165">
        <v>13863.291293383541</v>
      </c>
      <c r="C15" s="1166">
        <v>13743.276622380532</v>
      </c>
      <c r="D15" s="1166">
        <v>13723.137993721932</v>
      </c>
      <c r="E15" s="1166">
        <v>13676.483392698095</v>
      </c>
      <c r="F15" s="1166">
        <v>13897.183799781353</v>
      </c>
      <c r="G15" s="1166">
        <v>13819.293352302531</v>
      </c>
      <c r="H15" s="1166">
        <v>13646.185847959312</v>
      </c>
      <c r="I15" s="1166">
        <v>13665.272297680553</v>
      </c>
      <c r="J15" s="1166">
        <v>13574.108658165709</v>
      </c>
      <c r="K15" s="1166">
        <v>13788.120289112323</v>
      </c>
      <c r="L15" s="1166">
        <v>13662.087019707555</v>
      </c>
      <c r="M15" s="1167">
        <v>13626.144742652335</v>
      </c>
    </row>
    <row r="16" spans="1:14" ht="15.75">
      <c r="A16" s="1122" t="s">
        <v>374</v>
      </c>
      <c r="B16" s="1168">
        <v>13645.090499529209</v>
      </c>
      <c r="C16" s="1169">
        <v>13282.733991297373</v>
      </c>
      <c r="D16" s="1169">
        <v>13143.170864206666</v>
      </c>
      <c r="E16" s="1169">
        <v>12928.022364758031</v>
      </c>
      <c r="F16" s="1169">
        <v>12944.684877391548</v>
      </c>
      <c r="G16" s="1169">
        <v>12448.358236205486</v>
      </c>
      <c r="H16" s="1169">
        <v>12124.260986050436</v>
      </c>
      <c r="I16" s="1169">
        <v>12505.99</v>
      </c>
      <c r="J16" s="1169">
        <v>12412.7</v>
      </c>
      <c r="K16" s="1169">
        <v>12447.57</v>
      </c>
      <c r="L16" s="1169">
        <v>12852.25</v>
      </c>
      <c r="M16" s="1170">
        <v>12965.558000000001</v>
      </c>
    </row>
    <row r="17" spans="1:14" ht="16.5" thickBot="1">
      <c r="A17" s="1073">
        <v>2020</v>
      </c>
      <c r="B17" s="1171">
        <v>12890.187</v>
      </c>
      <c r="C17" s="1172">
        <v>12798.79</v>
      </c>
      <c r="D17" s="1172">
        <v>12923.992</v>
      </c>
      <c r="E17" s="1172"/>
      <c r="F17" s="1172"/>
      <c r="G17" s="1172"/>
      <c r="H17" s="1172"/>
      <c r="I17" s="1172"/>
      <c r="J17" s="1173"/>
      <c r="K17" s="1172"/>
      <c r="L17" s="1172"/>
      <c r="M17" s="1174"/>
    </row>
    <row r="20" spans="1:14" ht="15.75">
      <c r="A20" s="1514" t="s">
        <v>431</v>
      </c>
      <c r="B20" s="1514"/>
      <c r="C20" s="1514"/>
      <c r="D20" s="1514"/>
      <c r="E20" s="1514"/>
      <c r="F20" s="1514"/>
      <c r="G20" s="1514"/>
      <c r="H20" s="1514"/>
      <c r="I20" s="1514"/>
      <c r="J20" s="1514"/>
      <c r="K20" s="1514"/>
      <c r="L20" s="1514"/>
      <c r="M20" s="1514"/>
      <c r="N20" s="1514"/>
    </row>
    <row r="21" spans="1:14" ht="13.5" thickBot="1"/>
    <row r="22" spans="1:14" ht="15.75" thickBot="1">
      <c r="A22" s="1065" t="s">
        <v>358</v>
      </c>
      <c r="B22" s="1066" t="s">
        <v>359</v>
      </c>
      <c r="C22" s="1067" t="s">
        <v>360</v>
      </c>
      <c r="D22" s="1067" t="s">
        <v>361</v>
      </c>
      <c r="E22" s="1067" t="s">
        <v>362</v>
      </c>
      <c r="F22" s="1067" t="s">
        <v>363</v>
      </c>
      <c r="G22" s="1067" t="s">
        <v>364</v>
      </c>
      <c r="H22" s="1067" t="s">
        <v>365</v>
      </c>
      <c r="I22" s="1067" t="s">
        <v>366</v>
      </c>
      <c r="J22" s="1067" t="s">
        <v>367</v>
      </c>
      <c r="K22" s="1067" t="s">
        <v>368</v>
      </c>
      <c r="L22" s="1067" t="s">
        <v>369</v>
      </c>
      <c r="M22" s="1068" t="s">
        <v>370</v>
      </c>
    </row>
    <row r="23" spans="1:14" ht="16.5" thickBot="1">
      <c r="A23" s="1076" t="s">
        <v>376</v>
      </c>
      <c r="B23" s="1077"/>
      <c r="C23" s="1077"/>
      <c r="D23" s="1077"/>
      <c r="E23" s="1077"/>
      <c r="F23" s="1077"/>
      <c r="G23" s="1077"/>
      <c r="H23" s="1077"/>
      <c r="I23" s="1077"/>
      <c r="J23" s="1077"/>
      <c r="K23" s="1077"/>
      <c r="L23" s="1077"/>
      <c r="M23" s="1078"/>
    </row>
    <row r="24" spans="1:14" ht="15.75">
      <c r="A24" s="1075" t="s">
        <v>372</v>
      </c>
      <c r="B24" s="1162">
        <v>27851.705456255884</v>
      </c>
      <c r="C24" s="1163">
        <v>27123.64730249999</v>
      </c>
      <c r="D24" s="1163">
        <v>26582.674622279141</v>
      </c>
      <c r="E24" s="1163">
        <v>27784.630848493467</v>
      </c>
      <c r="F24" s="1163">
        <v>29598.213320045077</v>
      </c>
      <c r="G24" s="1163">
        <v>28787.621133339711</v>
      </c>
      <c r="H24" s="1163">
        <v>29300.536472176766</v>
      </c>
      <c r="I24" s="1163">
        <v>30504.441266437731</v>
      </c>
      <c r="J24" s="1163">
        <v>30498.821648031102</v>
      </c>
      <c r="K24" s="1163">
        <v>28648.548081830173</v>
      </c>
      <c r="L24" s="1163">
        <v>27467.131642772347</v>
      </c>
      <c r="M24" s="1164">
        <v>27778.199839529283</v>
      </c>
    </row>
    <row r="25" spans="1:14" ht="15.75">
      <c r="A25" s="1072" t="s">
        <v>373</v>
      </c>
      <c r="B25" s="1165">
        <v>25833.94075375775</v>
      </c>
      <c r="C25" s="1166">
        <v>25340.374581887783</v>
      </c>
      <c r="D25" s="1166">
        <v>26641.953903275295</v>
      </c>
      <c r="E25" s="1166">
        <v>26658.495362448899</v>
      </c>
      <c r="F25" s="1166">
        <v>28853.883794903919</v>
      </c>
      <c r="G25" s="1166">
        <v>29543.034993483714</v>
      </c>
      <c r="H25" s="1166">
        <v>28801.681986809574</v>
      </c>
      <c r="I25" s="1166">
        <v>28392.787205244891</v>
      </c>
      <c r="J25" s="1166">
        <v>28466.022011387158</v>
      </c>
      <c r="K25" s="1166">
        <v>27616.704977122507</v>
      </c>
      <c r="L25" s="1166">
        <v>26839.808929233062</v>
      </c>
      <c r="M25" s="1167">
        <v>27141.214844955597</v>
      </c>
    </row>
    <row r="26" spans="1:14" ht="15.75">
      <c r="A26" s="1122" t="s">
        <v>374</v>
      </c>
      <c r="B26" s="1168">
        <v>25776.336953005964</v>
      </c>
      <c r="C26" s="1169">
        <v>23649.071175292673</v>
      </c>
      <c r="D26" s="1169">
        <v>24244.69587026758</v>
      </c>
      <c r="E26" s="1169">
        <v>25502.655897270379</v>
      </c>
      <c r="F26" s="1169">
        <v>25923.582065295945</v>
      </c>
      <c r="G26" s="1169">
        <v>27055.720758505297</v>
      </c>
      <c r="H26" s="1169">
        <v>29655.713761194031</v>
      </c>
      <c r="I26" s="1169">
        <v>30642.32</v>
      </c>
      <c r="J26" s="1169">
        <v>30399.279999999999</v>
      </c>
      <c r="K26" s="1169">
        <v>31237.96</v>
      </c>
      <c r="L26" s="1169">
        <v>24570.28</v>
      </c>
      <c r="M26" s="1170">
        <v>24086.651999999998</v>
      </c>
    </row>
    <row r="27" spans="1:14" ht="16.5" thickBot="1">
      <c r="A27" s="1073">
        <v>2020</v>
      </c>
      <c r="B27" s="1171">
        <v>24209.279999999999</v>
      </c>
      <c r="C27" s="1172">
        <v>23642.53</v>
      </c>
      <c r="D27" s="1172">
        <v>20911.437000000002</v>
      </c>
      <c r="E27" s="1172"/>
      <c r="F27" s="1172"/>
      <c r="G27" s="1172"/>
      <c r="H27" s="1172"/>
      <c r="I27" s="1172"/>
      <c r="J27" s="1173"/>
      <c r="K27" s="1172"/>
      <c r="L27" s="1172"/>
      <c r="M27" s="1174"/>
    </row>
    <row r="28" spans="1:14" ht="15.75">
      <c r="A28" s="1069" t="s">
        <v>379</v>
      </c>
      <c r="B28" s="1070"/>
      <c r="C28" s="1070"/>
      <c r="D28" s="1070"/>
      <c r="E28" s="1070"/>
      <c r="F28" s="1070"/>
      <c r="G28" s="1070"/>
      <c r="H28" s="1070"/>
      <c r="I28" s="1070"/>
      <c r="J28" s="1070"/>
      <c r="K28" s="1070"/>
      <c r="L28" s="1070"/>
      <c r="M28" s="1071"/>
    </row>
    <row r="29" spans="1:14" ht="15.75">
      <c r="A29" s="1072" t="s">
        <v>372</v>
      </c>
      <c r="B29" s="1162">
        <v>21663.966949699432</v>
      </c>
      <c r="C29" s="1163">
        <v>21525.397673001702</v>
      </c>
      <c r="D29" s="1163">
        <v>21115.733438107225</v>
      </c>
      <c r="E29" s="1163">
        <v>21302.128362253105</v>
      </c>
      <c r="F29" s="1163">
        <v>21200.291742224468</v>
      </c>
      <c r="G29" s="1163">
        <v>20822.118697379927</v>
      </c>
      <c r="H29" s="1163">
        <v>20206.889065246851</v>
      </c>
      <c r="I29" s="1163">
        <v>20948.119652057965</v>
      </c>
      <c r="J29" s="1163">
        <v>21116.098043152244</v>
      </c>
      <c r="K29" s="1163">
        <v>21873.281641223013</v>
      </c>
      <c r="L29" s="1163">
        <v>21354.087891290288</v>
      </c>
      <c r="M29" s="1164">
        <v>22297.314513329471</v>
      </c>
    </row>
    <row r="30" spans="1:14" ht="15.75">
      <c r="A30" s="1072" t="s">
        <v>373</v>
      </c>
      <c r="B30" s="1165">
        <v>21402.312901691836</v>
      </c>
      <c r="C30" s="1166">
        <v>21211.519078437537</v>
      </c>
      <c r="D30" s="1166">
        <v>21982.387355191033</v>
      </c>
      <c r="E30" s="1166">
        <v>21460.556994517105</v>
      </c>
      <c r="F30" s="1166">
        <v>22185.677427629282</v>
      </c>
      <c r="G30" s="1166">
        <v>21834.028071648627</v>
      </c>
      <c r="H30" s="1166">
        <v>21564.632920196203</v>
      </c>
      <c r="I30" s="1166">
        <v>21295.617981644409</v>
      </c>
      <c r="J30" s="1166">
        <v>20755.561440894948</v>
      </c>
      <c r="K30" s="1166">
        <v>20670.700563797891</v>
      </c>
      <c r="L30" s="1166">
        <v>21400.192230924309</v>
      </c>
      <c r="M30" s="1167">
        <v>22220.298261284093</v>
      </c>
    </row>
    <row r="31" spans="1:14" ht="15.75">
      <c r="A31" s="1122" t="s">
        <v>374</v>
      </c>
      <c r="B31" s="1168">
        <v>21710.465139517379</v>
      </c>
      <c r="C31" s="1169">
        <v>21462.727974698573</v>
      </c>
      <c r="D31" s="1169">
        <v>21517.060154219016</v>
      </c>
      <c r="E31" s="1169">
        <v>21946.164324302244</v>
      </c>
      <c r="F31" s="1169">
        <v>21378.921701744526</v>
      </c>
      <c r="G31" s="1169">
        <v>21331.314775808616</v>
      </c>
      <c r="H31" s="1169">
        <v>20629.234211361087</v>
      </c>
      <c r="I31" s="1169">
        <v>22365.58</v>
      </c>
      <c r="J31" s="1169">
        <v>22334.37</v>
      </c>
      <c r="K31" s="1169">
        <v>21397.7</v>
      </c>
      <c r="L31" s="1169">
        <v>21495.15</v>
      </c>
      <c r="M31" s="1170">
        <v>21850.143</v>
      </c>
    </row>
    <row r="32" spans="1:14" ht="16.5" thickBot="1">
      <c r="A32" s="1073">
        <v>2020</v>
      </c>
      <c r="B32" s="1171">
        <v>21970.524000000001</v>
      </c>
      <c r="C32" s="1172">
        <v>22113.47</v>
      </c>
      <c r="D32" s="1172">
        <v>22176.83</v>
      </c>
      <c r="E32" s="1172"/>
      <c r="F32" s="1172"/>
      <c r="G32" s="1172"/>
      <c r="H32" s="1172"/>
      <c r="I32" s="1172"/>
      <c r="J32" s="1173"/>
      <c r="K32" s="1172"/>
      <c r="L32" s="1172"/>
      <c r="M32" s="1174"/>
    </row>
    <row r="44" spans="19:19">
      <c r="S44" s="106" t="s">
        <v>377</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K50" sqref="K50"/>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62"/>
    </row>
    <row r="44" spans="1:7">
      <c r="A44" s="962" t="s">
        <v>354</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sqref="A1:J1"/>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51" t="s">
        <v>87</v>
      </c>
      <c r="B1" s="1351"/>
      <c r="C1" s="1351"/>
      <c r="D1" s="1351"/>
      <c r="E1" s="1351"/>
      <c r="F1" s="1351"/>
      <c r="G1" s="1351"/>
      <c r="H1" s="1351"/>
      <c r="I1" s="1351"/>
      <c r="J1" s="1351"/>
      <c r="K1" s="130"/>
    </row>
    <row r="2" spans="1:11" ht="19.5" thickBot="1">
      <c r="A2" s="1365" t="s">
        <v>340</v>
      </c>
      <c r="B2" s="1366"/>
      <c r="C2" s="1366"/>
      <c r="D2" s="1366"/>
      <c r="E2" s="1366"/>
      <c r="F2" s="1366"/>
      <c r="G2" s="1366"/>
      <c r="H2" s="1366"/>
      <c r="I2" s="1366"/>
      <c r="J2" s="1367"/>
    </row>
    <row r="3" spans="1:11" ht="26.25" thickBot="1">
      <c r="A3" s="726"/>
      <c r="B3" s="821"/>
      <c r="C3" s="822" t="s">
        <v>82</v>
      </c>
      <c r="D3" s="132"/>
      <c r="E3" s="767"/>
      <c r="F3" s="768" t="s">
        <v>326</v>
      </c>
      <c r="G3" s="769" t="s">
        <v>327</v>
      </c>
      <c r="H3" s="770" t="s">
        <v>91</v>
      </c>
      <c r="I3" s="768" t="s">
        <v>328</v>
      </c>
      <c r="J3" s="769" t="s">
        <v>329</v>
      </c>
    </row>
    <row r="4" spans="1:11" ht="27">
      <c r="A4" s="727" t="s">
        <v>73</v>
      </c>
      <c r="B4" s="771" t="s">
        <v>83</v>
      </c>
      <c r="C4" s="772" t="s">
        <v>84</v>
      </c>
      <c r="D4" s="926" t="s">
        <v>85</v>
      </c>
      <c r="E4" s="773" t="s">
        <v>92</v>
      </c>
      <c r="F4" s="774" t="s">
        <v>78</v>
      </c>
      <c r="G4" s="775" t="s">
        <v>69</v>
      </c>
      <c r="H4" s="776" t="s">
        <v>93</v>
      </c>
      <c r="I4" s="133" t="s">
        <v>70</v>
      </c>
      <c r="J4" s="777" t="s">
        <v>92</v>
      </c>
    </row>
    <row r="5" spans="1:11" ht="14.25" thickBot="1">
      <c r="A5" s="134"/>
      <c r="B5" s="893" t="s">
        <v>470</v>
      </c>
      <c r="C5" s="893" t="s">
        <v>470</v>
      </c>
      <c r="D5" s="893" t="s">
        <v>470</v>
      </c>
      <c r="E5" s="778" t="s">
        <v>70</v>
      </c>
      <c r="F5" s="893" t="s">
        <v>470</v>
      </c>
      <c r="G5" s="779" t="s">
        <v>94</v>
      </c>
      <c r="H5" s="780" t="s">
        <v>90</v>
      </c>
      <c r="I5" s="893" t="s">
        <v>470</v>
      </c>
      <c r="J5" s="781" t="s">
        <v>80</v>
      </c>
    </row>
    <row r="6" spans="1:11" ht="16.5" thickBot="1">
      <c r="A6" s="1079" t="s">
        <v>333</v>
      </c>
      <c r="B6" s="1080"/>
      <c r="C6" s="1080"/>
      <c r="D6" s="1080"/>
      <c r="E6" s="1080"/>
      <c r="F6" s="1080"/>
      <c r="G6" s="1080"/>
      <c r="H6" s="1080"/>
      <c r="I6" s="782"/>
      <c r="J6" s="783"/>
    </row>
    <row r="7" spans="1:11" ht="15.75" thickBot="1">
      <c r="A7" s="784" t="s">
        <v>22</v>
      </c>
      <c r="B7" s="785">
        <v>6.0163655155512865</v>
      </c>
      <c r="C7" s="786">
        <v>11614.605242377</v>
      </c>
      <c r="D7" s="787">
        <v>11846.89734722454</v>
      </c>
      <c r="E7" s="788">
        <v>1.1914686699486154</v>
      </c>
      <c r="F7" s="789">
        <v>327.22022997466382</v>
      </c>
      <c r="G7" s="788">
        <v>1.0699814110671579</v>
      </c>
      <c r="H7" s="788">
        <v>-18.387148083346588</v>
      </c>
      <c r="I7" s="788">
        <v>100</v>
      </c>
      <c r="J7" s="790" t="s">
        <v>23</v>
      </c>
    </row>
    <row r="8" spans="1:11" ht="15">
      <c r="A8" s="791" t="s">
        <v>103</v>
      </c>
      <c r="B8" s="792">
        <v>6.2740854407183431</v>
      </c>
      <c r="C8" s="793">
        <v>11640.232728605461</v>
      </c>
      <c r="D8" s="794">
        <v>11873.037383177571</v>
      </c>
      <c r="E8" s="795">
        <v>-1.2585610166907062</v>
      </c>
      <c r="F8" s="796">
        <v>267.5</v>
      </c>
      <c r="G8" s="797">
        <v>82.087129542360486</v>
      </c>
      <c r="H8" s="797">
        <v>-69.230769230769226</v>
      </c>
      <c r="I8" s="797">
        <v>7.7957513155330338E-2</v>
      </c>
      <c r="J8" s="798">
        <v>-0.12881837359510709</v>
      </c>
    </row>
    <row r="9" spans="1:11" ht="15">
      <c r="A9" s="799" t="s">
        <v>104</v>
      </c>
      <c r="B9" s="800">
        <v>6.457137594888211</v>
      </c>
      <c r="C9" s="801">
        <v>12114.704680840921</v>
      </c>
      <c r="D9" s="802">
        <v>12356.998774457739</v>
      </c>
      <c r="E9" s="803">
        <v>0.57451872553664485</v>
      </c>
      <c r="F9" s="804">
        <v>354.88387829246142</v>
      </c>
      <c r="G9" s="805">
        <v>0.90636896318369353</v>
      </c>
      <c r="H9" s="805">
        <v>-17.435320584926885</v>
      </c>
      <c r="I9" s="805">
        <v>42.915610992009356</v>
      </c>
      <c r="J9" s="806">
        <v>0.49474253328499884</v>
      </c>
    </row>
    <row r="10" spans="1:11" ht="15">
      <c r="A10" s="799" t="s">
        <v>105</v>
      </c>
      <c r="B10" s="800">
        <v>6.3955197985219963</v>
      </c>
      <c r="C10" s="801">
        <v>11999.099059140706</v>
      </c>
      <c r="D10" s="802">
        <v>12239.081040323521</v>
      </c>
      <c r="E10" s="803">
        <v>1.6308215593167836</v>
      </c>
      <c r="F10" s="804">
        <v>378.16044117647061</v>
      </c>
      <c r="G10" s="805">
        <v>-0.37380044952081931</v>
      </c>
      <c r="H10" s="805">
        <v>-2.2988505747126435</v>
      </c>
      <c r="I10" s="805">
        <v>13.252777236406157</v>
      </c>
      <c r="J10" s="806">
        <v>2.1823143765365849</v>
      </c>
    </row>
    <row r="11" spans="1:11" ht="15">
      <c r="A11" s="799" t="s">
        <v>106</v>
      </c>
      <c r="B11" s="807" t="s">
        <v>100</v>
      </c>
      <c r="C11" s="801" t="s">
        <v>100</v>
      </c>
      <c r="D11" s="802" t="s">
        <v>100</v>
      </c>
      <c r="E11" s="803" t="s">
        <v>100</v>
      </c>
      <c r="F11" s="804" t="s">
        <v>100</v>
      </c>
      <c r="G11" s="805" t="s">
        <v>100</v>
      </c>
      <c r="H11" s="805" t="s">
        <v>100</v>
      </c>
      <c r="I11" s="805" t="s">
        <v>100</v>
      </c>
      <c r="J11" s="806" t="s">
        <v>100</v>
      </c>
    </row>
    <row r="12" spans="1:11" ht="15">
      <c r="A12" s="799" t="s">
        <v>98</v>
      </c>
      <c r="B12" s="800">
        <v>4.6751077925036864</v>
      </c>
      <c r="C12" s="801">
        <v>9599.810662225229</v>
      </c>
      <c r="D12" s="802">
        <v>9791.8068754697342</v>
      </c>
      <c r="E12" s="803">
        <v>-1.0807820803121335</v>
      </c>
      <c r="F12" s="804">
        <v>279.19136400322844</v>
      </c>
      <c r="G12" s="805">
        <v>-0.79692158098519372</v>
      </c>
      <c r="H12" s="805">
        <v>-30.588235294117649</v>
      </c>
      <c r="I12" s="805">
        <v>24.147339699863572</v>
      </c>
      <c r="J12" s="806">
        <v>-4.2445801347157222</v>
      </c>
    </row>
    <row r="13" spans="1:11" ht="15.75" thickBot="1">
      <c r="A13" s="808" t="s">
        <v>107</v>
      </c>
      <c r="B13" s="809">
        <v>6.3823708832582424</v>
      </c>
      <c r="C13" s="810">
        <v>12321.179311309348</v>
      </c>
      <c r="D13" s="811">
        <v>12567.602897535535</v>
      </c>
      <c r="E13" s="812">
        <v>0.16291955483993592</v>
      </c>
      <c r="F13" s="813">
        <v>291.62574552683895</v>
      </c>
      <c r="G13" s="814">
        <v>-0.19852987436753763</v>
      </c>
      <c r="H13" s="814">
        <v>-10.657193605683837</v>
      </c>
      <c r="I13" s="814">
        <v>19.606314558565582</v>
      </c>
      <c r="J13" s="815">
        <v>1.6963415984892336</v>
      </c>
    </row>
    <row r="14" spans="1:11" ht="16.5" thickBot="1">
      <c r="A14" s="1079" t="s">
        <v>330</v>
      </c>
      <c r="B14" s="1080"/>
      <c r="C14" s="1080"/>
      <c r="D14" s="1080"/>
      <c r="E14" s="1080"/>
      <c r="F14" s="1080"/>
      <c r="G14" s="1080"/>
      <c r="H14" s="1080"/>
      <c r="I14" s="782"/>
      <c r="J14" s="783"/>
    </row>
    <row r="15" spans="1:11" ht="15.75" thickBot="1">
      <c r="A15" s="784" t="s">
        <v>22</v>
      </c>
      <c r="B15" s="816">
        <v>5.8683865476674475</v>
      </c>
      <c r="C15" s="817">
        <v>11328.931559203565</v>
      </c>
      <c r="D15" s="818">
        <v>11555.510190387637</v>
      </c>
      <c r="E15" s="788">
        <v>1.9170162201129486</v>
      </c>
      <c r="F15" s="788">
        <v>321.39719334719331</v>
      </c>
      <c r="G15" s="788">
        <v>1.4198905539019051</v>
      </c>
      <c r="H15" s="788">
        <v>-9.2452830188679247</v>
      </c>
      <c r="I15" s="788">
        <v>100</v>
      </c>
      <c r="J15" s="790" t="s">
        <v>23</v>
      </c>
    </row>
    <row r="16" spans="1:11" ht="15">
      <c r="A16" s="791" t="s">
        <v>103</v>
      </c>
      <c r="B16" s="792">
        <v>5.5929848853955395</v>
      </c>
      <c r="C16" s="793">
        <v>10376.5953346856</v>
      </c>
      <c r="D16" s="794">
        <v>10584.127241379312</v>
      </c>
      <c r="E16" s="795">
        <v>-5.8279535875325745</v>
      </c>
      <c r="F16" s="796">
        <v>174.02</v>
      </c>
      <c r="G16" s="797">
        <v>-29.265913340378823</v>
      </c>
      <c r="H16" s="797">
        <v>0</v>
      </c>
      <c r="I16" s="797">
        <v>0.12993762993762994</v>
      </c>
      <c r="J16" s="798">
        <v>1.2013101635743151E-2</v>
      </c>
    </row>
    <row r="17" spans="1:10" ht="15">
      <c r="A17" s="799" t="s">
        <v>104</v>
      </c>
      <c r="B17" s="800">
        <v>6.3400174737950445</v>
      </c>
      <c r="C17" s="801">
        <v>11894.967117814342</v>
      </c>
      <c r="D17" s="802">
        <v>12132.86646017063</v>
      </c>
      <c r="E17" s="803">
        <v>1.6251235984965025</v>
      </c>
      <c r="F17" s="804">
        <v>357.33638888888885</v>
      </c>
      <c r="G17" s="805">
        <v>3.77377082724457</v>
      </c>
      <c r="H17" s="805">
        <v>-13.927077106993424</v>
      </c>
      <c r="I17" s="805">
        <v>37.422037422037427</v>
      </c>
      <c r="J17" s="806">
        <v>-2.0355097477738937</v>
      </c>
    </row>
    <row r="18" spans="1:10" ht="15">
      <c r="A18" s="799" t="s">
        <v>105</v>
      </c>
      <c r="B18" s="800">
        <v>6.3122872437670425</v>
      </c>
      <c r="C18" s="801">
        <v>11842.940419825594</v>
      </c>
      <c r="D18" s="802">
        <v>12079.799228222106</v>
      </c>
      <c r="E18" s="803">
        <v>1.8378201683861783</v>
      </c>
      <c r="F18" s="804">
        <v>387.96561264822128</v>
      </c>
      <c r="G18" s="805">
        <v>4.2752176997184774</v>
      </c>
      <c r="H18" s="805">
        <v>-33.942558746736289</v>
      </c>
      <c r="I18" s="805">
        <v>6.5748440748440746</v>
      </c>
      <c r="J18" s="806">
        <v>-2.4581747930804525</v>
      </c>
    </row>
    <row r="19" spans="1:10" ht="15">
      <c r="A19" s="799" t="s">
        <v>106</v>
      </c>
      <c r="B19" s="807" t="s">
        <v>100</v>
      </c>
      <c r="C19" s="801" t="s">
        <v>100</v>
      </c>
      <c r="D19" s="802" t="s">
        <v>100</v>
      </c>
      <c r="E19" s="803" t="s">
        <v>100</v>
      </c>
      <c r="F19" s="804" t="s">
        <v>100</v>
      </c>
      <c r="G19" s="805" t="s">
        <v>100</v>
      </c>
      <c r="H19" s="805" t="s">
        <v>100</v>
      </c>
      <c r="I19" s="805" t="s">
        <v>100</v>
      </c>
      <c r="J19" s="806" t="s">
        <v>100</v>
      </c>
    </row>
    <row r="20" spans="1:10" ht="15">
      <c r="A20" s="799" t="s">
        <v>98</v>
      </c>
      <c r="B20" s="800">
        <v>4.7837802263012676</v>
      </c>
      <c r="C20" s="801">
        <v>9822.95734353443</v>
      </c>
      <c r="D20" s="802">
        <v>10019.416490405119</v>
      </c>
      <c r="E20" s="803">
        <v>0.92728624070743271</v>
      </c>
      <c r="F20" s="804">
        <v>289.22989851678375</v>
      </c>
      <c r="G20" s="805">
        <v>1.2645634737953195</v>
      </c>
      <c r="H20" s="805">
        <v>-7.3752711496746199</v>
      </c>
      <c r="I20" s="805">
        <v>33.29002079002079</v>
      </c>
      <c r="J20" s="806">
        <v>0.6720962617188988</v>
      </c>
    </row>
    <row r="21" spans="1:10" ht="15.75" thickBot="1">
      <c r="A21" s="808" t="s">
        <v>107</v>
      </c>
      <c r="B21" s="809">
        <v>6.3135010773817513</v>
      </c>
      <c r="C21" s="810">
        <v>12188.226018111489</v>
      </c>
      <c r="D21" s="811">
        <v>12431.990538473719</v>
      </c>
      <c r="E21" s="812">
        <v>4.1576822223607461</v>
      </c>
      <c r="F21" s="813">
        <v>290.72853855005758</v>
      </c>
      <c r="G21" s="814">
        <v>1.1346809597116569</v>
      </c>
      <c r="H21" s="814">
        <v>9.1708542713567827</v>
      </c>
      <c r="I21" s="814">
        <v>22.583160083160084</v>
      </c>
      <c r="J21" s="815">
        <v>3.8095751774997062</v>
      </c>
    </row>
    <row r="22" spans="1:10" ht="16.5" thickBot="1">
      <c r="A22" s="1079" t="s">
        <v>334</v>
      </c>
      <c r="B22" s="1080"/>
      <c r="C22" s="1080"/>
      <c r="D22" s="1080"/>
      <c r="E22" s="1080"/>
      <c r="F22" s="1080"/>
      <c r="G22" s="1080"/>
      <c r="H22" s="1080"/>
      <c r="I22" s="782"/>
      <c r="J22" s="783"/>
    </row>
    <row r="23" spans="1:10" ht="15.75" thickBot="1">
      <c r="A23" s="784" t="s">
        <v>22</v>
      </c>
      <c r="B23" s="816">
        <v>5.5569020547733823</v>
      </c>
      <c r="C23" s="817">
        <v>10727.610144350159</v>
      </c>
      <c r="D23" s="818">
        <v>10942.162347237163</v>
      </c>
      <c r="E23" s="788">
        <v>2.9518095938797719</v>
      </c>
      <c r="F23" s="788">
        <v>320.03208137715183</v>
      </c>
      <c r="G23" s="788">
        <v>0.16469600694155984</v>
      </c>
      <c r="H23" s="788">
        <v>-21.882640586797066</v>
      </c>
      <c r="I23" s="788">
        <v>100</v>
      </c>
      <c r="J23" s="790" t="s">
        <v>23</v>
      </c>
    </row>
    <row r="24" spans="1:10" ht="15">
      <c r="A24" s="791" t="s">
        <v>103</v>
      </c>
      <c r="B24" s="819" t="s">
        <v>100</v>
      </c>
      <c r="C24" s="793" t="s">
        <v>100</v>
      </c>
      <c r="D24" s="794" t="s">
        <v>100</v>
      </c>
      <c r="E24" s="795" t="s">
        <v>100</v>
      </c>
      <c r="F24" s="796" t="s">
        <v>100</v>
      </c>
      <c r="G24" s="797" t="s">
        <v>100</v>
      </c>
      <c r="H24" s="820" t="s">
        <v>100</v>
      </c>
      <c r="I24" s="820" t="s">
        <v>100</v>
      </c>
      <c r="J24" s="828" t="s">
        <v>100</v>
      </c>
    </row>
    <row r="25" spans="1:10" ht="15">
      <c r="A25" s="799" t="s">
        <v>104</v>
      </c>
      <c r="B25" s="807">
        <v>6.2319329343060419</v>
      </c>
      <c r="C25" s="801">
        <v>11692.181865489758</v>
      </c>
      <c r="D25" s="802">
        <v>11926.025502799554</v>
      </c>
      <c r="E25" s="803">
        <v>1.4239142798549385</v>
      </c>
      <c r="F25" s="804">
        <v>366.96917808219177</v>
      </c>
      <c r="G25" s="805">
        <v>0.68610866833675155</v>
      </c>
      <c r="H25" s="805">
        <v>-25.888324873096447</v>
      </c>
      <c r="I25" s="1031">
        <v>22.848200312989047</v>
      </c>
      <c r="J25" s="1032">
        <v>-1.2349292713630327</v>
      </c>
    </row>
    <row r="26" spans="1:10" ht="15">
      <c r="A26" s="799" t="s">
        <v>105</v>
      </c>
      <c r="B26" s="800">
        <v>6.2793970027266433</v>
      </c>
      <c r="C26" s="801">
        <v>11781.23265051903</v>
      </c>
      <c r="D26" s="802">
        <v>12016.85730352941</v>
      </c>
      <c r="E26" s="803">
        <v>3.7510560639119417</v>
      </c>
      <c r="F26" s="804">
        <v>395.3441860465116</v>
      </c>
      <c r="G26" s="805">
        <v>-3.2279204965320045</v>
      </c>
      <c r="H26" s="805">
        <v>-10.416666666666668</v>
      </c>
      <c r="I26" s="805">
        <v>6.7292644757433493</v>
      </c>
      <c r="J26" s="806">
        <v>0.86129381559664964</v>
      </c>
    </row>
    <row r="27" spans="1:10" ht="15">
      <c r="A27" s="799" t="s">
        <v>106</v>
      </c>
      <c r="B27" s="807" t="s">
        <v>100</v>
      </c>
      <c r="C27" s="801" t="s">
        <v>100</v>
      </c>
      <c r="D27" s="802" t="s">
        <v>100</v>
      </c>
      <c r="E27" s="803" t="s">
        <v>100</v>
      </c>
      <c r="F27" s="804" t="s">
        <v>100</v>
      </c>
      <c r="G27" s="805" t="s">
        <v>100</v>
      </c>
      <c r="H27" s="805" t="s">
        <v>100</v>
      </c>
      <c r="I27" s="805" t="s">
        <v>100</v>
      </c>
      <c r="J27" s="806" t="s">
        <v>100</v>
      </c>
    </row>
    <row r="28" spans="1:10" ht="15">
      <c r="A28" s="799" t="s">
        <v>98</v>
      </c>
      <c r="B28" s="807">
        <v>4.7001786904919216</v>
      </c>
      <c r="C28" s="801">
        <v>9651.2909455686276</v>
      </c>
      <c r="D28" s="802">
        <v>9844.3167644799996</v>
      </c>
      <c r="E28" s="803">
        <v>1.1485668465886358</v>
      </c>
      <c r="F28" s="804">
        <v>293.8858934169279</v>
      </c>
      <c r="G28" s="805">
        <v>-0.76598840844790828</v>
      </c>
      <c r="H28" s="805">
        <v>-27.990970654627539</v>
      </c>
      <c r="I28" s="805">
        <v>49.921752738654149</v>
      </c>
      <c r="J28" s="806">
        <v>-4.2347264789497672</v>
      </c>
    </row>
    <row r="29" spans="1:10" ht="15.75" thickBot="1">
      <c r="A29" s="808" t="s">
        <v>107</v>
      </c>
      <c r="B29" s="809">
        <v>5.9606711197830782</v>
      </c>
      <c r="C29" s="810">
        <v>11507.087103828337</v>
      </c>
      <c r="D29" s="811">
        <v>11737.228845904903</v>
      </c>
      <c r="E29" s="812">
        <v>5.8846076479001832</v>
      </c>
      <c r="F29" s="813">
        <v>306.66870229007628</v>
      </c>
      <c r="G29" s="814">
        <v>2.8834653717971537</v>
      </c>
      <c r="H29" s="814">
        <v>0.76923076923076927</v>
      </c>
      <c r="I29" s="814">
        <v>20.500782472613459</v>
      </c>
      <c r="J29" s="815">
        <v>4.6083619347161466</v>
      </c>
    </row>
    <row r="30" spans="1:10" ht="15">
      <c r="A30" s="894" t="s">
        <v>427</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53" t="s">
        <v>60</v>
      </c>
      <c r="C33" s="1354"/>
      <c r="D33" s="1354"/>
      <c r="E33" s="1354"/>
      <c r="F33" s="1354"/>
      <c r="G33" s="1354"/>
      <c r="H33" s="1355"/>
    </row>
    <row r="34" spans="1:8" ht="15.75">
      <c r="A34" s="624" t="s">
        <v>63</v>
      </c>
      <c r="B34" s="1359" t="s">
        <v>64</v>
      </c>
      <c r="C34" s="1360"/>
      <c r="D34" s="1360"/>
      <c r="E34" s="1360"/>
      <c r="F34" s="1360"/>
      <c r="G34" s="1360"/>
      <c r="H34" s="1361"/>
    </row>
    <row r="35" spans="1:8" ht="15.75">
      <c r="A35" s="621" t="s">
        <v>65</v>
      </c>
      <c r="B35" s="1356" t="s">
        <v>66</v>
      </c>
      <c r="C35" s="1357"/>
      <c r="D35" s="1357"/>
      <c r="E35" s="1357"/>
      <c r="F35" s="1357"/>
      <c r="G35" s="1357"/>
      <c r="H35" s="1358"/>
    </row>
    <row r="36" spans="1:8" ht="16.5" thickBot="1">
      <c r="A36" s="622" t="s">
        <v>67</v>
      </c>
      <c r="B36" s="1362" t="s">
        <v>62</v>
      </c>
      <c r="C36" s="1363"/>
      <c r="D36" s="1363"/>
      <c r="E36" s="1363"/>
      <c r="F36" s="1363"/>
      <c r="G36" s="1363"/>
      <c r="H36" s="1364"/>
    </row>
    <row r="37" spans="1:8">
      <c r="A37" s="1352"/>
      <c r="B37" s="1352"/>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M355"/>
  <sheetViews>
    <sheetView showGridLines="0" zoomScale="90" zoomScaleNormal="90" workbookViewId="0">
      <selection activeCell="E2" sqref="E2"/>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432</v>
      </c>
      <c r="B1" s="728"/>
      <c r="C1" s="729"/>
      <c r="D1" s="729"/>
      <c r="E1" s="835" t="s">
        <v>471</v>
      </c>
      <c r="G1" s="730"/>
      <c r="H1" s="729"/>
      <c r="I1" s="729"/>
      <c r="J1" s="729"/>
      <c r="K1" s="729"/>
    </row>
    <row r="2" spans="1:12" ht="15" customHeight="1" thickBot="1">
      <c r="A2" s="731" t="s">
        <v>338</v>
      </c>
      <c r="B2" s="731"/>
      <c r="C2" s="729"/>
      <c r="D2" s="729"/>
      <c r="E2" s="729"/>
      <c r="F2" s="730"/>
      <c r="G2" s="729"/>
      <c r="H2" s="729"/>
      <c r="I2" s="729"/>
      <c r="J2" s="729"/>
      <c r="K2" s="729"/>
    </row>
    <row r="3" spans="1:12" ht="21" thickBot="1">
      <c r="A3" s="979" t="s">
        <v>8</v>
      </c>
      <c r="B3" s="970"/>
      <c r="C3" s="970"/>
      <c r="D3" s="970"/>
      <c r="E3" s="970"/>
      <c r="F3" s="970"/>
      <c r="G3" s="970"/>
      <c r="H3" s="970"/>
      <c r="I3" s="970"/>
      <c r="J3" s="970"/>
      <c r="K3" s="970"/>
      <c r="L3" s="980"/>
    </row>
    <row r="4" spans="1:12" ht="12.75" customHeight="1">
      <c r="A4" s="27"/>
      <c r="B4" s="28"/>
      <c r="C4" s="3" t="s">
        <v>9</v>
      </c>
      <c r="D4" s="3"/>
      <c r="E4" s="3"/>
      <c r="F4" s="3"/>
      <c r="G4" s="971"/>
      <c r="H4" s="1370" t="s">
        <v>10</v>
      </c>
      <c r="I4" s="1371"/>
      <c r="J4" s="1002" t="s">
        <v>11</v>
      </c>
      <c r="K4" s="972" t="s">
        <v>12</v>
      </c>
      <c r="L4" s="973"/>
    </row>
    <row r="5" spans="1:12" ht="15.75" customHeight="1">
      <c r="A5" s="29" t="s">
        <v>13</v>
      </c>
      <c r="B5" s="30" t="s">
        <v>14</v>
      </c>
      <c r="C5" s="974" t="s">
        <v>40</v>
      </c>
      <c r="D5" s="974"/>
      <c r="E5" s="975" t="s">
        <v>41</v>
      </c>
      <c r="F5" s="976"/>
      <c r="G5" s="1003"/>
      <c r="H5" s="1368" t="s">
        <v>15</v>
      </c>
      <c r="I5" s="1369"/>
      <c r="J5" s="1004" t="s">
        <v>16</v>
      </c>
      <c r="K5" s="977" t="s">
        <v>17</v>
      </c>
      <c r="L5" s="978"/>
    </row>
    <row r="6" spans="1:12" ht="35.25" customHeight="1" thickBot="1">
      <c r="A6" s="31" t="s">
        <v>18</v>
      </c>
      <c r="B6" s="32" t="s">
        <v>19</v>
      </c>
      <c r="C6" s="893" t="s">
        <v>470</v>
      </c>
      <c r="D6" s="893" t="s">
        <v>465</v>
      </c>
      <c r="E6" s="968" t="s">
        <v>470</v>
      </c>
      <c r="F6" s="968" t="s">
        <v>465</v>
      </c>
      <c r="G6" s="1001" t="s">
        <v>20</v>
      </c>
      <c r="H6" s="66" t="s">
        <v>470</v>
      </c>
      <c r="I6" s="906" t="s">
        <v>20</v>
      </c>
      <c r="J6" s="1005" t="s">
        <v>20</v>
      </c>
      <c r="K6" s="969" t="s">
        <v>470</v>
      </c>
      <c r="L6" s="1006" t="s">
        <v>21</v>
      </c>
    </row>
    <row r="7" spans="1:12" ht="15" thickBot="1">
      <c r="A7" s="33" t="s">
        <v>22</v>
      </c>
      <c r="B7" s="34" t="s">
        <v>23</v>
      </c>
      <c r="C7" s="67">
        <v>11441.842656171293</v>
      </c>
      <c r="D7" s="67">
        <v>11266.481547775395</v>
      </c>
      <c r="E7" s="68">
        <v>11670.67950929472</v>
      </c>
      <c r="F7" s="68">
        <v>11491.811178730903</v>
      </c>
      <c r="G7" s="1007">
        <v>1.5564851160700175</v>
      </c>
      <c r="H7" s="69">
        <v>324.46759712529951</v>
      </c>
      <c r="I7" s="69">
        <v>1.1083165752844457</v>
      </c>
      <c r="J7" s="70">
        <v>-15.282802435365747</v>
      </c>
      <c r="K7" s="69">
        <v>100</v>
      </c>
      <c r="L7" s="1008" t="s">
        <v>23</v>
      </c>
    </row>
    <row r="8" spans="1:12" ht="15" thickBot="1">
      <c r="A8" s="35"/>
      <c r="B8" s="36"/>
      <c r="C8" s="71"/>
      <c r="D8" s="71"/>
      <c r="E8" s="71"/>
      <c r="F8" s="71"/>
      <c r="G8" s="1009"/>
      <c r="H8" s="70"/>
      <c r="I8" s="70"/>
      <c r="J8" s="70"/>
      <c r="K8" s="70"/>
      <c r="L8" s="1010"/>
    </row>
    <row r="9" spans="1:12" ht="15">
      <c r="A9" s="37" t="s">
        <v>108</v>
      </c>
      <c r="B9" s="38" t="s">
        <v>23</v>
      </c>
      <c r="C9" s="72">
        <v>11073.55007074995</v>
      </c>
      <c r="D9" s="72">
        <v>11487.039674659671</v>
      </c>
      <c r="E9" s="73">
        <v>11295.021072164949</v>
      </c>
      <c r="F9" s="73">
        <v>11716.780468152865</v>
      </c>
      <c r="G9" s="1011">
        <v>-3.599618488494269</v>
      </c>
      <c r="H9" s="74">
        <v>215.56666666666666</v>
      </c>
      <c r="I9" s="74">
        <v>23.577183986751184</v>
      </c>
      <c r="J9" s="74">
        <v>-50</v>
      </c>
      <c r="K9" s="74">
        <v>9.3740235392146654E-2</v>
      </c>
      <c r="L9" s="1012">
        <v>-6.5087965437289508E-2</v>
      </c>
    </row>
    <row r="10" spans="1:12" ht="15">
      <c r="A10" s="46" t="s">
        <v>109</v>
      </c>
      <c r="B10" s="75" t="s">
        <v>23</v>
      </c>
      <c r="C10" s="76">
        <v>12014.149522175054</v>
      </c>
      <c r="D10" s="76">
        <v>11898.289746793329</v>
      </c>
      <c r="E10" s="77">
        <v>12254.432512618556</v>
      </c>
      <c r="F10" s="77">
        <v>12136.255541729195</v>
      </c>
      <c r="G10" s="1013">
        <v>0.9737515041853072</v>
      </c>
      <c r="H10" s="78">
        <v>356.27080253431893</v>
      </c>
      <c r="I10" s="78">
        <v>1.922216121183012</v>
      </c>
      <c r="J10" s="78">
        <v>-16.508706193519949</v>
      </c>
      <c r="K10" s="78">
        <v>39.4542235183835</v>
      </c>
      <c r="L10" s="1014">
        <v>-0.57930687956937987</v>
      </c>
    </row>
    <row r="11" spans="1:12" ht="15">
      <c r="A11" s="39" t="s">
        <v>110</v>
      </c>
      <c r="B11" s="40" t="s">
        <v>23</v>
      </c>
      <c r="C11" s="79">
        <v>11947.985061658957</v>
      </c>
      <c r="D11" s="79">
        <v>11726.517446978791</v>
      </c>
      <c r="E11" s="80">
        <v>12186.944762892137</v>
      </c>
      <c r="F11" s="80">
        <v>11961.047795918366</v>
      </c>
      <c r="G11" s="1015">
        <v>1.8886051692800419</v>
      </c>
      <c r="H11" s="81">
        <v>381.46700819672134</v>
      </c>
      <c r="I11" s="81">
        <v>0.85564371488810342</v>
      </c>
      <c r="J11" s="81">
        <v>-13.398402839396628</v>
      </c>
      <c r="K11" s="81">
        <v>10.165607749192793</v>
      </c>
      <c r="L11" s="1016">
        <v>0.22119761948309424</v>
      </c>
    </row>
    <row r="12" spans="1:12" ht="15">
      <c r="A12" s="39" t="s">
        <v>111</v>
      </c>
      <c r="B12" s="40" t="s">
        <v>23</v>
      </c>
      <c r="C12" s="79" t="s">
        <v>100</v>
      </c>
      <c r="D12" s="79" t="s">
        <v>100</v>
      </c>
      <c r="E12" s="80" t="s">
        <v>100</v>
      </c>
      <c r="F12" s="80" t="s">
        <v>100</v>
      </c>
      <c r="G12" s="1015" t="s">
        <v>100</v>
      </c>
      <c r="H12" s="81" t="s">
        <v>100</v>
      </c>
      <c r="I12" s="81" t="s">
        <v>100</v>
      </c>
      <c r="J12" s="81" t="s">
        <v>100</v>
      </c>
      <c r="K12" s="81" t="s">
        <v>100</v>
      </c>
      <c r="L12" s="1016" t="s">
        <v>100</v>
      </c>
    </row>
    <row r="13" spans="1:12" ht="15">
      <c r="A13" s="39" t="s">
        <v>98</v>
      </c>
      <c r="B13" s="40" t="s">
        <v>23</v>
      </c>
      <c r="C13" s="79">
        <v>9707.8140315995552</v>
      </c>
      <c r="D13" s="79">
        <v>9694.6636536246988</v>
      </c>
      <c r="E13" s="80">
        <v>9901.9703122315459</v>
      </c>
      <c r="F13" s="80">
        <v>9888.5569266971925</v>
      </c>
      <c r="G13" s="1015">
        <v>0.13564553082705011</v>
      </c>
      <c r="H13" s="81">
        <v>285.39207467418106</v>
      </c>
      <c r="I13" s="81">
        <v>0.18575805417519956</v>
      </c>
      <c r="J13" s="81">
        <v>-21.379119357518693</v>
      </c>
      <c r="K13" s="81">
        <v>29.569836475367151</v>
      </c>
      <c r="L13" s="1016">
        <v>-2.2928653688047369</v>
      </c>
    </row>
    <row r="14" spans="1:12" ht="15.75" thickBot="1">
      <c r="A14" s="41" t="s">
        <v>112</v>
      </c>
      <c r="B14" s="42" t="s">
        <v>23</v>
      </c>
      <c r="C14" s="82">
        <v>12207.208211490737</v>
      </c>
      <c r="D14" s="82">
        <v>11971.407681725481</v>
      </c>
      <c r="E14" s="83">
        <v>12451.352375720551</v>
      </c>
      <c r="F14" s="83">
        <v>12210.835835359991</v>
      </c>
      <c r="G14" s="1017">
        <v>1.9696975997668866</v>
      </c>
      <c r="H14" s="84">
        <v>292.19688285570635</v>
      </c>
      <c r="I14" s="84">
        <v>0.53301188971299862</v>
      </c>
      <c r="J14" s="84">
        <v>-2.5</v>
      </c>
      <c r="K14" s="84">
        <v>20.716592021664411</v>
      </c>
      <c r="L14" s="1018">
        <v>2.7160625943283137</v>
      </c>
    </row>
    <row r="15" spans="1:12" ht="15" thickBot="1">
      <c r="A15" s="35"/>
      <c r="B15" s="43"/>
      <c r="C15" s="71"/>
      <c r="D15" s="71"/>
      <c r="E15" s="71"/>
      <c r="F15" s="71"/>
      <c r="G15" s="1009"/>
      <c r="H15" s="70"/>
      <c r="I15" s="70"/>
      <c r="J15" s="70"/>
      <c r="K15" s="70"/>
      <c r="L15" s="1010"/>
    </row>
    <row r="16" spans="1:12" ht="14.25">
      <c r="A16" s="44" t="s">
        <v>113</v>
      </c>
      <c r="B16" s="45" t="s">
        <v>25</v>
      </c>
      <c r="C16" s="85" t="s">
        <v>100</v>
      </c>
      <c r="D16" s="85" t="s">
        <v>254</v>
      </c>
      <c r="E16" s="86" t="s">
        <v>100</v>
      </c>
      <c r="F16" s="86" t="s">
        <v>254</v>
      </c>
      <c r="G16" s="1019" t="s">
        <v>100</v>
      </c>
      <c r="H16" s="87" t="s">
        <v>100</v>
      </c>
      <c r="I16" s="87" t="s">
        <v>100</v>
      </c>
      <c r="J16" s="88" t="s">
        <v>100</v>
      </c>
      <c r="K16" s="88" t="s">
        <v>100</v>
      </c>
      <c r="L16" s="1020" t="s">
        <v>100</v>
      </c>
    </row>
    <row r="17" spans="1:12" ht="15">
      <c r="A17" s="46" t="s">
        <v>113</v>
      </c>
      <c r="B17" s="47" t="s">
        <v>26</v>
      </c>
      <c r="C17" s="79" t="s">
        <v>100</v>
      </c>
      <c r="D17" s="79" t="s">
        <v>254</v>
      </c>
      <c r="E17" s="80" t="s">
        <v>100</v>
      </c>
      <c r="F17" s="80" t="s">
        <v>254</v>
      </c>
      <c r="G17" s="1015" t="s">
        <v>100</v>
      </c>
      <c r="H17" s="81" t="s">
        <v>100</v>
      </c>
      <c r="I17" s="81" t="s">
        <v>100</v>
      </c>
      <c r="J17" s="89" t="s">
        <v>100</v>
      </c>
      <c r="K17" s="89" t="s">
        <v>100</v>
      </c>
      <c r="L17" s="1021" t="s">
        <v>100</v>
      </c>
    </row>
    <row r="18" spans="1:12" ht="15">
      <c r="A18" s="46" t="s">
        <v>113</v>
      </c>
      <c r="B18" s="47" t="s">
        <v>27</v>
      </c>
      <c r="C18" s="79" t="s">
        <v>100</v>
      </c>
      <c r="D18" s="1218" t="s">
        <v>100</v>
      </c>
      <c r="E18" s="80" t="s">
        <v>100</v>
      </c>
      <c r="F18" s="80" t="s">
        <v>100</v>
      </c>
      <c r="G18" s="1015" t="s">
        <v>100</v>
      </c>
      <c r="H18" s="81" t="s">
        <v>100</v>
      </c>
      <c r="I18" s="81" t="s">
        <v>100</v>
      </c>
      <c r="J18" s="89" t="s">
        <v>100</v>
      </c>
      <c r="K18" s="89" t="s">
        <v>100</v>
      </c>
      <c r="L18" s="1021" t="s">
        <v>100</v>
      </c>
    </row>
    <row r="19" spans="1:12" ht="14.25">
      <c r="A19" s="44" t="s">
        <v>113</v>
      </c>
      <c r="B19" s="48" t="s">
        <v>28</v>
      </c>
      <c r="C19" s="90" t="s">
        <v>254</v>
      </c>
      <c r="D19" s="90">
        <v>11903.897977458699</v>
      </c>
      <c r="E19" s="91" t="s">
        <v>254</v>
      </c>
      <c r="F19" s="91">
        <v>12141.975937007874</v>
      </c>
      <c r="G19" s="1022" t="s">
        <v>100</v>
      </c>
      <c r="H19" s="92" t="s">
        <v>254</v>
      </c>
      <c r="I19" s="92" t="s">
        <v>100</v>
      </c>
      <c r="J19" s="93" t="s">
        <v>100</v>
      </c>
      <c r="K19" s="93">
        <v>3.1246745130715552E-2</v>
      </c>
      <c r="L19" s="1023" t="s">
        <v>100</v>
      </c>
    </row>
    <row r="20" spans="1:12" ht="15">
      <c r="A20" s="46" t="s">
        <v>113</v>
      </c>
      <c r="B20" s="47" t="s">
        <v>29</v>
      </c>
      <c r="C20" s="79" t="s">
        <v>254</v>
      </c>
      <c r="D20" s="79" t="s">
        <v>254</v>
      </c>
      <c r="E20" s="80" t="s">
        <v>254</v>
      </c>
      <c r="F20" s="80" t="s">
        <v>254</v>
      </c>
      <c r="G20" s="1015" t="s">
        <v>100</v>
      </c>
      <c r="H20" s="81" t="s">
        <v>254</v>
      </c>
      <c r="I20" s="81" t="s">
        <v>100</v>
      </c>
      <c r="J20" s="89" t="s">
        <v>100</v>
      </c>
      <c r="K20" s="89">
        <v>3.1246745130715552E-2</v>
      </c>
      <c r="L20" s="1021" t="s">
        <v>100</v>
      </c>
    </row>
    <row r="21" spans="1:12" ht="15">
      <c r="A21" s="46" t="s">
        <v>113</v>
      </c>
      <c r="B21" s="47" t="s">
        <v>30</v>
      </c>
      <c r="C21" s="79" t="s">
        <v>100</v>
      </c>
      <c r="D21" s="79" t="s">
        <v>254</v>
      </c>
      <c r="E21" s="80" t="s">
        <v>100</v>
      </c>
      <c r="F21" s="80" t="s">
        <v>254</v>
      </c>
      <c r="G21" s="1015" t="s">
        <v>100</v>
      </c>
      <c r="H21" s="81" t="s">
        <v>100</v>
      </c>
      <c r="I21" s="81" t="s">
        <v>100</v>
      </c>
      <c r="J21" s="89" t="s">
        <v>100</v>
      </c>
      <c r="K21" s="89" t="s">
        <v>100</v>
      </c>
      <c r="L21" s="1021" t="s">
        <v>100</v>
      </c>
    </row>
    <row r="22" spans="1:12" ht="14.25">
      <c r="A22" s="44" t="s">
        <v>113</v>
      </c>
      <c r="B22" s="48" t="s">
        <v>31</v>
      </c>
      <c r="C22" s="90" t="s">
        <v>254</v>
      </c>
      <c r="D22" s="90">
        <v>11067.114724264706</v>
      </c>
      <c r="E22" s="91" t="s">
        <v>254</v>
      </c>
      <c r="F22" s="91">
        <v>11288.457018749999</v>
      </c>
      <c r="G22" s="1022" t="s">
        <v>100</v>
      </c>
      <c r="H22" s="92" t="s">
        <v>254</v>
      </c>
      <c r="I22" s="92" t="s">
        <v>100</v>
      </c>
      <c r="J22" s="93" t="s">
        <v>100</v>
      </c>
      <c r="K22" s="93">
        <v>6.2493490261431105E-2</v>
      </c>
      <c r="L22" s="1023" t="s">
        <v>100</v>
      </c>
    </row>
    <row r="23" spans="1:12" ht="15">
      <c r="A23" s="46" t="s">
        <v>113</v>
      </c>
      <c r="B23" s="47" t="s">
        <v>32</v>
      </c>
      <c r="C23" s="79" t="s">
        <v>254</v>
      </c>
      <c r="D23" s="79">
        <v>11000.979411764705</v>
      </c>
      <c r="E23" s="80" t="s">
        <v>254</v>
      </c>
      <c r="F23" s="80">
        <v>11220.999</v>
      </c>
      <c r="G23" s="1015" t="s">
        <v>100</v>
      </c>
      <c r="H23" s="81" t="s">
        <v>254</v>
      </c>
      <c r="I23" s="81" t="s">
        <v>100</v>
      </c>
      <c r="J23" s="89" t="s">
        <v>100</v>
      </c>
      <c r="K23" s="89">
        <v>4.1662326840954063E-2</v>
      </c>
      <c r="L23" s="1021" t="s">
        <v>100</v>
      </c>
    </row>
    <row r="24" spans="1:12" ht="15.75" thickBot="1">
      <c r="A24" s="49" t="s">
        <v>113</v>
      </c>
      <c r="B24" s="50" t="s">
        <v>33</v>
      </c>
      <c r="C24" s="94" t="s">
        <v>254</v>
      </c>
      <c r="D24" s="94" t="s">
        <v>254</v>
      </c>
      <c r="E24" s="95" t="s">
        <v>254</v>
      </c>
      <c r="F24" s="95" t="s">
        <v>254</v>
      </c>
      <c r="G24" s="1024" t="s">
        <v>100</v>
      </c>
      <c r="H24" s="89" t="s">
        <v>254</v>
      </c>
      <c r="I24" s="89" t="s">
        <v>100</v>
      </c>
      <c r="J24" s="89" t="s">
        <v>100</v>
      </c>
      <c r="K24" s="89">
        <v>2.0831163420477031E-2</v>
      </c>
      <c r="L24" s="1021" t="s">
        <v>100</v>
      </c>
    </row>
    <row r="25" spans="1:12" ht="15" thickBot="1">
      <c r="A25" s="35"/>
      <c r="B25" s="43"/>
      <c r="C25" s="71"/>
      <c r="D25" s="71"/>
      <c r="E25" s="71"/>
      <c r="F25" s="71"/>
      <c r="G25" s="1009"/>
      <c r="H25" s="70"/>
      <c r="I25" s="70"/>
      <c r="J25" s="70"/>
      <c r="K25" s="70"/>
      <c r="L25" s="1010"/>
    </row>
    <row r="26" spans="1:12" ht="14.25">
      <c r="A26" s="44" t="s">
        <v>114</v>
      </c>
      <c r="B26" s="45" t="s">
        <v>25</v>
      </c>
      <c r="C26" s="85">
        <v>12553.149089689392</v>
      </c>
      <c r="D26" s="85">
        <v>12491.550781602084</v>
      </c>
      <c r="E26" s="86">
        <v>12804.21207148318</v>
      </c>
      <c r="F26" s="86">
        <v>12741.381797234126</v>
      </c>
      <c r="G26" s="1019">
        <v>0.49311978283778612</v>
      </c>
      <c r="H26" s="87">
        <v>423.64534412955464</v>
      </c>
      <c r="I26" s="87">
        <v>2.7302064857681061</v>
      </c>
      <c r="J26" s="88">
        <v>-0.80321285140562237</v>
      </c>
      <c r="K26" s="88">
        <v>2.5726486824289139</v>
      </c>
      <c r="L26" s="1020">
        <v>0.37552523762171353</v>
      </c>
    </row>
    <row r="27" spans="1:12" ht="15">
      <c r="A27" s="46" t="s">
        <v>114</v>
      </c>
      <c r="B27" s="47" t="s">
        <v>26</v>
      </c>
      <c r="C27" s="79">
        <v>12565.086274509804</v>
      </c>
      <c r="D27" s="79">
        <v>12553.388235294118</v>
      </c>
      <c r="E27" s="80">
        <v>12816.388000000001</v>
      </c>
      <c r="F27" s="80">
        <v>12804.456</v>
      </c>
      <c r="G27" s="1015">
        <v>9.3186309516005192E-2</v>
      </c>
      <c r="H27" s="81">
        <v>415.6</v>
      </c>
      <c r="I27" s="81">
        <v>3.7443834248627059</v>
      </c>
      <c r="J27" s="89">
        <v>-1.2738853503184715</v>
      </c>
      <c r="K27" s="89">
        <v>1.61441516508697</v>
      </c>
      <c r="L27" s="1021">
        <v>0.22908030229688792</v>
      </c>
    </row>
    <row r="28" spans="1:12" ht="15">
      <c r="A28" s="46" t="s">
        <v>114</v>
      </c>
      <c r="B28" s="47" t="s">
        <v>27</v>
      </c>
      <c r="C28" s="79">
        <v>12534.029411764704</v>
      </c>
      <c r="D28" s="79">
        <v>12393.813725490196</v>
      </c>
      <c r="E28" s="80">
        <v>12784.71</v>
      </c>
      <c r="F28" s="80">
        <v>12641.69</v>
      </c>
      <c r="G28" s="1015">
        <v>1.1313360792742</v>
      </c>
      <c r="H28" s="81">
        <v>437.2</v>
      </c>
      <c r="I28" s="81">
        <v>1.0867052023121362</v>
      </c>
      <c r="J28" s="89">
        <v>0</v>
      </c>
      <c r="K28" s="89">
        <v>0.95823351734194362</v>
      </c>
      <c r="L28" s="1021">
        <v>0.1464449353248255</v>
      </c>
    </row>
    <row r="29" spans="1:12" ht="14.25">
      <c r="A29" s="44" t="s">
        <v>114</v>
      </c>
      <c r="B29" s="48" t="s">
        <v>28</v>
      </c>
      <c r="C29" s="90">
        <v>12197.423822408438</v>
      </c>
      <c r="D29" s="90">
        <v>12215.379073951606</v>
      </c>
      <c r="E29" s="91">
        <v>12441.372298856608</v>
      </c>
      <c r="F29" s="91">
        <v>12459.686655430638</v>
      </c>
      <c r="G29" s="1022">
        <v>-0.14698890173171197</v>
      </c>
      <c r="H29" s="92">
        <v>380.66151172893137</v>
      </c>
      <c r="I29" s="92">
        <v>1.3420163204167916</v>
      </c>
      <c r="J29" s="93">
        <v>-12.736921910538287</v>
      </c>
      <c r="K29" s="93">
        <v>11.988334548484533</v>
      </c>
      <c r="L29" s="1023">
        <v>0.34975694326084827</v>
      </c>
    </row>
    <row r="30" spans="1:12" ht="15">
      <c r="A30" s="46" t="s">
        <v>114</v>
      </c>
      <c r="B30" s="47" t="s">
        <v>29</v>
      </c>
      <c r="C30" s="79">
        <v>12275.495098039215</v>
      </c>
      <c r="D30" s="79">
        <v>12348.225490196079</v>
      </c>
      <c r="E30" s="80">
        <v>12521.004999999999</v>
      </c>
      <c r="F30" s="80">
        <v>12595.19</v>
      </c>
      <c r="G30" s="1015">
        <v>-0.58899468765458329</v>
      </c>
      <c r="H30" s="81">
        <v>367.4</v>
      </c>
      <c r="I30" s="81">
        <v>1.3517241379310283</v>
      </c>
      <c r="J30" s="89">
        <v>-6.2849162011173192</v>
      </c>
      <c r="K30" s="89">
        <v>6.9888553275700458</v>
      </c>
      <c r="L30" s="1021">
        <v>0.6710224501324733</v>
      </c>
    </row>
    <row r="31" spans="1:12" ht="15">
      <c r="A31" s="46" t="s">
        <v>114</v>
      </c>
      <c r="B31" s="47" t="s">
        <v>30</v>
      </c>
      <c r="C31" s="79">
        <v>12096.972549019609</v>
      </c>
      <c r="D31" s="79">
        <v>12069.225490196079</v>
      </c>
      <c r="E31" s="80">
        <v>12338.912</v>
      </c>
      <c r="F31" s="80">
        <v>12310.61</v>
      </c>
      <c r="G31" s="1015">
        <v>0.22989924950916063</v>
      </c>
      <c r="H31" s="81">
        <v>399.2</v>
      </c>
      <c r="I31" s="81">
        <v>2.0449897750511248</v>
      </c>
      <c r="J31" s="89">
        <v>-20.398009950248756</v>
      </c>
      <c r="K31" s="89">
        <v>4.9994792209144876</v>
      </c>
      <c r="L31" s="1021">
        <v>-0.32126550687162414</v>
      </c>
    </row>
    <row r="32" spans="1:12" ht="14.25">
      <c r="A32" s="44" t="s">
        <v>114</v>
      </c>
      <c r="B32" s="48" t="s">
        <v>31</v>
      </c>
      <c r="C32" s="90">
        <v>11844.704914683682</v>
      </c>
      <c r="D32" s="90">
        <v>11677.592249847308</v>
      </c>
      <c r="E32" s="91">
        <v>12081.599012977356</v>
      </c>
      <c r="F32" s="91">
        <v>11911.144094844254</v>
      </c>
      <c r="G32" s="1022">
        <v>1.4310541185282419</v>
      </c>
      <c r="H32" s="92">
        <v>337.56150627615062</v>
      </c>
      <c r="I32" s="92">
        <v>1.4610433284113304</v>
      </c>
      <c r="J32" s="93">
        <v>-19.501515661839004</v>
      </c>
      <c r="K32" s="93">
        <v>24.893240287470057</v>
      </c>
      <c r="L32" s="1023">
        <v>-1.3045890604519386</v>
      </c>
    </row>
    <row r="33" spans="1:12" ht="15">
      <c r="A33" s="46" t="s">
        <v>114</v>
      </c>
      <c r="B33" s="47" t="s">
        <v>32</v>
      </c>
      <c r="C33" s="79">
        <v>11902.243137254902</v>
      </c>
      <c r="D33" s="79">
        <v>11698.863725490197</v>
      </c>
      <c r="E33" s="80">
        <v>12140.288</v>
      </c>
      <c r="F33" s="80">
        <v>11932.841</v>
      </c>
      <c r="G33" s="1015">
        <v>1.7384544049484956</v>
      </c>
      <c r="H33" s="81">
        <v>326.39999999999998</v>
      </c>
      <c r="I33" s="81">
        <v>1.4609884986011779</v>
      </c>
      <c r="J33" s="89">
        <v>-13.618458075407991</v>
      </c>
      <c r="K33" s="89">
        <v>15.987917925216125</v>
      </c>
      <c r="L33" s="1021">
        <v>0.30804498777678724</v>
      </c>
    </row>
    <row r="34" spans="1:12" ht="15.75" thickBot="1">
      <c r="A34" s="49" t="s">
        <v>114</v>
      </c>
      <c r="B34" s="50" t="s">
        <v>33</v>
      </c>
      <c r="C34" s="94">
        <v>11750.420588235294</v>
      </c>
      <c r="D34" s="94">
        <v>11648.374509803922</v>
      </c>
      <c r="E34" s="95">
        <v>11985.429</v>
      </c>
      <c r="F34" s="95">
        <v>11881.342000000001</v>
      </c>
      <c r="G34" s="1024">
        <v>0.87605423697087026</v>
      </c>
      <c r="H34" s="89">
        <v>357.6</v>
      </c>
      <c r="I34" s="89">
        <v>2.4348324262388998</v>
      </c>
      <c r="J34" s="89">
        <v>-28.271812080536911</v>
      </c>
      <c r="K34" s="89">
        <v>8.9053223622539317</v>
      </c>
      <c r="L34" s="1021">
        <v>-1.6126340482287294</v>
      </c>
    </row>
    <row r="35" spans="1:12" ht="15.75" thickBot="1">
      <c r="A35" s="51"/>
      <c r="B35" s="52"/>
      <c r="C35" s="96"/>
      <c r="D35" s="96"/>
      <c r="E35" s="96"/>
      <c r="F35" s="96"/>
      <c r="G35" s="1025"/>
      <c r="H35" s="97"/>
      <c r="I35" s="97"/>
      <c r="J35" s="97"/>
      <c r="K35" s="97"/>
      <c r="L35" s="1026"/>
    </row>
    <row r="36" spans="1:12" ht="15">
      <c r="A36" s="46" t="s">
        <v>115</v>
      </c>
      <c r="B36" s="53" t="s">
        <v>30</v>
      </c>
      <c r="C36" s="98">
        <v>12190.643137254901</v>
      </c>
      <c r="D36" s="98">
        <v>11941.625490196078</v>
      </c>
      <c r="E36" s="99">
        <v>12434.456</v>
      </c>
      <c r="F36" s="99">
        <v>12180.458000000001</v>
      </c>
      <c r="G36" s="1027">
        <v>2.0852910457061595</v>
      </c>
      <c r="H36" s="100">
        <v>398.5</v>
      </c>
      <c r="I36" s="100">
        <v>0</v>
      </c>
      <c r="J36" s="100">
        <v>4.6783625730994149</v>
      </c>
      <c r="K36" s="100">
        <v>3.7287782522653892</v>
      </c>
      <c r="L36" s="1028">
        <v>0.71104243650610233</v>
      </c>
    </row>
    <row r="37" spans="1:12" ht="15.75" thickBot="1">
      <c r="A37" s="49" t="s">
        <v>115</v>
      </c>
      <c r="B37" s="50" t="s">
        <v>33</v>
      </c>
      <c r="C37" s="94">
        <v>11797.216666666667</v>
      </c>
      <c r="D37" s="94">
        <v>11625.416666666666</v>
      </c>
      <c r="E37" s="95">
        <v>12033.161</v>
      </c>
      <c r="F37" s="95">
        <v>11857.924999999999</v>
      </c>
      <c r="G37" s="1024">
        <v>1.4777964947492988</v>
      </c>
      <c r="H37" s="89">
        <v>371.6</v>
      </c>
      <c r="I37" s="89">
        <v>0.59556036816460356</v>
      </c>
      <c r="J37" s="89">
        <v>-21.273885350318473</v>
      </c>
      <c r="K37" s="89">
        <v>6.4368294969274027</v>
      </c>
      <c r="L37" s="1021">
        <v>-0.48984481702300808</v>
      </c>
    </row>
    <row r="38" spans="1:12" ht="15.75" thickBot="1">
      <c r="A38" s="51"/>
      <c r="B38" s="52"/>
      <c r="C38" s="96"/>
      <c r="D38" s="96"/>
      <c r="E38" s="96"/>
      <c r="F38" s="96"/>
      <c r="G38" s="1025"/>
      <c r="H38" s="97"/>
      <c r="I38" s="97"/>
      <c r="J38" s="97"/>
      <c r="K38" s="97"/>
      <c r="L38" s="1026"/>
    </row>
    <row r="39" spans="1:12" ht="14.25">
      <c r="A39" s="44" t="s">
        <v>116</v>
      </c>
      <c r="B39" s="45" t="s">
        <v>25</v>
      </c>
      <c r="C39" s="85" t="s">
        <v>100</v>
      </c>
      <c r="D39" s="85" t="s">
        <v>100</v>
      </c>
      <c r="E39" s="86" t="s">
        <v>100</v>
      </c>
      <c r="F39" s="86" t="s">
        <v>100</v>
      </c>
      <c r="G39" s="1019" t="s">
        <v>100</v>
      </c>
      <c r="H39" s="87" t="s">
        <v>100</v>
      </c>
      <c r="I39" s="87" t="s">
        <v>100</v>
      </c>
      <c r="J39" s="88" t="s">
        <v>100</v>
      </c>
      <c r="K39" s="88" t="s">
        <v>100</v>
      </c>
      <c r="L39" s="1020" t="s">
        <v>100</v>
      </c>
    </row>
    <row r="40" spans="1:12" ht="15">
      <c r="A40" s="39" t="s">
        <v>116</v>
      </c>
      <c r="B40" s="47" t="s">
        <v>26</v>
      </c>
      <c r="C40" s="79" t="s">
        <v>100</v>
      </c>
      <c r="D40" s="79" t="s">
        <v>100</v>
      </c>
      <c r="E40" s="80" t="s">
        <v>100</v>
      </c>
      <c r="F40" s="80" t="s">
        <v>100</v>
      </c>
      <c r="G40" s="1015" t="s">
        <v>100</v>
      </c>
      <c r="H40" s="81" t="s">
        <v>100</v>
      </c>
      <c r="I40" s="81" t="s">
        <v>100</v>
      </c>
      <c r="J40" s="89" t="s">
        <v>100</v>
      </c>
      <c r="K40" s="89" t="s">
        <v>100</v>
      </c>
      <c r="L40" s="1021" t="s">
        <v>100</v>
      </c>
    </row>
    <row r="41" spans="1:12" ht="15">
      <c r="A41" s="39" t="s">
        <v>116</v>
      </c>
      <c r="B41" s="47" t="s">
        <v>27</v>
      </c>
      <c r="C41" s="79" t="s">
        <v>100</v>
      </c>
      <c r="D41" s="79" t="s">
        <v>100</v>
      </c>
      <c r="E41" s="80" t="s">
        <v>100</v>
      </c>
      <c r="F41" s="80" t="s">
        <v>100</v>
      </c>
      <c r="G41" s="1015" t="s">
        <v>100</v>
      </c>
      <c r="H41" s="81" t="s">
        <v>100</v>
      </c>
      <c r="I41" s="81" t="s">
        <v>100</v>
      </c>
      <c r="J41" s="89" t="s">
        <v>100</v>
      </c>
      <c r="K41" s="89" t="s">
        <v>100</v>
      </c>
      <c r="L41" s="1021" t="s">
        <v>100</v>
      </c>
    </row>
    <row r="42" spans="1:12" ht="15">
      <c r="A42" s="39" t="s">
        <v>116</v>
      </c>
      <c r="B42" s="47" t="s">
        <v>34</v>
      </c>
      <c r="C42" s="79" t="s">
        <v>100</v>
      </c>
      <c r="D42" s="79" t="s">
        <v>100</v>
      </c>
      <c r="E42" s="80" t="s">
        <v>100</v>
      </c>
      <c r="F42" s="80" t="s">
        <v>100</v>
      </c>
      <c r="G42" s="1015" t="s">
        <v>100</v>
      </c>
      <c r="H42" s="81" t="s">
        <v>100</v>
      </c>
      <c r="I42" s="81" t="s">
        <v>100</v>
      </c>
      <c r="J42" s="89" t="s">
        <v>100</v>
      </c>
      <c r="K42" s="89" t="s">
        <v>100</v>
      </c>
      <c r="L42" s="1021" t="s">
        <v>100</v>
      </c>
    </row>
    <row r="43" spans="1:12" ht="14.25">
      <c r="A43" s="54" t="s">
        <v>116</v>
      </c>
      <c r="B43" s="48" t="s">
        <v>28</v>
      </c>
      <c r="C43" s="90" t="s">
        <v>100</v>
      </c>
      <c r="D43" s="90" t="s">
        <v>100</v>
      </c>
      <c r="E43" s="91" t="s">
        <v>100</v>
      </c>
      <c r="F43" s="91" t="s">
        <v>100</v>
      </c>
      <c r="G43" s="1022" t="s">
        <v>100</v>
      </c>
      <c r="H43" s="92" t="s">
        <v>100</v>
      </c>
      <c r="I43" s="92" t="s">
        <v>100</v>
      </c>
      <c r="J43" s="93" t="s">
        <v>100</v>
      </c>
      <c r="K43" s="93" t="s">
        <v>100</v>
      </c>
      <c r="L43" s="1023" t="s">
        <v>100</v>
      </c>
    </row>
    <row r="44" spans="1:12" ht="15">
      <c r="A44" s="39" t="s">
        <v>116</v>
      </c>
      <c r="B44" s="47" t="s">
        <v>30</v>
      </c>
      <c r="C44" s="79" t="s">
        <v>100</v>
      </c>
      <c r="D44" s="79" t="s">
        <v>100</v>
      </c>
      <c r="E44" s="80" t="s">
        <v>100</v>
      </c>
      <c r="F44" s="80" t="s">
        <v>100</v>
      </c>
      <c r="G44" s="1015" t="s">
        <v>100</v>
      </c>
      <c r="H44" s="81" t="s">
        <v>100</v>
      </c>
      <c r="I44" s="81" t="s">
        <v>100</v>
      </c>
      <c r="J44" s="89" t="s">
        <v>100</v>
      </c>
      <c r="K44" s="89" t="s">
        <v>100</v>
      </c>
      <c r="L44" s="1021" t="s">
        <v>100</v>
      </c>
    </row>
    <row r="45" spans="1:12" ht="15">
      <c r="A45" s="39" t="s">
        <v>116</v>
      </c>
      <c r="B45" s="47" t="s">
        <v>35</v>
      </c>
      <c r="C45" s="79" t="s">
        <v>100</v>
      </c>
      <c r="D45" s="79" t="s">
        <v>100</v>
      </c>
      <c r="E45" s="80" t="s">
        <v>100</v>
      </c>
      <c r="F45" s="80" t="s">
        <v>100</v>
      </c>
      <c r="G45" s="1015" t="s">
        <v>100</v>
      </c>
      <c r="H45" s="81" t="s">
        <v>100</v>
      </c>
      <c r="I45" s="81" t="s">
        <v>100</v>
      </c>
      <c r="J45" s="89" t="s">
        <v>100</v>
      </c>
      <c r="K45" s="89" t="s">
        <v>100</v>
      </c>
      <c r="L45" s="1021" t="s">
        <v>100</v>
      </c>
    </row>
    <row r="46" spans="1:12" ht="14.25">
      <c r="A46" s="54" t="s">
        <v>116</v>
      </c>
      <c r="B46" s="48" t="s">
        <v>31</v>
      </c>
      <c r="C46" s="90" t="s">
        <v>100</v>
      </c>
      <c r="D46" s="90" t="s">
        <v>100</v>
      </c>
      <c r="E46" s="91" t="s">
        <v>100</v>
      </c>
      <c r="F46" s="91" t="s">
        <v>100</v>
      </c>
      <c r="G46" s="1022" t="s">
        <v>100</v>
      </c>
      <c r="H46" s="92" t="s">
        <v>100</v>
      </c>
      <c r="I46" s="92" t="s">
        <v>100</v>
      </c>
      <c r="J46" s="93" t="s">
        <v>100</v>
      </c>
      <c r="K46" s="93" t="s">
        <v>100</v>
      </c>
      <c r="L46" s="1023" t="s">
        <v>100</v>
      </c>
    </row>
    <row r="47" spans="1:12" ht="15">
      <c r="A47" s="39" t="s">
        <v>116</v>
      </c>
      <c r="B47" s="47" t="s">
        <v>33</v>
      </c>
      <c r="C47" s="79" t="s">
        <v>100</v>
      </c>
      <c r="D47" s="79" t="s">
        <v>100</v>
      </c>
      <c r="E47" s="80" t="s">
        <v>100</v>
      </c>
      <c r="F47" s="80" t="s">
        <v>100</v>
      </c>
      <c r="G47" s="1015" t="s">
        <v>100</v>
      </c>
      <c r="H47" s="81" t="s">
        <v>100</v>
      </c>
      <c r="I47" s="81" t="s">
        <v>100</v>
      </c>
      <c r="J47" s="89" t="s">
        <v>100</v>
      </c>
      <c r="K47" s="89" t="s">
        <v>100</v>
      </c>
      <c r="L47" s="1021" t="s">
        <v>100</v>
      </c>
    </row>
    <row r="48" spans="1:12" ht="15.75" thickBot="1">
      <c r="A48" s="55" t="s">
        <v>116</v>
      </c>
      <c r="B48" s="47" t="s">
        <v>36</v>
      </c>
      <c r="C48" s="94" t="s">
        <v>100</v>
      </c>
      <c r="D48" s="94" t="s">
        <v>100</v>
      </c>
      <c r="E48" s="95" t="s">
        <v>100</v>
      </c>
      <c r="F48" s="95" t="s">
        <v>100</v>
      </c>
      <c r="G48" s="1024" t="s">
        <v>100</v>
      </c>
      <c r="H48" s="89" t="s">
        <v>100</v>
      </c>
      <c r="I48" s="89" t="s">
        <v>100</v>
      </c>
      <c r="J48" s="89" t="s">
        <v>100</v>
      </c>
      <c r="K48" s="89" t="s">
        <v>100</v>
      </c>
      <c r="L48" s="1021" t="s">
        <v>100</v>
      </c>
    </row>
    <row r="49" spans="1:12" ht="15.75" thickBot="1">
      <c r="A49" s="51"/>
      <c r="B49" s="52"/>
      <c r="C49" s="96"/>
      <c r="D49" s="96"/>
      <c r="E49" s="96"/>
      <c r="F49" s="96"/>
      <c r="G49" s="1025"/>
      <c r="H49" s="97"/>
      <c r="I49" s="97"/>
      <c r="J49" s="97"/>
      <c r="K49" s="97"/>
      <c r="L49" s="1026"/>
    </row>
    <row r="50" spans="1:12" ht="14.25">
      <c r="A50" s="44" t="s">
        <v>24</v>
      </c>
      <c r="B50" s="45" t="s">
        <v>28</v>
      </c>
      <c r="C50" s="85">
        <v>10669.54205846339</v>
      </c>
      <c r="D50" s="85">
        <v>10899.71290698578</v>
      </c>
      <c r="E50" s="86">
        <v>10882.932899632659</v>
      </c>
      <c r="F50" s="86">
        <v>11117.707165125496</v>
      </c>
      <c r="G50" s="1019">
        <v>-2.1117147808073868</v>
      </c>
      <c r="H50" s="87">
        <v>354.59831932773108</v>
      </c>
      <c r="I50" s="87">
        <v>1.2444219529193237</v>
      </c>
      <c r="J50" s="88">
        <v>-15.302491103202847</v>
      </c>
      <c r="K50" s="88">
        <v>2.4789084470367673</v>
      </c>
      <c r="L50" s="1020">
        <v>-5.7624368943054449E-4</v>
      </c>
    </row>
    <row r="51" spans="1:12" ht="15">
      <c r="A51" s="46" t="s">
        <v>24</v>
      </c>
      <c r="B51" s="47" t="s">
        <v>29</v>
      </c>
      <c r="C51" s="79">
        <v>10496.695098039216</v>
      </c>
      <c r="D51" s="79">
        <v>10460.884313725492</v>
      </c>
      <c r="E51" s="80">
        <v>10706.629000000001</v>
      </c>
      <c r="F51" s="80">
        <v>10670.102000000001</v>
      </c>
      <c r="G51" s="1015">
        <v>0.34233037322417387</v>
      </c>
      <c r="H51" s="81">
        <v>321.8</v>
      </c>
      <c r="I51" s="81">
        <v>-0.15513496742165683</v>
      </c>
      <c r="J51" s="89">
        <v>-26.923076923076923</v>
      </c>
      <c r="K51" s="89">
        <v>0.39579210498906364</v>
      </c>
      <c r="L51" s="1021">
        <v>-6.3044919629307472E-2</v>
      </c>
    </row>
    <row r="52" spans="1:12" ht="15">
      <c r="A52" s="46" t="s">
        <v>24</v>
      </c>
      <c r="B52" s="47" t="s">
        <v>30</v>
      </c>
      <c r="C52" s="79">
        <v>10766.346078431374</v>
      </c>
      <c r="D52" s="79">
        <v>11060.155882352941</v>
      </c>
      <c r="E52" s="80">
        <v>10981.673000000001</v>
      </c>
      <c r="F52" s="80">
        <v>11281.359</v>
      </c>
      <c r="G52" s="1015">
        <v>-2.6564707319392964</v>
      </c>
      <c r="H52" s="81">
        <v>347.4</v>
      </c>
      <c r="I52" s="81">
        <v>-2.8776978417272728E-2</v>
      </c>
      <c r="J52" s="89">
        <v>-23.417721518987342</v>
      </c>
      <c r="K52" s="89">
        <v>1.2602853869388606</v>
      </c>
      <c r="L52" s="1021">
        <v>-0.13387326478618999</v>
      </c>
    </row>
    <row r="53" spans="1:12" ht="15">
      <c r="A53" s="46" t="s">
        <v>24</v>
      </c>
      <c r="B53" s="47" t="s">
        <v>35</v>
      </c>
      <c r="C53" s="79">
        <v>10604.664705882353</v>
      </c>
      <c r="D53" s="79">
        <v>10845.37450980392</v>
      </c>
      <c r="E53" s="80">
        <v>10816.758</v>
      </c>
      <c r="F53" s="80">
        <v>11062.281999999999</v>
      </c>
      <c r="G53" s="1015">
        <v>-2.2194697260474778</v>
      </c>
      <c r="H53" s="81">
        <v>381.4</v>
      </c>
      <c r="I53" s="81">
        <v>1.2208067940551925</v>
      </c>
      <c r="J53" s="89">
        <v>11.267605633802818</v>
      </c>
      <c r="K53" s="89">
        <v>0.82283095510884285</v>
      </c>
      <c r="L53" s="1021">
        <v>0.19634194072606681</v>
      </c>
    </row>
    <row r="54" spans="1:12" ht="14.25">
      <c r="A54" s="44" t="s">
        <v>24</v>
      </c>
      <c r="B54" s="48" t="s">
        <v>31</v>
      </c>
      <c r="C54" s="90">
        <v>10118.01272053775</v>
      </c>
      <c r="D54" s="90">
        <v>10004.938707599214</v>
      </c>
      <c r="E54" s="91">
        <v>10320.372974948505</v>
      </c>
      <c r="F54" s="91">
        <v>10205.037481751198</v>
      </c>
      <c r="G54" s="1022">
        <v>1.1301819655591756</v>
      </c>
      <c r="H54" s="92">
        <v>302.24189568143584</v>
      </c>
      <c r="I54" s="92">
        <v>0.59978673248564363</v>
      </c>
      <c r="J54" s="93">
        <v>-23.50922350922351</v>
      </c>
      <c r="K54" s="93">
        <v>18.570982189355277</v>
      </c>
      <c r="L54" s="1023">
        <v>-1.9972698180567043</v>
      </c>
    </row>
    <row r="55" spans="1:12" ht="15">
      <c r="A55" s="46" t="s">
        <v>24</v>
      </c>
      <c r="B55" s="47" t="s">
        <v>32</v>
      </c>
      <c r="C55" s="79">
        <v>9919.926470588236</v>
      </c>
      <c r="D55" s="79">
        <v>9717.8637254901951</v>
      </c>
      <c r="E55" s="80">
        <v>10118.325000000001</v>
      </c>
      <c r="F55" s="80">
        <v>9912.2209999999995</v>
      </c>
      <c r="G55" s="1015">
        <v>2.0792918156284168</v>
      </c>
      <c r="H55" s="81">
        <v>273.10000000000002</v>
      </c>
      <c r="I55" s="81">
        <v>0.10997067448680767</v>
      </c>
      <c r="J55" s="89">
        <v>-20.050761421319795</v>
      </c>
      <c r="K55" s="89">
        <v>6.5618164774502645</v>
      </c>
      <c r="L55" s="1021">
        <v>-0.39132920330505261</v>
      </c>
    </row>
    <row r="56" spans="1:12" ht="15">
      <c r="A56" s="46" t="s">
        <v>24</v>
      </c>
      <c r="B56" s="47" t="s">
        <v>33</v>
      </c>
      <c r="C56" s="79">
        <v>10199.620588235293</v>
      </c>
      <c r="D56" s="79">
        <v>10129.094117647059</v>
      </c>
      <c r="E56" s="80">
        <v>10403.612999999999</v>
      </c>
      <c r="F56" s="80">
        <v>10331.675999999999</v>
      </c>
      <c r="G56" s="1015">
        <v>0.69627618984567363</v>
      </c>
      <c r="H56" s="81">
        <v>309.10000000000002</v>
      </c>
      <c r="I56" s="81">
        <v>0.94709340300458345</v>
      </c>
      <c r="J56" s="89">
        <v>-26.799007444168733</v>
      </c>
      <c r="K56" s="89">
        <v>9.2177898135610885</v>
      </c>
      <c r="L56" s="1021">
        <v>-1.4501710088160404</v>
      </c>
    </row>
    <row r="57" spans="1:12" ht="15">
      <c r="A57" s="46" t="s">
        <v>24</v>
      </c>
      <c r="B57" s="47" t="s">
        <v>36</v>
      </c>
      <c r="C57" s="79">
        <v>10244.033333333335</v>
      </c>
      <c r="D57" s="79">
        <v>10141.825490196079</v>
      </c>
      <c r="E57" s="80">
        <v>10448.914000000001</v>
      </c>
      <c r="F57" s="80">
        <v>10344.662</v>
      </c>
      <c r="G57" s="1015">
        <v>1.0077854646193409</v>
      </c>
      <c r="H57" s="81">
        <v>348.1</v>
      </c>
      <c r="I57" s="81">
        <v>0.95707656612529324</v>
      </c>
      <c r="J57" s="89">
        <v>-19.760479041916167</v>
      </c>
      <c r="K57" s="89">
        <v>2.7913758983439227</v>
      </c>
      <c r="L57" s="1021">
        <v>-0.15576960593561484</v>
      </c>
    </row>
    <row r="58" spans="1:12" ht="14.25">
      <c r="A58" s="44" t="s">
        <v>24</v>
      </c>
      <c r="B58" s="48" t="s">
        <v>37</v>
      </c>
      <c r="C58" s="90">
        <v>8091.0143329640869</v>
      </c>
      <c r="D58" s="90">
        <v>8233.5503648536142</v>
      </c>
      <c r="E58" s="91">
        <v>8252.8346196233688</v>
      </c>
      <c r="F58" s="91">
        <v>8398.2213721506869</v>
      </c>
      <c r="G58" s="1022">
        <v>-1.7311612314654459</v>
      </c>
      <c r="H58" s="92">
        <v>228.5286063569682</v>
      </c>
      <c r="I58" s="92">
        <v>-0.69471148382354975</v>
      </c>
      <c r="J58" s="93">
        <v>-18.118118118118119</v>
      </c>
      <c r="K58" s="93">
        <v>8.5199458389751079</v>
      </c>
      <c r="L58" s="1023">
        <v>-0.29501930705859891</v>
      </c>
    </row>
    <row r="59" spans="1:12" ht="15">
      <c r="A59" s="46" t="s">
        <v>24</v>
      </c>
      <c r="B59" s="47" t="s">
        <v>102</v>
      </c>
      <c r="C59" s="101">
        <v>7661.5401960784311</v>
      </c>
      <c r="D59" s="101">
        <v>7657.785294117647</v>
      </c>
      <c r="E59" s="102">
        <v>7814.7709999999997</v>
      </c>
      <c r="F59" s="102">
        <v>7810.9409999999998</v>
      </c>
      <c r="G59" s="1029">
        <v>4.9033784789821448E-2</v>
      </c>
      <c r="H59" s="103">
        <v>216.6</v>
      </c>
      <c r="I59" s="103">
        <v>1.2149532710280349</v>
      </c>
      <c r="J59" s="104">
        <v>-18.666666666666668</v>
      </c>
      <c r="K59" s="104">
        <v>4.4474533902718463</v>
      </c>
      <c r="L59" s="1030">
        <v>-0.1850358005867081</v>
      </c>
    </row>
    <row r="60" spans="1:12" ht="15">
      <c r="A60" s="46" t="s">
        <v>24</v>
      </c>
      <c r="B60" s="47" t="s">
        <v>38</v>
      </c>
      <c r="C60" s="79">
        <v>8367.6362745098031</v>
      </c>
      <c r="D60" s="79">
        <v>8665.2843137254895</v>
      </c>
      <c r="E60" s="80">
        <v>8534.9889999999996</v>
      </c>
      <c r="F60" s="80">
        <v>8838.59</v>
      </c>
      <c r="G60" s="1015">
        <v>-3.4349483345194263</v>
      </c>
      <c r="H60" s="81">
        <v>233.8</v>
      </c>
      <c r="I60" s="81">
        <v>-1.6820857863751051</v>
      </c>
      <c r="J60" s="89">
        <v>-16.802168021680217</v>
      </c>
      <c r="K60" s="89">
        <v>3.1975835850432248</v>
      </c>
      <c r="L60" s="1021">
        <v>-5.83945319602166E-2</v>
      </c>
    </row>
    <row r="61" spans="1:12" ht="15.75" thickBot="1">
      <c r="A61" s="46" t="s">
        <v>24</v>
      </c>
      <c r="B61" s="47" t="s">
        <v>39</v>
      </c>
      <c r="C61" s="79">
        <v>8966.9539215686273</v>
      </c>
      <c r="D61" s="79">
        <v>9132.5784313725489</v>
      </c>
      <c r="E61" s="80">
        <v>9146.2929999999997</v>
      </c>
      <c r="F61" s="80">
        <v>9315.23</v>
      </c>
      <c r="G61" s="1015">
        <v>-1.8135569384760217</v>
      </c>
      <c r="H61" s="81">
        <v>269.89999999999998</v>
      </c>
      <c r="I61" s="81">
        <v>-4.8978153629316541</v>
      </c>
      <c r="J61" s="89">
        <v>-20</v>
      </c>
      <c r="K61" s="89">
        <v>0.8749088636600354</v>
      </c>
      <c r="L61" s="1021">
        <v>-5.1588974511675545E-2</v>
      </c>
    </row>
    <row r="62" spans="1:12" ht="15.75" thickBot="1">
      <c r="A62" s="51"/>
      <c r="B62" s="52"/>
      <c r="C62" s="96"/>
      <c r="D62" s="96"/>
      <c r="E62" s="96"/>
      <c r="F62" s="96"/>
      <c r="G62" s="1025"/>
      <c r="H62" s="97"/>
      <c r="I62" s="97"/>
      <c r="J62" s="97"/>
      <c r="K62" s="97"/>
      <c r="L62" s="1026"/>
    </row>
    <row r="63" spans="1:12" ht="14.25">
      <c r="A63" s="44" t="s">
        <v>117</v>
      </c>
      <c r="B63" s="48" t="s">
        <v>25</v>
      </c>
      <c r="C63" s="90">
        <v>13528.220719867237</v>
      </c>
      <c r="D63" s="90">
        <v>13459.221409941129</v>
      </c>
      <c r="E63" s="91">
        <v>13798.785134264583</v>
      </c>
      <c r="F63" s="91">
        <v>13728.405838139952</v>
      </c>
      <c r="G63" s="1022">
        <v>0.51265454237304564</v>
      </c>
      <c r="H63" s="92">
        <v>327.15161290322578</v>
      </c>
      <c r="I63" s="92">
        <v>-1.2647374943317267</v>
      </c>
      <c r="J63" s="93">
        <v>37.777777777777779</v>
      </c>
      <c r="K63" s="93">
        <v>1.937298198104364</v>
      </c>
      <c r="L63" s="1023">
        <v>0.74608669188359289</v>
      </c>
    </row>
    <row r="64" spans="1:12" ht="15">
      <c r="A64" s="46" t="s">
        <v>117</v>
      </c>
      <c r="B64" s="47" t="s">
        <v>26</v>
      </c>
      <c r="C64" s="79">
        <v>13400.269607843136</v>
      </c>
      <c r="D64" s="79">
        <v>12995.260784313725</v>
      </c>
      <c r="E64" s="80">
        <v>13668.275</v>
      </c>
      <c r="F64" s="80">
        <v>13255.165999999999</v>
      </c>
      <c r="G64" s="1015">
        <v>3.1165886568301024</v>
      </c>
      <c r="H64" s="81">
        <v>307.60000000000002</v>
      </c>
      <c r="I64" s="81">
        <v>2.3968042609853684</v>
      </c>
      <c r="J64" s="89">
        <v>32.142857142857146</v>
      </c>
      <c r="K64" s="89">
        <v>0.3853765232788251</v>
      </c>
      <c r="L64" s="1021">
        <v>0.13831043309970217</v>
      </c>
    </row>
    <row r="65" spans="1:12" ht="15">
      <c r="A65" s="46" t="s">
        <v>117</v>
      </c>
      <c r="B65" s="47" t="s">
        <v>27</v>
      </c>
      <c r="C65" s="79">
        <v>13558.643137254903</v>
      </c>
      <c r="D65" s="79">
        <v>13561.050000000001</v>
      </c>
      <c r="E65" s="80">
        <v>13829.816000000001</v>
      </c>
      <c r="F65" s="80">
        <v>13832.271000000001</v>
      </c>
      <c r="G65" s="1015">
        <v>-1.7748350939624645E-2</v>
      </c>
      <c r="H65" s="81">
        <v>327.39999999999998</v>
      </c>
      <c r="I65" s="81">
        <v>-0.90799031476997594</v>
      </c>
      <c r="J65" s="89">
        <v>61.842105263157897</v>
      </c>
      <c r="K65" s="89">
        <v>1.2811165503593376</v>
      </c>
      <c r="L65" s="1021">
        <v>0.61050859130171831</v>
      </c>
    </row>
    <row r="66" spans="1:12" ht="15">
      <c r="A66" s="46" t="s">
        <v>117</v>
      </c>
      <c r="B66" s="47" t="s">
        <v>34</v>
      </c>
      <c r="C66" s="79">
        <v>13553.326470588236</v>
      </c>
      <c r="D66" s="79">
        <v>13579.202941176471</v>
      </c>
      <c r="E66" s="80">
        <v>13824.393</v>
      </c>
      <c r="F66" s="80">
        <v>13850.787</v>
      </c>
      <c r="G66" s="1015">
        <v>-0.19055956892557968</v>
      </c>
      <c r="H66" s="81">
        <v>353.8</v>
      </c>
      <c r="I66" s="81">
        <v>-2.157079646017702</v>
      </c>
      <c r="J66" s="89">
        <v>-16.129032258064516</v>
      </c>
      <c r="K66" s="89">
        <v>0.27080512446620147</v>
      </c>
      <c r="L66" s="1021">
        <v>-2.7323325178275071E-3</v>
      </c>
    </row>
    <row r="67" spans="1:12" ht="14.25">
      <c r="A67" s="44" t="s">
        <v>117</v>
      </c>
      <c r="B67" s="48" t="s">
        <v>28</v>
      </c>
      <c r="C67" s="90">
        <v>12636.517437613758</v>
      </c>
      <c r="D67" s="90">
        <v>12405.76425428593</v>
      </c>
      <c r="E67" s="91">
        <v>12889.247786366033</v>
      </c>
      <c r="F67" s="91">
        <v>12653.879539371648</v>
      </c>
      <c r="G67" s="1022">
        <v>1.8600481082663503</v>
      </c>
      <c r="H67" s="92">
        <v>308.64618272841051</v>
      </c>
      <c r="I67" s="92">
        <v>0.25069667066431811</v>
      </c>
      <c r="J67" s="93">
        <v>9.0040927694406552</v>
      </c>
      <c r="K67" s="93">
        <v>8.3220497864805747</v>
      </c>
      <c r="L67" s="1023">
        <v>1.8542124971485361</v>
      </c>
    </row>
    <row r="68" spans="1:12" ht="15">
      <c r="A68" s="46" t="s">
        <v>117</v>
      </c>
      <c r="B68" s="47" t="s">
        <v>29</v>
      </c>
      <c r="C68" s="79">
        <v>12374.942156862746</v>
      </c>
      <c r="D68" s="79">
        <v>12222.725490196079</v>
      </c>
      <c r="E68" s="80">
        <v>12622.441000000001</v>
      </c>
      <c r="F68" s="80">
        <v>12467.18</v>
      </c>
      <c r="G68" s="1015">
        <v>1.2453578114697985</v>
      </c>
      <c r="H68" s="81">
        <v>286.5</v>
      </c>
      <c r="I68" s="81">
        <v>1.8123667377398802</v>
      </c>
      <c r="J68" s="89">
        <v>3.8461538461538463</v>
      </c>
      <c r="K68" s="89">
        <v>1.1248828247057598</v>
      </c>
      <c r="L68" s="1021">
        <v>0.20720877546901761</v>
      </c>
    </row>
    <row r="69" spans="1:12" ht="15">
      <c r="A69" s="46" t="s">
        <v>117</v>
      </c>
      <c r="B69" s="47" t="s">
        <v>30</v>
      </c>
      <c r="C69" s="79">
        <v>12724.904901960785</v>
      </c>
      <c r="D69" s="79">
        <v>12479.492156862745</v>
      </c>
      <c r="E69" s="80">
        <v>12979.403</v>
      </c>
      <c r="F69" s="80">
        <v>12729.082</v>
      </c>
      <c r="G69" s="1015">
        <v>1.9665283010982244</v>
      </c>
      <c r="H69" s="81">
        <v>305.3</v>
      </c>
      <c r="I69" s="81">
        <v>-0.32647730982696699</v>
      </c>
      <c r="J69" s="89">
        <v>21.232876712328768</v>
      </c>
      <c r="K69" s="89">
        <v>5.5306738881366524</v>
      </c>
      <c r="L69" s="1021">
        <v>1.6658543346203727</v>
      </c>
    </row>
    <row r="70" spans="1:12" ht="15">
      <c r="A70" s="46" t="s">
        <v>117</v>
      </c>
      <c r="B70" s="47" t="s">
        <v>35</v>
      </c>
      <c r="C70" s="79">
        <v>12520.094117647057</v>
      </c>
      <c r="D70" s="79">
        <v>12332.944117647057</v>
      </c>
      <c r="E70" s="80">
        <v>12770.495999999999</v>
      </c>
      <c r="F70" s="80">
        <v>12579.602999999999</v>
      </c>
      <c r="G70" s="1015">
        <v>1.5174803211198322</v>
      </c>
      <c r="H70" s="81">
        <v>334.7</v>
      </c>
      <c r="I70" s="81">
        <v>2.7002147898128297</v>
      </c>
      <c r="J70" s="89">
        <v>-16.230366492146597</v>
      </c>
      <c r="K70" s="89">
        <v>1.6664930736381627</v>
      </c>
      <c r="L70" s="1021">
        <v>-1.885061294085455E-2</v>
      </c>
    </row>
    <row r="71" spans="1:12" ht="14.25">
      <c r="A71" s="44" t="s">
        <v>117</v>
      </c>
      <c r="B71" s="48" t="s">
        <v>31</v>
      </c>
      <c r="C71" s="90">
        <v>11526.754544454878</v>
      </c>
      <c r="D71" s="90">
        <v>11461.156989409101</v>
      </c>
      <c r="E71" s="91">
        <v>11757.289635343976</v>
      </c>
      <c r="F71" s="91">
        <v>11690.380129197283</v>
      </c>
      <c r="G71" s="1022">
        <v>0.57234671077617638</v>
      </c>
      <c r="H71" s="92">
        <v>272.63057768924301</v>
      </c>
      <c r="I71" s="92">
        <v>-0.9286802878743694</v>
      </c>
      <c r="J71" s="93">
        <v>-14.334470989761092</v>
      </c>
      <c r="K71" s="93">
        <v>10.457244037079469</v>
      </c>
      <c r="L71" s="1023">
        <v>0.11576340529618179</v>
      </c>
    </row>
    <row r="72" spans="1:12" ht="15">
      <c r="A72" s="46" t="s">
        <v>117</v>
      </c>
      <c r="B72" s="47" t="s">
        <v>32</v>
      </c>
      <c r="C72" s="79">
        <v>11161.99019607843</v>
      </c>
      <c r="D72" s="79">
        <v>10965.812745098039</v>
      </c>
      <c r="E72" s="80">
        <v>11385.23</v>
      </c>
      <c r="F72" s="80">
        <v>11185.129000000001</v>
      </c>
      <c r="G72" s="1015">
        <v>1.7889914367549873</v>
      </c>
      <c r="H72" s="81">
        <v>244.2</v>
      </c>
      <c r="I72" s="81">
        <v>1.4540922309929374</v>
      </c>
      <c r="J72" s="89">
        <v>-20.9375</v>
      </c>
      <c r="K72" s="89">
        <v>2.6351421726903448</v>
      </c>
      <c r="L72" s="1021">
        <v>-0.18847028649963171</v>
      </c>
    </row>
    <row r="73" spans="1:12" ht="15">
      <c r="A73" s="46" t="s">
        <v>117</v>
      </c>
      <c r="B73" s="47" t="s">
        <v>33</v>
      </c>
      <c r="C73" s="79">
        <v>11677.106862745097</v>
      </c>
      <c r="D73" s="79">
        <v>11682.180392156863</v>
      </c>
      <c r="E73" s="80">
        <v>11910.648999999999</v>
      </c>
      <c r="F73" s="80">
        <v>11915.824000000001</v>
      </c>
      <c r="G73" s="1015">
        <v>-4.3429644479484518E-2</v>
      </c>
      <c r="H73" s="81">
        <v>276</v>
      </c>
      <c r="I73" s="81">
        <v>-1.1815252416756217</v>
      </c>
      <c r="J73" s="81">
        <v>-10.315186246418339</v>
      </c>
      <c r="K73" s="81">
        <v>6.5201541506093115</v>
      </c>
      <c r="L73" s="1016">
        <v>0.36114947400117625</v>
      </c>
    </row>
    <row r="74" spans="1:12" ht="15.75" thickBot="1">
      <c r="A74" s="56" t="s">
        <v>117</v>
      </c>
      <c r="B74" s="57" t="s">
        <v>36</v>
      </c>
      <c r="C74" s="82">
        <v>11438.87843137255</v>
      </c>
      <c r="D74" s="82">
        <v>11363.303921568628</v>
      </c>
      <c r="E74" s="83">
        <v>11667.656000000001</v>
      </c>
      <c r="F74" s="83">
        <v>11590.57</v>
      </c>
      <c r="G74" s="1017">
        <v>0.66507514298262427</v>
      </c>
      <c r="H74" s="84">
        <v>313.3</v>
      </c>
      <c r="I74" s="84">
        <v>-4.5399146861669646</v>
      </c>
      <c r="J74" s="84">
        <v>-18.831168831168831</v>
      </c>
      <c r="K74" s="84">
        <v>1.3019477137798146</v>
      </c>
      <c r="L74" s="1018">
        <v>-5.6915782205361642E-2</v>
      </c>
    </row>
    <row r="75" spans="1:12">
      <c r="A75" s="4"/>
      <c r="B75" s="4"/>
      <c r="C75" s="1116"/>
      <c r="D75" s="1116"/>
      <c r="E75" s="1116"/>
      <c r="F75" s="1116"/>
      <c r="G75" s="1117"/>
      <c r="H75" s="1117"/>
      <c r="I75" s="1117"/>
      <c r="J75" s="1117"/>
      <c r="K75" s="1117"/>
      <c r="L75" s="65"/>
    </row>
    <row r="76" spans="1:12" ht="13.5" thickBot="1">
      <c r="G76" s="65"/>
      <c r="H76" s="65"/>
      <c r="I76" s="65"/>
      <c r="J76" s="65"/>
      <c r="K76" s="65"/>
      <c r="L76" s="1118"/>
    </row>
    <row r="77" spans="1:12" ht="21" thickBot="1">
      <c r="A77" s="979" t="s">
        <v>335</v>
      </c>
      <c r="B77" s="970"/>
      <c r="C77" s="970"/>
      <c r="D77" s="970"/>
      <c r="E77" s="970"/>
      <c r="F77" s="970"/>
      <c r="G77" s="1090"/>
      <c r="H77" s="1090"/>
      <c r="I77" s="1090"/>
      <c r="J77" s="1090"/>
      <c r="K77" s="1090"/>
      <c r="L77" s="1091"/>
    </row>
    <row r="78" spans="1:12" ht="12.75" customHeight="1">
      <c r="A78" s="27"/>
      <c r="B78" s="28"/>
      <c r="C78" s="3" t="s">
        <v>9</v>
      </c>
      <c r="D78" s="3" t="s">
        <v>9</v>
      </c>
      <c r="E78" s="3"/>
      <c r="F78" s="3"/>
      <c r="G78" s="971"/>
      <c r="H78" s="1370" t="s">
        <v>10</v>
      </c>
      <c r="I78" s="1371"/>
      <c r="J78" s="1002" t="s">
        <v>11</v>
      </c>
      <c r="K78" s="972" t="s">
        <v>12</v>
      </c>
      <c r="L78" s="973"/>
    </row>
    <row r="79" spans="1:12" ht="15.75" customHeight="1">
      <c r="A79" s="29" t="s">
        <v>13</v>
      </c>
      <c r="B79" s="30" t="s">
        <v>14</v>
      </c>
      <c r="C79" s="974" t="s">
        <v>40</v>
      </c>
      <c r="D79" s="974" t="s">
        <v>40</v>
      </c>
      <c r="E79" s="975" t="s">
        <v>41</v>
      </c>
      <c r="F79" s="975" t="s">
        <v>41</v>
      </c>
      <c r="G79" s="1003"/>
      <c r="H79" s="1368" t="s">
        <v>15</v>
      </c>
      <c r="I79" s="1369"/>
      <c r="J79" s="1004" t="s">
        <v>16</v>
      </c>
      <c r="K79" s="977" t="s">
        <v>17</v>
      </c>
      <c r="L79" s="978"/>
    </row>
    <row r="80" spans="1:12" ht="26.25" thickBot="1">
      <c r="A80" s="31" t="s">
        <v>18</v>
      </c>
      <c r="B80" s="32" t="s">
        <v>19</v>
      </c>
      <c r="C80" s="893" t="s">
        <v>470</v>
      </c>
      <c r="D80" s="893" t="s">
        <v>465</v>
      </c>
      <c r="E80" s="968" t="s">
        <v>470</v>
      </c>
      <c r="F80" s="968" t="s">
        <v>465</v>
      </c>
      <c r="G80" s="1001" t="s">
        <v>20</v>
      </c>
      <c r="H80" s="66" t="s">
        <v>470</v>
      </c>
      <c r="I80" s="906" t="s">
        <v>20</v>
      </c>
      <c r="J80" s="1005" t="s">
        <v>20</v>
      </c>
      <c r="K80" s="969" t="s">
        <v>470</v>
      </c>
      <c r="L80" s="1006" t="s">
        <v>21</v>
      </c>
    </row>
    <row r="81" spans="1:12" ht="15" thickBot="1">
      <c r="A81" s="33" t="s">
        <v>22</v>
      </c>
      <c r="B81" s="34" t="s">
        <v>23</v>
      </c>
      <c r="C81" s="67">
        <v>11614.605242377</v>
      </c>
      <c r="D81" s="67">
        <v>11477.850252633256</v>
      </c>
      <c r="E81" s="68">
        <v>11846.89734722454</v>
      </c>
      <c r="F81" s="68">
        <v>11707.407257685922</v>
      </c>
      <c r="G81" s="1007">
        <v>1.1914686699486154</v>
      </c>
      <c r="H81" s="69">
        <v>327.22022997466382</v>
      </c>
      <c r="I81" s="69">
        <v>1.0699814110671579</v>
      </c>
      <c r="J81" s="70">
        <v>-18.387148083346588</v>
      </c>
      <c r="K81" s="69">
        <v>100</v>
      </c>
      <c r="L81" s="1008" t="s">
        <v>23</v>
      </c>
    </row>
    <row r="82" spans="1:12" ht="15" thickBot="1">
      <c r="A82" s="35"/>
      <c r="B82" s="36"/>
      <c r="C82" s="71"/>
      <c r="D82" s="71"/>
      <c r="E82" s="71"/>
      <c r="F82" s="71"/>
      <c r="G82" s="1009"/>
      <c r="H82" s="70"/>
      <c r="I82" s="70"/>
      <c r="J82" s="70"/>
      <c r="K82" s="70"/>
      <c r="L82" s="1010"/>
    </row>
    <row r="83" spans="1:12" ht="15">
      <c r="A83" s="37" t="s">
        <v>108</v>
      </c>
      <c r="B83" s="38" t="s">
        <v>23</v>
      </c>
      <c r="C83" s="72">
        <v>11640.232728605461</v>
      </c>
      <c r="D83" s="72">
        <v>11788.59944564213</v>
      </c>
      <c r="E83" s="73">
        <v>11873.037383177571</v>
      </c>
      <c r="F83" s="73">
        <v>12024.371434554972</v>
      </c>
      <c r="G83" s="1011">
        <v>-1.2585610166907062</v>
      </c>
      <c r="H83" s="74">
        <v>267.5</v>
      </c>
      <c r="I83" s="74">
        <v>82.087129542360486</v>
      </c>
      <c r="J83" s="74">
        <v>-69.230769230769226</v>
      </c>
      <c r="K83" s="74">
        <v>7.7957513155330338E-2</v>
      </c>
      <c r="L83" s="1012">
        <v>-0.12881837359510709</v>
      </c>
    </row>
    <row r="84" spans="1:12" ht="15">
      <c r="A84" s="46" t="s">
        <v>109</v>
      </c>
      <c r="B84" s="75" t="s">
        <v>23</v>
      </c>
      <c r="C84" s="76">
        <v>12114.704680840921</v>
      </c>
      <c r="D84" s="76">
        <v>12045.50102188548</v>
      </c>
      <c r="E84" s="77">
        <v>12356.998774457739</v>
      </c>
      <c r="F84" s="77">
        <v>12286.41104232319</v>
      </c>
      <c r="G84" s="1013">
        <v>0.57451872553664485</v>
      </c>
      <c r="H84" s="78">
        <v>354.88387829246142</v>
      </c>
      <c r="I84" s="78">
        <v>0.90636896318369353</v>
      </c>
      <c r="J84" s="78">
        <v>-17.435320584926885</v>
      </c>
      <c r="K84" s="78">
        <v>42.915610992009356</v>
      </c>
      <c r="L84" s="1014">
        <v>0.49474253328499884</v>
      </c>
    </row>
    <row r="85" spans="1:12" ht="15">
      <c r="A85" s="39" t="s">
        <v>110</v>
      </c>
      <c r="B85" s="40" t="s">
        <v>23</v>
      </c>
      <c r="C85" s="79">
        <v>11999.099059140706</v>
      </c>
      <c r="D85" s="79">
        <v>11806.555211341511</v>
      </c>
      <c r="E85" s="80">
        <v>12239.081040323521</v>
      </c>
      <c r="F85" s="80">
        <v>12042.68631556834</v>
      </c>
      <c r="G85" s="1015">
        <v>1.6308215593167836</v>
      </c>
      <c r="H85" s="81">
        <v>378.16044117647061</v>
      </c>
      <c r="I85" s="81">
        <v>-0.37380044952081931</v>
      </c>
      <c r="J85" s="81">
        <v>-2.2988505747126435</v>
      </c>
      <c r="K85" s="81">
        <v>13.252777236406157</v>
      </c>
      <c r="L85" s="1016">
        <v>2.1823143765365849</v>
      </c>
    </row>
    <row r="86" spans="1:12" ht="15">
      <c r="A86" s="39" t="s">
        <v>111</v>
      </c>
      <c r="B86" s="40" t="s">
        <v>23</v>
      </c>
      <c r="C86" s="79" t="s">
        <v>100</v>
      </c>
      <c r="D86" s="79" t="s">
        <v>100</v>
      </c>
      <c r="E86" s="80" t="s">
        <v>100</v>
      </c>
      <c r="F86" s="80" t="s">
        <v>100</v>
      </c>
      <c r="G86" s="1015" t="s">
        <v>100</v>
      </c>
      <c r="H86" s="81" t="s">
        <v>100</v>
      </c>
      <c r="I86" s="81" t="s">
        <v>100</v>
      </c>
      <c r="J86" s="81" t="s">
        <v>100</v>
      </c>
      <c r="K86" s="81">
        <v>0</v>
      </c>
      <c r="L86" s="1016">
        <v>0</v>
      </c>
    </row>
    <row r="87" spans="1:12" ht="15">
      <c r="A87" s="39" t="s">
        <v>98</v>
      </c>
      <c r="B87" s="40" t="s">
        <v>23</v>
      </c>
      <c r="C87" s="79">
        <v>9599.810662225229</v>
      </c>
      <c r="D87" s="79">
        <v>9704.6972915003025</v>
      </c>
      <c r="E87" s="80">
        <v>9791.8068754697342</v>
      </c>
      <c r="F87" s="80">
        <v>9898.7912373303079</v>
      </c>
      <c r="G87" s="1015">
        <v>-1.0807820803121335</v>
      </c>
      <c r="H87" s="81">
        <v>279.19136400322844</v>
      </c>
      <c r="I87" s="81">
        <v>-0.79692158098519372</v>
      </c>
      <c r="J87" s="81">
        <v>-30.588235294117649</v>
      </c>
      <c r="K87" s="81">
        <v>24.147339699863572</v>
      </c>
      <c r="L87" s="1016">
        <v>-4.2445801347157222</v>
      </c>
    </row>
    <row r="88" spans="1:12" ht="15.75" thickBot="1">
      <c r="A88" s="41" t="s">
        <v>112</v>
      </c>
      <c r="B88" s="42" t="s">
        <v>23</v>
      </c>
      <c r="C88" s="82">
        <v>12321.179311309348</v>
      </c>
      <c r="D88" s="82">
        <v>12301.138351466892</v>
      </c>
      <c r="E88" s="83">
        <v>12567.602897535535</v>
      </c>
      <c r="F88" s="83">
        <v>12547.161118496231</v>
      </c>
      <c r="G88" s="1017">
        <v>0.16291955483993592</v>
      </c>
      <c r="H88" s="84">
        <v>291.62574552683895</v>
      </c>
      <c r="I88" s="84">
        <v>-0.19852987436753763</v>
      </c>
      <c r="J88" s="84">
        <v>-10.657193605683837</v>
      </c>
      <c r="K88" s="84">
        <v>19.606314558565582</v>
      </c>
      <c r="L88" s="1018">
        <v>1.6963415984892336</v>
      </c>
    </row>
    <row r="89" spans="1:12" ht="15" thickBot="1">
      <c r="A89" s="35"/>
      <c r="B89" s="43"/>
      <c r="C89" s="71"/>
      <c r="D89" s="71"/>
      <c r="E89" s="71"/>
      <c r="F89" s="71"/>
      <c r="G89" s="1009"/>
      <c r="H89" s="70"/>
      <c r="I89" s="70"/>
      <c r="J89" s="70"/>
      <c r="K89" s="70"/>
      <c r="L89" s="1010"/>
    </row>
    <row r="90" spans="1:12" ht="14.25">
      <c r="A90" s="44" t="s">
        <v>113</v>
      </c>
      <c r="B90" s="45" t="s">
        <v>25</v>
      </c>
      <c r="C90" s="85" t="s">
        <v>100</v>
      </c>
      <c r="D90" s="85" t="s">
        <v>100</v>
      </c>
      <c r="E90" s="86" t="s">
        <v>100</v>
      </c>
      <c r="F90" s="86" t="s">
        <v>100</v>
      </c>
      <c r="G90" s="1019" t="s">
        <v>100</v>
      </c>
      <c r="H90" s="87" t="s">
        <v>100</v>
      </c>
      <c r="I90" s="87" t="s">
        <v>100</v>
      </c>
      <c r="J90" s="88" t="s">
        <v>100</v>
      </c>
      <c r="K90" s="88" t="s">
        <v>100</v>
      </c>
      <c r="L90" s="1020" t="s">
        <v>100</v>
      </c>
    </row>
    <row r="91" spans="1:12" ht="15">
      <c r="A91" s="46" t="s">
        <v>113</v>
      </c>
      <c r="B91" s="47" t="s">
        <v>26</v>
      </c>
      <c r="C91" s="79" t="s">
        <v>100</v>
      </c>
      <c r="D91" s="79" t="s">
        <v>100</v>
      </c>
      <c r="E91" s="80" t="s">
        <v>100</v>
      </c>
      <c r="F91" s="80" t="s">
        <v>100</v>
      </c>
      <c r="G91" s="1015" t="s">
        <v>100</v>
      </c>
      <c r="H91" s="81" t="s">
        <v>100</v>
      </c>
      <c r="I91" s="81" t="s">
        <v>100</v>
      </c>
      <c r="J91" s="89" t="s">
        <v>100</v>
      </c>
      <c r="K91" s="89" t="s">
        <v>100</v>
      </c>
      <c r="L91" s="1021" t="s">
        <v>100</v>
      </c>
    </row>
    <row r="92" spans="1:12" ht="15">
      <c r="A92" s="46" t="s">
        <v>113</v>
      </c>
      <c r="B92" s="47" t="s">
        <v>27</v>
      </c>
      <c r="C92" s="79" t="s">
        <v>100</v>
      </c>
      <c r="D92" s="79" t="s">
        <v>100</v>
      </c>
      <c r="E92" s="80" t="s">
        <v>100</v>
      </c>
      <c r="F92" s="80" t="s">
        <v>100</v>
      </c>
      <c r="G92" s="1015" t="s">
        <v>100</v>
      </c>
      <c r="H92" s="81" t="s">
        <v>100</v>
      </c>
      <c r="I92" s="81" t="s">
        <v>100</v>
      </c>
      <c r="J92" s="89" t="s">
        <v>100</v>
      </c>
      <c r="K92" s="89" t="s">
        <v>100</v>
      </c>
      <c r="L92" s="1021" t="s">
        <v>100</v>
      </c>
    </row>
    <row r="93" spans="1:12" ht="14.25">
      <c r="A93" s="44" t="s">
        <v>113</v>
      </c>
      <c r="B93" s="48" t="s">
        <v>28</v>
      </c>
      <c r="C93" s="90" t="s">
        <v>254</v>
      </c>
      <c r="D93" s="90">
        <v>11903.897977458699</v>
      </c>
      <c r="E93" s="91" t="s">
        <v>254</v>
      </c>
      <c r="F93" s="91">
        <v>12141.975937007874</v>
      </c>
      <c r="G93" s="1022" t="s">
        <v>100</v>
      </c>
      <c r="H93" s="92" t="s">
        <v>254</v>
      </c>
      <c r="I93" s="92" t="s">
        <v>100</v>
      </c>
      <c r="J93" s="93" t="s">
        <v>100</v>
      </c>
      <c r="K93" s="93">
        <v>3.8978756577665169E-2</v>
      </c>
      <c r="L93" s="1023" t="s">
        <v>100</v>
      </c>
    </row>
    <row r="94" spans="1:12" ht="15">
      <c r="A94" s="46" t="s">
        <v>113</v>
      </c>
      <c r="B94" s="47" t="s">
        <v>29</v>
      </c>
      <c r="C94" s="79" t="s">
        <v>254</v>
      </c>
      <c r="D94" s="79" t="s">
        <v>254</v>
      </c>
      <c r="E94" s="80" t="s">
        <v>254</v>
      </c>
      <c r="F94" s="80" t="s">
        <v>254</v>
      </c>
      <c r="G94" s="1015" t="s">
        <v>100</v>
      </c>
      <c r="H94" s="81" t="s">
        <v>254</v>
      </c>
      <c r="I94" s="81" t="s">
        <v>100</v>
      </c>
      <c r="J94" s="89" t="s">
        <v>100</v>
      </c>
      <c r="K94" s="89">
        <v>3.8978756577665169E-2</v>
      </c>
      <c r="L94" s="1021" t="s">
        <v>100</v>
      </c>
    </row>
    <row r="95" spans="1:12" ht="15">
      <c r="A95" s="46" t="s">
        <v>113</v>
      </c>
      <c r="B95" s="47" t="s">
        <v>30</v>
      </c>
      <c r="C95" s="79" t="s">
        <v>100</v>
      </c>
      <c r="D95" s="79" t="s">
        <v>254</v>
      </c>
      <c r="E95" s="80" t="s">
        <v>100</v>
      </c>
      <c r="F95" s="80" t="s">
        <v>254</v>
      </c>
      <c r="G95" s="1015" t="s">
        <v>100</v>
      </c>
      <c r="H95" s="81" t="s">
        <v>100</v>
      </c>
      <c r="I95" s="81" t="s">
        <v>100</v>
      </c>
      <c r="J95" s="89" t="s">
        <v>100</v>
      </c>
      <c r="K95" s="89" t="s">
        <v>100</v>
      </c>
      <c r="L95" s="1021" t="s">
        <v>100</v>
      </c>
    </row>
    <row r="96" spans="1:12" ht="14.25">
      <c r="A96" s="44" t="s">
        <v>113</v>
      </c>
      <c r="B96" s="48" t="s">
        <v>31</v>
      </c>
      <c r="C96" s="90" t="s">
        <v>254</v>
      </c>
      <c r="D96" s="90" t="s">
        <v>254</v>
      </c>
      <c r="E96" s="91" t="s">
        <v>254</v>
      </c>
      <c r="F96" s="91" t="s">
        <v>254</v>
      </c>
      <c r="G96" s="1022" t="s">
        <v>100</v>
      </c>
      <c r="H96" s="92" t="s">
        <v>254</v>
      </c>
      <c r="I96" s="92" t="s">
        <v>100</v>
      </c>
      <c r="J96" s="93" t="s">
        <v>100</v>
      </c>
      <c r="K96" s="93">
        <v>3.8978756577665169E-2</v>
      </c>
      <c r="L96" s="1023" t="s">
        <v>100</v>
      </c>
    </row>
    <row r="97" spans="1:12" ht="15">
      <c r="A97" s="46" t="s">
        <v>113</v>
      </c>
      <c r="B97" s="47" t="s">
        <v>32</v>
      </c>
      <c r="C97" s="79" t="s">
        <v>254</v>
      </c>
      <c r="D97" s="79" t="s">
        <v>254</v>
      </c>
      <c r="E97" s="80" t="s">
        <v>254</v>
      </c>
      <c r="F97" s="80" t="s">
        <v>254</v>
      </c>
      <c r="G97" s="1015" t="s">
        <v>100</v>
      </c>
      <c r="H97" s="81" t="s">
        <v>254</v>
      </c>
      <c r="I97" s="81" t="s">
        <v>100</v>
      </c>
      <c r="J97" s="89" t="s">
        <v>100</v>
      </c>
      <c r="K97" s="89">
        <v>1.9489378288832584E-2</v>
      </c>
      <c r="L97" s="1021" t="s">
        <v>100</v>
      </c>
    </row>
    <row r="98" spans="1:12" ht="15.75" thickBot="1">
      <c r="A98" s="49" t="s">
        <v>113</v>
      </c>
      <c r="B98" s="50" t="s">
        <v>33</v>
      </c>
      <c r="C98" s="94" t="s">
        <v>254</v>
      </c>
      <c r="D98" s="94" t="s">
        <v>254</v>
      </c>
      <c r="E98" s="95" t="s">
        <v>254</v>
      </c>
      <c r="F98" s="95" t="s">
        <v>254</v>
      </c>
      <c r="G98" s="1024" t="s">
        <v>100</v>
      </c>
      <c r="H98" s="89" t="s">
        <v>254</v>
      </c>
      <c r="I98" s="89" t="s">
        <v>100</v>
      </c>
      <c r="J98" s="89" t="s">
        <v>100</v>
      </c>
      <c r="K98" s="89">
        <v>1.9489378288832584E-2</v>
      </c>
      <c r="L98" s="1021" t="s">
        <v>100</v>
      </c>
    </row>
    <row r="99" spans="1:12" ht="15" thickBot="1">
      <c r="A99" s="35"/>
      <c r="B99" s="43"/>
      <c r="C99" s="71"/>
      <c r="D99" s="71"/>
      <c r="E99" s="71"/>
      <c r="F99" s="71"/>
      <c r="G99" s="1009"/>
      <c r="H99" s="70"/>
      <c r="I99" s="70"/>
      <c r="J99" s="70"/>
      <c r="K99" s="70"/>
      <c r="L99" s="1010"/>
    </row>
    <row r="100" spans="1:12" ht="14.25">
      <c r="A100" s="44" t="s">
        <v>114</v>
      </c>
      <c r="B100" s="45" t="s">
        <v>25</v>
      </c>
      <c r="C100" s="85">
        <v>12535.501773420479</v>
      </c>
      <c r="D100" s="85">
        <v>12742.60228994409</v>
      </c>
      <c r="E100" s="86">
        <v>12786.211808888889</v>
      </c>
      <c r="F100" s="86">
        <v>12997.454335742972</v>
      </c>
      <c r="G100" s="1019">
        <v>-1.6252607733590287</v>
      </c>
      <c r="H100" s="87">
        <v>425.67027027027024</v>
      </c>
      <c r="I100" s="87">
        <v>3.4313090697560549</v>
      </c>
      <c r="J100" s="88">
        <v>-8.2644628099173563</v>
      </c>
      <c r="K100" s="88">
        <v>2.1633209900604173</v>
      </c>
      <c r="L100" s="1020">
        <v>0.23871465953711524</v>
      </c>
    </row>
    <row r="101" spans="1:12" ht="15">
      <c r="A101" s="46" t="s">
        <v>114</v>
      </c>
      <c r="B101" s="47" t="s">
        <v>26</v>
      </c>
      <c r="C101" s="79">
        <v>12593.070588235294</v>
      </c>
      <c r="D101" s="79">
        <v>12873.307843137254</v>
      </c>
      <c r="E101" s="80">
        <v>12844.932000000001</v>
      </c>
      <c r="F101" s="80">
        <v>13130.773999999999</v>
      </c>
      <c r="G101" s="1015">
        <v>-2.1768861454777815</v>
      </c>
      <c r="H101" s="81">
        <v>415.4</v>
      </c>
      <c r="I101" s="81">
        <v>4.0060090135202806</v>
      </c>
      <c r="J101" s="89">
        <v>-15.277777777777779</v>
      </c>
      <c r="K101" s="89">
        <v>1.1888520756187877</v>
      </c>
      <c r="L101" s="1021">
        <v>4.3631779770211265E-2</v>
      </c>
    </row>
    <row r="102" spans="1:12" ht="15">
      <c r="A102" s="46" t="s">
        <v>114</v>
      </c>
      <c r="B102" s="47" t="s">
        <v>27</v>
      </c>
      <c r="C102" s="79">
        <v>12468.920588235294</v>
      </c>
      <c r="D102" s="79">
        <v>12563.938235294117</v>
      </c>
      <c r="E102" s="80">
        <v>12718.299000000001</v>
      </c>
      <c r="F102" s="80">
        <v>12815.217000000001</v>
      </c>
      <c r="G102" s="1015">
        <v>-0.75627279662919211</v>
      </c>
      <c r="H102" s="81">
        <v>438.2</v>
      </c>
      <c r="I102" s="81">
        <v>2.0493712156497463</v>
      </c>
      <c r="J102" s="89">
        <v>2.0408163265306123</v>
      </c>
      <c r="K102" s="89">
        <v>0.97446891444162942</v>
      </c>
      <c r="L102" s="1021">
        <v>0.19508287976690375</v>
      </c>
    </row>
    <row r="103" spans="1:12" ht="14.25">
      <c r="A103" s="44" t="s">
        <v>114</v>
      </c>
      <c r="B103" s="48" t="s">
        <v>28</v>
      </c>
      <c r="C103" s="90">
        <v>12258.489070744179</v>
      </c>
      <c r="D103" s="90">
        <v>12387.677342625821</v>
      </c>
      <c r="E103" s="91">
        <v>12503.658852159062</v>
      </c>
      <c r="F103" s="91">
        <v>12635.430889478337</v>
      </c>
      <c r="G103" s="1022">
        <v>-1.0428772747987816</v>
      </c>
      <c r="H103" s="92">
        <v>380.13137557959817</v>
      </c>
      <c r="I103" s="92">
        <v>0.57835700830338488</v>
      </c>
      <c r="J103" s="93">
        <v>-16.838046272493575</v>
      </c>
      <c r="K103" s="93">
        <v>12.609627752874683</v>
      </c>
      <c r="L103" s="1023">
        <v>0.2348862227331221</v>
      </c>
    </row>
    <row r="104" spans="1:12" ht="15">
      <c r="A104" s="46" t="s">
        <v>114</v>
      </c>
      <c r="B104" s="47" t="s">
        <v>29</v>
      </c>
      <c r="C104" s="79">
        <v>12370.629411764705</v>
      </c>
      <c r="D104" s="79">
        <v>12561.449019607842</v>
      </c>
      <c r="E104" s="80">
        <v>12618.041999999999</v>
      </c>
      <c r="F104" s="80">
        <v>12812.678</v>
      </c>
      <c r="G104" s="1015">
        <v>-1.5190891396786872</v>
      </c>
      <c r="H104" s="81">
        <v>369.4</v>
      </c>
      <c r="I104" s="81">
        <v>1.1500547645125929</v>
      </c>
      <c r="J104" s="89">
        <v>-13.544018058690746</v>
      </c>
      <c r="K104" s="89">
        <v>7.464431884622881</v>
      </c>
      <c r="L104" s="1021">
        <v>0.41814589766566712</v>
      </c>
    </row>
    <row r="105" spans="1:12" ht="15">
      <c r="A105" s="46" t="s">
        <v>114</v>
      </c>
      <c r="B105" s="47" t="s">
        <v>30</v>
      </c>
      <c r="C105" s="79">
        <v>12106.606862745097</v>
      </c>
      <c r="D105" s="79">
        <v>12175.094117647059</v>
      </c>
      <c r="E105" s="80">
        <v>12348.739</v>
      </c>
      <c r="F105" s="80">
        <v>12418.596</v>
      </c>
      <c r="G105" s="1015">
        <v>-0.56251930572505915</v>
      </c>
      <c r="H105" s="81">
        <v>395.7</v>
      </c>
      <c r="I105" s="81">
        <v>0.22796352583586049</v>
      </c>
      <c r="J105" s="89">
        <v>-21.194029850746269</v>
      </c>
      <c r="K105" s="89">
        <v>5.1451958682518031</v>
      </c>
      <c r="L105" s="1021">
        <v>-0.18325967493254591</v>
      </c>
    </row>
    <row r="106" spans="1:12" ht="14.25">
      <c r="A106" s="44" t="s">
        <v>114</v>
      </c>
      <c r="B106" s="48" t="s">
        <v>31</v>
      </c>
      <c r="C106" s="90">
        <v>12001.558005960342</v>
      </c>
      <c r="D106" s="90">
        <v>11817.723971888472</v>
      </c>
      <c r="E106" s="91">
        <v>12241.58916607955</v>
      </c>
      <c r="F106" s="91">
        <v>12054.078451326242</v>
      </c>
      <c r="G106" s="1022">
        <v>1.5555790142769184</v>
      </c>
      <c r="H106" s="92">
        <v>338.13012465373964</v>
      </c>
      <c r="I106" s="92">
        <v>0.61926357247745378</v>
      </c>
      <c r="J106" s="93">
        <v>-18.325791855203619</v>
      </c>
      <c r="K106" s="93">
        <v>28.142662249074256</v>
      </c>
      <c r="L106" s="1023">
        <v>2.114165101476928E-2</v>
      </c>
    </row>
    <row r="107" spans="1:12" ht="15">
      <c r="A107" s="46" t="s">
        <v>114</v>
      </c>
      <c r="B107" s="47" t="s">
        <v>32</v>
      </c>
      <c r="C107" s="79">
        <v>12112.071568627451</v>
      </c>
      <c r="D107" s="79">
        <v>11892.696078431372</v>
      </c>
      <c r="E107" s="80">
        <v>12354.313</v>
      </c>
      <c r="F107" s="80">
        <v>12130.55</v>
      </c>
      <c r="G107" s="1015">
        <v>1.8446236980186457</v>
      </c>
      <c r="H107" s="81">
        <v>327</v>
      </c>
      <c r="I107" s="81">
        <v>0.24524831391784532</v>
      </c>
      <c r="J107" s="89">
        <v>-12.999071494893222</v>
      </c>
      <c r="K107" s="89">
        <v>18.261547456636134</v>
      </c>
      <c r="L107" s="1021">
        <v>1.1309605312345106</v>
      </c>
    </row>
    <row r="108" spans="1:12" ht="15.75" thickBot="1">
      <c r="A108" s="49" t="s">
        <v>114</v>
      </c>
      <c r="B108" s="50" t="s">
        <v>33</v>
      </c>
      <c r="C108" s="94">
        <v>11815.34705882353</v>
      </c>
      <c r="D108" s="94">
        <v>11709.260784313725</v>
      </c>
      <c r="E108" s="95">
        <v>12051.654</v>
      </c>
      <c r="F108" s="95">
        <v>11943.446</v>
      </c>
      <c r="G108" s="1024">
        <v>0.90600317529798791</v>
      </c>
      <c r="H108" s="89">
        <v>358.7</v>
      </c>
      <c r="I108" s="89">
        <v>2.0774046670461046</v>
      </c>
      <c r="J108" s="89">
        <v>-26.628075253256149</v>
      </c>
      <c r="K108" s="89">
        <v>9.8811147924381206</v>
      </c>
      <c r="L108" s="1021">
        <v>-1.1098188802197448</v>
      </c>
    </row>
    <row r="109" spans="1:12" ht="15.75" thickBot="1">
      <c r="A109" s="51"/>
      <c r="B109" s="52"/>
      <c r="C109" s="96"/>
      <c r="D109" s="96"/>
      <c r="E109" s="96"/>
      <c r="F109" s="96"/>
      <c r="G109" s="1025"/>
      <c r="H109" s="97"/>
      <c r="I109" s="97"/>
      <c r="J109" s="97"/>
      <c r="K109" s="97"/>
      <c r="L109" s="1026"/>
    </row>
    <row r="110" spans="1:12" ht="15">
      <c r="A110" s="46" t="s">
        <v>115</v>
      </c>
      <c r="B110" s="53" t="s">
        <v>30</v>
      </c>
      <c r="C110" s="98">
        <v>12238.080392156862</v>
      </c>
      <c r="D110" s="98">
        <v>12011.702941176471</v>
      </c>
      <c r="E110" s="99">
        <v>12482.842000000001</v>
      </c>
      <c r="F110" s="99">
        <v>12251.937</v>
      </c>
      <c r="G110" s="1027">
        <v>1.8846407714959736</v>
      </c>
      <c r="H110" s="100">
        <v>398.2</v>
      </c>
      <c r="I110" s="100">
        <v>0.50479555779909135</v>
      </c>
      <c r="J110" s="100">
        <v>10.648148148148149</v>
      </c>
      <c r="K110" s="100">
        <v>4.6579614110309882</v>
      </c>
      <c r="L110" s="1028">
        <v>1.2223005234852589</v>
      </c>
    </row>
    <row r="111" spans="1:12" ht="15.75" thickBot="1">
      <c r="A111" s="49" t="s">
        <v>115</v>
      </c>
      <c r="B111" s="50" t="s">
        <v>33</v>
      </c>
      <c r="C111" s="94">
        <v>11858.704901960786</v>
      </c>
      <c r="D111" s="94">
        <v>11708.259803921568</v>
      </c>
      <c r="E111" s="95">
        <v>12095.879000000001</v>
      </c>
      <c r="F111" s="95">
        <v>11942.424999999999</v>
      </c>
      <c r="G111" s="1024">
        <v>1.2849484087193477</v>
      </c>
      <c r="H111" s="89">
        <v>367.3</v>
      </c>
      <c r="I111" s="89">
        <v>-1.2899758129535099</v>
      </c>
      <c r="J111" s="89">
        <v>-8.125</v>
      </c>
      <c r="K111" s="89">
        <v>8.5948158253751714</v>
      </c>
      <c r="L111" s="1021">
        <v>0.96001385305132825</v>
      </c>
    </row>
    <row r="112" spans="1:12" ht="15.75" thickBot="1">
      <c r="A112" s="51"/>
      <c r="B112" s="52"/>
      <c r="C112" s="96"/>
      <c r="D112" s="96"/>
      <c r="E112" s="96"/>
      <c r="F112" s="96"/>
      <c r="G112" s="1025"/>
      <c r="H112" s="97"/>
      <c r="I112" s="97"/>
      <c r="J112" s="97"/>
      <c r="K112" s="97"/>
      <c r="L112" s="1026"/>
    </row>
    <row r="113" spans="1:12" ht="14.25">
      <c r="A113" s="44" t="s">
        <v>116</v>
      </c>
      <c r="B113" s="45" t="s">
        <v>25</v>
      </c>
      <c r="C113" s="85" t="s">
        <v>100</v>
      </c>
      <c r="D113" s="85" t="s">
        <v>100</v>
      </c>
      <c r="E113" s="86" t="s">
        <v>100</v>
      </c>
      <c r="F113" s="86" t="s">
        <v>100</v>
      </c>
      <c r="G113" s="1019" t="s">
        <v>100</v>
      </c>
      <c r="H113" s="87" t="s">
        <v>100</v>
      </c>
      <c r="I113" s="87" t="s">
        <v>100</v>
      </c>
      <c r="J113" s="88" t="s">
        <v>100</v>
      </c>
      <c r="K113" s="88" t="s">
        <v>100</v>
      </c>
      <c r="L113" s="1020" t="s">
        <v>100</v>
      </c>
    </row>
    <row r="114" spans="1:12" ht="15">
      <c r="A114" s="39" t="s">
        <v>116</v>
      </c>
      <c r="B114" s="47" t="s">
        <v>26</v>
      </c>
      <c r="C114" s="79" t="s">
        <v>100</v>
      </c>
      <c r="D114" s="79" t="s">
        <v>100</v>
      </c>
      <c r="E114" s="80" t="s">
        <v>100</v>
      </c>
      <c r="F114" s="80" t="s">
        <v>100</v>
      </c>
      <c r="G114" s="1015" t="s">
        <v>100</v>
      </c>
      <c r="H114" s="81" t="s">
        <v>100</v>
      </c>
      <c r="I114" s="81" t="s">
        <v>100</v>
      </c>
      <c r="J114" s="89" t="s">
        <v>100</v>
      </c>
      <c r="K114" s="89" t="s">
        <v>100</v>
      </c>
      <c r="L114" s="1021" t="s">
        <v>100</v>
      </c>
    </row>
    <row r="115" spans="1:12" ht="15">
      <c r="A115" s="39" t="s">
        <v>116</v>
      </c>
      <c r="B115" s="47" t="s">
        <v>27</v>
      </c>
      <c r="C115" s="79" t="s">
        <v>100</v>
      </c>
      <c r="D115" s="79" t="s">
        <v>100</v>
      </c>
      <c r="E115" s="80" t="s">
        <v>100</v>
      </c>
      <c r="F115" s="80" t="s">
        <v>100</v>
      </c>
      <c r="G115" s="1015" t="s">
        <v>100</v>
      </c>
      <c r="H115" s="81" t="s">
        <v>100</v>
      </c>
      <c r="I115" s="81" t="s">
        <v>100</v>
      </c>
      <c r="J115" s="89" t="s">
        <v>100</v>
      </c>
      <c r="K115" s="89" t="s">
        <v>100</v>
      </c>
      <c r="L115" s="1021" t="s">
        <v>100</v>
      </c>
    </row>
    <row r="116" spans="1:12" ht="15">
      <c r="A116" s="39" t="s">
        <v>116</v>
      </c>
      <c r="B116" s="47" t="s">
        <v>34</v>
      </c>
      <c r="C116" s="79" t="s">
        <v>100</v>
      </c>
      <c r="D116" s="79" t="s">
        <v>100</v>
      </c>
      <c r="E116" s="80" t="s">
        <v>100</v>
      </c>
      <c r="F116" s="80" t="s">
        <v>100</v>
      </c>
      <c r="G116" s="1015" t="s">
        <v>100</v>
      </c>
      <c r="H116" s="81" t="s">
        <v>100</v>
      </c>
      <c r="I116" s="81" t="s">
        <v>100</v>
      </c>
      <c r="J116" s="89" t="s">
        <v>100</v>
      </c>
      <c r="K116" s="89" t="s">
        <v>100</v>
      </c>
      <c r="L116" s="1021" t="s">
        <v>100</v>
      </c>
    </row>
    <row r="117" spans="1:12" ht="14.25">
      <c r="A117" s="54" t="s">
        <v>116</v>
      </c>
      <c r="B117" s="48" t="s">
        <v>28</v>
      </c>
      <c r="C117" s="90" t="s">
        <v>100</v>
      </c>
      <c r="D117" s="90" t="s">
        <v>100</v>
      </c>
      <c r="E117" s="91" t="s">
        <v>100</v>
      </c>
      <c r="F117" s="91" t="s">
        <v>100</v>
      </c>
      <c r="G117" s="1022" t="s">
        <v>100</v>
      </c>
      <c r="H117" s="92" t="s">
        <v>100</v>
      </c>
      <c r="I117" s="92" t="s">
        <v>100</v>
      </c>
      <c r="J117" s="93" t="s">
        <v>100</v>
      </c>
      <c r="K117" s="93" t="s">
        <v>100</v>
      </c>
      <c r="L117" s="1023" t="s">
        <v>100</v>
      </c>
    </row>
    <row r="118" spans="1:12" ht="15">
      <c r="A118" s="39" t="s">
        <v>116</v>
      </c>
      <c r="B118" s="47" t="s">
        <v>30</v>
      </c>
      <c r="C118" s="79" t="s">
        <v>100</v>
      </c>
      <c r="D118" s="79" t="s">
        <v>100</v>
      </c>
      <c r="E118" s="80" t="s">
        <v>100</v>
      </c>
      <c r="F118" s="80" t="s">
        <v>100</v>
      </c>
      <c r="G118" s="1015" t="s">
        <v>100</v>
      </c>
      <c r="H118" s="81" t="s">
        <v>100</v>
      </c>
      <c r="I118" s="81" t="s">
        <v>100</v>
      </c>
      <c r="J118" s="89" t="s">
        <v>100</v>
      </c>
      <c r="K118" s="89" t="s">
        <v>100</v>
      </c>
      <c r="L118" s="1021" t="s">
        <v>100</v>
      </c>
    </row>
    <row r="119" spans="1:12" ht="15">
      <c r="A119" s="39" t="s">
        <v>116</v>
      </c>
      <c r="B119" s="47" t="s">
        <v>35</v>
      </c>
      <c r="C119" s="79" t="s">
        <v>100</v>
      </c>
      <c r="D119" s="79" t="s">
        <v>100</v>
      </c>
      <c r="E119" s="80" t="s">
        <v>100</v>
      </c>
      <c r="F119" s="80" t="s">
        <v>100</v>
      </c>
      <c r="G119" s="1015" t="s">
        <v>100</v>
      </c>
      <c r="H119" s="81" t="s">
        <v>100</v>
      </c>
      <c r="I119" s="81" t="s">
        <v>100</v>
      </c>
      <c r="J119" s="89" t="s">
        <v>100</v>
      </c>
      <c r="K119" s="89" t="s">
        <v>100</v>
      </c>
      <c r="L119" s="1021" t="s">
        <v>100</v>
      </c>
    </row>
    <row r="120" spans="1:12" ht="14.25">
      <c r="A120" s="54" t="s">
        <v>116</v>
      </c>
      <c r="B120" s="48" t="s">
        <v>31</v>
      </c>
      <c r="C120" s="90" t="s">
        <v>100</v>
      </c>
      <c r="D120" s="90" t="s">
        <v>100</v>
      </c>
      <c r="E120" s="91" t="s">
        <v>100</v>
      </c>
      <c r="F120" s="91" t="s">
        <v>100</v>
      </c>
      <c r="G120" s="1022" t="s">
        <v>100</v>
      </c>
      <c r="H120" s="92" t="s">
        <v>100</v>
      </c>
      <c r="I120" s="92" t="s">
        <v>100</v>
      </c>
      <c r="J120" s="93" t="s">
        <v>100</v>
      </c>
      <c r="K120" s="93" t="s">
        <v>100</v>
      </c>
      <c r="L120" s="1023" t="s">
        <v>100</v>
      </c>
    </row>
    <row r="121" spans="1:12" ht="15">
      <c r="A121" s="39" t="s">
        <v>116</v>
      </c>
      <c r="B121" s="47" t="s">
        <v>33</v>
      </c>
      <c r="C121" s="79" t="s">
        <v>100</v>
      </c>
      <c r="D121" s="79" t="s">
        <v>100</v>
      </c>
      <c r="E121" s="80" t="s">
        <v>100</v>
      </c>
      <c r="F121" s="80" t="s">
        <v>100</v>
      </c>
      <c r="G121" s="1015" t="s">
        <v>100</v>
      </c>
      <c r="H121" s="81" t="s">
        <v>100</v>
      </c>
      <c r="I121" s="81" t="s">
        <v>100</v>
      </c>
      <c r="J121" s="89" t="s">
        <v>100</v>
      </c>
      <c r="K121" s="89" t="s">
        <v>100</v>
      </c>
      <c r="L121" s="1021" t="s">
        <v>100</v>
      </c>
    </row>
    <row r="122" spans="1:12" ht="15.75" thickBot="1">
      <c r="A122" s="55" t="s">
        <v>116</v>
      </c>
      <c r="B122" s="47" t="s">
        <v>36</v>
      </c>
      <c r="C122" s="94" t="s">
        <v>100</v>
      </c>
      <c r="D122" s="94" t="s">
        <v>100</v>
      </c>
      <c r="E122" s="95" t="s">
        <v>100</v>
      </c>
      <c r="F122" s="95" t="s">
        <v>100</v>
      </c>
      <c r="G122" s="1024" t="s">
        <v>100</v>
      </c>
      <c r="H122" s="89" t="s">
        <v>100</v>
      </c>
      <c r="I122" s="89" t="s">
        <v>100</v>
      </c>
      <c r="J122" s="89" t="s">
        <v>100</v>
      </c>
      <c r="K122" s="89" t="s">
        <v>100</v>
      </c>
      <c r="L122" s="1021" t="s">
        <v>100</v>
      </c>
    </row>
    <row r="123" spans="1:12" ht="15.75" thickBot="1">
      <c r="A123" s="51"/>
      <c r="B123" s="52"/>
      <c r="C123" s="96"/>
      <c r="D123" s="96"/>
      <c r="E123" s="96"/>
      <c r="F123" s="96"/>
      <c r="G123" s="1025"/>
      <c r="H123" s="97"/>
      <c r="I123" s="97"/>
      <c r="J123" s="97"/>
      <c r="K123" s="97"/>
      <c r="L123" s="1026"/>
    </row>
    <row r="124" spans="1:12" ht="14.25">
      <c r="A124" s="44" t="s">
        <v>24</v>
      </c>
      <c r="B124" s="45" t="s">
        <v>28</v>
      </c>
      <c r="C124" s="85">
        <v>10776.484139200851</v>
      </c>
      <c r="D124" s="85">
        <v>11538.725146509552</v>
      </c>
      <c r="E124" s="86">
        <v>10992.013821984869</v>
      </c>
      <c r="F124" s="86">
        <v>11769.499649439744</v>
      </c>
      <c r="G124" s="1019">
        <v>-6.6059378105498752</v>
      </c>
      <c r="H124" s="87">
        <v>356.64603174603178</v>
      </c>
      <c r="I124" s="87">
        <v>1.1199629044204085</v>
      </c>
      <c r="J124" s="88">
        <v>-49.193548387096776</v>
      </c>
      <c r="K124" s="88">
        <v>1.2278308321964531</v>
      </c>
      <c r="L124" s="1020">
        <v>-0.74449301065387297</v>
      </c>
    </row>
    <row r="125" spans="1:12" ht="15">
      <c r="A125" s="46" t="s">
        <v>24</v>
      </c>
      <c r="B125" s="47" t="s">
        <v>29</v>
      </c>
      <c r="C125" s="79">
        <v>10792.562745098039</v>
      </c>
      <c r="D125" s="79">
        <v>11405.648039215686</v>
      </c>
      <c r="E125" s="80">
        <v>11008.414000000001</v>
      </c>
      <c r="F125" s="80">
        <v>11633.761</v>
      </c>
      <c r="G125" s="1015">
        <v>-5.3752780377729934</v>
      </c>
      <c r="H125" s="81">
        <v>298.3</v>
      </c>
      <c r="I125" s="81">
        <v>-5.6012658227848071</v>
      </c>
      <c r="J125" s="89">
        <v>-60</v>
      </c>
      <c r="K125" s="89">
        <v>0.11693626973299552</v>
      </c>
      <c r="L125" s="1021">
        <v>-0.12165129190212458</v>
      </c>
    </row>
    <row r="126" spans="1:12" ht="15">
      <c r="A126" s="46" t="s">
        <v>24</v>
      </c>
      <c r="B126" s="47" t="s">
        <v>30</v>
      </c>
      <c r="C126" s="79">
        <v>10790.997058823528</v>
      </c>
      <c r="D126" s="79">
        <v>11570.585294117645</v>
      </c>
      <c r="E126" s="80">
        <v>11006.816999999999</v>
      </c>
      <c r="F126" s="80">
        <v>11801.996999999999</v>
      </c>
      <c r="G126" s="1015">
        <v>-6.7376732937654555</v>
      </c>
      <c r="H126" s="81">
        <v>353.7</v>
      </c>
      <c r="I126" s="81">
        <v>0.91298145506419071</v>
      </c>
      <c r="J126" s="89">
        <v>-50.574712643678168</v>
      </c>
      <c r="K126" s="89">
        <v>0.83804326641980131</v>
      </c>
      <c r="L126" s="1021">
        <v>-0.54576459106389519</v>
      </c>
    </row>
    <row r="127" spans="1:12" ht="15">
      <c r="A127" s="46" t="s">
        <v>24</v>
      </c>
      <c r="B127" s="47" t="s">
        <v>35</v>
      </c>
      <c r="C127" s="79">
        <v>10730.867647058823</v>
      </c>
      <c r="D127" s="79">
        <v>11498.650980392156</v>
      </c>
      <c r="E127" s="80">
        <v>10945.485000000001</v>
      </c>
      <c r="F127" s="80">
        <v>11728.624</v>
      </c>
      <c r="G127" s="1015">
        <v>-6.6771600828878066</v>
      </c>
      <c r="H127" s="81">
        <v>390.7</v>
      </c>
      <c r="I127" s="81">
        <v>1.1128364389233985</v>
      </c>
      <c r="J127" s="89">
        <v>-36.363636363636367</v>
      </c>
      <c r="K127" s="89">
        <v>0.27285129604365621</v>
      </c>
      <c r="L127" s="1021">
        <v>-7.7077127687853242E-2</v>
      </c>
    </row>
    <row r="128" spans="1:12" ht="14.25">
      <c r="A128" s="44" t="s">
        <v>24</v>
      </c>
      <c r="B128" s="48" t="s">
        <v>31</v>
      </c>
      <c r="C128" s="90">
        <v>10000.492800552835</v>
      </c>
      <c r="D128" s="90">
        <v>9909.1596047044368</v>
      </c>
      <c r="E128" s="91">
        <v>10200.502656563891</v>
      </c>
      <c r="F128" s="91">
        <v>10107.342796798526</v>
      </c>
      <c r="G128" s="1022">
        <v>0.92170476096717335</v>
      </c>
      <c r="H128" s="92">
        <v>298.90613577023498</v>
      </c>
      <c r="I128" s="92">
        <v>1.2925779487648761</v>
      </c>
      <c r="J128" s="93">
        <v>-34.919286321155482</v>
      </c>
      <c r="K128" s="93">
        <v>14.928863769245762</v>
      </c>
      <c r="L128" s="1023">
        <v>-3.7923069003899954</v>
      </c>
    </row>
    <row r="129" spans="1:12" ht="15">
      <c r="A129" s="46" t="s">
        <v>24</v>
      </c>
      <c r="B129" s="47" t="s">
        <v>32</v>
      </c>
      <c r="C129" s="79">
        <v>9832.2362745098035</v>
      </c>
      <c r="D129" s="79">
        <v>9745.5490196078426</v>
      </c>
      <c r="E129" s="80">
        <v>10028.880999999999</v>
      </c>
      <c r="F129" s="80">
        <v>9940.4599999999991</v>
      </c>
      <c r="G129" s="1015">
        <v>0.88950611943511959</v>
      </c>
      <c r="H129" s="81">
        <v>269.5</v>
      </c>
      <c r="I129" s="81">
        <v>0.2977298101972502</v>
      </c>
      <c r="J129" s="89">
        <v>-35.697399527186761</v>
      </c>
      <c r="K129" s="89">
        <v>5.3011108945624636</v>
      </c>
      <c r="L129" s="1021">
        <v>-1.4270583435479223</v>
      </c>
    </row>
    <row r="130" spans="1:12" ht="15">
      <c r="A130" s="46" t="s">
        <v>24</v>
      </c>
      <c r="B130" s="47" t="s">
        <v>33</v>
      </c>
      <c r="C130" s="79">
        <v>10160.322549019607</v>
      </c>
      <c r="D130" s="79">
        <v>10050.474509803922</v>
      </c>
      <c r="E130" s="80">
        <v>10363.529</v>
      </c>
      <c r="F130" s="80">
        <v>10251.484</v>
      </c>
      <c r="G130" s="1015">
        <v>1.0929637114002233</v>
      </c>
      <c r="H130" s="81">
        <v>311.10000000000002</v>
      </c>
      <c r="I130" s="81">
        <v>1.5008156606851624</v>
      </c>
      <c r="J130" s="89">
        <v>-35.786435786435788</v>
      </c>
      <c r="K130" s="89">
        <v>8.6727733385305008</v>
      </c>
      <c r="L130" s="1021">
        <v>-2.3499720090120473</v>
      </c>
    </row>
    <row r="131" spans="1:12" ht="15">
      <c r="A131" s="46" t="s">
        <v>24</v>
      </c>
      <c r="B131" s="47" t="s">
        <v>36</v>
      </c>
      <c r="C131" s="79">
        <v>9431.5715686274507</v>
      </c>
      <c r="D131" s="79">
        <v>9371.7568627450964</v>
      </c>
      <c r="E131" s="80">
        <v>9620.2029999999995</v>
      </c>
      <c r="F131" s="80">
        <v>9559.1919999999991</v>
      </c>
      <c r="G131" s="1015">
        <v>0.6382443202312541</v>
      </c>
      <c r="H131" s="81">
        <v>351.4</v>
      </c>
      <c r="I131" s="81">
        <v>0.83213773314203077</v>
      </c>
      <c r="J131" s="89">
        <v>-19.672131147540984</v>
      </c>
      <c r="K131" s="89">
        <v>0.95497953615279674</v>
      </c>
      <c r="L131" s="1021">
        <v>-1.5276547830024856E-2</v>
      </c>
    </row>
    <row r="132" spans="1:12" ht="14.25">
      <c r="A132" s="44" t="s">
        <v>24</v>
      </c>
      <c r="B132" s="48" t="s">
        <v>37</v>
      </c>
      <c r="C132" s="90">
        <v>8349.011116644775</v>
      </c>
      <c r="D132" s="90">
        <v>8346.1492907108022</v>
      </c>
      <c r="E132" s="91">
        <v>8515.9913389776702</v>
      </c>
      <c r="F132" s="91">
        <v>8513.0722765250193</v>
      </c>
      <c r="G132" s="1022">
        <v>3.4289177371373707E-2</v>
      </c>
      <c r="H132" s="92">
        <v>230.45682926829269</v>
      </c>
      <c r="I132" s="92">
        <v>0.21428552958660485</v>
      </c>
      <c r="J132" s="93">
        <v>-15.289256198347106</v>
      </c>
      <c r="K132" s="93">
        <v>7.9906450984213606</v>
      </c>
      <c r="L132" s="1023">
        <v>0.29221977632815221</v>
      </c>
    </row>
    <row r="133" spans="1:12" ht="15">
      <c r="A133" s="46" t="s">
        <v>24</v>
      </c>
      <c r="B133" s="47" t="s">
        <v>102</v>
      </c>
      <c r="C133" s="101">
        <v>7774.3705882352942</v>
      </c>
      <c r="D133" s="101">
        <v>7615.2882352941178</v>
      </c>
      <c r="E133" s="102">
        <v>7929.8580000000002</v>
      </c>
      <c r="F133" s="102">
        <v>7767.5940000000001</v>
      </c>
      <c r="G133" s="1029">
        <v>2.0889866282918512</v>
      </c>
      <c r="H133" s="103">
        <v>218.3</v>
      </c>
      <c r="I133" s="103">
        <v>2.0570359981299697</v>
      </c>
      <c r="J133" s="104">
        <v>-19.650655021834059</v>
      </c>
      <c r="K133" s="104">
        <v>3.5860456051451961</v>
      </c>
      <c r="L133" s="1030">
        <v>-5.63911691509702E-2</v>
      </c>
    </row>
    <row r="134" spans="1:12" ht="15">
      <c r="A134" s="46" t="s">
        <v>24</v>
      </c>
      <c r="B134" s="47" t="s">
        <v>38</v>
      </c>
      <c r="C134" s="79">
        <v>8611.8333333333321</v>
      </c>
      <c r="D134" s="79">
        <v>8844.2127450980388</v>
      </c>
      <c r="E134" s="80">
        <v>8784.07</v>
      </c>
      <c r="F134" s="80">
        <v>9021.0969999999998</v>
      </c>
      <c r="G134" s="1015">
        <v>-2.6274742417690446</v>
      </c>
      <c r="H134" s="81">
        <v>231.4</v>
      </c>
      <c r="I134" s="81">
        <v>-8.6355785837646221E-2</v>
      </c>
      <c r="J134" s="89">
        <v>-11.5</v>
      </c>
      <c r="K134" s="89">
        <v>3.4496199571233674</v>
      </c>
      <c r="L134" s="1021">
        <v>0.26845246865509953</v>
      </c>
    </row>
    <row r="135" spans="1:12" ht="15.75" thickBot="1">
      <c r="A135" s="46" t="s">
        <v>24</v>
      </c>
      <c r="B135" s="47" t="s">
        <v>39</v>
      </c>
      <c r="C135" s="79">
        <v>9271.025490196078</v>
      </c>
      <c r="D135" s="79">
        <v>9142.0607843137259</v>
      </c>
      <c r="E135" s="80">
        <v>9456.4459999999999</v>
      </c>
      <c r="F135" s="80">
        <v>9324.902</v>
      </c>
      <c r="G135" s="1015">
        <v>1.4106743427437614</v>
      </c>
      <c r="H135" s="81">
        <v>272.7</v>
      </c>
      <c r="I135" s="81">
        <v>-6.2564455139223067</v>
      </c>
      <c r="J135" s="89">
        <v>-10.909090909090908</v>
      </c>
      <c r="K135" s="89">
        <v>0.95497953615279674</v>
      </c>
      <c r="L135" s="1021">
        <v>8.0158476824023106E-2</v>
      </c>
    </row>
    <row r="136" spans="1:12" ht="15.75" thickBot="1">
      <c r="A136" s="51"/>
      <c r="B136" s="52"/>
      <c r="C136" s="96"/>
      <c r="D136" s="96"/>
      <c r="E136" s="96"/>
      <c r="F136" s="96"/>
      <c r="G136" s="1025"/>
      <c r="H136" s="97"/>
      <c r="I136" s="97"/>
      <c r="J136" s="97"/>
      <c r="K136" s="97"/>
      <c r="L136" s="1026"/>
    </row>
    <row r="137" spans="1:12" ht="14.25">
      <c r="A137" s="44" t="s">
        <v>117</v>
      </c>
      <c r="B137" s="48" t="s">
        <v>25</v>
      </c>
      <c r="C137" s="90">
        <v>13814.302942149727</v>
      </c>
      <c r="D137" s="90">
        <v>14095.688002552075</v>
      </c>
      <c r="E137" s="91">
        <v>14090.589000992721</v>
      </c>
      <c r="F137" s="91">
        <v>14377.601762603117</v>
      </c>
      <c r="G137" s="1022">
        <v>-1.9962492100520641</v>
      </c>
      <c r="H137" s="92">
        <v>332.06153846153848</v>
      </c>
      <c r="I137" s="92">
        <v>-2.6087545069085785</v>
      </c>
      <c r="J137" s="93">
        <v>42.1875</v>
      </c>
      <c r="K137" s="93">
        <v>1.7735334242837655</v>
      </c>
      <c r="L137" s="1023">
        <v>0.75555982797391974</v>
      </c>
    </row>
    <row r="138" spans="1:12" ht="15">
      <c r="A138" s="46" t="s">
        <v>117</v>
      </c>
      <c r="B138" s="47" t="s">
        <v>26</v>
      </c>
      <c r="C138" s="79">
        <v>14285.146078431373</v>
      </c>
      <c r="D138" s="79" t="s">
        <v>254</v>
      </c>
      <c r="E138" s="80">
        <v>14570.849</v>
      </c>
      <c r="F138" s="80" t="s">
        <v>254</v>
      </c>
      <c r="G138" s="1015" t="s">
        <v>100</v>
      </c>
      <c r="H138" s="81">
        <v>316.2</v>
      </c>
      <c r="I138" s="81" t="s">
        <v>100</v>
      </c>
      <c r="J138" s="89" t="s">
        <v>100</v>
      </c>
      <c r="K138" s="89">
        <v>0.40927694406548432</v>
      </c>
      <c r="L138" s="1021" t="s">
        <v>100</v>
      </c>
    </row>
    <row r="139" spans="1:12" ht="15">
      <c r="A139" s="46" t="s">
        <v>117</v>
      </c>
      <c r="B139" s="47" t="s">
        <v>27</v>
      </c>
      <c r="C139" s="79">
        <v>13771.727450980392</v>
      </c>
      <c r="D139" s="79">
        <v>14171.359803921569</v>
      </c>
      <c r="E139" s="80">
        <v>14047.162</v>
      </c>
      <c r="F139" s="80">
        <v>14454.787</v>
      </c>
      <c r="G139" s="1015">
        <v>-2.8200000456596142</v>
      </c>
      <c r="H139" s="81">
        <v>335.2</v>
      </c>
      <c r="I139" s="81">
        <v>-0.14894250819183796</v>
      </c>
      <c r="J139" s="89">
        <v>38.636363636363633</v>
      </c>
      <c r="K139" s="89">
        <v>1.1888520756187877</v>
      </c>
      <c r="L139" s="1021">
        <v>0.48899522815576879</v>
      </c>
    </row>
    <row r="140" spans="1:12" ht="15">
      <c r="A140" s="46" t="s">
        <v>117</v>
      </c>
      <c r="B140" s="47" t="s">
        <v>34</v>
      </c>
      <c r="C140" s="79">
        <v>13093.622549019608</v>
      </c>
      <c r="D140" s="79" t="s">
        <v>254</v>
      </c>
      <c r="E140" s="80">
        <v>13355.495000000001</v>
      </c>
      <c r="F140" s="80" t="s">
        <v>254</v>
      </c>
      <c r="G140" s="1015" t="s">
        <v>100</v>
      </c>
      <c r="H140" s="81">
        <v>347.8</v>
      </c>
      <c r="I140" s="81" t="s">
        <v>100</v>
      </c>
      <c r="J140" s="89" t="s">
        <v>100</v>
      </c>
      <c r="K140" s="89">
        <v>0.17540440459949327</v>
      </c>
      <c r="L140" s="1021" t="s">
        <v>100</v>
      </c>
    </row>
    <row r="141" spans="1:12" ht="14.25">
      <c r="A141" s="44" t="s">
        <v>117</v>
      </c>
      <c r="B141" s="48" t="s">
        <v>28</v>
      </c>
      <c r="C141" s="90">
        <v>12824.211914902826</v>
      </c>
      <c r="D141" s="90">
        <v>12738.686836304889</v>
      </c>
      <c r="E141" s="91">
        <v>13080.696153200883</v>
      </c>
      <c r="F141" s="91">
        <v>12993.460573030987</v>
      </c>
      <c r="G141" s="1022">
        <v>0.67138065090189014</v>
      </c>
      <c r="H141" s="92">
        <v>312.85773480662982</v>
      </c>
      <c r="I141" s="92">
        <v>-0.78627441124404995</v>
      </c>
      <c r="J141" s="93">
        <v>-7.888040712468193</v>
      </c>
      <c r="K141" s="93">
        <v>7.0551549405573972</v>
      </c>
      <c r="L141" s="1023">
        <v>0.80416082571725145</v>
      </c>
    </row>
    <row r="142" spans="1:12" ht="15">
      <c r="A142" s="46" t="s">
        <v>117</v>
      </c>
      <c r="B142" s="47" t="s">
        <v>29</v>
      </c>
      <c r="C142" s="79">
        <v>12589.291176470588</v>
      </c>
      <c r="D142" s="79">
        <v>12878.251960784313</v>
      </c>
      <c r="E142" s="80">
        <v>12841.076999999999</v>
      </c>
      <c r="F142" s="80">
        <v>13135.816999999999</v>
      </c>
      <c r="G142" s="1015">
        <v>-2.2437888712974594</v>
      </c>
      <c r="H142" s="81">
        <v>293.3</v>
      </c>
      <c r="I142" s="81">
        <v>-0.54255679891487496</v>
      </c>
      <c r="J142" s="89">
        <v>7.0175438596491224</v>
      </c>
      <c r="K142" s="89">
        <v>1.1888520756187877</v>
      </c>
      <c r="L142" s="1021">
        <v>0.28221934140533145</v>
      </c>
    </row>
    <row r="143" spans="1:12" ht="15">
      <c r="A143" s="46" t="s">
        <v>117</v>
      </c>
      <c r="B143" s="47" t="s">
        <v>30</v>
      </c>
      <c r="C143" s="79">
        <v>12906.286274509805</v>
      </c>
      <c r="D143" s="79">
        <v>12750.955882352941</v>
      </c>
      <c r="E143" s="80">
        <v>13164.412</v>
      </c>
      <c r="F143" s="80">
        <v>13005.975</v>
      </c>
      <c r="G143" s="1015">
        <v>1.218186256701246</v>
      </c>
      <c r="H143" s="81">
        <v>313.2</v>
      </c>
      <c r="I143" s="81">
        <v>0</v>
      </c>
      <c r="J143" s="89">
        <v>-5.6390977443609023</v>
      </c>
      <c r="K143" s="89">
        <v>4.891833950496979</v>
      </c>
      <c r="L143" s="1021">
        <v>0.66088119083418295</v>
      </c>
    </row>
    <row r="144" spans="1:12" ht="15">
      <c r="A144" s="46" t="s">
        <v>117</v>
      </c>
      <c r="B144" s="47" t="s">
        <v>35</v>
      </c>
      <c r="C144" s="79">
        <v>12689.935294117648</v>
      </c>
      <c r="D144" s="79">
        <v>12597.229411764707</v>
      </c>
      <c r="E144" s="80">
        <v>12943.734</v>
      </c>
      <c r="F144" s="80">
        <v>12849.174000000001</v>
      </c>
      <c r="G144" s="1015">
        <v>0.7359227916129043</v>
      </c>
      <c r="H144" s="81">
        <v>335</v>
      </c>
      <c r="I144" s="81">
        <v>-1.499558953249051</v>
      </c>
      <c r="J144" s="89">
        <v>-28.571428571428569</v>
      </c>
      <c r="K144" s="89">
        <v>0.97446891444162942</v>
      </c>
      <c r="L144" s="1021">
        <v>-0.13893970652226439</v>
      </c>
    </row>
    <row r="145" spans="1:12" ht="14.25">
      <c r="A145" s="44" t="s">
        <v>117</v>
      </c>
      <c r="B145" s="48" t="s">
        <v>31</v>
      </c>
      <c r="C145" s="90">
        <v>11640.121015906028</v>
      </c>
      <c r="D145" s="90">
        <v>11791.710737567259</v>
      </c>
      <c r="E145" s="91">
        <v>11872.92343622415</v>
      </c>
      <c r="F145" s="91">
        <v>12027.544952318603</v>
      </c>
      <c r="G145" s="1022">
        <v>-1.2855617393859486</v>
      </c>
      <c r="H145" s="92">
        <v>271.07305605786615</v>
      </c>
      <c r="I145" s="92">
        <v>-1.0515479174680753</v>
      </c>
      <c r="J145" s="93">
        <v>-17.339312406576983</v>
      </c>
      <c r="K145" s="93">
        <v>10.777626193724419</v>
      </c>
      <c r="L145" s="1023">
        <v>0.13662094479806264</v>
      </c>
    </row>
    <row r="146" spans="1:12" ht="15">
      <c r="A146" s="46" t="s">
        <v>117</v>
      </c>
      <c r="B146" s="47" t="s">
        <v>32</v>
      </c>
      <c r="C146" s="79">
        <v>11243.150980392156</v>
      </c>
      <c r="D146" s="79">
        <v>11137.200980392156</v>
      </c>
      <c r="E146" s="80">
        <v>11468.013999999999</v>
      </c>
      <c r="F146" s="80">
        <v>11359.945</v>
      </c>
      <c r="G146" s="1015">
        <v>0.95131622556270756</v>
      </c>
      <c r="H146" s="81">
        <v>246.6</v>
      </c>
      <c r="I146" s="81">
        <v>0.65306122448979365</v>
      </c>
      <c r="J146" s="89">
        <v>-21.243523316062177</v>
      </c>
      <c r="K146" s="89">
        <v>2.962385499902553</v>
      </c>
      <c r="L146" s="1021">
        <v>-0.10744112646932535</v>
      </c>
    </row>
    <row r="147" spans="1:12" ht="15">
      <c r="A147" s="46" t="s">
        <v>117</v>
      </c>
      <c r="B147" s="47" t="s">
        <v>33</v>
      </c>
      <c r="C147" s="79">
        <v>11794.789215686274</v>
      </c>
      <c r="D147" s="79">
        <v>12045.991176470588</v>
      </c>
      <c r="E147" s="80">
        <v>12030.684999999999</v>
      </c>
      <c r="F147" s="80">
        <v>12286.911</v>
      </c>
      <c r="G147" s="1015">
        <v>-2.0853573367626783</v>
      </c>
      <c r="H147" s="81">
        <v>277.2</v>
      </c>
      <c r="I147" s="81">
        <v>-1.6672578928698081</v>
      </c>
      <c r="J147" s="81">
        <v>-15.102974828375288</v>
      </c>
      <c r="K147" s="81">
        <v>7.2305593451568893</v>
      </c>
      <c r="L147" s="1016">
        <v>0.27970838285372412</v>
      </c>
    </row>
    <row r="148" spans="1:12" ht="15.75" thickBot="1">
      <c r="A148" s="56" t="s">
        <v>117</v>
      </c>
      <c r="B148" s="57" t="s">
        <v>36</v>
      </c>
      <c r="C148" s="82">
        <v>11533.427450980391</v>
      </c>
      <c r="D148" s="82">
        <v>11762.169607843138</v>
      </c>
      <c r="E148" s="83">
        <v>11764.096</v>
      </c>
      <c r="F148" s="83">
        <v>11997.413</v>
      </c>
      <c r="G148" s="1017">
        <v>-1.9447275841883656</v>
      </c>
      <c r="H148" s="84">
        <v>319.3</v>
      </c>
      <c r="I148" s="84">
        <v>-2.711761121267513</v>
      </c>
      <c r="J148" s="84">
        <v>-23.076923076923077</v>
      </c>
      <c r="K148" s="84">
        <v>0.58468134866497767</v>
      </c>
      <c r="L148" s="1018">
        <v>-3.5646311586334578E-2</v>
      </c>
    </row>
    <row r="149" spans="1:12">
      <c r="G149" s="65"/>
      <c r="H149" s="65"/>
      <c r="I149" s="65"/>
      <c r="J149" s="65"/>
      <c r="K149" s="65"/>
      <c r="L149" s="65"/>
    </row>
    <row r="150" spans="1:12" ht="13.5" thickBot="1">
      <c r="G150" s="65"/>
      <c r="H150" s="65"/>
      <c r="I150" s="65"/>
      <c r="J150" s="65"/>
      <c r="K150" s="65"/>
      <c r="L150" s="1118"/>
    </row>
    <row r="151" spans="1:12" ht="21" thickBot="1">
      <c r="A151" s="979" t="s">
        <v>336</v>
      </c>
      <c r="B151" s="970"/>
      <c r="C151" s="970"/>
      <c r="D151" s="970"/>
      <c r="E151" s="970"/>
      <c r="F151" s="970"/>
      <c r="G151" s="1090"/>
      <c r="H151" s="1090"/>
      <c r="I151" s="1090"/>
      <c r="J151" s="1090"/>
      <c r="K151" s="1090"/>
      <c r="L151" s="1091"/>
    </row>
    <row r="152" spans="1:12" ht="12.75" customHeight="1">
      <c r="A152" s="27"/>
      <c r="B152" s="28"/>
      <c r="C152" s="3" t="s">
        <v>9</v>
      </c>
      <c r="D152" s="3" t="s">
        <v>9</v>
      </c>
      <c r="E152" s="3"/>
      <c r="F152" s="3"/>
      <c r="G152" s="971"/>
      <c r="H152" s="1370" t="s">
        <v>10</v>
      </c>
      <c r="I152" s="1371"/>
      <c r="J152" s="1002" t="s">
        <v>11</v>
      </c>
      <c r="K152" s="972" t="s">
        <v>12</v>
      </c>
      <c r="L152" s="973"/>
    </row>
    <row r="153" spans="1:12" ht="15.75" customHeight="1">
      <c r="A153" s="29" t="s">
        <v>13</v>
      </c>
      <c r="B153" s="30" t="s">
        <v>14</v>
      </c>
      <c r="C153" s="974" t="s">
        <v>40</v>
      </c>
      <c r="D153" s="974" t="s">
        <v>40</v>
      </c>
      <c r="E153" s="975" t="s">
        <v>41</v>
      </c>
      <c r="F153" s="975" t="s">
        <v>41</v>
      </c>
      <c r="G153" s="1003"/>
      <c r="H153" s="1368" t="s">
        <v>15</v>
      </c>
      <c r="I153" s="1369"/>
      <c r="J153" s="1004" t="s">
        <v>16</v>
      </c>
      <c r="K153" s="977" t="s">
        <v>17</v>
      </c>
      <c r="L153" s="978"/>
    </row>
    <row r="154" spans="1:12" ht="26.25" thickBot="1">
      <c r="A154" s="31" t="s">
        <v>18</v>
      </c>
      <c r="B154" s="32" t="s">
        <v>19</v>
      </c>
      <c r="C154" s="893" t="s">
        <v>470</v>
      </c>
      <c r="D154" s="893" t="s">
        <v>465</v>
      </c>
      <c r="E154" s="968" t="s">
        <v>470</v>
      </c>
      <c r="F154" s="968" t="s">
        <v>465</v>
      </c>
      <c r="G154" s="1001" t="s">
        <v>20</v>
      </c>
      <c r="H154" s="66" t="s">
        <v>470</v>
      </c>
      <c r="I154" s="906" t="s">
        <v>20</v>
      </c>
      <c r="J154" s="1005" t="s">
        <v>20</v>
      </c>
      <c r="K154" s="969" t="s">
        <v>470</v>
      </c>
      <c r="L154" s="1006" t="s">
        <v>21</v>
      </c>
    </row>
    <row r="155" spans="1:12" ht="15" thickBot="1">
      <c r="A155" s="33" t="s">
        <v>22</v>
      </c>
      <c r="B155" s="34" t="s">
        <v>23</v>
      </c>
      <c r="C155" s="67">
        <v>11328.931559203565</v>
      </c>
      <c r="D155" s="67">
        <v>11115.839120266397</v>
      </c>
      <c r="E155" s="68">
        <v>11555.510190387637</v>
      </c>
      <c r="F155" s="68">
        <v>11338.155902671726</v>
      </c>
      <c r="G155" s="1007">
        <v>1.9170162201129486</v>
      </c>
      <c r="H155" s="69">
        <v>321.39719334719331</v>
      </c>
      <c r="I155" s="69">
        <v>1.4198905539019051</v>
      </c>
      <c r="J155" s="70">
        <v>-9.2452830188679247</v>
      </c>
      <c r="K155" s="69">
        <v>100</v>
      </c>
      <c r="L155" s="1008" t="s">
        <v>23</v>
      </c>
    </row>
    <row r="156" spans="1:12" ht="15" thickBot="1">
      <c r="A156" s="35"/>
      <c r="B156" s="36"/>
      <c r="C156" s="71"/>
      <c r="D156" s="71"/>
      <c r="E156" s="71"/>
      <c r="F156" s="71"/>
      <c r="G156" s="1009"/>
      <c r="H156" s="70"/>
      <c r="I156" s="70"/>
      <c r="J156" s="70"/>
      <c r="K156" s="70"/>
      <c r="L156" s="1010"/>
    </row>
    <row r="157" spans="1:12" ht="15">
      <c r="A157" s="37" t="s">
        <v>108</v>
      </c>
      <c r="B157" s="38" t="s">
        <v>23</v>
      </c>
      <c r="C157" s="72">
        <v>10376.5953346856</v>
      </c>
      <c r="D157" s="72">
        <v>11018.763773314206</v>
      </c>
      <c r="E157" s="73">
        <v>10584.127241379312</v>
      </c>
      <c r="F157" s="73">
        <v>11239.139048780489</v>
      </c>
      <c r="G157" s="1011">
        <v>-5.8279535875325745</v>
      </c>
      <c r="H157" s="74">
        <v>174.02</v>
      </c>
      <c r="I157" s="74">
        <v>-29.265913340378823</v>
      </c>
      <c r="J157" s="74">
        <v>0</v>
      </c>
      <c r="K157" s="74">
        <v>0.12993762993762994</v>
      </c>
      <c r="L157" s="1012">
        <v>1.2013101635743151E-2</v>
      </c>
    </row>
    <row r="158" spans="1:12" ht="15">
      <c r="A158" s="46" t="s">
        <v>109</v>
      </c>
      <c r="B158" s="75" t="s">
        <v>23</v>
      </c>
      <c r="C158" s="76">
        <v>11894.967117814342</v>
      </c>
      <c r="D158" s="76">
        <v>11704.75045600862</v>
      </c>
      <c r="E158" s="77">
        <v>12132.86646017063</v>
      </c>
      <c r="F158" s="77">
        <v>11938.845465128792</v>
      </c>
      <c r="G158" s="1013">
        <v>1.6251235984965025</v>
      </c>
      <c r="H158" s="78">
        <v>357.33638888888885</v>
      </c>
      <c r="I158" s="78">
        <v>3.77377082724457</v>
      </c>
      <c r="J158" s="78">
        <v>-13.927077106993424</v>
      </c>
      <c r="K158" s="78">
        <v>37.422037422037427</v>
      </c>
      <c r="L158" s="1014">
        <v>-2.0355097477738937</v>
      </c>
    </row>
    <row r="159" spans="1:12" ht="15">
      <c r="A159" s="39" t="s">
        <v>110</v>
      </c>
      <c r="B159" s="40" t="s">
        <v>23</v>
      </c>
      <c r="C159" s="79">
        <v>11842.940419825594</v>
      </c>
      <c r="D159" s="79">
        <v>11629.216336566908</v>
      </c>
      <c r="E159" s="80">
        <v>12079.799228222106</v>
      </c>
      <c r="F159" s="80">
        <v>11861.800663298245</v>
      </c>
      <c r="G159" s="1015">
        <v>1.8378201683861783</v>
      </c>
      <c r="H159" s="81">
        <v>387.96561264822128</v>
      </c>
      <c r="I159" s="81">
        <v>4.2752176997184774</v>
      </c>
      <c r="J159" s="81">
        <v>-33.942558746736289</v>
      </c>
      <c r="K159" s="81">
        <v>6.5748440748440746</v>
      </c>
      <c r="L159" s="1016">
        <v>-2.4581747930804525</v>
      </c>
    </row>
    <row r="160" spans="1:12" ht="15">
      <c r="A160" s="39" t="s">
        <v>111</v>
      </c>
      <c r="B160" s="40" t="s">
        <v>23</v>
      </c>
      <c r="C160" s="79" t="s">
        <v>100</v>
      </c>
      <c r="D160" s="79" t="s">
        <v>100</v>
      </c>
      <c r="E160" s="80" t="s">
        <v>100</v>
      </c>
      <c r="F160" s="80" t="s">
        <v>100</v>
      </c>
      <c r="G160" s="1015" t="s">
        <v>100</v>
      </c>
      <c r="H160" s="81" t="s">
        <v>100</v>
      </c>
      <c r="I160" s="81" t="s">
        <v>100</v>
      </c>
      <c r="J160" s="81" t="s">
        <v>100</v>
      </c>
      <c r="K160" s="81" t="s">
        <v>100</v>
      </c>
      <c r="L160" s="1016" t="s">
        <v>100</v>
      </c>
    </row>
    <row r="161" spans="1:12" ht="15">
      <c r="A161" s="39" t="s">
        <v>98</v>
      </c>
      <c r="B161" s="40" t="s">
        <v>23</v>
      </c>
      <c r="C161" s="79">
        <v>9822.95734353443</v>
      </c>
      <c r="D161" s="79">
        <v>9732.7072880044361</v>
      </c>
      <c r="E161" s="80">
        <v>10019.416490405119</v>
      </c>
      <c r="F161" s="80">
        <v>9927.3614337645249</v>
      </c>
      <c r="G161" s="1015">
        <v>0.92728624070743271</v>
      </c>
      <c r="H161" s="81">
        <v>289.22989851678375</v>
      </c>
      <c r="I161" s="81">
        <v>1.2645634737953195</v>
      </c>
      <c r="J161" s="81">
        <v>-7.3752711496746199</v>
      </c>
      <c r="K161" s="81">
        <v>33.29002079002079</v>
      </c>
      <c r="L161" s="1016">
        <v>0.6720962617188988</v>
      </c>
    </row>
    <row r="162" spans="1:12" ht="15.75" thickBot="1">
      <c r="A162" s="41" t="s">
        <v>112</v>
      </c>
      <c r="B162" s="42" t="s">
        <v>23</v>
      </c>
      <c r="C162" s="82">
        <v>12188.226018111489</v>
      </c>
      <c r="D162" s="82">
        <v>11701.7062573373</v>
      </c>
      <c r="E162" s="83">
        <v>12431.990538473719</v>
      </c>
      <c r="F162" s="83">
        <v>11935.740382484048</v>
      </c>
      <c r="G162" s="1017">
        <v>4.1576822223607461</v>
      </c>
      <c r="H162" s="84">
        <v>290.72853855005758</v>
      </c>
      <c r="I162" s="84">
        <v>1.1346809597116569</v>
      </c>
      <c r="J162" s="84">
        <v>9.1708542713567827</v>
      </c>
      <c r="K162" s="84">
        <v>22.583160083160084</v>
      </c>
      <c r="L162" s="1018">
        <v>3.8095751774997062</v>
      </c>
    </row>
    <row r="163" spans="1:12" ht="15" thickBot="1">
      <c r="A163" s="35"/>
      <c r="B163" s="43"/>
      <c r="C163" s="71"/>
      <c r="D163" s="71"/>
      <c r="E163" s="71"/>
      <c r="F163" s="71"/>
      <c r="G163" s="1009"/>
      <c r="H163" s="70"/>
      <c r="I163" s="70"/>
      <c r="J163" s="70"/>
      <c r="K163" s="70"/>
      <c r="L163" s="1010"/>
    </row>
    <row r="164" spans="1:12" ht="14.25">
      <c r="A164" s="44" t="s">
        <v>113</v>
      </c>
      <c r="B164" s="45" t="s">
        <v>25</v>
      </c>
      <c r="C164" s="85" t="s">
        <v>100</v>
      </c>
      <c r="D164" s="85" t="s">
        <v>254</v>
      </c>
      <c r="E164" s="86" t="s">
        <v>100</v>
      </c>
      <c r="F164" s="86" t="s">
        <v>254</v>
      </c>
      <c r="G164" s="1019" t="s">
        <v>100</v>
      </c>
      <c r="H164" s="87" t="s">
        <v>100</v>
      </c>
      <c r="I164" s="87" t="s">
        <v>100</v>
      </c>
      <c r="J164" s="88" t="s">
        <v>100</v>
      </c>
      <c r="K164" s="88" t="s">
        <v>100</v>
      </c>
      <c r="L164" s="1020" t="s">
        <v>100</v>
      </c>
    </row>
    <row r="165" spans="1:12" ht="15">
      <c r="A165" s="46" t="s">
        <v>113</v>
      </c>
      <c r="B165" s="47" t="s">
        <v>26</v>
      </c>
      <c r="C165" s="79" t="s">
        <v>100</v>
      </c>
      <c r="D165" s="79" t="s">
        <v>254</v>
      </c>
      <c r="E165" s="80" t="s">
        <v>100</v>
      </c>
      <c r="F165" s="80" t="s">
        <v>254</v>
      </c>
      <c r="G165" s="1015" t="s">
        <v>100</v>
      </c>
      <c r="H165" s="81" t="s">
        <v>100</v>
      </c>
      <c r="I165" s="81" t="s">
        <v>100</v>
      </c>
      <c r="J165" s="89" t="s">
        <v>100</v>
      </c>
      <c r="K165" s="89" t="s">
        <v>100</v>
      </c>
      <c r="L165" s="1021" t="s">
        <v>100</v>
      </c>
    </row>
    <row r="166" spans="1:12" ht="15">
      <c r="A166" s="46" t="s">
        <v>113</v>
      </c>
      <c r="B166" s="47" t="s">
        <v>27</v>
      </c>
      <c r="C166" s="79" t="s">
        <v>100</v>
      </c>
      <c r="D166" s="79" t="s">
        <v>100</v>
      </c>
      <c r="E166" s="80" t="s">
        <v>100</v>
      </c>
      <c r="F166" s="80" t="s">
        <v>100</v>
      </c>
      <c r="G166" s="1015" t="s">
        <v>100</v>
      </c>
      <c r="H166" s="81" t="s">
        <v>100</v>
      </c>
      <c r="I166" s="81" t="s">
        <v>100</v>
      </c>
      <c r="J166" s="89" t="s">
        <v>100</v>
      </c>
      <c r="K166" s="89" t="s">
        <v>100</v>
      </c>
      <c r="L166" s="1021" t="s">
        <v>100</v>
      </c>
    </row>
    <row r="167" spans="1:12" ht="14.25">
      <c r="A167" s="44" t="s">
        <v>113</v>
      </c>
      <c r="B167" s="48" t="s">
        <v>28</v>
      </c>
      <c r="C167" s="90" t="s">
        <v>254</v>
      </c>
      <c r="D167" s="90" t="s">
        <v>100</v>
      </c>
      <c r="E167" s="91" t="s">
        <v>254</v>
      </c>
      <c r="F167" s="91" t="s">
        <v>100</v>
      </c>
      <c r="G167" s="1022" t="s">
        <v>100</v>
      </c>
      <c r="H167" s="92" t="s">
        <v>254</v>
      </c>
      <c r="I167" s="92" t="s">
        <v>100</v>
      </c>
      <c r="J167" s="93" t="s">
        <v>100</v>
      </c>
      <c r="K167" s="93">
        <v>2.5987525987525989E-2</v>
      </c>
      <c r="L167" s="1021" t="s">
        <v>100</v>
      </c>
    </row>
    <row r="168" spans="1:12" ht="15">
      <c r="A168" s="46" t="s">
        <v>113</v>
      </c>
      <c r="B168" s="47" t="s">
        <v>29</v>
      </c>
      <c r="C168" s="79" t="s">
        <v>254</v>
      </c>
      <c r="D168" s="79" t="s">
        <v>100</v>
      </c>
      <c r="E168" s="80" t="s">
        <v>254</v>
      </c>
      <c r="F168" s="80" t="s">
        <v>100</v>
      </c>
      <c r="G168" s="1015" t="s">
        <v>100</v>
      </c>
      <c r="H168" s="81" t="s">
        <v>254</v>
      </c>
      <c r="I168" s="81" t="s">
        <v>100</v>
      </c>
      <c r="J168" s="89" t="s">
        <v>100</v>
      </c>
      <c r="K168" s="89">
        <v>2.5987525987525989E-2</v>
      </c>
      <c r="L168" s="1021" t="s">
        <v>100</v>
      </c>
    </row>
    <row r="169" spans="1:12" ht="15">
      <c r="A169" s="46" t="s">
        <v>113</v>
      </c>
      <c r="B169" s="47" t="s">
        <v>30</v>
      </c>
      <c r="C169" s="79" t="s">
        <v>100</v>
      </c>
      <c r="D169" s="79" t="s">
        <v>100</v>
      </c>
      <c r="E169" s="80" t="s">
        <v>100</v>
      </c>
      <c r="F169" s="80" t="s">
        <v>100</v>
      </c>
      <c r="G169" s="1015" t="s">
        <v>100</v>
      </c>
      <c r="H169" s="81" t="s">
        <v>100</v>
      </c>
      <c r="I169" s="81" t="s">
        <v>100</v>
      </c>
      <c r="J169" s="89" t="s">
        <v>100</v>
      </c>
      <c r="K169" s="89" t="s">
        <v>100</v>
      </c>
      <c r="L169" s="1021" t="s">
        <v>100</v>
      </c>
    </row>
    <row r="170" spans="1:12" ht="14.25">
      <c r="A170" s="44" t="s">
        <v>113</v>
      </c>
      <c r="B170" s="48" t="s">
        <v>31</v>
      </c>
      <c r="C170" s="90" t="s">
        <v>254</v>
      </c>
      <c r="D170" s="90">
        <v>10738.655055147059</v>
      </c>
      <c r="E170" s="91" t="s">
        <v>254</v>
      </c>
      <c r="F170" s="91">
        <v>10953.42815625</v>
      </c>
      <c r="G170" s="1022" t="s">
        <v>100</v>
      </c>
      <c r="H170" s="92" t="s">
        <v>254</v>
      </c>
      <c r="I170" s="92" t="s">
        <v>100</v>
      </c>
      <c r="J170" s="93" t="s">
        <v>100</v>
      </c>
      <c r="K170" s="93">
        <v>0.10395010395010396</v>
      </c>
      <c r="L170" s="1023" t="s">
        <v>100</v>
      </c>
    </row>
    <row r="171" spans="1:12" ht="15">
      <c r="A171" s="46" t="s">
        <v>113</v>
      </c>
      <c r="B171" s="47" t="s">
        <v>32</v>
      </c>
      <c r="C171" s="79" t="s">
        <v>254</v>
      </c>
      <c r="D171" s="79" t="s">
        <v>254</v>
      </c>
      <c r="E171" s="80" t="s">
        <v>254</v>
      </c>
      <c r="F171" s="80" t="s">
        <v>254</v>
      </c>
      <c r="G171" s="1015" t="s">
        <v>100</v>
      </c>
      <c r="H171" s="81" t="s">
        <v>254</v>
      </c>
      <c r="I171" s="81" t="s">
        <v>100</v>
      </c>
      <c r="J171" s="89" t="s">
        <v>100</v>
      </c>
      <c r="K171" s="89">
        <v>7.7962577962577967E-2</v>
      </c>
      <c r="L171" s="1021" t="s">
        <v>100</v>
      </c>
    </row>
    <row r="172" spans="1:12" ht="15.75" thickBot="1">
      <c r="A172" s="49" t="s">
        <v>113</v>
      </c>
      <c r="B172" s="50" t="s">
        <v>33</v>
      </c>
      <c r="C172" s="94" t="s">
        <v>254</v>
      </c>
      <c r="D172" s="94" t="s">
        <v>254</v>
      </c>
      <c r="E172" s="95" t="s">
        <v>254</v>
      </c>
      <c r="F172" s="95" t="s">
        <v>254</v>
      </c>
      <c r="G172" s="1024" t="s">
        <v>100</v>
      </c>
      <c r="H172" s="89" t="s">
        <v>254</v>
      </c>
      <c r="I172" s="89" t="s">
        <v>100</v>
      </c>
      <c r="J172" s="89" t="s">
        <v>100</v>
      </c>
      <c r="K172" s="89">
        <v>2.5987525987525989E-2</v>
      </c>
      <c r="L172" s="1021" t="s">
        <v>100</v>
      </c>
    </row>
    <row r="173" spans="1:12" ht="15" thickBot="1">
      <c r="A173" s="35"/>
      <c r="B173" s="43"/>
      <c r="C173" s="71"/>
      <c r="D173" s="71"/>
      <c r="E173" s="71"/>
      <c r="F173" s="71"/>
      <c r="G173" s="1009"/>
      <c r="H173" s="70"/>
      <c r="I173" s="70"/>
      <c r="J173" s="70"/>
      <c r="K173" s="70"/>
      <c r="L173" s="1010"/>
    </row>
    <row r="174" spans="1:12" ht="14.25">
      <c r="A174" s="44" t="s">
        <v>114</v>
      </c>
      <c r="B174" s="45" t="s">
        <v>25</v>
      </c>
      <c r="C174" s="85">
        <v>12551.731289072946</v>
      </c>
      <c r="D174" s="85">
        <v>12295.612211862373</v>
      </c>
      <c r="E174" s="86">
        <v>12802.765914854406</v>
      </c>
      <c r="F174" s="86">
        <v>12541.524456099622</v>
      </c>
      <c r="G174" s="1019">
        <v>2.0830119948275407</v>
      </c>
      <c r="H174" s="87">
        <v>420.62558139534889</v>
      </c>
      <c r="I174" s="87">
        <v>2.1002679796802268</v>
      </c>
      <c r="J174" s="88">
        <v>12.173913043478262</v>
      </c>
      <c r="K174" s="88">
        <v>3.3523908523908528</v>
      </c>
      <c r="L174" s="1020">
        <v>0.64012670144745654</v>
      </c>
    </row>
    <row r="175" spans="1:12" ht="15">
      <c r="A175" s="46" t="s">
        <v>114</v>
      </c>
      <c r="B175" s="47" t="s">
        <v>26</v>
      </c>
      <c r="C175" s="79">
        <v>12545.627450980393</v>
      </c>
      <c r="D175" s="79">
        <v>12358.974509803922</v>
      </c>
      <c r="E175" s="80">
        <v>12796.54</v>
      </c>
      <c r="F175" s="80">
        <v>12606.154</v>
      </c>
      <c r="G175" s="1015">
        <v>1.5102623686812044</v>
      </c>
      <c r="H175" s="81">
        <v>414.3</v>
      </c>
      <c r="I175" s="81">
        <v>3.7565740045078884</v>
      </c>
      <c r="J175" s="89">
        <v>21.917808219178081</v>
      </c>
      <c r="K175" s="89">
        <v>2.312889812889813</v>
      </c>
      <c r="L175" s="1021">
        <v>0.59119169968226593</v>
      </c>
    </row>
    <row r="176" spans="1:12" ht="15">
      <c r="A176" s="46" t="s">
        <v>114</v>
      </c>
      <c r="B176" s="47" t="s">
        <v>27</v>
      </c>
      <c r="C176" s="79">
        <v>12564.672549019608</v>
      </c>
      <c r="D176" s="79">
        <v>12194.295098039216</v>
      </c>
      <c r="E176" s="80">
        <v>12815.966</v>
      </c>
      <c r="F176" s="80">
        <v>12438.181</v>
      </c>
      <c r="G176" s="1015">
        <v>3.0373010330047445</v>
      </c>
      <c r="H176" s="81">
        <v>434.7</v>
      </c>
      <c r="I176" s="81">
        <v>0.16129032258064255</v>
      </c>
      <c r="J176" s="89">
        <v>-4.7619047619047619</v>
      </c>
      <c r="K176" s="89">
        <v>1.0395010395010396</v>
      </c>
      <c r="L176" s="1021">
        <v>4.89350017651905E-2</v>
      </c>
    </row>
    <row r="177" spans="1:12" ht="14.25">
      <c r="A177" s="44" t="s">
        <v>114</v>
      </c>
      <c r="B177" s="48" t="s">
        <v>28</v>
      </c>
      <c r="C177" s="90">
        <v>12145.156327567114</v>
      </c>
      <c r="D177" s="90">
        <v>11984.222725064925</v>
      </c>
      <c r="E177" s="91">
        <v>12388.059454118456</v>
      </c>
      <c r="F177" s="91">
        <v>12223.907179566224</v>
      </c>
      <c r="G177" s="1022">
        <v>1.3428789350317822</v>
      </c>
      <c r="H177" s="92">
        <v>381.17467248908298</v>
      </c>
      <c r="I177" s="92">
        <v>3.0231873292608515</v>
      </c>
      <c r="J177" s="93">
        <v>-6.7209775967413439</v>
      </c>
      <c r="K177" s="93">
        <v>11.902286902286903</v>
      </c>
      <c r="L177" s="1023">
        <v>0.32209822304161939</v>
      </c>
    </row>
    <row r="178" spans="1:12" ht="15">
      <c r="A178" s="46" t="s">
        <v>114</v>
      </c>
      <c r="B178" s="47" t="s">
        <v>29</v>
      </c>
      <c r="C178" s="79">
        <v>12176.910784313726</v>
      </c>
      <c r="D178" s="79">
        <v>12012.173529411764</v>
      </c>
      <c r="E178" s="80">
        <v>12420.449000000001</v>
      </c>
      <c r="F178" s="80">
        <v>12252.416999999999</v>
      </c>
      <c r="G178" s="1015">
        <v>1.3714192065124871</v>
      </c>
      <c r="H178" s="81">
        <v>363.8</v>
      </c>
      <c r="I178" s="81">
        <v>2.3923444976076556</v>
      </c>
      <c r="J178" s="89">
        <v>7.3770491803278686</v>
      </c>
      <c r="K178" s="89">
        <v>6.8087318087318094</v>
      </c>
      <c r="L178" s="1021">
        <v>1.0540148275997341</v>
      </c>
    </row>
    <row r="179" spans="1:12" ht="15">
      <c r="A179" s="46" t="s">
        <v>114</v>
      </c>
      <c r="B179" s="47" t="s">
        <v>30</v>
      </c>
      <c r="C179" s="79">
        <v>12106.967647058824</v>
      </c>
      <c r="D179" s="79">
        <v>11958.708823529412</v>
      </c>
      <c r="E179" s="80">
        <v>12349.107</v>
      </c>
      <c r="F179" s="80">
        <v>12197.883</v>
      </c>
      <c r="G179" s="1015">
        <v>1.2397561117777582</v>
      </c>
      <c r="H179" s="81">
        <v>404.4</v>
      </c>
      <c r="I179" s="81">
        <v>5.1755526657997342</v>
      </c>
      <c r="J179" s="89">
        <v>-20.647773279352226</v>
      </c>
      <c r="K179" s="89">
        <v>5.0935550935550937</v>
      </c>
      <c r="L179" s="1021">
        <v>-0.7319166045581138</v>
      </c>
    </row>
    <row r="180" spans="1:12" ht="14.25">
      <c r="A180" s="44" t="s">
        <v>114</v>
      </c>
      <c r="B180" s="48" t="s">
        <v>31</v>
      </c>
      <c r="C180" s="90">
        <v>11617.383188331503</v>
      </c>
      <c r="D180" s="90">
        <v>11477.817292504187</v>
      </c>
      <c r="E180" s="91">
        <v>11849.730852098133</v>
      </c>
      <c r="F180" s="91">
        <v>11707.373638354271</v>
      </c>
      <c r="G180" s="1022">
        <v>1.215961992342065</v>
      </c>
      <c r="H180" s="92">
        <v>334.96565064478307</v>
      </c>
      <c r="I180" s="92">
        <v>2.9870293079668255</v>
      </c>
      <c r="J180" s="93">
        <v>-20.056232427366446</v>
      </c>
      <c r="K180" s="93">
        <v>22.167359667359669</v>
      </c>
      <c r="L180" s="1023">
        <v>-2.9977346722629719</v>
      </c>
    </row>
    <row r="181" spans="1:12" ht="15">
      <c r="A181" s="46" t="s">
        <v>114</v>
      </c>
      <c r="B181" s="47" t="s">
        <v>32</v>
      </c>
      <c r="C181" s="79">
        <v>11585.812745098039</v>
      </c>
      <c r="D181" s="79">
        <v>11407.84705882353</v>
      </c>
      <c r="E181" s="80">
        <v>11817.529</v>
      </c>
      <c r="F181" s="80">
        <v>11636.004000000001</v>
      </c>
      <c r="G181" s="1015">
        <v>1.5600286833864927</v>
      </c>
      <c r="H181" s="81">
        <v>323.7</v>
      </c>
      <c r="I181" s="81">
        <v>3.9832958560873681</v>
      </c>
      <c r="J181" s="89">
        <v>-11.16584564860427</v>
      </c>
      <c r="K181" s="89">
        <v>14.059251559251559</v>
      </c>
      <c r="L181" s="1021">
        <v>-0.30395598791825407</v>
      </c>
    </row>
    <row r="182" spans="1:12" ht="15.75" thickBot="1">
      <c r="A182" s="49" t="s">
        <v>114</v>
      </c>
      <c r="B182" s="50" t="s">
        <v>33</v>
      </c>
      <c r="C182" s="94">
        <v>11667.373529411763</v>
      </c>
      <c r="D182" s="94">
        <v>11562.058823529411</v>
      </c>
      <c r="E182" s="95">
        <v>11900.721</v>
      </c>
      <c r="F182" s="95">
        <v>11793.3</v>
      </c>
      <c r="G182" s="1024">
        <v>0.91086464348401441</v>
      </c>
      <c r="H182" s="89">
        <v>354.5</v>
      </c>
      <c r="I182" s="89">
        <v>3.1122745782431611</v>
      </c>
      <c r="J182" s="89">
        <v>-31.877729257641924</v>
      </c>
      <c r="K182" s="89">
        <v>8.1081081081081088</v>
      </c>
      <c r="L182" s="1021">
        <v>-2.6937786843447213</v>
      </c>
    </row>
    <row r="183" spans="1:12" ht="15.75" thickBot="1">
      <c r="A183" s="51"/>
      <c r="B183" s="52"/>
      <c r="C183" s="96"/>
      <c r="D183" s="96"/>
      <c r="E183" s="96"/>
      <c r="F183" s="96"/>
      <c r="G183" s="1025"/>
      <c r="H183" s="97"/>
      <c r="I183" s="97"/>
      <c r="J183" s="97"/>
      <c r="K183" s="97"/>
      <c r="L183" s="1026"/>
    </row>
    <row r="184" spans="1:12" ht="15">
      <c r="A184" s="46" t="s">
        <v>115</v>
      </c>
      <c r="B184" s="53" t="s">
        <v>30</v>
      </c>
      <c r="C184" s="98">
        <v>12097.88725490196</v>
      </c>
      <c r="D184" s="98">
        <v>11852.132352941175</v>
      </c>
      <c r="E184" s="99">
        <v>12339.844999999999</v>
      </c>
      <c r="F184" s="99">
        <v>12089.174999999999</v>
      </c>
      <c r="G184" s="1027">
        <v>2.0735079110030261</v>
      </c>
      <c r="H184" s="100">
        <v>398.9</v>
      </c>
      <c r="I184" s="100">
        <v>0.20095453403666277</v>
      </c>
      <c r="J184" s="100">
        <v>-7.3394495412844041</v>
      </c>
      <c r="K184" s="100">
        <v>2.624740124740125</v>
      </c>
      <c r="L184" s="1028">
        <v>5.3985407758992743E-2</v>
      </c>
    </row>
    <row r="185" spans="1:12" ht="15.75" thickBot="1">
      <c r="A185" s="49" t="s">
        <v>115</v>
      </c>
      <c r="B185" s="50" t="s">
        <v>33</v>
      </c>
      <c r="C185" s="94">
        <v>11665.411764705881</v>
      </c>
      <c r="D185" s="94">
        <v>11531.624509803922</v>
      </c>
      <c r="E185" s="95">
        <v>11898.72</v>
      </c>
      <c r="F185" s="95">
        <v>11762.257</v>
      </c>
      <c r="G185" s="1024">
        <v>1.160176996642734</v>
      </c>
      <c r="H185" s="89">
        <v>380.7</v>
      </c>
      <c r="I185" s="89">
        <v>5.2529720763063317</v>
      </c>
      <c r="J185" s="89">
        <v>-44.525547445255476</v>
      </c>
      <c r="K185" s="89">
        <v>3.9501039501039505</v>
      </c>
      <c r="L185" s="1021">
        <v>-2.5121602008394452</v>
      </c>
    </row>
    <row r="186" spans="1:12" ht="15.75" thickBot="1">
      <c r="A186" s="51"/>
      <c r="B186" s="52"/>
      <c r="C186" s="96"/>
      <c r="D186" s="96"/>
      <c r="E186" s="96"/>
      <c r="F186" s="96"/>
      <c r="G186" s="1025"/>
      <c r="H186" s="97"/>
      <c r="I186" s="97"/>
      <c r="J186" s="97"/>
      <c r="K186" s="97"/>
      <c r="L186" s="1026"/>
    </row>
    <row r="187" spans="1:12" ht="14.25">
      <c r="A187" s="44" t="s">
        <v>116</v>
      </c>
      <c r="B187" s="45" t="s">
        <v>25</v>
      </c>
      <c r="C187" s="85" t="s">
        <v>100</v>
      </c>
      <c r="D187" s="85" t="s">
        <v>100</v>
      </c>
      <c r="E187" s="86" t="s">
        <v>100</v>
      </c>
      <c r="F187" s="86" t="s">
        <v>100</v>
      </c>
      <c r="G187" s="1019" t="s">
        <v>100</v>
      </c>
      <c r="H187" s="87" t="s">
        <v>100</v>
      </c>
      <c r="I187" s="87" t="s">
        <v>100</v>
      </c>
      <c r="J187" s="88" t="s">
        <v>100</v>
      </c>
      <c r="K187" s="88" t="s">
        <v>100</v>
      </c>
      <c r="L187" s="1020" t="s">
        <v>100</v>
      </c>
    </row>
    <row r="188" spans="1:12" ht="15">
      <c r="A188" s="39" t="s">
        <v>116</v>
      </c>
      <c r="B188" s="47" t="s">
        <v>26</v>
      </c>
      <c r="C188" s="79" t="s">
        <v>100</v>
      </c>
      <c r="D188" s="79" t="s">
        <v>100</v>
      </c>
      <c r="E188" s="80" t="s">
        <v>100</v>
      </c>
      <c r="F188" s="80" t="s">
        <v>100</v>
      </c>
      <c r="G188" s="1015" t="s">
        <v>100</v>
      </c>
      <c r="H188" s="81" t="s">
        <v>100</v>
      </c>
      <c r="I188" s="81" t="s">
        <v>100</v>
      </c>
      <c r="J188" s="89" t="s">
        <v>100</v>
      </c>
      <c r="K188" s="89" t="s">
        <v>100</v>
      </c>
      <c r="L188" s="1021" t="s">
        <v>100</v>
      </c>
    </row>
    <row r="189" spans="1:12" ht="15">
      <c r="A189" s="39" t="s">
        <v>116</v>
      </c>
      <c r="B189" s="47" t="s">
        <v>27</v>
      </c>
      <c r="C189" s="79" t="s">
        <v>100</v>
      </c>
      <c r="D189" s="79" t="s">
        <v>100</v>
      </c>
      <c r="E189" s="80" t="s">
        <v>100</v>
      </c>
      <c r="F189" s="80" t="s">
        <v>100</v>
      </c>
      <c r="G189" s="1015" t="s">
        <v>100</v>
      </c>
      <c r="H189" s="81" t="s">
        <v>100</v>
      </c>
      <c r="I189" s="81" t="s">
        <v>100</v>
      </c>
      <c r="J189" s="89" t="s">
        <v>100</v>
      </c>
      <c r="K189" s="89" t="s">
        <v>100</v>
      </c>
      <c r="L189" s="1021" t="s">
        <v>100</v>
      </c>
    </row>
    <row r="190" spans="1:12" ht="15">
      <c r="A190" s="39" t="s">
        <v>116</v>
      </c>
      <c r="B190" s="47" t="s">
        <v>34</v>
      </c>
      <c r="C190" s="79" t="s">
        <v>100</v>
      </c>
      <c r="D190" s="79" t="s">
        <v>100</v>
      </c>
      <c r="E190" s="80" t="s">
        <v>100</v>
      </c>
      <c r="F190" s="80" t="s">
        <v>100</v>
      </c>
      <c r="G190" s="1015" t="s">
        <v>100</v>
      </c>
      <c r="H190" s="81" t="s">
        <v>100</v>
      </c>
      <c r="I190" s="81" t="s">
        <v>100</v>
      </c>
      <c r="J190" s="89" t="s">
        <v>100</v>
      </c>
      <c r="K190" s="89" t="s">
        <v>100</v>
      </c>
      <c r="L190" s="1021" t="s">
        <v>100</v>
      </c>
    </row>
    <row r="191" spans="1:12" ht="14.25">
      <c r="A191" s="54" t="s">
        <v>116</v>
      </c>
      <c r="B191" s="48" t="s">
        <v>28</v>
      </c>
      <c r="C191" s="90" t="s">
        <v>100</v>
      </c>
      <c r="D191" s="90" t="s">
        <v>100</v>
      </c>
      <c r="E191" s="91" t="s">
        <v>100</v>
      </c>
      <c r="F191" s="91" t="s">
        <v>100</v>
      </c>
      <c r="G191" s="1022" t="s">
        <v>100</v>
      </c>
      <c r="H191" s="92" t="s">
        <v>100</v>
      </c>
      <c r="I191" s="92" t="s">
        <v>100</v>
      </c>
      <c r="J191" s="93" t="s">
        <v>100</v>
      </c>
      <c r="K191" s="93" t="s">
        <v>100</v>
      </c>
      <c r="L191" s="1023" t="s">
        <v>100</v>
      </c>
    </row>
    <row r="192" spans="1:12" ht="15">
      <c r="A192" s="39" t="s">
        <v>116</v>
      </c>
      <c r="B192" s="47" t="s">
        <v>30</v>
      </c>
      <c r="C192" s="79" t="s">
        <v>100</v>
      </c>
      <c r="D192" s="79" t="s">
        <v>100</v>
      </c>
      <c r="E192" s="80" t="s">
        <v>100</v>
      </c>
      <c r="F192" s="80" t="s">
        <v>100</v>
      </c>
      <c r="G192" s="1015" t="s">
        <v>100</v>
      </c>
      <c r="H192" s="81" t="s">
        <v>100</v>
      </c>
      <c r="I192" s="81" t="s">
        <v>100</v>
      </c>
      <c r="J192" s="89" t="s">
        <v>100</v>
      </c>
      <c r="K192" s="89" t="s">
        <v>100</v>
      </c>
      <c r="L192" s="1021" t="s">
        <v>100</v>
      </c>
    </row>
    <row r="193" spans="1:12" ht="15">
      <c r="A193" s="39" t="s">
        <v>116</v>
      </c>
      <c r="B193" s="47" t="s">
        <v>35</v>
      </c>
      <c r="C193" s="79" t="s">
        <v>100</v>
      </c>
      <c r="D193" s="79" t="s">
        <v>100</v>
      </c>
      <c r="E193" s="80" t="s">
        <v>100</v>
      </c>
      <c r="F193" s="80" t="s">
        <v>100</v>
      </c>
      <c r="G193" s="1015" t="s">
        <v>100</v>
      </c>
      <c r="H193" s="81" t="s">
        <v>100</v>
      </c>
      <c r="I193" s="81" t="s">
        <v>100</v>
      </c>
      <c r="J193" s="89" t="s">
        <v>100</v>
      </c>
      <c r="K193" s="89" t="s">
        <v>100</v>
      </c>
      <c r="L193" s="1021" t="s">
        <v>100</v>
      </c>
    </row>
    <row r="194" spans="1:12" ht="14.25">
      <c r="A194" s="54" t="s">
        <v>116</v>
      </c>
      <c r="B194" s="48" t="s">
        <v>31</v>
      </c>
      <c r="C194" s="90" t="s">
        <v>100</v>
      </c>
      <c r="D194" s="90" t="s">
        <v>100</v>
      </c>
      <c r="E194" s="91" t="s">
        <v>100</v>
      </c>
      <c r="F194" s="91" t="s">
        <v>100</v>
      </c>
      <c r="G194" s="1022" t="s">
        <v>100</v>
      </c>
      <c r="H194" s="92" t="s">
        <v>100</v>
      </c>
      <c r="I194" s="92" t="s">
        <v>100</v>
      </c>
      <c r="J194" s="93" t="s">
        <v>100</v>
      </c>
      <c r="K194" s="93" t="s">
        <v>100</v>
      </c>
      <c r="L194" s="1023" t="s">
        <v>100</v>
      </c>
    </row>
    <row r="195" spans="1:12" ht="15">
      <c r="A195" s="39" t="s">
        <v>116</v>
      </c>
      <c r="B195" s="47" t="s">
        <v>33</v>
      </c>
      <c r="C195" s="79" t="s">
        <v>100</v>
      </c>
      <c r="D195" s="79" t="s">
        <v>100</v>
      </c>
      <c r="E195" s="80" t="s">
        <v>100</v>
      </c>
      <c r="F195" s="80" t="s">
        <v>100</v>
      </c>
      <c r="G195" s="1015" t="s">
        <v>100</v>
      </c>
      <c r="H195" s="81" t="s">
        <v>100</v>
      </c>
      <c r="I195" s="81" t="s">
        <v>100</v>
      </c>
      <c r="J195" s="89" t="s">
        <v>100</v>
      </c>
      <c r="K195" s="89" t="s">
        <v>100</v>
      </c>
      <c r="L195" s="1021" t="s">
        <v>100</v>
      </c>
    </row>
    <row r="196" spans="1:12" ht="15.75" thickBot="1">
      <c r="A196" s="55" t="s">
        <v>116</v>
      </c>
      <c r="B196" s="47" t="s">
        <v>36</v>
      </c>
      <c r="C196" s="94" t="s">
        <v>100</v>
      </c>
      <c r="D196" s="94" t="s">
        <v>100</v>
      </c>
      <c r="E196" s="95" t="s">
        <v>100</v>
      </c>
      <c r="F196" s="95" t="s">
        <v>100</v>
      </c>
      <c r="G196" s="1024" t="s">
        <v>100</v>
      </c>
      <c r="H196" s="89" t="s">
        <v>100</v>
      </c>
      <c r="I196" s="89" t="s">
        <v>100</v>
      </c>
      <c r="J196" s="89" t="s">
        <v>100</v>
      </c>
      <c r="K196" s="89" t="s">
        <v>100</v>
      </c>
      <c r="L196" s="1021" t="s">
        <v>100</v>
      </c>
    </row>
    <row r="197" spans="1:12" ht="15.75" thickBot="1">
      <c r="A197" s="51"/>
      <c r="B197" s="52"/>
      <c r="C197" s="96"/>
      <c r="D197" s="96"/>
      <c r="E197" s="96"/>
      <c r="F197" s="96"/>
      <c r="G197" s="1025"/>
      <c r="H197" s="97"/>
      <c r="I197" s="97"/>
      <c r="J197" s="97"/>
      <c r="K197" s="97"/>
      <c r="L197" s="1026"/>
    </row>
    <row r="198" spans="1:12" ht="14.25">
      <c r="A198" s="44" t="s">
        <v>24</v>
      </c>
      <c r="B198" s="45" t="s">
        <v>28</v>
      </c>
      <c r="C198" s="85">
        <v>10738.895891381653</v>
      </c>
      <c r="D198" s="85">
        <v>10418.494062666026</v>
      </c>
      <c r="E198" s="86">
        <v>10953.673809209286</v>
      </c>
      <c r="F198" s="86">
        <v>10626.863943919347</v>
      </c>
      <c r="G198" s="1019">
        <v>3.0753180525750339</v>
      </c>
      <c r="H198" s="87">
        <v>353.29333333333335</v>
      </c>
      <c r="I198" s="87">
        <v>1.6692818557690079</v>
      </c>
      <c r="J198" s="88">
        <v>9.4890510948905096</v>
      </c>
      <c r="K198" s="88">
        <v>3.8981288981288982</v>
      </c>
      <c r="L198" s="1020">
        <v>0.66699682265720028</v>
      </c>
    </row>
    <row r="199" spans="1:12" ht="15">
      <c r="A199" s="46" t="s">
        <v>24</v>
      </c>
      <c r="B199" s="47" t="s">
        <v>29</v>
      </c>
      <c r="C199" s="79">
        <v>10493.318627450979</v>
      </c>
      <c r="D199" s="79">
        <v>10091.108823529412</v>
      </c>
      <c r="E199" s="80">
        <v>10703.184999999999</v>
      </c>
      <c r="F199" s="80">
        <v>10292.931</v>
      </c>
      <c r="G199" s="1015">
        <v>3.9857840298356124</v>
      </c>
      <c r="H199" s="81">
        <v>325.5</v>
      </c>
      <c r="I199" s="81">
        <v>0.33908754623921789</v>
      </c>
      <c r="J199" s="89">
        <v>-14.705882352941178</v>
      </c>
      <c r="K199" s="89">
        <v>0.75363825363825365</v>
      </c>
      <c r="L199" s="1021">
        <v>-4.824853881457658E-2</v>
      </c>
    </row>
    <row r="200" spans="1:12" ht="15">
      <c r="A200" s="46" t="s">
        <v>24</v>
      </c>
      <c r="B200" s="47" t="s">
        <v>30</v>
      </c>
      <c r="C200" s="79">
        <v>10881.039215686274</v>
      </c>
      <c r="D200" s="79">
        <v>10458.182352941176</v>
      </c>
      <c r="E200" s="80">
        <v>11098.66</v>
      </c>
      <c r="F200" s="80">
        <v>10667.346</v>
      </c>
      <c r="G200" s="1015">
        <v>4.043311241615303</v>
      </c>
      <c r="H200" s="81">
        <v>345.5</v>
      </c>
      <c r="I200" s="81">
        <v>1.0529394559812877</v>
      </c>
      <c r="J200" s="89">
        <v>6.4516129032258061</v>
      </c>
      <c r="K200" s="89">
        <v>1.7151767151767152</v>
      </c>
      <c r="L200" s="1021">
        <v>0.25291256423331898</v>
      </c>
    </row>
    <row r="201" spans="1:12" ht="15">
      <c r="A201" s="46" t="s">
        <v>24</v>
      </c>
      <c r="B201" s="47" t="s">
        <v>35</v>
      </c>
      <c r="C201" s="79">
        <v>10694.432352941176</v>
      </c>
      <c r="D201" s="79">
        <v>10598.576470588236</v>
      </c>
      <c r="E201" s="80">
        <v>10908.321</v>
      </c>
      <c r="F201" s="80">
        <v>10810.548000000001</v>
      </c>
      <c r="G201" s="1015">
        <v>0.9044222365045621</v>
      </c>
      <c r="H201" s="81">
        <v>377.3</v>
      </c>
      <c r="I201" s="81">
        <v>0.58651026392961569</v>
      </c>
      <c r="J201" s="89">
        <v>34.146341463414636</v>
      </c>
      <c r="K201" s="89">
        <v>1.4293139293139294</v>
      </c>
      <c r="L201" s="1021">
        <v>0.46233279723845777</v>
      </c>
    </row>
    <row r="202" spans="1:12" ht="14.25">
      <c r="A202" s="44" t="s">
        <v>24</v>
      </c>
      <c r="B202" s="48" t="s">
        <v>31</v>
      </c>
      <c r="C202" s="90">
        <v>10227.400213329576</v>
      </c>
      <c r="D202" s="90">
        <v>10130.214366340118</v>
      </c>
      <c r="E202" s="91">
        <v>10431.948217596168</v>
      </c>
      <c r="F202" s="91">
        <v>10332.818653666922</v>
      </c>
      <c r="G202" s="1022">
        <v>0.95936614443597623</v>
      </c>
      <c r="H202" s="92">
        <v>303.54796547472262</v>
      </c>
      <c r="I202" s="92">
        <v>0.5332666870340782</v>
      </c>
      <c r="J202" s="93">
        <v>-6.4590542099192616</v>
      </c>
      <c r="K202" s="93">
        <v>21.075883575883577</v>
      </c>
      <c r="L202" s="1023">
        <v>0.62777036833640665</v>
      </c>
    </row>
    <row r="203" spans="1:12" ht="15">
      <c r="A203" s="46" t="s">
        <v>24</v>
      </c>
      <c r="B203" s="47" t="s">
        <v>32</v>
      </c>
      <c r="C203" s="79">
        <v>9863.1382352941182</v>
      </c>
      <c r="D203" s="79">
        <v>9677.0745098039206</v>
      </c>
      <c r="E203" s="80">
        <v>10060.401</v>
      </c>
      <c r="F203" s="80">
        <v>9870.616</v>
      </c>
      <c r="G203" s="1015">
        <v>1.9227270111612067</v>
      </c>
      <c r="H203" s="81">
        <v>273</v>
      </c>
      <c r="I203" s="81">
        <v>-3.6616623947280387E-2</v>
      </c>
      <c r="J203" s="89">
        <v>3.0651340996168579</v>
      </c>
      <c r="K203" s="89">
        <v>6.99064449064449</v>
      </c>
      <c r="L203" s="1021">
        <v>0.83498411328599964</v>
      </c>
    </row>
    <row r="204" spans="1:12" ht="15">
      <c r="A204" s="46" t="s">
        <v>24</v>
      </c>
      <c r="B204" s="47" t="s">
        <v>33</v>
      </c>
      <c r="C204" s="79">
        <v>10350.130392156861</v>
      </c>
      <c r="D204" s="79">
        <v>10242.300000000001</v>
      </c>
      <c r="E204" s="80">
        <v>10557.133</v>
      </c>
      <c r="F204" s="80">
        <v>10447.146000000001</v>
      </c>
      <c r="G204" s="1015">
        <v>1.0527947058459715</v>
      </c>
      <c r="H204" s="81">
        <v>304.8</v>
      </c>
      <c r="I204" s="81">
        <v>1.6000000000000039</v>
      </c>
      <c r="J204" s="89">
        <v>-6.8421052631578956</v>
      </c>
      <c r="K204" s="89">
        <v>9.1995841995841996</v>
      </c>
      <c r="L204" s="1021">
        <v>0.2373200486408038</v>
      </c>
    </row>
    <row r="205" spans="1:12" ht="15">
      <c r="A205" s="46" t="s">
        <v>24</v>
      </c>
      <c r="B205" s="47" t="s">
        <v>36</v>
      </c>
      <c r="C205" s="79">
        <v>10435.708823529412</v>
      </c>
      <c r="D205" s="79">
        <v>10385.430392156863</v>
      </c>
      <c r="E205" s="80">
        <v>10644.423000000001</v>
      </c>
      <c r="F205" s="80">
        <v>10593.138999999999</v>
      </c>
      <c r="G205" s="1015">
        <v>0.48412467730293612</v>
      </c>
      <c r="H205" s="81">
        <v>344.9</v>
      </c>
      <c r="I205" s="81">
        <v>1.8906942392909829</v>
      </c>
      <c r="J205" s="89">
        <v>-16.814159292035399</v>
      </c>
      <c r="K205" s="89">
        <v>4.885654885654886</v>
      </c>
      <c r="L205" s="1021">
        <v>-0.4445337935903968</v>
      </c>
    </row>
    <row r="206" spans="1:12" ht="14.25">
      <c r="A206" s="44" t="s">
        <v>24</v>
      </c>
      <c r="B206" s="48" t="s">
        <v>37</v>
      </c>
      <c r="C206" s="90">
        <v>7746.6167608161995</v>
      </c>
      <c r="D206" s="90">
        <v>8135.9114289771042</v>
      </c>
      <c r="E206" s="91">
        <v>7901.5490960325233</v>
      </c>
      <c r="F206" s="91">
        <v>8298.6296575566466</v>
      </c>
      <c r="G206" s="1022">
        <v>-4.7848931439246227</v>
      </c>
      <c r="H206" s="92">
        <v>222.91281250000003</v>
      </c>
      <c r="I206" s="92">
        <v>-1.3305319849059647</v>
      </c>
      <c r="J206" s="93">
        <v>-15.567282321899736</v>
      </c>
      <c r="K206" s="93">
        <v>8.3160083160083165</v>
      </c>
      <c r="L206" s="1023">
        <v>-0.62267092927470102</v>
      </c>
    </row>
    <row r="207" spans="1:12" ht="15">
      <c r="A207" s="46" t="s">
        <v>24</v>
      </c>
      <c r="B207" s="47" t="s">
        <v>102</v>
      </c>
      <c r="C207" s="101">
        <v>7409.8921568627447</v>
      </c>
      <c r="D207" s="101">
        <v>7561.3666666666668</v>
      </c>
      <c r="E207" s="102">
        <v>7558.09</v>
      </c>
      <c r="F207" s="102">
        <v>7712.5940000000001</v>
      </c>
      <c r="G207" s="1029">
        <v>-2.0032689390884562</v>
      </c>
      <c r="H207" s="103">
        <v>209.3</v>
      </c>
      <c r="I207" s="103">
        <v>0.72184793070259856</v>
      </c>
      <c r="J207" s="104">
        <v>-9.5</v>
      </c>
      <c r="K207" s="104">
        <v>4.7037422037422036</v>
      </c>
      <c r="L207" s="1030">
        <v>-1.3238928333268341E-2</v>
      </c>
    </row>
    <row r="208" spans="1:12" ht="15">
      <c r="A208" s="46" t="s">
        <v>24</v>
      </c>
      <c r="B208" s="47" t="s">
        <v>38</v>
      </c>
      <c r="C208" s="79">
        <v>8014.7215686274503</v>
      </c>
      <c r="D208" s="79">
        <v>8528.2392156862752</v>
      </c>
      <c r="E208" s="80">
        <v>8175.0159999999996</v>
      </c>
      <c r="F208" s="80">
        <v>8698.8040000000001</v>
      </c>
      <c r="G208" s="1015">
        <v>-6.0213794907897737</v>
      </c>
      <c r="H208" s="81">
        <v>236</v>
      </c>
      <c r="I208" s="81">
        <v>-2.8006589785832006</v>
      </c>
      <c r="J208" s="89">
        <v>-21.527777777777779</v>
      </c>
      <c r="K208" s="89">
        <v>2.9365904365904369</v>
      </c>
      <c r="L208" s="1021">
        <v>-0.45963597850390281</v>
      </c>
    </row>
    <row r="209" spans="1:12" ht="15.75" thickBot="1">
      <c r="A209" s="46" t="s">
        <v>24</v>
      </c>
      <c r="B209" s="47" t="s">
        <v>39</v>
      </c>
      <c r="C209" s="79">
        <v>8573.2794117647063</v>
      </c>
      <c r="D209" s="79">
        <v>9251.5852941176472</v>
      </c>
      <c r="E209" s="80">
        <v>8744.7450000000008</v>
      </c>
      <c r="F209" s="80">
        <v>9436.6170000000002</v>
      </c>
      <c r="G209" s="1015">
        <v>-7.33178002243812</v>
      </c>
      <c r="H209" s="81">
        <v>260.8</v>
      </c>
      <c r="I209" s="81">
        <v>0.30769230769231209</v>
      </c>
      <c r="J209" s="89">
        <v>-25.714285714285712</v>
      </c>
      <c r="K209" s="89">
        <v>0.67567567567567566</v>
      </c>
      <c r="L209" s="1021">
        <v>-0.14979602243753187</v>
      </c>
    </row>
    <row r="210" spans="1:12" ht="15.75" thickBot="1">
      <c r="A210" s="51"/>
      <c r="B210" s="52"/>
      <c r="C210" s="96"/>
      <c r="D210" s="96"/>
      <c r="E210" s="96"/>
      <c r="F210" s="96"/>
      <c r="G210" s="1025"/>
      <c r="H210" s="97"/>
      <c r="I210" s="97"/>
      <c r="J210" s="97"/>
      <c r="K210" s="97"/>
      <c r="L210" s="1026"/>
    </row>
    <row r="211" spans="1:12" ht="14.25">
      <c r="A211" s="44" t="s">
        <v>117</v>
      </c>
      <c r="B211" s="48" t="s">
        <v>25</v>
      </c>
      <c r="C211" s="90">
        <v>13392.557785164965</v>
      </c>
      <c r="D211" s="90">
        <v>12965.281466013401</v>
      </c>
      <c r="E211" s="91">
        <v>13660.408940868265</v>
      </c>
      <c r="F211" s="91">
        <v>13224.587095333669</v>
      </c>
      <c r="G211" s="1022">
        <v>3.2955421775578677</v>
      </c>
      <c r="H211" s="92">
        <v>321.92168674698797</v>
      </c>
      <c r="I211" s="92">
        <v>-1.4719933591248162</v>
      </c>
      <c r="J211" s="93">
        <v>36.065573770491802</v>
      </c>
      <c r="K211" s="93">
        <v>2.1569646569646572</v>
      </c>
      <c r="L211" s="1023">
        <v>0.7182854116816384</v>
      </c>
    </row>
    <row r="212" spans="1:12" ht="15">
      <c r="A212" s="46" t="s">
        <v>117</v>
      </c>
      <c r="B212" s="47" t="s">
        <v>26</v>
      </c>
      <c r="C212" s="79">
        <v>12379.41274509804</v>
      </c>
      <c r="D212" s="79">
        <v>12645.977450980392</v>
      </c>
      <c r="E212" s="80">
        <v>12627.001</v>
      </c>
      <c r="F212" s="80">
        <v>12898.897000000001</v>
      </c>
      <c r="G212" s="1015">
        <v>-2.1079011639522407</v>
      </c>
      <c r="H212" s="81">
        <v>297.10000000000002</v>
      </c>
      <c r="I212" s="81">
        <v>-2.6858827382902026</v>
      </c>
      <c r="J212" s="89">
        <v>-17.647058823529413</v>
      </c>
      <c r="K212" s="89">
        <v>0.36382536382536385</v>
      </c>
      <c r="L212" s="1021">
        <v>-3.7118032401051271E-2</v>
      </c>
    </row>
    <row r="213" spans="1:12" ht="15">
      <c r="A213" s="46" t="s">
        <v>117</v>
      </c>
      <c r="B213" s="47" t="s">
        <v>27</v>
      </c>
      <c r="C213" s="79">
        <v>13482.033333333335</v>
      </c>
      <c r="D213" s="79">
        <v>12823.786274509805</v>
      </c>
      <c r="E213" s="80">
        <v>13751.674000000001</v>
      </c>
      <c r="F213" s="80">
        <v>13080.262000000001</v>
      </c>
      <c r="G213" s="1015">
        <v>5.133016448753092</v>
      </c>
      <c r="H213" s="81">
        <v>318.10000000000002</v>
      </c>
      <c r="I213" s="81">
        <v>-2.8405620036652275</v>
      </c>
      <c r="J213" s="89">
        <v>96.296296296296291</v>
      </c>
      <c r="K213" s="89">
        <v>1.3773388773388775</v>
      </c>
      <c r="L213" s="1021">
        <v>0.74054642450868879</v>
      </c>
    </row>
    <row r="214" spans="1:12" ht="15">
      <c r="A214" s="46" t="s">
        <v>117</v>
      </c>
      <c r="B214" s="47" t="s">
        <v>34</v>
      </c>
      <c r="C214" s="79">
        <v>13867.316666666668</v>
      </c>
      <c r="D214" s="79">
        <v>13458.163725490194</v>
      </c>
      <c r="E214" s="80">
        <v>14144.663</v>
      </c>
      <c r="F214" s="80">
        <v>13727.326999999999</v>
      </c>
      <c r="G214" s="1015">
        <v>3.0401840066897301</v>
      </c>
      <c r="H214" s="81">
        <v>356.3</v>
      </c>
      <c r="I214" s="81">
        <v>2.6505329876116357</v>
      </c>
      <c r="J214" s="89">
        <v>-5.8823529411764701</v>
      </c>
      <c r="K214" s="89">
        <v>0.41580041580041582</v>
      </c>
      <c r="L214" s="1021">
        <v>1.4857019574000707E-2</v>
      </c>
    </row>
    <row r="215" spans="1:12" ht="14.25">
      <c r="A215" s="44" t="s">
        <v>117</v>
      </c>
      <c r="B215" s="48" t="s">
        <v>28</v>
      </c>
      <c r="C215" s="90">
        <v>12547.300968284539</v>
      </c>
      <c r="D215" s="90">
        <v>12122.164856059582</v>
      </c>
      <c r="E215" s="91">
        <v>12798.246987650229</v>
      </c>
      <c r="F215" s="91">
        <v>12364.608153180774</v>
      </c>
      <c r="G215" s="1022">
        <v>3.5070972658191542</v>
      </c>
      <c r="H215" s="92">
        <v>303.16281407035183</v>
      </c>
      <c r="I215" s="92">
        <v>1.9116124789192852</v>
      </c>
      <c r="J215" s="93">
        <v>29.641693811074919</v>
      </c>
      <c r="K215" s="93">
        <v>10.343035343035343</v>
      </c>
      <c r="L215" s="1023">
        <v>3.1024693052994943</v>
      </c>
    </row>
    <row r="216" spans="1:12" ht="15">
      <c r="A216" s="46" t="s">
        <v>117</v>
      </c>
      <c r="B216" s="47" t="s">
        <v>29</v>
      </c>
      <c r="C216" s="79">
        <v>12200.405882352941</v>
      </c>
      <c r="D216" s="79">
        <v>11519.086274509804</v>
      </c>
      <c r="E216" s="80">
        <v>12444.414000000001</v>
      </c>
      <c r="F216" s="80">
        <v>11749.468000000001</v>
      </c>
      <c r="G216" s="1015">
        <v>5.9147018401173552</v>
      </c>
      <c r="H216" s="81">
        <v>275.10000000000002</v>
      </c>
      <c r="I216" s="81">
        <v>4.0468986384266437</v>
      </c>
      <c r="J216" s="89">
        <v>-4.8780487804878048</v>
      </c>
      <c r="K216" s="89">
        <v>1.0135135135135136</v>
      </c>
      <c r="L216" s="1021">
        <v>4.6532381438041948E-2</v>
      </c>
    </row>
    <row r="217" spans="1:12" ht="15">
      <c r="A217" s="46" t="s">
        <v>117</v>
      </c>
      <c r="B217" s="47" t="s">
        <v>30</v>
      </c>
      <c r="C217" s="79">
        <v>12617.009803921568</v>
      </c>
      <c r="D217" s="79">
        <v>12216.806862745098</v>
      </c>
      <c r="E217" s="80">
        <v>12869.35</v>
      </c>
      <c r="F217" s="80">
        <v>12461.143</v>
      </c>
      <c r="G217" s="1015">
        <v>3.2758391425248896</v>
      </c>
      <c r="H217" s="81">
        <v>296.10000000000002</v>
      </c>
      <c r="I217" s="81">
        <v>1.8225584594222872</v>
      </c>
      <c r="J217" s="89">
        <v>72.666666666666671</v>
      </c>
      <c r="K217" s="89">
        <v>6.7307692307692308</v>
      </c>
      <c r="L217" s="1021">
        <v>3.1930333817126271</v>
      </c>
    </row>
    <row r="218" spans="1:12" ht="15">
      <c r="A218" s="46" t="s">
        <v>117</v>
      </c>
      <c r="B218" s="47" t="s">
        <v>35</v>
      </c>
      <c r="C218" s="79">
        <v>12498.471568627452</v>
      </c>
      <c r="D218" s="79">
        <v>12187.504901960783</v>
      </c>
      <c r="E218" s="80">
        <v>12748.441000000001</v>
      </c>
      <c r="F218" s="80">
        <v>12431.254999999999</v>
      </c>
      <c r="G218" s="1015">
        <v>2.5515203412688545</v>
      </c>
      <c r="H218" s="81">
        <v>332.4</v>
      </c>
      <c r="I218" s="81">
        <v>4.5940843297671385</v>
      </c>
      <c r="J218" s="89">
        <v>-13.793103448275861</v>
      </c>
      <c r="K218" s="89">
        <v>2.5987525987525988</v>
      </c>
      <c r="L218" s="1021">
        <v>-0.13709645785117486</v>
      </c>
    </row>
    <row r="219" spans="1:12" ht="14.25">
      <c r="A219" s="44" t="s">
        <v>117</v>
      </c>
      <c r="B219" s="48" t="s">
        <v>31</v>
      </c>
      <c r="C219" s="90">
        <v>11471.00233088771</v>
      </c>
      <c r="D219" s="90">
        <v>11160.845950003</v>
      </c>
      <c r="E219" s="91">
        <v>11700.422377505463</v>
      </c>
      <c r="F219" s="91">
        <v>11384.062869003061</v>
      </c>
      <c r="G219" s="1022">
        <v>2.7789683889026802</v>
      </c>
      <c r="H219" s="92">
        <v>271.30103092783503</v>
      </c>
      <c r="I219" s="92">
        <v>-1.234062385235593</v>
      </c>
      <c r="J219" s="93">
        <v>-9.3457943925233646</v>
      </c>
      <c r="K219" s="93">
        <v>10.083160083160084</v>
      </c>
      <c r="L219" s="1023">
        <v>-1.1179539481425138E-2</v>
      </c>
    </row>
    <row r="220" spans="1:12" ht="15">
      <c r="A220" s="46" t="s">
        <v>117</v>
      </c>
      <c r="B220" s="47" t="s">
        <v>32</v>
      </c>
      <c r="C220" s="79">
        <v>11022.088235294119</v>
      </c>
      <c r="D220" s="79">
        <v>10825.626470588235</v>
      </c>
      <c r="E220" s="80">
        <v>11242.53</v>
      </c>
      <c r="F220" s="80">
        <v>11042.138999999999</v>
      </c>
      <c r="G220" s="1015">
        <v>1.814784255115802</v>
      </c>
      <c r="H220" s="81">
        <v>237.9</v>
      </c>
      <c r="I220" s="81">
        <v>2.4547803617571131</v>
      </c>
      <c r="J220" s="89">
        <v>-19.298245614035086</v>
      </c>
      <c r="K220" s="89">
        <v>2.3908523908523911</v>
      </c>
      <c r="L220" s="1021">
        <v>-0.29782685443062773</v>
      </c>
    </row>
    <row r="221" spans="1:12" ht="15">
      <c r="A221" s="46" t="s">
        <v>117</v>
      </c>
      <c r="B221" s="47" t="s">
        <v>33</v>
      </c>
      <c r="C221" s="79">
        <v>11626.011764705881</v>
      </c>
      <c r="D221" s="79">
        <v>11233.426470588234</v>
      </c>
      <c r="E221" s="80">
        <v>11858.531999999999</v>
      </c>
      <c r="F221" s="80">
        <v>11458.094999999999</v>
      </c>
      <c r="G221" s="1015">
        <v>3.4947956008394057</v>
      </c>
      <c r="H221" s="81">
        <v>270.7</v>
      </c>
      <c r="I221" s="81">
        <v>3.6954915003682885E-2</v>
      </c>
      <c r="J221" s="81">
        <v>0.47393364928909953</v>
      </c>
      <c r="K221" s="81">
        <v>5.50935550935551</v>
      </c>
      <c r="L221" s="1016">
        <v>0.5329404150158874</v>
      </c>
    </row>
    <row r="222" spans="1:12" ht="15.75" thickBot="1">
      <c r="A222" s="56" t="s">
        <v>117</v>
      </c>
      <c r="B222" s="57" t="s">
        <v>36</v>
      </c>
      <c r="C222" s="82">
        <v>11506.813725490196</v>
      </c>
      <c r="D222" s="82">
        <v>11299.952941176469</v>
      </c>
      <c r="E222" s="83">
        <v>11736.95</v>
      </c>
      <c r="F222" s="83">
        <v>11525.951999999999</v>
      </c>
      <c r="G222" s="1017">
        <v>1.8306340335271347</v>
      </c>
      <c r="H222" s="84">
        <v>309.39999999999998</v>
      </c>
      <c r="I222" s="84">
        <v>-6.2708270221145241</v>
      </c>
      <c r="J222" s="84">
        <v>-18.446601941747574</v>
      </c>
      <c r="K222" s="84">
        <v>2.182952182952183</v>
      </c>
      <c r="L222" s="1018">
        <v>-0.24629310006668526</v>
      </c>
    </row>
    <row r="223" spans="1:12">
      <c r="G223" s="65"/>
      <c r="H223" s="65"/>
      <c r="I223" s="65"/>
      <c r="J223" s="65"/>
      <c r="K223" s="65"/>
      <c r="L223" s="65"/>
    </row>
    <row r="224" spans="1:12">
      <c r="G224" s="65"/>
      <c r="H224" s="65"/>
      <c r="I224" s="65"/>
      <c r="J224" s="65"/>
      <c r="K224" s="65"/>
      <c r="L224" s="1033"/>
    </row>
    <row r="225" spans="1:12" ht="13.5" thickBot="1">
      <c r="G225" s="65"/>
      <c r="H225" s="65"/>
      <c r="I225" s="65"/>
      <c r="J225" s="65"/>
      <c r="K225" s="65"/>
      <c r="L225" s="1118"/>
    </row>
    <row r="226" spans="1:12" ht="21" thickBot="1">
      <c r="A226" s="979" t="s">
        <v>324</v>
      </c>
      <c r="B226" s="970"/>
      <c r="C226" s="970"/>
      <c r="D226" s="970"/>
      <c r="E226" s="970"/>
      <c r="F226" s="970"/>
      <c r="G226" s="1090"/>
      <c r="H226" s="1090"/>
      <c r="I226" s="1090"/>
      <c r="J226" s="1090"/>
      <c r="K226" s="1090"/>
      <c r="L226" s="1091"/>
    </row>
    <row r="227" spans="1:12" ht="12.75" customHeight="1">
      <c r="A227" s="27"/>
      <c r="B227" s="28"/>
      <c r="C227" s="3" t="s">
        <v>9</v>
      </c>
      <c r="D227" s="3" t="s">
        <v>9</v>
      </c>
      <c r="E227" s="3"/>
      <c r="F227" s="3"/>
      <c r="G227" s="971"/>
      <c r="H227" s="1370" t="s">
        <v>10</v>
      </c>
      <c r="I227" s="1371"/>
      <c r="J227" s="1002" t="s">
        <v>11</v>
      </c>
      <c r="K227" s="972" t="s">
        <v>12</v>
      </c>
      <c r="L227" s="973"/>
    </row>
    <row r="228" spans="1:12" ht="15.75" customHeight="1">
      <c r="A228" s="29" t="s">
        <v>13</v>
      </c>
      <c r="B228" s="30" t="s">
        <v>14</v>
      </c>
      <c r="C228" s="974" t="s">
        <v>40</v>
      </c>
      <c r="D228" s="974" t="s">
        <v>40</v>
      </c>
      <c r="E228" s="975" t="s">
        <v>41</v>
      </c>
      <c r="F228" s="975" t="s">
        <v>41</v>
      </c>
      <c r="G228" s="1003"/>
      <c r="H228" s="1368" t="s">
        <v>15</v>
      </c>
      <c r="I228" s="1369"/>
      <c r="J228" s="1004" t="s">
        <v>16</v>
      </c>
      <c r="K228" s="977" t="s">
        <v>17</v>
      </c>
      <c r="L228" s="978"/>
    </row>
    <row r="229" spans="1:12" ht="26.25" thickBot="1">
      <c r="A229" s="31" t="s">
        <v>18</v>
      </c>
      <c r="B229" s="32" t="s">
        <v>19</v>
      </c>
      <c r="C229" s="893" t="s">
        <v>470</v>
      </c>
      <c r="D229" s="893" t="s">
        <v>465</v>
      </c>
      <c r="E229" s="968" t="s">
        <v>470</v>
      </c>
      <c r="F229" s="968" t="s">
        <v>465</v>
      </c>
      <c r="G229" s="1001" t="s">
        <v>20</v>
      </c>
      <c r="H229" s="66" t="s">
        <v>470</v>
      </c>
      <c r="I229" s="906" t="s">
        <v>20</v>
      </c>
      <c r="J229" s="1005" t="s">
        <v>20</v>
      </c>
      <c r="K229" s="969" t="s">
        <v>470</v>
      </c>
      <c r="L229" s="1006" t="s">
        <v>21</v>
      </c>
    </row>
    <row r="230" spans="1:12" ht="15" thickBot="1">
      <c r="A230" s="33" t="s">
        <v>22</v>
      </c>
      <c r="B230" s="34" t="s">
        <v>23</v>
      </c>
      <c r="C230" s="67">
        <v>10727.610144350159</v>
      </c>
      <c r="D230" s="67">
        <v>10420.751236104421</v>
      </c>
      <c r="E230" s="68">
        <v>10942.162347237163</v>
      </c>
      <c r="F230" s="68">
        <v>10629.166260826509</v>
      </c>
      <c r="G230" s="1007">
        <v>2.9518095938797719</v>
      </c>
      <c r="H230" s="69">
        <v>320.03208137715183</v>
      </c>
      <c r="I230" s="69">
        <v>0.16469600694155984</v>
      </c>
      <c r="J230" s="70">
        <v>-21.882640586797066</v>
      </c>
      <c r="K230" s="69">
        <v>100</v>
      </c>
      <c r="L230" s="1008" t="s">
        <v>23</v>
      </c>
    </row>
    <row r="231" spans="1:12" ht="15" thickBot="1">
      <c r="A231" s="35"/>
      <c r="B231" s="36"/>
      <c r="C231" s="71"/>
      <c r="D231" s="71"/>
      <c r="E231" s="71"/>
      <c r="F231" s="71"/>
      <c r="G231" s="1009"/>
      <c r="H231" s="70"/>
      <c r="I231" s="70"/>
      <c r="J231" s="70"/>
      <c r="K231" s="70"/>
      <c r="L231" s="1010"/>
    </row>
    <row r="232" spans="1:12" ht="15">
      <c r="A232" s="37" t="s">
        <v>108</v>
      </c>
      <c r="B232" s="38" t="s">
        <v>23</v>
      </c>
      <c r="C232" s="72" t="s">
        <v>100</v>
      </c>
      <c r="D232" s="72" t="s">
        <v>100</v>
      </c>
      <c r="E232" s="73" t="s">
        <v>100</v>
      </c>
      <c r="F232" s="73" t="s">
        <v>100</v>
      </c>
      <c r="G232" s="1011" t="s">
        <v>100</v>
      </c>
      <c r="H232" s="74" t="s">
        <v>100</v>
      </c>
      <c r="I232" s="74" t="s">
        <v>100</v>
      </c>
      <c r="J232" s="74" t="s">
        <v>100</v>
      </c>
      <c r="K232" s="74" t="s">
        <v>100</v>
      </c>
      <c r="L232" s="1012" t="s">
        <v>100</v>
      </c>
    </row>
    <row r="233" spans="1:12" ht="15">
      <c r="A233" s="46" t="s">
        <v>109</v>
      </c>
      <c r="B233" s="75" t="s">
        <v>23</v>
      </c>
      <c r="C233" s="76">
        <v>11692.181865489758</v>
      </c>
      <c r="D233" s="76">
        <v>11528.032563629904</v>
      </c>
      <c r="E233" s="77">
        <v>11926.025502799554</v>
      </c>
      <c r="F233" s="77">
        <v>11758.593214902503</v>
      </c>
      <c r="G233" s="1013">
        <v>1.4239142798549385</v>
      </c>
      <c r="H233" s="78">
        <v>366.96917808219177</v>
      </c>
      <c r="I233" s="78">
        <v>0.68610866833675155</v>
      </c>
      <c r="J233" s="78">
        <v>-25.888324873096447</v>
      </c>
      <c r="K233" s="78">
        <v>22.848200312989047</v>
      </c>
      <c r="L233" s="1014">
        <v>-1.2349292713630327</v>
      </c>
    </row>
    <row r="234" spans="1:12" ht="15">
      <c r="A234" s="39" t="s">
        <v>110</v>
      </c>
      <c r="B234" s="40" t="s">
        <v>23</v>
      </c>
      <c r="C234" s="79">
        <v>11781.23265051903</v>
      </c>
      <c r="D234" s="79">
        <v>11355.289379668235</v>
      </c>
      <c r="E234" s="80">
        <v>12016.85730352941</v>
      </c>
      <c r="F234" s="80">
        <v>11582.3951672616</v>
      </c>
      <c r="G234" s="1015">
        <v>3.7510560639119417</v>
      </c>
      <c r="H234" s="81">
        <v>395.3441860465116</v>
      </c>
      <c r="I234" s="81">
        <v>-3.2279204965320045</v>
      </c>
      <c r="J234" s="81">
        <v>-10.416666666666668</v>
      </c>
      <c r="K234" s="81">
        <v>6.7292644757433493</v>
      </c>
      <c r="L234" s="1016">
        <v>0.86129381559664964</v>
      </c>
    </row>
    <row r="235" spans="1:12" ht="15">
      <c r="A235" s="39" t="s">
        <v>111</v>
      </c>
      <c r="B235" s="40" t="s">
        <v>23</v>
      </c>
      <c r="C235" s="79" t="s">
        <v>100</v>
      </c>
      <c r="D235" s="79" t="s">
        <v>100</v>
      </c>
      <c r="E235" s="80" t="s">
        <v>100</v>
      </c>
      <c r="F235" s="80" t="s">
        <v>100</v>
      </c>
      <c r="G235" s="1015" t="s">
        <v>100</v>
      </c>
      <c r="H235" s="81" t="s">
        <v>100</v>
      </c>
      <c r="I235" s="81" t="s">
        <v>100</v>
      </c>
      <c r="J235" s="81" t="s">
        <v>100</v>
      </c>
      <c r="K235" s="81" t="s">
        <v>100</v>
      </c>
      <c r="L235" s="1016" t="s">
        <v>100</v>
      </c>
    </row>
    <row r="236" spans="1:12" ht="15">
      <c r="A236" s="39" t="s">
        <v>98</v>
      </c>
      <c r="B236" s="40" t="s">
        <v>23</v>
      </c>
      <c r="C236" s="79">
        <v>9651.2909455686276</v>
      </c>
      <c r="D236" s="79">
        <v>9541.6981638570087</v>
      </c>
      <c r="E236" s="80">
        <v>9844.3167644799996</v>
      </c>
      <c r="F236" s="80">
        <v>9732.5321271341491</v>
      </c>
      <c r="G236" s="1015">
        <v>1.1485668465886358</v>
      </c>
      <c r="H236" s="81">
        <v>293.8858934169279</v>
      </c>
      <c r="I236" s="81">
        <v>-0.76598840844790828</v>
      </c>
      <c r="J236" s="81">
        <v>-27.990970654627539</v>
      </c>
      <c r="K236" s="81">
        <v>49.921752738654149</v>
      </c>
      <c r="L236" s="1016">
        <v>-4.2347264789497672</v>
      </c>
    </row>
    <row r="237" spans="1:12" ht="15.75" thickBot="1">
      <c r="A237" s="41" t="s">
        <v>112</v>
      </c>
      <c r="B237" s="42" t="s">
        <v>23</v>
      </c>
      <c r="C237" s="82">
        <v>11507.087103828337</v>
      </c>
      <c r="D237" s="82">
        <v>10858.975341443538</v>
      </c>
      <c r="E237" s="83">
        <v>11737.228845904903</v>
      </c>
      <c r="F237" s="83">
        <v>11076.154848272408</v>
      </c>
      <c r="G237" s="1017">
        <v>5.8846076479001832</v>
      </c>
      <c r="H237" s="84">
        <v>306.66870229007628</v>
      </c>
      <c r="I237" s="84">
        <v>2.8834653717971537</v>
      </c>
      <c r="J237" s="84">
        <v>0.76923076923076927</v>
      </c>
      <c r="K237" s="84">
        <v>20.500782472613459</v>
      </c>
      <c r="L237" s="1018">
        <v>4.6083619347161466</v>
      </c>
    </row>
    <row r="238" spans="1:12" ht="15" thickBot="1">
      <c r="A238" s="35"/>
      <c r="B238" s="43"/>
      <c r="C238" s="71"/>
      <c r="D238" s="71"/>
      <c r="E238" s="71"/>
      <c r="F238" s="71"/>
      <c r="G238" s="1009"/>
      <c r="H238" s="70"/>
      <c r="I238" s="70"/>
      <c r="J238" s="70"/>
      <c r="K238" s="70"/>
      <c r="L238" s="1010"/>
    </row>
    <row r="239" spans="1:12" ht="14.25">
      <c r="A239" s="44" t="s">
        <v>113</v>
      </c>
      <c r="B239" s="45" t="s">
        <v>25</v>
      </c>
      <c r="C239" s="85" t="s">
        <v>100</v>
      </c>
      <c r="D239" s="85" t="s">
        <v>100</v>
      </c>
      <c r="E239" s="86" t="s">
        <v>100</v>
      </c>
      <c r="F239" s="86" t="s">
        <v>100</v>
      </c>
      <c r="G239" s="1019" t="s">
        <v>100</v>
      </c>
      <c r="H239" s="87" t="s">
        <v>100</v>
      </c>
      <c r="I239" s="87" t="s">
        <v>100</v>
      </c>
      <c r="J239" s="88" t="s">
        <v>100</v>
      </c>
      <c r="K239" s="88" t="s">
        <v>100</v>
      </c>
      <c r="L239" s="1020" t="s">
        <v>100</v>
      </c>
    </row>
    <row r="240" spans="1:12" ht="15">
      <c r="A240" s="46" t="s">
        <v>113</v>
      </c>
      <c r="B240" s="47" t="s">
        <v>26</v>
      </c>
      <c r="C240" s="79" t="s">
        <v>100</v>
      </c>
      <c r="D240" s="79" t="s">
        <v>100</v>
      </c>
      <c r="E240" s="80" t="s">
        <v>100</v>
      </c>
      <c r="F240" s="80" t="s">
        <v>100</v>
      </c>
      <c r="G240" s="1015" t="s">
        <v>100</v>
      </c>
      <c r="H240" s="81" t="s">
        <v>100</v>
      </c>
      <c r="I240" s="81" t="s">
        <v>100</v>
      </c>
      <c r="J240" s="89" t="s">
        <v>100</v>
      </c>
      <c r="K240" s="89" t="s">
        <v>100</v>
      </c>
      <c r="L240" s="1021" t="s">
        <v>100</v>
      </c>
    </row>
    <row r="241" spans="1:12" ht="15">
      <c r="A241" s="46" t="s">
        <v>113</v>
      </c>
      <c r="B241" s="47" t="s">
        <v>27</v>
      </c>
      <c r="C241" s="79" t="s">
        <v>100</v>
      </c>
      <c r="D241" s="79" t="s">
        <v>100</v>
      </c>
      <c r="E241" s="80" t="s">
        <v>100</v>
      </c>
      <c r="F241" s="80" t="s">
        <v>100</v>
      </c>
      <c r="G241" s="1015" t="s">
        <v>100</v>
      </c>
      <c r="H241" s="81" t="s">
        <v>100</v>
      </c>
      <c r="I241" s="81" t="s">
        <v>100</v>
      </c>
      <c r="J241" s="89" t="s">
        <v>100</v>
      </c>
      <c r="K241" s="89" t="s">
        <v>100</v>
      </c>
      <c r="L241" s="1021" t="s">
        <v>100</v>
      </c>
    </row>
    <row r="242" spans="1:12" ht="14.25">
      <c r="A242" s="44" t="s">
        <v>113</v>
      </c>
      <c r="B242" s="48" t="s">
        <v>28</v>
      </c>
      <c r="C242" s="90" t="s">
        <v>100</v>
      </c>
      <c r="D242" s="90" t="s">
        <v>100</v>
      </c>
      <c r="E242" s="91" t="s">
        <v>100</v>
      </c>
      <c r="F242" s="91" t="s">
        <v>100</v>
      </c>
      <c r="G242" s="1022" t="s">
        <v>100</v>
      </c>
      <c r="H242" s="92" t="s">
        <v>100</v>
      </c>
      <c r="I242" s="92" t="s">
        <v>100</v>
      </c>
      <c r="J242" s="93" t="s">
        <v>100</v>
      </c>
      <c r="K242" s="93" t="s">
        <v>100</v>
      </c>
      <c r="L242" s="1023" t="s">
        <v>100</v>
      </c>
    </row>
    <row r="243" spans="1:12" ht="15">
      <c r="A243" s="46" t="s">
        <v>113</v>
      </c>
      <c r="B243" s="47" t="s">
        <v>29</v>
      </c>
      <c r="C243" s="79" t="s">
        <v>100</v>
      </c>
      <c r="D243" s="79" t="s">
        <v>100</v>
      </c>
      <c r="E243" s="80" t="s">
        <v>100</v>
      </c>
      <c r="F243" s="80" t="s">
        <v>100</v>
      </c>
      <c r="G243" s="1015" t="s">
        <v>100</v>
      </c>
      <c r="H243" s="81" t="s">
        <v>100</v>
      </c>
      <c r="I243" s="81" t="s">
        <v>100</v>
      </c>
      <c r="J243" s="89" t="s">
        <v>100</v>
      </c>
      <c r="K243" s="89" t="s">
        <v>100</v>
      </c>
      <c r="L243" s="1021" t="s">
        <v>100</v>
      </c>
    </row>
    <row r="244" spans="1:12" ht="15">
      <c r="A244" s="46" t="s">
        <v>113</v>
      </c>
      <c r="B244" s="47" t="s">
        <v>30</v>
      </c>
      <c r="C244" s="79" t="s">
        <v>100</v>
      </c>
      <c r="D244" s="79" t="s">
        <v>100</v>
      </c>
      <c r="E244" s="80" t="s">
        <v>100</v>
      </c>
      <c r="F244" s="80" t="s">
        <v>100</v>
      </c>
      <c r="G244" s="1015" t="s">
        <v>100</v>
      </c>
      <c r="H244" s="81" t="s">
        <v>100</v>
      </c>
      <c r="I244" s="81" t="s">
        <v>100</v>
      </c>
      <c r="J244" s="89" t="s">
        <v>100</v>
      </c>
      <c r="K244" s="89" t="s">
        <v>100</v>
      </c>
      <c r="L244" s="1021" t="s">
        <v>100</v>
      </c>
    </row>
    <row r="245" spans="1:12" ht="14.25">
      <c r="A245" s="44" t="s">
        <v>113</v>
      </c>
      <c r="B245" s="48" t="s">
        <v>31</v>
      </c>
      <c r="C245" s="90" t="s">
        <v>100</v>
      </c>
      <c r="D245" s="90" t="s">
        <v>100</v>
      </c>
      <c r="E245" s="91" t="s">
        <v>100</v>
      </c>
      <c r="F245" s="91" t="s">
        <v>100</v>
      </c>
      <c r="G245" s="1022" t="s">
        <v>100</v>
      </c>
      <c r="H245" s="92" t="s">
        <v>100</v>
      </c>
      <c r="I245" s="92" t="s">
        <v>100</v>
      </c>
      <c r="J245" s="93" t="s">
        <v>100</v>
      </c>
      <c r="K245" s="93" t="s">
        <v>100</v>
      </c>
      <c r="L245" s="1023" t="s">
        <v>100</v>
      </c>
    </row>
    <row r="246" spans="1:12" ht="15">
      <c r="A246" s="46" t="s">
        <v>113</v>
      </c>
      <c r="B246" s="47" t="s">
        <v>32</v>
      </c>
      <c r="C246" s="79" t="s">
        <v>100</v>
      </c>
      <c r="D246" s="79" t="s">
        <v>100</v>
      </c>
      <c r="E246" s="80" t="s">
        <v>100</v>
      </c>
      <c r="F246" s="80" t="s">
        <v>100</v>
      </c>
      <c r="G246" s="1015" t="s">
        <v>100</v>
      </c>
      <c r="H246" s="81" t="s">
        <v>100</v>
      </c>
      <c r="I246" s="81" t="s">
        <v>100</v>
      </c>
      <c r="J246" s="89" t="s">
        <v>100</v>
      </c>
      <c r="K246" s="89" t="s">
        <v>100</v>
      </c>
      <c r="L246" s="1021" t="s">
        <v>100</v>
      </c>
    </row>
    <row r="247" spans="1:12" ht="15.75" thickBot="1">
      <c r="A247" s="49" t="s">
        <v>113</v>
      </c>
      <c r="B247" s="50" t="s">
        <v>33</v>
      </c>
      <c r="C247" s="94" t="s">
        <v>100</v>
      </c>
      <c r="D247" s="94" t="s">
        <v>100</v>
      </c>
      <c r="E247" s="95" t="s">
        <v>100</v>
      </c>
      <c r="F247" s="95" t="s">
        <v>100</v>
      </c>
      <c r="G247" s="1024" t="s">
        <v>100</v>
      </c>
      <c r="H247" s="89" t="s">
        <v>100</v>
      </c>
      <c r="I247" s="89" t="s">
        <v>100</v>
      </c>
      <c r="J247" s="89" t="s">
        <v>100</v>
      </c>
      <c r="K247" s="89" t="s">
        <v>100</v>
      </c>
      <c r="L247" s="1021" t="s">
        <v>100</v>
      </c>
    </row>
    <row r="248" spans="1:12" ht="15" thickBot="1">
      <c r="A248" s="35"/>
      <c r="B248" s="43"/>
      <c r="C248" s="71"/>
      <c r="D248" s="71"/>
      <c r="E248" s="71"/>
      <c r="F248" s="71"/>
      <c r="G248" s="1009"/>
      <c r="H248" s="70"/>
      <c r="I248" s="70"/>
      <c r="J248" s="70"/>
      <c r="K248" s="70"/>
      <c r="L248" s="1010"/>
    </row>
    <row r="249" spans="1:12" ht="14.25">
      <c r="A249" s="44" t="s">
        <v>114</v>
      </c>
      <c r="B249" s="45" t="s">
        <v>25</v>
      </c>
      <c r="C249" s="85">
        <v>12844.13252521456</v>
      </c>
      <c r="D249" s="85">
        <v>11906.315229946524</v>
      </c>
      <c r="E249" s="86">
        <v>13101.015175718851</v>
      </c>
      <c r="F249" s="86">
        <v>12144.441534545454</v>
      </c>
      <c r="G249" s="1019">
        <v>7.8766375419765149</v>
      </c>
      <c r="H249" s="87">
        <v>447.14285714285717</v>
      </c>
      <c r="I249" s="87">
        <v>5.68831168831169</v>
      </c>
      <c r="J249" s="88">
        <v>-46.153846153846153</v>
      </c>
      <c r="K249" s="88">
        <v>1.0954616588419406</v>
      </c>
      <c r="L249" s="1020">
        <v>-0.49378039494779058</v>
      </c>
    </row>
    <row r="250" spans="1:12" ht="15">
      <c r="A250" s="46" t="s">
        <v>114</v>
      </c>
      <c r="B250" s="47" t="s">
        <v>26</v>
      </c>
      <c r="C250" s="79">
        <v>12568.85294117647</v>
      </c>
      <c r="D250" s="79" t="s">
        <v>254</v>
      </c>
      <c r="E250" s="80">
        <v>12820.23</v>
      </c>
      <c r="F250" s="80" t="s">
        <v>254</v>
      </c>
      <c r="G250" s="1015" t="s">
        <v>100</v>
      </c>
      <c r="H250" s="81">
        <v>442</v>
      </c>
      <c r="I250" s="81" t="s">
        <v>100</v>
      </c>
      <c r="J250" s="89" t="s">
        <v>100</v>
      </c>
      <c r="K250" s="89">
        <v>0.78247261345852892</v>
      </c>
      <c r="L250" s="1021" t="s">
        <v>100</v>
      </c>
    </row>
    <row r="251" spans="1:12" ht="15">
      <c r="A251" s="46" t="s">
        <v>114</v>
      </c>
      <c r="B251" s="47" t="s">
        <v>27</v>
      </c>
      <c r="C251" s="79" t="s">
        <v>254</v>
      </c>
      <c r="D251" s="79" t="s">
        <v>254</v>
      </c>
      <c r="E251" s="80" t="s">
        <v>254</v>
      </c>
      <c r="F251" s="80" t="s">
        <v>254</v>
      </c>
      <c r="G251" s="1015" t="s">
        <v>100</v>
      </c>
      <c r="H251" s="81" t="s">
        <v>254</v>
      </c>
      <c r="I251" s="81" t="s">
        <v>100</v>
      </c>
      <c r="J251" s="89" t="s">
        <v>100</v>
      </c>
      <c r="K251" s="89">
        <v>0.3129890453834116</v>
      </c>
      <c r="L251" s="1021" t="s">
        <v>100</v>
      </c>
    </row>
    <row r="252" spans="1:12" ht="14.25">
      <c r="A252" s="44" t="s">
        <v>114</v>
      </c>
      <c r="B252" s="48" t="s">
        <v>28</v>
      </c>
      <c r="C252" s="90">
        <v>11863.518960728768</v>
      </c>
      <c r="D252" s="90">
        <v>11775.290648222759</v>
      </c>
      <c r="E252" s="91">
        <v>12100.789339943343</v>
      </c>
      <c r="F252" s="91">
        <v>12010.796461187214</v>
      </c>
      <c r="G252" s="1022">
        <v>0.74926653737693893</v>
      </c>
      <c r="H252" s="92">
        <v>383.69565217391306</v>
      </c>
      <c r="I252" s="92">
        <v>-2.6706511592614541</v>
      </c>
      <c r="J252" s="93">
        <v>-8</v>
      </c>
      <c r="K252" s="93">
        <v>7.1987480438184663</v>
      </c>
      <c r="L252" s="1023">
        <v>1.0862786061656546</v>
      </c>
    </row>
    <row r="253" spans="1:12" ht="15">
      <c r="A253" s="46" t="s">
        <v>114</v>
      </c>
      <c r="B253" s="47" t="s">
        <v>29</v>
      </c>
      <c r="C253" s="79">
        <v>11858.824509803922</v>
      </c>
      <c r="D253" s="79">
        <v>11862.065686274511</v>
      </c>
      <c r="E253" s="80">
        <v>12096.001</v>
      </c>
      <c r="F253" s="80">
        <v>12099.307000000001</v>
      </c>
      <c r="G253" s="1015">
        <v>-2.7323878962658723E-2</v>
      </c>
      <c r="H253" s="81">
        <v>375</v>
      </c>
      <c r="I253" s="81">
        <v>-1.4972419227738347</v>
      </c>
      <c r="J253" s="89">
        <v>-10.344827586206897</v>
      </c>
      <c r="K253" s="89">
        <v>4.0688575899843507</v>
      </c>
      <c r="L253" s="1021">
        <v>0.52362531614572028</v>
      </c>
    </row>
    <row r="254" spans="1:12" ht="15">
      <c r="A254" s="46" t="s">
        <v>114</v>
      </c>
      <c r="B254" s="47" t="s">
        <v>30</v>
      </c>
      <c r="C254" s="79">
        <v>11869.312745098039</v>
      </c>
      <c r="D254" s="79" t="s">
        <v>254</v>
      </c>
      <c r="E254" s="80">
        <v>12106.699000000001</v>
      </c>
      <c r="F254" s="80" t="s">
        <v>254</v>
      </c>
      <c r="G254" s="1015" t="s">
        <v>100</v>
      </c>
      <c r="H254" s="81">
        <v>395</v>
      </c>
      <c r="I254" s="81" t="s">
        <v>100</v>
      </c>
      <c r="J254" s="89" t="s">
        <v>100</v>
      </c>
      <c r="K254" s="89">
        <v>3.1298904538341157</v>
      </c>
      <c r="L254" s="1021" t="s">
        <v>100</v>
      </c>
    </row>
    <row r="255" spans="1:12" ht="14.25">
      <c r="A255" s="44" t="s">
        <v>114</v>
      </c>
      <c r="B255" s="48" t="s">
        <v>31</v>
      </c>
      <c r="C255" s="90">
        <v>11490.056704029173</v>
      </c>
      <c r="D255" s="90">
        <v>11378.772818790532</v>
      </c>
      <c r="E255" s="91">
        <v>11719.857838109758</v>
      </c>
      <c r="F255" s="91">
        <v>11606.348275166343</v>
      </c>
      <c r="G255" s="1022">
        <v>0.97799549222804671</v>
      </c>
      <c r="H255" s="92">
        <v>352.66129032258067</v>
      </c>
      <c r="I255" s="92">
        <v>1.432766254823149</v>
      </c>
      <c r="J255" s="93">
        <v>-30.597014925373134</v>
      </c>
      <c r="K255" s="93">
        <v>14.553990610328638</v>
      </c>
      <c r="L255" s="1023">
        <v>-1.8274274825808963</v>
      </c>
    </row>
    <row r="256" spans="1:12" ht="15">
      <c r="A256" s="46" t="s">
        <v>114</v>
      </c>
      <c r="B256" s="47" t="s">
        <v>32</v>
      </c>
      <c r="C256" s="79">
        <v>11446.772549019608</v>
      </c>
      <c r="D256" s="79">
        <v>11278.429411764706</v>
      </c>
      <c r="E256" s="80">
        <v>11675.708000000001</v>
      </c>
      <c r="F256" s="80">
        <v>11503.998</v>
      </c>
      <c r="G256" s="1015">
        <v>1.4926115251410941</v>
      </c>
      <c r="H256" s="81">
        <v>341.9</v>
      </c>
      <c r="I256" s="81">
        <v>1.2437074326325106</v>
      </c>
      <c r="J256" s="89">
        <v>-37.362637362637365</v>
      </c>
      <c r="K256" s="89">
        <v>8.92018779342723</v>
      </c>
      <c r="L256" s="1021">
        <v>-2.204506583100887</v>
      </c>
    </row>
    <row r="257" spans="1:13" ht="15.75" thickBot="1">
      <c r="A257" s="49" t="s">
        <v>114</v>
      </c>
      <c r="B257" s="50" t="s">
        <v>33</v>
      </c>
      <c r="C257" s="94">
        <v>11553.438235294117</v>
      </c>
      <c r="D257" s="94" t="s">
        <v>254</v>
      </c>
      <c r="E257" s="95">
        <v>11784.507</v>
      </c>
      <c r="F257" s="95" t="s">
        <v>254</v>
      </c>
      <c r="G257" s="1024" t="s">
        <v>100</v>
      </c>
      <c r="H257" s="89">
        <v>369.7</v>
      </c>
      <c r="I257" s="89" t="s">
        <v>100</v>
      </c>
      <c r="J257" s="89" t="s">
        <v>100</v>
      </c>
      <c r="K257" s="89">
        <v>5.6338028169014089</v>
      </c>
      <c r="L257" s="1021" t="s">
        <v>100</v>
      </c>
    </row>
    <row r="258" spans="1:13" ht="15.75" thickBot="1">
      <c r="A258" s="51"/>
      <c r="B258" s="52"/>
      <c r="C258" s="96"/>
      <c r="D258" s="96"/>
      <c r="E258" s="96"/>
      <c r="F258" s="96"/>
      <c r="G258" s="1025"/>
      <c r="H258" s="97"/>
      <c r="I258" s="97"/>
      <c r="J258" s="97"/>
      <c r="K258" s="97"/>
      <c r="L258" s="1026"/>
    </row>
    <row r="259" spans="1:13" ht="15">
      <c r="A259" s="46" t="s">
        <v>115</v>
      </c>
      <c r="B259" s="53" t="s">
        <v>30</v>
      </c>
      <c r="C259" s="98" t="s">
        <v>254</v>
      </c>
      <c r="D259" s="98" t="s">
        <v>254</v>
      </c>
      <c r="E259" s="99" t="s">
        <v>254</v>
      </c>
      <c r="F259" s="99" t="s">
        <v>254</v>
      </c>
      <c r="G259" s="1027" t="s">
        <v>100</v>
      </c>
      <c r="H259" s="100" t="s">
        <v>254</v>
      </c>
      <c r="I259" s="100" t="s">
        <v>100</v>
      </c>
      <c r="J259" s="100" t="s">
        <v>100</v>
      </c>
      <c r="K259" s="100">
        <v>2.8169014084507045</v>
      </c>
      <c r="L259" s="1028" t="s">
        <v>100</v>
      </c>
    </row>
    <row r="260" spans="1:13" ht="15.75" thickBot="1">
      <c r="A260" s="49" t="s">
        <v>115</v>
      </c>
      <c r="B260" s="50" t="s">
        <v>33</v>
      </c>
      <c r="C260" s="94" t="s">
        <v>254</v>
      </c>
      <c r="D260" s="94" t="s">
        <v>254</v>
      </c>
      <c r="E260" s="95" t="s">
        <v>254</v>
      </c>
      <c r="F260" s="95" t="s">
        <v>254</v>
      </c>
      <c r="G260" s="1024" t="s">
        <v>100</v>
      </c>
      <c r="H260" s="89" t="s">
        <v>254</v>
      </c>
      <c r="I260" s="89" t="s">
        <v>100</v>
      </c>
      <c r="J260" s="89" t="s">
        <v>100</v>
      </c>
      <c r="K260" s="89">
        <v>3.9123630672926448</v>
      </c>
      <c r="L260" s="1021" t="s">
        <v>100</v>
      </c>
      <c r="M260" s="106" t="s">
        <v>100</v>
      </c>
    </row>
    <row r="261" spans="1:13" ht="15.75" thickBot="1">
      <c r="A261" s="51"/>
      <c r="B261" s="52"/>
      <c r="C261" s="96"/>
      <c r="D261" s="96"/>
      <c r="E261" s="96"/>
      <c r="F261" s="96"/>
      <c r="G261" s="1025"/>
      <c r="H261" s="97"/>
      <c r="I261" s="97"/>
      <c r="J261" s="97"/>
      <c r="K261" s="97"/>
      <c r="L261" s="1026"/>
    </row>
    <row r="262" spans="1:13" ht="14.25">
      <c r="A262" s="44" t="s">
        <v>116</v>
      </c>
      <c r="B262" s="45" t="s">
        <v>25</v>
      </c>
      <c r="C262" s="85" t="s">
        <v>100</v>
      </c>
      <c r="D262" s="85" t="s">
        <v>100</v>
      </c>
      <c r="E262" s="86" t="s">
        <v>100</v>
      </c>
      <c r="F262" s="86" t="s">
        <v>100</v>
      </c>
      <c r="G262" s="1019" t="s">
        <v>100</v>
      </c>
      <c r="H262" s="87" t="s">
        <v>100</v>
      </c>
      <c r="I262" s="87" t="s">
        <v>100</v>
      </c>
      <c r="J262" s="88" t="s">
        <v>100</v>
      </c>
      <c r="K262" s="88" t="s">
        <v>100</v>
      </c>
      <c r="L262" s="1020" t="s">
        <v>100</v>
      </c>
    </row>
    <row r="263" spans="1:13" ht="15">
      <c r="A263" s="39" t="s">
        <v>116</v>
      </c>
      <c r="B263" s="47" t="s">
        <v>26</v>
      </c>
      <c r="C263" s="79" t="s">
        <v>100</v>
      </c>
      <c r="D263" s="79" t="s">
        <v>100</v>
      </c>
      <c r="E263" s="80" t="s">
        <v>100</v>
      </c>
      <c r="F263" s="80" t="s">
        <v>100</v>
      </c>
      <c r="G263" s="1015" t="s">
        <v>100</v>
      </c>
      <c r="H263" s="81" t="s">
        <v>100</v>
      </c>
      <c r="I263" s="81" t="s">
        <v>100</v>
      </c>
      <c r="J263" s="89" t="s">
        <v>100</v>
      </c>
      <c r="K263" s="89" t="s">
        <v>100</v>
      </c>
      <c r="L263" s="1021" t="s">
        <v>100</v>
      </c>
    </row>
    <row r="264" spans="1:13" ht="15">
      <c r="A264" s="39" t="s">
        <v>116</v>
      </c>
      <c r="B264" s="47" t="s">
        <v>27</v>
      </c>
      <c r="C264" s="79" t="s">
        <v>100</v>
      </c>
      <c r="D264" s="79" t="s">
        <v>100</v>
      </c>
      <c r="E264" s="80" t="s">
        <v>100</v>
      </c>
      <c r="F264" s="80" t="s">
        <v>100</v>
      </c>
      <c r="G264" s="1015" t="s">
        <v>100</v>
      </c>
      <c r="H264" s="81" t="s">
        <v>100</v>
      </c>
      <c r="I264" s="81" t="s">
        <v>100</v>
      </c>
      <c r="J264" s="89" t="s">
        <v>100</v>
      </c>
      <c r="K264" s="89" t="s">
        <v>100</v>
      </c>
      <c r="L264" s="1021" t="s">
        <v>100</v>
      </c>
    </row>
    <row r="265" spans="1:13" ht="15">
      <c r="A265" s="39" t="s">
        <v>116</v>
      </c>
      <c r="B265" s="47" t="s">
        <v>34</v>
      </c>
      <c r="C265" s="79" t="s">
        <v>100</v>
      </c>
      <c r="D265" s="79" t="s">
        <v>100</v>
      </c>
      <c r="E265" s="80" t="s">
        <v>100</v>
      </c>
      <c r="F265" s="80" t="s">
        <v>100</v>
      </c>
      <c r="G265" s="1015" t="s">
        <v>100</v>
      </c>
      <c r="H265" s="81" t="s">
        <v>100</v>
      </c>
      <c r="I265" s="81" t="s">
        <v>100</v>
      </c>
      <c r="J265" s="89" t="s">
        <v>100</v>
      </c>
      <c r="K265" s="89" t="s">
        <v>100</v>
      </c>
      <c r="L265" s="1021" t="s">
        <v>100</v>
      </c>
    </row>
    <row r="266" spans="1:13" ht="14.25">
      <c r="A266" s="54" t="s">
        <v>116</v>
      </c>
      <c r="B266" s="48" t="s">
        <v>28</v>
      </c>
      <c r="C266" s="90" t="s">
        <v>100</v>
      </c>
      <c r="D266" s="90" t="s">
        <v>100</v>
      </c>
      <c r="E266" s="91" t="s">
        <v>100</v>
      </c>
      <c r="F266" s="91" t="s">
        <v>100</v>
      </c>
      <c r="G266" s="1022" t="s">
        <v>100</v>
      </c>
      <c r="H266" s="92" t="s">
        <v>100</v>
      </c>
      <c r="I266" s="92" t="s">
        <v>100</v>
      </c>
      <c r="J266" s="93" t="s">
        <v>100</v>
      </c>
      <c r="K266" s="93" t="s">
        <v>100</v>
      </c>
      <c r="L266" s="1023" t="s">
        <v>100</v>
      </c>
    </row>
    <row r="267" spans="1:13" ht="15">
      <c r="A267" s="39" t="s">
        <v>116</v>
      </c>
      <c r="B267" s="47" t="s">
        <v>30</v>
      </c>
      <c r="C267" s="79" t="s">
        <v>100</v>
      </c>
      <c r="D267" s="79" t="s">
        <v>100</v>
      </c>
      <c r="E267" s="80" t="s">
        <v>100</v>
      </c>
      <c r="F267" s="80" t="s">
        <v>100</v>
      </c>
      <c r="G267" s="1015" t="s">
        <v>100</v>
      </c>
      <c r="H267" s="81" t="s">
        <v>100</v>
      </c>
      <c r="I267" s="81" t="s">
        <v>100</v>
      </c>
      <c r="J267" s="89" t="s">
        <v>100</v>
      </c>
      <c r="K267" s="89" t="s">
        <v>100</v>
      </c>
      <c r="L267" s="1021" t="s">
        <v>100</v>
      </c>
    </row>
    <row r="268" spans="1:13" ht="15">
      <c r="A268" s="39" t="s">
        <v>116</v>
      </c>
      <c r="B268" s="47" t="s">
        <v>35</v>
      </c>
      <c r="C268" s="79" t="s">
        <v>100</v>
      </c>
      <c r="D268" s="79" t="s">
        <v>100</v>
      </c>
      <c r="E268" s="80" t="s">
        <v>100</v>
      </c>
      <c r="F268" s="80" t="s">
        <v>100</v>
      </c>
      <c r="G268" s="1015" t="s">
        <v>100</v>
      </c>
      <c r="H268" s="81" t="s">
        <v>100</v>
      </c>
      <c r="I268" s="81" t="s">
        <v>100</v>
      </c>
      <c r="J268" s="89" t="s">
        <v>100</v>
      </c>
      <c r="K268" s="89" t="s">
        <v>100</v>
      </c>
      <c r="L268" s="1021" t="s">
        <v>100</v>
      </c>
    </row>
    <row r="269" spans="1:13" ht="14.25">
      <c r="A269" s="54" t="s">
        <v>116</v>
      </c>
      <c r="B269" s="48" t="s">
        <v>31</v>
      </c>
      <c r="C269" s="90" t="s">
        <v>100</v>
      </c>
      <c r="D269" s="90" t="s">
        <v>100</v>
      </c>
      <c r="E269" s="91" t="s">
        <v>100</v>
      </c>
      <c r="F269" s="91" t="s">
        <v>100</v>
      </c>
      <c r="G269" s="1022" t="s">
        <v>100</v>
      </c>
      <c r="H269" s="92" t="s">
        <v>100</v>
      </c>
      <c r="I269" s="92" t="s">
        <v>100</v>
      </c>
      <c r="J269" s="93" t="s">
        <v>100</v>
      </c>
      <c r="K269" s="93" t="s">
        <v>100</v>
      </c>
      <c r="L269" s="1023" t="s">
        <v>100</v>
      </c>
    </row>
    <row r="270" spans="1:13" ht="15">
      <c r="A270" s="39" t="s">
        <v>116</v>
      </c>
      <c r="B270" s="47" t="s">
        <v>33</v>
      </c>
      <c r="C270" s="79" t="s">
        <v>100</v>
      </c>
      <c r="D270" s="79" t="s">
        <v>100</v>
      </c>
      <c r="E270" s="80" t="s">
        <v>100</v>
      </c>
      <c r="F270" s="80" t="s">
        <v>100</v>
      </c>
      <c r="G270" s="1015" t="s">
        <v>100</v>
      </c>
      <c r="H270" s="81" t="s">
        <v>100</v>
      </c>
      <c r="I270" s="81" t="s">
        <v>100</v>
      </c>
      <c r="J270" s="89" t="s">
        <v>100</v>
      </c>
      <c r="K270" s="89" t="s">
        <v>100</v>
      </c>
      <c r="L270" s="1021" t="s">
        <v>100</v>
      </c>
    </row>
    <row r="271" spans="1:13" ht="15.75" thickBot="1">
      <c r="A271" s="55" t="s">
        <v>116</v>
      </c>
      <c r="B271" s="47" t="s">
        <v>36</v>
      </c>
      <c r="C271" s="94" t="s">
        <v>100</v>
      </c>
      <c r="D271" s="94" t="s">
        <v>100</v>
      </c>
      <c r="E271" s="95" t="s">
        <v>100</v>
      </c>
      <c r="F271" s="95" t="s">
        <v>100</v>
      </c>
      <c r="G271" s="1024" t="s">
        <v>100</v>
      </c>
      <c r="H271" s="89" t="s">
        <v>100</v>
      </c>
      <c r="I271" s="89" t="s">
        <v>100</v>
      </c>
      <c r="J271" s="89" t="s">
        <v>100</v>
      </c>
      <c r="K271" s="89" t="s">
        <v>100</v>
      </c>
      <c r="L271" s="1021" t="s">
        <v>100</v>
      </c>
    </row>
    <row r="272" spans="1:13" ht="15.75" thickBot="1">
      <c r="A272" s="51"/>
      <c r="B272" s="52"/>
      <c r="C272" s="96"/>
      <c r="D272" s="96"/>
      <c r="E272" s="96"/>
      <c r="F272" s="96"/>
      <c r="G272" s="1025"/>
      <c r="H272" s="97"/>
      <c r="I272" s="97"/>
      <c r="J272" s="97"/>
      <c r="K272" s="97"/>
      <c r="L272" s="1026"/>
    </row>
    <row r="273" spans="1:12" ht="14.25">
      <c r="A273" s="44" t="s">
        <v>24</v>
      </c>
      <c r="B273" s="45" t="s">
        <v>28</v>
      </c>
      <c r="C273" s="85">
        <v>9988.9109369167618</v>
      </c>
      <c r="D273" s="85">
        <v>10187.803340544137</v>
      </c>
      <c r="E273" s="86">
        <v>10188.689155655096</v>
      </c>
      <c r="F273" s="86">
        <v>10391.55940735502</v>
      </c>
      <c r="G273" s="1019">
        <v>-1.9522599423945421</v>
      </c>
      <c r="H273" s="87">
        <v>357.19599999999997</v>
      </c>
      <c r="I273" s="87">
        <v>1.0355410355410359</v>
      </c>
      <c r="J273" s="88">
        <v>25</v>
      </c>
      <c r="K273" s="88">
        <v>3.9123630672926448</v>
      </c>
      <c r="L273" s="1020">
        <v>1.46737529223152</v>
      </c>
    </row>
    <row r="274" spans="1:12" ht="15">
      <c r="A274" s="46" t="s">
        <v>24</v>
      </c>
      <c r="B274" s="47" t="s">
        <v>29</v>
      </c>
      <c r="C274" s="79" t="s">
        <v>254</v>
      </c>
      <c r="D274" s="79" t="s">
        <v>254</v>
      </c>
      <c r="E274" s="80" t="s">
        <v>254</v>
      </c>
      <c r="F274" s="80" t="s">
        <v>254</v>
      </c>
      <c r="G274" s="1015" t="s">
        <v>100</v>
      </c>
      <c r="H274" s="81" t="s">
        <v>254</v>
      </c>
      <c r="I274" s="81" t="s">
        <v>100</v>
      </c>
      <c r="J274" s="89" t="s">
        <v>100</v>
      </c>
      <c r="K274" s="89">
        <v>0.46948356807511737</v>
      </c>
      <c r="L274" s="1021" t="s">
        <v>100</v>
      </c>
    </row>
    <row r="275" spans="1:12" ht="15">
      <c r="A275" s="46" t="s">
        <v>24</v>
      </c>
      <c r="B275" s="47" t="s">
        <v>30</v>
      </c>
      <c r="C275" s="79">
        <v>10022.576470588236</v>
      </c>
      <c r="D275" s="79">
        <v>10187.514705882351</v>
      </c>
      <c r="E275" s="80">
        <v>10223.028</v>
      </c>
      <c r="F275" s="80">
        <v>10391.264999999999</v>
      </c>
      <c r="G275" s="1015">
        <v>-1.619023285422893</v>
      </c>
      <c r="H275" s="81">
        <v>335</v>
      </c>
      <c r="I275" s="81">
        <v>-6.0835435940566267</v>
      </c>
      <c r="J275" s="89">
        <v>33.333333333333329</v>
      </c>
      <c r="K275" s="89">
        <v>1.8779342723004695</v>
      </c>
      <c r="L275" s="1021">
        <v>0.77768977352296331</v>
      </c>
    </row>
    <row r="276" spans="1:12" ht="15">
      <c r="A276" s="46" t="s">
        <v>24</v>
      </c>
      <c r="B276" s="47" t="s">
        <v>35</v>
      </c>
      <c r="C276" s="79">
        <v>9951.7254901960787</v>
      </c>
      <c r="D276" s="79" t="s">
        <v>254</v>
      </c>
      <c r="E276" s="80">
        <v>10150.76</v>
      </c>
      <c r="F276" s="80" t="s">
        <v>254</v>
      </c>
      <c r="G276" s="1015" t="s">
        <v>100</v>
      </c>
      <c r="H276" s="81">
        <v>391</v>
      </c>
      <c r="I276" s="81" t="s">
        <v>100</v>
      </c>
      <c r="J276" s="89" t="s">
        <v>100</v>
      </c>
      <c r="K276" s="89">
        <v>1.5649452269170578</v>
      </c>
      <c r="L276" s="1021" t="s">
        <v>100</v>
      </c>
    </row>
    <row r="277" spans="1:12" ht="14.25">
      <c r="A277" s="44" t="s">
        <v>24</v>
      </c>
      <c r="B277" s="48" t="s">
        <v>31</v>
      </c>
      <c r="C277" s="90">
        <v>10117.692239023669</v>
      </c>
      <c r="D277" s="90">
        <v>10010.101764662875</v>
      </c>
      <c r="E277" s="91">
        <v>10320.046083804142</v>
      </c>
      <c r="F277" s="91">
        <v>10210.303799956133</v>
      </c>
      <c r="G277" s="1022">
        <v>1.0748189867619835</v>
      </c>
      <c r="H277" s="92">
        <v>309.31504854368933</v>
      </c>
      <c r="I277" s="92">
        <v>-2.6331802943828118</v>
      </c>
      <c r="J277" s="93">
        <v>-28.222996515679444</v>
      </c>
      <c r="K277" s="93">
        <v>32.237871674491394</v>
      </c>
      <c r="L277" s="1023">
        <v>-2.8477028976357417</v>
      </c>
    </row>
    <row r="278" spans="1:12" ht="15">
      <c r="A278" s="46" t="s">
        <v>24</v>
      </c>
      <c r="B278" s="47" t="s">
        <v>32</v>
      </c>
      <c r="C278" s="79">
        <v>10338.65980392157</v>
      </c>
      <c r="D278" s="79">
        <v>9709.9313725490192</v>
      </c>
      <c r="E278" s="80">
        <v>10545.433000000001</v>
      </c>
      <c r="F278" s="80">
        <v>9904.1299999999992</v>
      </c>
      <c r="G278" s="1015">
        <v>6.4751068493648782</v>
      </c>
      <c r="H278" s="81">
        <v>284.39999999999998</v>
      </c>
      <c r="I278" s="81">
        <v>-1.5916955017301115</v>
      </c>
      <c r="J278" s="89">
        <v>-14.423076923076922</v>
      </c>
      <c r="K278" s="89">
        <v>13.928012519561817</v>
      </c>
      <c r="L278" s="1021">
        <v>1.2140760892439673</v>
      </c>
    </row>
    <row r="279" spans="1:12" ht="15">
      <c r="A279" s="46" t="s">
        <v>24</v>
      </c>
      <c r="B279" s="47" t="s">
        <v>33</v>
      </c>
      <c r="C279" s="79">
        <v>9802.3166666666657</v>
      </c>
      <c r="D279" s="79">
        <v>10215.871568627452</v>
      </c>
      <c r="E279" s="80">
        <v>9998.3629999999994</v>
      </c>
      <c r="F279" s="80">
        <v>10420.189</v>
      </c>
      <c r="G279" s="1015">
        <v>-4.0481607387351701</v>
      </c>
      <c r="H279" s="81">
        <v>316</v>
      </c>
      <c r="I279" s="81">
        <v>-1.7412935323383154</v>
      </c>
      <c r="J279" s="89">
        <v>-36.764705882352942</v>
      </c>
      <c r="K279" s="89">
        <v>13.458528951486699</v>
      </c>
      <c r="L279" s="1021">
        <v>-3.1673879189289487</v>
      </c>
    </row>
    <row r="280" spans="1:12" ht="15">
      <c r="A280" s="46" t="s">
        <v>24</v>
      </c>
      <c r="B280" s="47" t="s">
        <v>36</v>
      </c>
      <c r="C280" s="79">
        <v>10382.983333333334</v>
      </c>
      <c r="D280" s="79">
        <v>10011.410784313724</v>
      </c>
      <c r="E280" s="80">
        <v>10590.643</v>
      </c>
      <c r="F280" s="80">
        <v>10211.638999999999</v>
      </c>
      <c r="G280" s="1015">
        <v>3.7114903885654487</v>
      </c>
      <c r="H280" s="81">
        <v>362.3</v>
      </c>
      <c r="I280" s="81">
        <v>-2.0281233098972415</v>
      </c>
      <c r="J280" s="89">
        <v>-34.042553191489361</v>
      </c>
      <c r="K280" s="89">
        <v>4.8513302034428794</v>
      </c>
      <c r="L280" s="1021">
        <v>-0.89439106795076384</v>
      </c>
    </row>
    <row r="281" spans="1:12" ht="14.25">
      <c r="A281" s="44" t="s">
        <v>24</v>
      </c>
      <c r="B281" s="48" t="s">
        <v>37</v>
      </c>
      <c r="C281" s="90">
        <v>8099.9147871944988</v>
      </c>
      <c r="D281" s="90">
        <v>8106.8877262042888</v>
      </c>
      <c r="E281" s="91">
        <v>8261.9130829383885</v>
      </c>
      <c r="F281" s="91">
        <v>8269.0254807283745</v>
      </c>
      <c r="G281" s="1022">
        <v>-8.6012527190320973E-2</v>
      </c>
      <c r="H281" s="92">
        <v>239.78181818181818</v>
      </c>
      <c r="I281" s="92">
        <v>-1.0353784418697971</v>
      </c>
      <c r="J281" s="93">
        <v>-35.294117647058826</v>
      </c>
      <c r="K281" s="93">
        <v>13.771517996870109</v>
      </c>
      <c r="L281" s="1023">
        <v>-2.8543988735455379</v>
      </c>
    </row>
    <row r="282" spans="1:12" ht="15">
      <c r="A282" s="46" t="s">
        <v>24</v>
      </c>
      <c r="B282" s="47" t="s">
        <v>102</v>
      </c>
      <c r="C282" s="101">
        <v>8008.2843137254895</v>
      </c>
      <c r="D282" s="101">
        <v>7937.1872549019599</v>
      </c>
      <c r="E282" s="102">
        <v>8168.45</v>
      </c>
      <c r="F282" s="102">
        <v>8095.9309999999996</v>
      </c>
      <c r="G282" s="1029">
        <v>0.89574627056480882</v>
      </c>
      <c r="H282" s="103">
        <v>232.6</v>
      </c>
      <c r="I282" s="103">
        <v>2.4669603524229049</v>
      </c>
      <c r="J282" s="104">
        <v>-35.416666666666671</v>
      </c>
      <c r="K282" s="104">
        <v>9.7026604068857587</v>
      </c>
      <c r="L282" s="1030">
        <v>-2.0332809134076406</v>
      </c>
    </row>
    <row r="283" spans="1:12" ht="15">
      <c r="A283" s="46" t="s">
        <v>24</v>
      </c>
      <c r="B283" s="47" t="s">
        <v>38</v>
      </c>
      <c r="C283" s="79">
        <v>8225.4529411764706</v>
      </c>
      <c r="D283" s="79">
        <v>8124.1813725490201</v>
      </c>
      <c r="E283" s="80">
        <v>8389.9619999999995</v>
      </c>
      <c r="F283" s="80">
        <v>8286.6650000000009</v>
      </c>
      <c r="G283" s="1015">
        <v>1.2465449007531817</v>
      </c>
      <c r="H283" s="81">
        <v>244.1</v>
      </c>
      <c r="I283" s="81">
        <v>-5.5340557275541737</v>
      </c>
      <c r="J283" s="89">
        <v>-32</v>
      </c>
      <c r="K283" s="89">
        <v>2.6604068857589982</v>
      </c>
      <c r="L283" s="1021">
        <v>-0.39582783306740765</v>
      </c>
    </row>
    <row r="284" spans="1:12" ht="15.75" thickBot="1">
      <c r="A284" s="46" t="s">
        <v>24</v>
      </c>
      <c r="B284" s="47" t="s">
        <v>39</v>
      </c>
      <c r="C284" s="79" t="s">
        <v>254</v>
      </c>
      <c r="D284" s="79" t="s">
        <v>254</v>
      </c>
      <c r="E284" s="80" t="s">
        <v>254</v>
      </c>
      <c r="F284" s="80" t="s">
        <v>254</v>
      </c>
      <c r="G284" s="1015" t="s">
        <v>100</v>
      </c>
      <c r="H284" s="81" t="s">
        <v>254</v>
      </c>
      <c r="I284" s="81" t="s">
        <v>100</v>
      </c>
      <c r="J284" s="89" t="s">
        <v>100</v>
      </c>
      <c r="K284" s="89">
        <v>1.4084507042253522</v>
      </c>
      <c r="L284" s="1021" t="s">
        <v>100</v>
      </c>
    </row>
    <row r="285" spans="1:12" ht="15.75" thickBot="1">
      <c r="A285" s="51"/>
      <c r="B285" s="52"/>
      <c r="C285" s="96"/>
      <c r="D285" s="96"/>
      <c r="E285" s="96"/>
      <c r="F285" s="96"/>
      <c r="G285" s="1025"/>
      <c r="H285" s="97"/>
      <c r="I285" s="97"/>
      <c r="J285" s="97"/>
      <c r="K285" s="97"/>
      <c r="L285" s="1026"/>
    </row>
    <row r="286" spans="1:12" ht="14.25">
      <c r="A286" s="44" t="s">
        <v>117</v>
      </c>
      <c r="B286" s="48" t="s">
        <v>25</v>
      </c>
      <c r="C286" s="90">
        <v>12244.215134647206</v>
      </c>
      <c r="D286" s="90">
        <v>12102.346295565201</v>
      </c>
      <c r="E286" s="91">
        <v>12489.09943734015</v>
      </c>
      <c r="F286" s="91">
        <v>12344.393221476506</v>
      </c>
      <c r="G286" s="1022">
        <v>1.1722424364438333</v>
      </c>
      <c r="H286" s="92">
        <v>325.84166666666664</v>
      </c>
      <c r="I286" s="92">
        <v>9.3428411633109523</v>
      </c>
      <c r="J286" s="93">
        <v>20</v>
      </c>
      <c r="K286" s="93">
        <v>1.8779342723004695</v>
      </c>
      <c r="L286" s="1023">
        <v>0.65544038476990707</v>
      </c>
    </row>
    <row r="287" spans="1:12" ht="15">
      <c r="A287" s="46" t="s">
        <v>117</v>
      </c>
      <c r="B287" s="47" t="s">
        <v>26</v>
      </c>
      <c r="C287" s="79" t="s">
        <v>254</v>
      </c>
      <c r="D287" s="79" t="s">
        <v>254</v>
      </c>
      <c r="E287" s="80" t="s">
        <v>254</v>
      </c>
      <c r="F287" s="80" t="s">
        <v>254</v>
      </c>
      <c r="G287" s="1015" t="s">
        <v>100</v>
      </c>
      <c r="H287" s="81" t="s">
        <v>254</v>
      </c>
      <c r="I287" s="81" t="s">
        <v>100</v>
      </c>
      <c r="J287" s="89" t="s">
        <v>100</v>
      </c>
      <c r="K287" s="89">
        <v>0.3129890453834116</v>
      </c>
      <c r="L287" s="1021" t="s">
        <v>100</v>
      </c>
    </row>
    <row r="288" spans="1:12" ht="15">
      <c r="A288" s="46" t="s">
        <v>117</v>
      </c>
      <c r="B288" s="47" t="s">
        <v>27</v>
      </c>
      <c r="C288" s="79" t="s">
        <v>254</v>
      </c>
      <c r="D288" s="79" t="s">
        <v>254</v>
      </c>
      <c r="E288" s="80" t="s">
        <v>254</v>
      </c>
      <c r="F288" s="80" t="s">
        <v>254</v>
      </c>
      <c r="G288" s="1015" t="s">
        <v>100</v>
      </c>
      <c r="H288" s="81" t="s">
        <v>254</v>
      </c>
      <c r="I288" s="81" t="s">
        <v>100</v>
      </c>
      <c r="J288" s="89" t="s">
        <v>100</v>
      </c>
      <c r="K288" s="89">
        <v>1.4084507042253522</v>
      </c>
      <c r="L288" s="1021" t="s">
        <v>100</v>
      </c>
    </row>
    <row r="289" spans="1:12" ht="15">
      <c r="A289" s="46" t="s">
        <v>117</v>
      </c>
      <c r="B289" s="47" t="s">
        <v>34</v>
      </c>
      <c r="C289" s="79" t="s">
        <v>254</v>
      </c>
      <c r="D289" s="79" t="s">
        <v>254</v>
      </c>
      <c r="E289" s="80" t="s">
        <v>254</v>
      </c>
      <c r="F289" s="80" t="s">
        <v>254</v>
      </c>
      <c r="G289" s="1015" t="s">
        <v>100</v>
      </c>
      <c r="H289" s="81" t="s">
        <v>254</v>
      </c>
      <c r="I289" s="81" t="s">
        <v>100</v>
      </c>
      <c r="J289" s="89" t="s">
        <v>100</v>
      </c>
      <c r="K289" s="89">
        <v>0.1564945226917058</v>
      </c>
      <c r="L289" s="1021" t="s">
        <v>100</v>
      </c>
    </row>
    <row r="290" spans="1:12" ht="14.25">
      <c r="A290" s="44" t="s">
        <v>117</v>
      </c>
      <c r="B290" s="48" t="s">
        <v>28</v>
      </c>
      <c r="C290" s="90">
        <v>11809.69244966702</v>
      </c>
      <c r="D290" s="90">
        <v>10932.197514207217</v>
      </c>
      <c r="E290" s="91">
        <v>12045.88629866036</v>
      </c>
      <c r="F290" s="91">
        <v>11150.841464491361</v>
      </c>
      <c r="G290" s="1022">
        <v>8.0267021732769823</v>
      </c>
      <c r="H290" s="92">
        <v>325.39230769230767</v>
      </c>
      <c r="I290" s="92">
        <v>3.0592190748440622</v>
      </c>
      <c r="J290" s="93">
        <v>18.181818181818183</v>
      </c>
      <c r="K290" s="93">
        <v>6.103286384976526</v>
      </c>
      <c r="L290" s="1023">
        <v>2.0690565561256706</v>
      </c>
    </row>
    <row r="291" spans="1:12" ht="15">
      <c r="A291" s="46" t="s">
        <v>117</v>
      </c>
      <c r="B291" s="47" t="s">
        <v>29</v>
      </c>
      <c r="C291" s="79">
        <v>11529.284313725491</v>
      </c>
      <c r="D291" s="79">
        <v>10128.923529411764</v>
      </c>
      <c r="E291" s="80">
        <v>11759.87</v>
      </c>
      <c r="F291" s="80">
        <v>10331.502</v>
      </c>
      <c r="G291" s="1015">
        <v>13.825366340731488</v>
      </c>
      <c r="H291" s="81">
        <v>290</v>
      </c>
      <c r="I291" s="81">
        <v>7.4074074074074066</v>
      </c>
      <c r="J291" s="89">
        <v>33.333333333333329</v>
      </c>
      <c r="K291" s="89">
        <v>1.2519561815336464</v>
      </c>
      <c r="L291" s="1021">
        <v>0.51845984901530895</v>
      </c>
    </row>
    <row r="292" spans="1:12" ht="15">
      <c r="A292" s="46" t="s">
        <v>117</v>
      </c>
      <c r="B292" s="47" t="s">
        <v>30</v>
      </c>
      <c r="C292" s="79">
        <v>11846.051960784314</v>
      </c>
      <c r="D292" s="79">
        <v>10936.676470588234</v>
      </c>
      <c r="E292" s="80">
        <v>12082.973</v>
      </c>
      <c r="F292" s="80">
        <v>11155.41</v>
      </c>
      <c r="G292" s="1015">
        <v>8.3149162603615654</v>
      </c>
      <c r="H292" s="81">
        <v>324.3</v>
      </c>
      <c r="I292" s="81">
        <v>-1.3085818624467471</v>
      </c>
      <c r="J292" s="89">
        <v>-4.5454545454545459</v>
      </c>
      <c r="K292" s="89">
        <v>3.286384976525822</v>
      </c>
      <c r="L292" s="1021">
        <v>0.59689842395858506</v>
      </c>
    </row>
    <row r="293" spans="1:12" ht="15">
      <c r="A293" s="46" t="s">
        <v>117</v>
      </c>
      <c r="B293" s="47" t="s">
        <v>35</v>
      </c>
      <c r="C293" s="79" t="s">
        <v>254</v>
      </c>
      <c r="D293" s="79" t="s">
        <v>254</v>
      </c>
      <c r="E293" s="80" t="s">
        <v>254</v>
      </c>
      <c r="F293" s="80" t="s">
        <v>254</v>
      </c>
      <c r="G293" s="1015">
        <v>1.5540320040456683</v>
      </c>
      <c r="H293" s="81" t="s">
        <v>254</v>
      </c>
      <c r="I293" s="81" t="s">
        <v>100</v>
      </c>
      <c r="J293" s="89" t="s">
        <v>100</v>
      </c>
      <c r="K293" s="89">
        <v>1.5649452269170578</v>
      </c>
      <c r="L293" s="1021" t="s">
        <v>100</v>
      </c>
    </row>
    <row r="294" spans="1:12" ht="14.25">
      <c r="A294" s="44" t="s">
        <v>117</v>
      </c>
      <c r="B294" s="48" t="s">
        <v>31</v>
      </c>
      <c r="C294" s="90">
        <v>11221.884200171369</v>
      </c>
      <c r="D294" s="90">
        <v>10690.617372962748</v>
      </c>
      <c r="E294" s="91">
        <v>11446.321884174797</v>
      </c>
      <c r="F294" s="91">
        <v>10904.429720422004</v>
      </c>
      <c r="G294" s="1022">
        <v>4.918049644847823</v>
      </c>
      <c r="H294" s="92">
        <v>294.66499999999996</v>
      </c>
      <c r="I294" s="92">
        <v>1.1260374589749897</v>
      </c>
      <c r="J294" s="93">
        <v>-8.0459770114942533</v>
      </c>
      <c r="K294" s="93">
        <v>12.519561815336463</v>
      </c>
      <c r="L294" s="1023">
        <v>1.8838649938205698</v>
      </c>
    </row>
    <row r="295" spans="1:12" ht="15">
      <c r="A295" s="46" t="s">
        <v>117</v>
      </c>
      <c r="B295" s="47" t="s">
        <v>32</v>
      </c>
      <c r="C295" s="79">
        <v>11170.214705882354</v>
      </c>
      <c r="D295" s="79">
        <v>9613.7372549019619</v>
      </c>
      <c r="E295" s="80">
        <v>11393.619000000001</v>
      </c>
      <c r="F295" s="80">
        <v>9806.0120000000006</v>
      </c>
      <c r="G295" s="1015">
        <v>16.190139273743494</v>
      </c>
      <c r="H295" s="81">
        <v>266.7</v>
      </c>
      <c r="I295" s="81">
        <v>6.6799999999999953</v>
      </c>
      <c r="J295" s="89">
        <v>-30.76923076923077</v>
      </c>
      <c r="K295" s="89">
        <v>1.4084507042253522</v>
      </c>
      <c r="L295" s="1021">
        <v>-0.18079134956437892</v>
      </c>
    </row>
    <row r="296" spans="1:12" ht="15">
      <c r="A296" s="46" t="s">
        <v>117</v>
      </c>
      <c r="B296" s="47" t="s">
        <v>33</v>
      </c>
      <c r="C296" s="79">
        <v>10946.518627450982</v>
      </c>
      <c r="D296" s="79">
        <v>10372.996078431372</v>
      </c>
      <c r="E296" s="80">
        <v>11165.449000000001</v>
      </c>
      <c r="F296" s="80">
        <v>10580.456</v>
      </c>
      <c r="G296" s="1015">
        <v>5.5289961037596145</v>
      </c>
      <c r="H296" s="81">
        <v>291.89999999999998</v>
      </c>
      <c r="I296" s="81">
        <v>-0.5112474437627812</v>
      </c>
      <c r="J296" s="81">
        <v>-14.000000000000002</v>
      </c>
      <c r="K296" s="81">
        <v>6.7292644757433493</v>
      </c>
      <c r="L296" s="1016">
        <v>0.6167950380905376</v>
      </c>
    </row>
    <row r="297" spans="1:12" ht="15.75" thickBot="1">
      <c r="A297" s="56" t="s">
        <v>117</v>
      </c>
      <c r="B297" s="57" t="s">
        <v>36</v>
      </c>
      <c r="C297" s="82">
        <v>11637.179411764706</v>
      </c>
      <c r="D297" s="82">
        <v>11806.657843137255</v>
      </c>
      <c r="E297" s="83">
        <v>11869.923000000001</v>
      </c>
      <c r="F297" s="83">
        <v>12042.790999999999</v>
      </c>
      <c r="G297" s="1017">
        <v>-1.435447978794937</v>
      </c>
      <c r="H297" s="84">
        <v>307.89999999999998</v>
      </c>
      <c r="I297" s="84">
        <v>-0.54909560723515671</v>
      </c>
      <c r="J297" s="84">
        <v>16.666666666666664</v>
      </c>
      <c r="K297" s="84">
        <v>2.5454545454545454</v>
      </c>
      <c r="L297" s="1018">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73" t="s">
        <v>439</v>
      </c>
      <c r="B1" s="1373"/>
      <c r="C1" s="1373"/>
      <c r="D1" s="1373"/>
      <c r="E1" s="1373"/>
      <c r="F1" s="1373"/>
      <c r="G1" s="1373"/>
      <c r="H1" s="1373"/>
    </row>
    <row r="2" spans="1:18" ht="40.5">
      <c r="A2" s="850" t="s">
        <v>127</v>
      </c>
      <c r="B2" s="3" t="s">
        <v>9</v>
      </c>
      <c r="C2" s="3"/>
      <c r="D2" s="851" t="s">
        <v>128</v>
      </c>
      <c r="E2" s="1374" t="s">
        <v>129</v>
      </c>
      <c r="F2" s="1375"/>
      <c r="G2" s="1376"/>
      <c r="H2" s="852" t="s">
        <v>130</v>
      </c>
    </row>
    <row r="3" spans="1:18" ht="41.25" thickBot="1">
      <c r="A3" s="614"/>
      <c r="B3" s="1257" t="s">
        <v>470</v>
      </c>
      <c r="C3" s="1257" t="s">
        <v>465</v>
      </c>
      <c r="D3" s="1258" t="s">
        <v>70</v>
      </c>
      <c r="E3" s="906" t="s">
        <v>470</v>
      </c>
      <c r="F3" s="1259" t="s">
        <v>465</v>
      </c>
      <c r="G3" s="866" t="s">
        <v>131</v>
      </c>
      <c r="H3" s="867" t="s">
        <v>132</v>
      </c>
    </row>
    <row r="4" spans="1:18" ht="15.75">
      <c r="A4" s="656" t="s">
        <v>8</v>
      </c>
      <c r="B4" s="853"/>
      <c r="C4" s="853"/>
      <c r="D4" s="854"/>
      <c r="E4" s="855"/>
      <c r="F4" s="855"/>
      <c r="G4" s="856"/>
      <c r="H4" s="857"/>
    </row>
    <row r="5" spans="1:18" ht="15">
      <c r="A5" s="437" t="s">
        <v>308</v>
      </c>
      <c r="B5" s="128">
        <v>12663.922040900707</v>
      </c>
      <c r="C5" s="128">
        <v>13039.69817909196</v>
      </c>
      <c r="D5" s="829">
        <v>-2.8817855523203608</v>
      </c>
      <c r="E5" s="868">
        <v>100</v>
      </c>
      <c r="F5" s="869">
        <v>100</v>
      </c>
      <c r="G5" s="644" t="s">
        <v>100</v>
      </c>
      <c r="H5" s="647">
        <v>9.894795707944505</v>
      </c>
    </row>
    <row r="6" spans="1:18">
      <c r="A6" s="633" t="s">
        <v>133</v>
      </c>
      <c r="B6" s="79">
        <v>11123.182000000001</v>
      </c>
      <c r="C6" s="79">
        <v>11124.398999999999</v>
      </c>
      <c r="D6" s="830">
        <v>-1.0939916844035655E-2</v>
      </c>
      <c r="E6" s="870">
        <v>12.055000742107159</v>
      </c>
      <c r="F6" s="871">
        <v>5.3592441135693738</v>
      </c>
      <c r="G6" s="642">
        <v>124.93845189071384</v>
      </c>
      <c r="H6" s="643">
        <v>147.19565217391303</v>
      </c>
    </row>
    <row r="7" spans="1:18">
      <c r="A7" s="633" t="s">
        <v>134</v>
      </c>
      <c r="B7" s="79">
        <v>15710.269</v>
      </c>
      <c r="C7" s="79">
        <v>15538.554</v>
      </c>
      <c r="D7" s="830">
        <v>1.1050899588211369</v>
      </c>
      <c r="E7" s="870">
        <v>6.4012043339058158</v>
      </c>
      <c r="F7" s="871">
        <v>9.5149884077219724</v>
      </c>
      <c r="G7" s="642">
        <v>-32.725043272665872</v>
      </c>
      <c r="H7" s="643">
        <v>-26.068323741888083</v>
      </c>
    </row>
    <row r="8" spans="1:18" ht="13.5" thickBot="1">
      <c r="A8" s="634" t="s">
        <v>135</v>
      </c>
      <c r="B8" s="82">
        <v>12652.558000000001</v>
      </c>
      <c r="C8" s="82">
        <v>12880.968000000001</v>
      </c>
      <c r="D8" s="831">
        <v>-1.7732362971478528</v>
      </c>
      <c r="E8" s="872">
        <v>81.543794923987022</v>
      </c>
      <c r="F8" s="873">
        <v>85.125767478708653</v>
      </c>
      <c r="G8" s="645">
        <v>-4.2078593366192445</v>
      </c>
      <c r="H8" s="648">
        <v>5.2705772862891074</v>
      </c>
    </row>
    <row r="9" spans="1:18" ht="15">
      <c r="A9" s="615" t="s">
        <v>309</v>
      </c>
      <c r="B9" s="129">
        <v>10266.082457120103</v>
      </c>
      <c r="C9" s="129">
        <v>10382.091544517069</v>
      </c>
      <c r="D9" s="832">
        <v>-1.1173961132931038</v>
      </c>
      <c r="E9" s="874">
        <v>100</v>
      </c>
      <c r="F9" s="875">
        <v>100</v>
      </c>
      <c r="G9" s="646" t="s">
        <v>100</v>
      </c>
      <c r="H9" s="649">
        <v>-25.227305737109653</v>
      </c>
    </row>
    <row r="10" spans="1:18">
      <c r="A10" s="633" t="s">
        <v>133</v>
      </c>
      <c r="B10" s="79" t="s">
        <v>100</v>
      </c>
      <c r="C10" s="79" t="s">
        <v>254</v>
      </c>
      <c r="D10" s="830" t="s">
        <v>100</v>
      </c>
      <c r="E10" s="870" t="s">
        <v>100</v>
      </c>
      <c r="F10" s="871">
        <v>1.3725490196078431</v>
      </c>
      <c r="G10" s="642" t="s">
        <v>100</v>
      </c>
      <c r="H10" s="643" t="s">
        <v>100</v>
      </c>
    </row>
    <row r="11" spans="1:18">
      <c r="A11" s="633" t="s">
        <v>134</v>
      </c>
      <c r="B11" s="79" t="s">
        <v>254</v>
      </c>
      <c r="C11" s="79" t="s">
        <v>254</v>
      </c>
      <c r="D11" s="830" t="s">
        <v>100</v>
      </c>
      <c r="E11" s="870">
        <v>5.8662419144927247</v>
      </c>
      <c r="F11" s="871">
        <v>8.2193173565722581</v>
      </c>
      <c r="G11" s="642" t="s">
        <v>100</v>
      </c>
      <c r="H11" s="643" t="s">
        <v>100</v>
      </c>
    </row>
    <row r="12" spans="1:18" ht="13.5" thickBot="1">
      <c r="A12" s="635" t="s">
        <v>135</v>
      </c>
      <c r="B12" s="79">
        <v>9942.2950000000001</v>
      </c>
      <c r="C12" s="79">
        <v>10012.870000000001</v>
      </c>
      <c r="D12" s="830">
        <v>-0.70484286722988232</v>
      </c>
      <c r="E12" s="870">
        <v>94.133758085507267</v>
      </c>
      <c r="F12" s="871">
        <v>90.408133623819907</v>
      </c>
      <c r="G12" s="642">
        <v>4.1208952251899671</v>
      </c>
      <c r="H12" s="643">
        <v>-22.146001349484308</v>
      </c>
      <c r="P12"/>
      <c r="Q12"/>
      <c r="R12"/>
    </row>
    <row r="13" spans="1:18" ht="15.75">
      <c r="A13" s="656" t="s">
        <v>136</v>
      </c>
      <c r="B13" s="657"/>
      <c r="C13" s="657"/>
      <c r="D13" s="833"/>
      <c r="E13" s="876"/>
      <c r="F13" s="876"/>
      <c r="G13" s="658"/>
      <c r="H13" s="659"/>
      <c r="P13"/>
      <c r="Q13"/>
      <c r="R13"/>
    </row>
    <row r="14" spans="1:18" ht="15">
      <c r="A14" s="437" t="s">
        <v>308</v>
      </c>
      <c r="B14" s="128">
        <v>12415.120658581633</v>
      </c>
      <c r="C14" s="128">
        <v>12733.84544522388</v>
      </c>
      <c r="D14" s="829">
        <v>-2.5029735755257865</v>
      </c>
      <c r="E14" s="868">
        <v>100</v>
      </c>
      <c r="F14" s="869">
        <v>100</v>
      </c>
      <c r="G14" s="644" t="s">
        <v>100</v>
      </c>
      <c r="H14" s="647">
        <v>9.9014925373134375</v>
      </c>
      <c r="P14"/>
      <c r="Q14"/>
      <c r="R14"/>
    </row>
    <row r="15" spans="1:18">
      <c r="A15" s="633" t="s">
        <v>133</v>
      </c>
      <c r="B15" s="79" t="s">
        <v>254</v>
      </c>
      <c r="C15" s="79" t="s">
        <v>254</v>
      </c>
      <c r="D15" s="830" t="s">
        <v>100</v>
      </c>
      <c r="E15" s="870">
        <v>2.3440258576201214</v>
      </c>
      <c r="F15" s="871">
        <v>1.7671641791044777</v>
      </c>
      <c r="G15" s="642" t="s">
        <v>100</v>
      </c>
      <c r="H15" s="643" t="s">
        <v>100</v>
      </c>
    </row>
    <row r="16" spans="1:18">
      <c r="A16" s="633" t="s">
        <v>134</v>
      </c>
      <c r="B16" s="79" t="s">
        <v>254</v>
      </c>
      <c r="C16" s="79" t="s">
        <v>254</v>
      </c>
      <c r="D16" s="830" t="s">
        <v>100</v>
      </c>
      <c r="E16" s="870">
        <v>1.7328951299671345</v>
      </c>
      <c r="F16" s="871">
        <v>1.4597014925373135</v>
      </c>
      <c r="G16" s="642" t="s">
        <v>100</v>
      </c>
      <c r="H16" s="643" t="s">
        <v>100</v>
      </c>
    </row>
    <row r="17" spans="1:13" ht="13.5" thickBot="1">
      <c r="A17" s="634" t="s">
        <v>135</v>
      </c>
      <c r="B17" s="82">
        <v>12417.871999999999</v>
      </c>
      <c r="C17" s="82">
        <v>12737.173000000001</v>
      </c>
      <c r="D17" s="831">
        <v>-2.5068435515479082</v>
      </c>
      <c r="E17" s="872">
        <v>95.923079012412742</v>
      </c>
      <c r="F17" s="873">
        <v>96.773134328358211</v>
      </c>
      <c r="G17" s="645">
        <v>-0.87840010747318509</v>
      </c>
      <c r="H17" s="648">
        <v>8.9361177087510502</v>
      </c>
    </row>
    <row r="18" spans="1:13" ht="15">
      <c r="A18" s="615" t="s">
        <v>309</v>
      </c>
      <c r="B18" s="129">
        <v>9875.1029999999992</v>
      </c>
      <c r="C18" s="129">
        <v>9943.8559999999998</v>
      </c>
      <c r="D18" s="832">
        <v>-0.69141186276229882</v>
      </c>
      <c r="E18" s="874">
        <v>100</v>
      </c>
      <c r="F18" s="875">
        <v>100</v>
      </c>
      <c r="G18" s="646" t="s">
        <v>100</v>
      </c>
      <c r="H18" s="649">
        <v>-17.708664926465907</v>
      </c>
    </row>
    <row r="19" spans="1:13">
      <c r="A19" s="633" t="s">
        <v>133</v>
      </c>
      <c r="B19" s="79" t="s">
        <v>100</v>
      </c>
      <c r="C19" s="79" t="s">
        <v>100</v>
      </c>
      <c r="D19" s="830" t="s">
        <v>100</v>
      </c>
      <c r="E19" s="870" t="s">
        <v>100</v>
      </c>
      <c r="F19" s="871" t="s">
        <v>100</v>
      </c>
      <c r="G19" s="642" t="s">
        <v>100</v>
      </c>
      <c r="H19" s="643" t="s">
        <v>100</v>
      </c>
    </row>
    <row r="20" spans="1:13">
      <c r="A20" s="633" t="s">
        <v>134</v>
      </c>
      <c r="B20" s="79" t="s">
        <v>100</v>
      </c>
      <c r="C20" s="79" t="s">
        <v>100</v>
      </c>
      <c r="D20" s="830" t="s">
        <v>100</v>
      </c>
      <c r="E20" s="870" t="s">
        <v>100</v>
      </c>
      <c r="F20" s="871" t="s">
        <v>100</v>
      </c>
      <c r="G20" s="642" t="s">
        <v>100</v>
      </c>
      <c r="H20" s="643" t="s">
        <v>100</v>
      </c>
    </row>
    <row r="21" spans="1:13" ht="13.5" thickBot="1">
      <c r="A21" s="635" t="s">
        <v>135</v>
      </c>
      <c r="B21" s="79">
        <v>9875.1029999999992</v>
      </c>
      <c r="C21" s="79">
        <v>9943.8559999999998</v>
      </c>
      <c r="D21" s="830">
        <v>-0.69141186276229882</v>
      </c>
      <c r="E21" s="870">
        <v>100</v>
      </c>
      <c r="F21" s="871">
        <v>100</v>
      </c>
      <c r="G21" s="642">
        <v>0</v>
      </c>
      <c r="H21" s="643">
        <v>-17.708664926465907</v>
      </c>
    </row>
    <row r="22" spans="1:13" ht="15.75">
      <c r="A22" s="656" t="s">
        <v>137</v>
      </c>
      <c r="B22" s="657"/>
      <c r="C22" s="657"/>
      <c r="D22" s="833"/>
      <c r="E22" s="876"/>
      <c r="F22" s="876"/>
      <c r="G22" s="658"/>
      <c r="H22" s="659"/>
    </row>
    <row r="23" spans="1:13" ht="15">
      <c r="A23" s="437" t="s">
        <v>308</v>
      </c>
      <c r="B23" s="128">
        <v>12966.770990555928</v>
      </c>
      <c r="C23" s="1037">
        <v>13337.832785707102</v>
      </c>
      <c r="D23" s="829">
        <v>-2.7820246445794847</v>
      </c>
      <c r="E23" s="868">
        <v>100</v>
      </c>
      <c r="F23" s="869">
        <v>100</v>
      </c>
      <c r="G23" s="644" t="s">
        <v>100</v>
      </c>
      <c r="H23" s="647">
        <v>12.588607913126552</v>
      </c>
    </row>
    <row r="24" spans="1:13">
      <c r="A24" s="633" t="s">
        <v>133</v>
      </c>
      <c r="B24" s="79">
        <v>11151.9</v>
      </c>
      <c r="C24" s="79">
        <v>11092.471</v>
      </c>
      <c r="D24" s="830">
        <v>0.53575979599135393</v>
      </c>
      <c r="E24" s="870">
        <v>23.208305425318152</v>
      </c>
      <c r="F24" s="871">
        <v>10.074908249962295</v>
      </c>
      <c r="G24" s="642">
        <v>130.3574866342332</v>
      </c>
      <c r="H24" s="643">
        <v>159.3562874251497</v>
      </c>
    </row>
    <row r="25" spans="1:13">
      <c r="A25" s="633" t="s">
        <v>134</v>
      </c>
      <c r="B25" s="79">
        <v>15984.504999999999</v>
      </c>
      <c r="C25" s="79">
        <v>15675.281999999999</v>
      </c>
      <c r="D25" s="830">
        <v>1.972679024211494</v>
      </c>
      <c r="E25" s="870">
        <v>10.066979236436705</v>
      </c>
      <c r="F25" s="871">
        <v>15.863958574229549</v>
      </c>
      <c r="G25" s="642">
        <v>-36.54182095009903</v>
      </c>
      <c r="H25" s="643">
        <v>-28.55331960069719</v>
      </c>
    </row>
    <row r="26" spans="1:13" ht="16.5" thickBot="1">
      <c r="A26" s="634" t="s">
        <v>135</v>
      </c>
      <c r="B26" s="82">
        <v>13142.727000000001</v>
      </c>
      <c r="C26" s="82">
        <v>13142.597</v>
      </c>
      <c r="D26" s="831">
        <v>9.8915001350964832E-4</v>
      </c>
      <c r="E26" s="872">
        <v>66.724715338245147</v>
      </c>
      <c r="F26" s="873">
        <v>74.061133175808152</v>
      </c>
      <c r="G26" s="645">
        <v>-9.9058946615732086</v>
      </c>
      <c r="H26" s="648">
        <v>1.435699012320544</v>
      </c>
      <c r="J26" s="112"/>
      <c r="K26" s="106"/>
      <c r="L26" s="106"/>
      <c r="M26" s="106"/>
    </row>
    <row r="27" spans="1:13" ht="15">
      <c r="A27" s="615" t="s">
        <v>309</v>
      </c>
      <c r="B27" s="129">
        <v>10989.005290466466</v>
      </c>
      <c r="C27" s="129">
        <v>11212.489997470318</v>
      </c>
      <c r="D27" s="832">
        <v>-1.9931764224920001</v>
      </c>
      <c r="E27" s="874">
        <v>100</v>
      </c>
      <c r="F27" s="875">
        <v>100</v>
      </c>
      <c r="G27" s="646" t="s">
        <v>100</v>
      </c>
      <c r="H27" s="649">
        <v>-24.076869721326855</v>
      </c>
      <c r="J27" s="1372"/>
      <c r="K27" s="1372"/>
      <c r="L27" s="1372"/>
      <c r="M27" s="1372"/>
    </row>
    <row r="28" spans="1:13">
      <c r="A28" s="633" t="s">
        <v>133</v>
      </c>
      <c r="B28" s="79" t="s">
        <v>100</v>
      </c>
      <c r="C28" s="79" t="s">
        <v>254</v>
      </c>
      <c r="D28" s="830" t="s">
        <v>100</v>
      </c>
      <c r="E28" s="870" t="s">
        <v>100</v>
      </c>
      <c r="F28" s="871">
        <v>0.32233057244277613</v>
      </c>
      <c r="G28" s="642" t="s">
        <v>100</v>
      </c>
      <c r="H28" s="643" t="s">
        <v>100</v>
      </c>
    </row>
    <row r="29" spans="1:13">
      <c r="A29" s="633" t="s">
        <v>134</v>
      </c>
      <c r="B29" s="79" t="s">
        <v>254</v>
      </c>
      <c r="C29" s="79" t="s">
        <v>254</v>
      </c>
      <c r="D29" s="830" t="s">
        <v>100</v>
      </c>
      <c r="E29" s="870">
        <v>15.8695184866724</v>
      </c>
      <c r="F29" s="871">
        <v>23.089477334856586</v>
      </c>
      <c r="G29" s="642" t="s">
        <v>100</v>
      </c>
      <c r="H29" s="643" t="s">
        <v>100</v>
      </c>
    </row>
    <row r="30" spans="1:13" ht="13.5" thickBot="1">
      <c r="A30" s="635" t="s">
        <v>135</v>
      </c>
      <c r="B30" s="79">
        <v>10162.619000000001</v>
      </c>
      <c r="C30" s="79">
        <v>10173.588</v>
      </c>
      <c r="D30" s="830">
        <v>-0.10781840192466161</v>
      </c>
      <c r="E30" s="870">
        <v>84.130481513327609</v>
      </c>
      <c r="F30" s="871">
        <v>76.588192092700652</v>
      </c>
      <c r="G30" s="642">
        <v>9.8478488844571981</v>
      </c>
      <c r="H30" s="643">
        <v>-16.600074583133555</v>
      </c>
    </row>
    <row r="31" spans="1:13" ht="15.75">
      <c r="A31" s="656" t="s">
        <v>138</v>
      </c>
      <c r="B31" s="657"/>
      <c r="C31" s="657"/>
      <c r="D31" s="833"/>
      <c r="E31" s="876"/>
      <c r="F31" s="876"/>
      <c r="G31" s="658"/>
      <c r="H31" s="659"/>
    </row>
    <row r="32" spans="1:13" ht="15">
      <c r="A32" s="437" t="s">
        <v>308</v>
      </c>
      <c r="B32" s="128">
        <v>12317.631329507038</v>
      </c>
      <c r="C32" s="128">
        <v>12911.074929009641</v>
      </c>
      <c r="D32" s="829">
        <v>-4.5963918787986158</v>
      </c>
      <c r="E32" s="868">
        <v>100</v>
      </c>
      <c r="F32" s="869">
        <v>100</v>
      </c>
      <c r="G32" s="644" t="s">
        <v>100</v>
      </c>
      <c r="H32" s="647">
        <v>1.3385387618516393</v>
      </c>
    </row>
    <row r="33" spans="1:8">
      <c r="A33" s="633" t="s">
        <v>133</v>
      </c>
      <c r="B33" s="79" t="s">
        <v>254</v>
      </c>
      <c r="C33" s="79" t="s">
        <v>100</v>
      </c>
      <c r="D33" s="830" t="s">
        <v>100</v>
      </c>
      <c r="E33" s="870">
        <v>0.88843462536362916</v>
      </c>
      <c r="F33" s="871" t="s">
        <v>100</v>
      </c>
      <c r="G33" s="642" t="s">
        <v>100</v>
      </c>
      <c r="H33" s="643" t="s">
        <v>100</v>
      </c>
    </row>
    <row r="34" spans="1:8">
      <c r="A34" s="633" t="s">
        <v>134</v>
      </c>
      <c r="B34" s="79" t="s">
        <v>254</v>
      </c>
      <c r="C34" s="79" t="s">
        <v>254</v>
      </c>
      <c r="D34" s="830" t="s">
        <v>100</v>
      </c>
      <c r="E34" s="870">
        <v>7.0052677097256071</v>
      </c>
      <c r="F34" s="871">
        <v>10.891562425304755</v>
      </c>
      <c r="G34" s="642" t="s">
        <v>100</v>
      </c>
      <c r="H34" s="643" t="s">
        <v>100</v>
      </c>
    </row>
    <row r="35" spans="1:8" ht="13.5" thickBot="1">
      <c r="A35" s="634" t="s">
        <v>135</v>
      </c>
      <c r="B35" s="82">
        <v>12109.578</v>
      </c>
      <c r="C35" s="82">
        <v>12608.550999999999</v>
      </c>
      <c r="D35" s="831">
        <v>-3.9574174700962859</v>
      </c>
      <c r="E35" s="872">
        <v>92.10629766491077</v>
      </c>
      <c r="F35" s="873">
        <v>89.108437574695245</v>
      </c>
      <c r="G35" s="645">
        <v>3.3642830822867538</v>
      </c>
      <c r="H35" s="648">
        <v>4.7478540772532201</v>
      </c>
    </row>
    <row r="36" spans="1:8" ht="15">
      <c r="A36" s="615" t="s">
        <v>309</v>
      </c>
      <c r="B36" s="129">
        <v>9789.7307298490468</v>
      </c>
      <c r="C36" s="129">
        <v>9872.6510272298274</v>
      </c>
      <c r="D36" s="832">
        <v>-0.83989900131259065</v>
      </c>
      <c r="E36" s="874">
        <v>100</v>
      </c>
      <c r="F36" s="875">
        <v>100</v>
      </c>
      <c r="G36" s="646" t="s">
        <v>100</v>
      </c>
      <c r="H36" s="649">
        <v>-45.679585363966893</v>
      </c>
    </row>
    <row r="37" spans="1:8">
      <c r="A37" s="633" t="s">
        <v>133</v>
      </c>
      <c r="B37" s="79" t="s">
        <v>100</v>
      </c>
      <c r="C37" s="79" t="s">
        <v>254</v>
      </c>
      <c r="D37" s="830" t="s">
        <v>100</v>
      </c>
      <c r="E37" s="870" t="s">
        <v>100</v>
      </c>
      <c r="F37" s="871">
        <v>6.6991568035893856</v>
      </c>
      <c r="G37" s="642" t="s">
        <v>100</v>
      </c>
      <c r="H37" s="643" t="s">
        <v>100</v>
      </c>
    </row>
    <row r="38" spans="1:8">
      <c r="A38" s="633" t="s">
        <v>134</v>
      </c>
      <c r="B38" s="79" t="s">
        <v>254</v>
      </c>
      <c r="C38" s="79" t="s">
        <v>100</v>
      </c>
      <c r="D38" s="830" t="s">
        <v>100</v>
      </c>
      <c r="E38" s="870">
        <v>0.95414411848476233</v>
      </c>
      <c r="F38" s="871" t="s">
        <v>100</v>
      </c>
      <c r="G38" s="642" t="s">
        <v>100</v>
      </c>
      <c r="H38" s="643" t="s">
        <v>100</v>
      </c>
    </row>
    <row r="39" spans="1:8" ht="13.5" thickBot="1">
      <c r="A39" s="634" t="s">
        <v>135</v>
      </c>
      <c r="B39" s="82" t="s">
        <v>254</v>
      </c>
      <c r="C39" s="82" t="s">
        <v>254</v>
      </c>
      <c r="D39" s="831" t="s">
        <v>100</v>
      </c>
      <c r="E39" s="872">
        <v>99.045855881515237</v>
      </c>
      <c r="F39" s="873">
        <v>93.300843196410611</v>
      </c>
      <c r="G39" s="645" t="s">
        <v>100</v>
      </c>
      <c r="H39" s="648" t="s">
        <v>100</v>
      </c>
    </row>
    <row r="40" spans="1:8" ht="14.25" customHeight="1">
      <c r="A40" s="112" t="s">
        <v>310</v>
      </c>
      <c r="B40" s="106"/>
      <c r="C40" s="112"/>
      <c r="D40" s="106"/>
    </row>
    <row r="41" spans="1:8" ht="5.25" customHeight="1">
      <c r="A41" s="1377"/>
      <c r="B41" s="1377"/>
      <c r="C41" s="1377"/>
      <c r="D41" s="1377"/>
    </row>
    <row r="42" spans="1:8" ht="15">
      <c r="A42" s="113" t="s">
        <v>61</v>
      </c>
      <c r="B42" s="114"/>
    </row>
    <row r="43" spans="1:8" ht="15">
      <c r="A43" s="111" t="s">
        <v>96</v>
      </c>
      <c r="B43" s="1378" t="s">
        <v>62</v>
      </c>
      <c r="C43" s="1379"/>
      <c r="D43" s="1379"/>
      <c r="E43" s="1379"/>
      <c r="F43" s="1379"/>
      <c r="G43" s="1379"/>
      <c r="H43" s="1380"/>
    </row>
    <row r="44" spans="1:8" ht="15">
      <c r="A44" s="111" t="s">
        <v>63</v>
      </c>
      <c r="B44" s="1378" t="s">
        <v>64</v>
      </c>
      <c r="C44" s="1379"/>
      <c r="D44" s="1379"/>
      <c r="E44" s="1379"/>
      <c r="F44" s="1379"/>
      <c r="G44" s="1379"/>
      <c r="H44" s="1380"/>
    </row>
    <row r="45" spans="1:8" ht="15">
      <c r="A45" s="111" t="s">
        <v>65</v>
      </c>
      <c r="B45" s="1378" t="s">
        <v>66</v>
      </c>
      <c r="C45" s="1379"/>
      <c r="D45" s="1379"/>
      <c r="E45" s="1379"/>
      <c r="F45" s="1379"/>
      <c r="G45" s="1379"/>
      <c r="H45" s="1380"/>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A4"/>
    </sheetView>
  </sheetViews>
  <sheetFormatPr defaultRowHeight="12.75"/>
  <cols>
    <col min="1" max="1" width="28.4257812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44" t="s">
        <v>472</v>
      </c>
      <c r="B2" s="845"/>
      <c r="C2" s="845"/>
      <c r="D2" s="845"/>
      <c r="E2" s="845"/>
      <c r="F2" s="106"/>
      <c r="G2" s="106"/>
      <c r="H2" s="106"/>
    </row>
    <row r="3" spans="1:8" ht="30.75" customHeight="1">
      <c r="A3" s="1381" t="s">
        <v>139</v>
      </c>
      <c r="B3" s="1383" t="s">
        <v>140</v>
      </c>
      <c r="C3" s="1384"/>
      <c r="D3" s="1385" t="s">
        <v>314</v>
      </c>
      <c r="E3" s="1386"/>
    </row>
    <row r="4" spans="1:8" ht="16.5" thickBot="1">
      <c r="A4" s="1382"/>
      <c r="B4" s="888" t="s">
        <v>141</v>
      </c>
      <c r="C4" s="1144" t="s">
        <v>142</v>
      </c>
      <c r="D4" s="1138" t="s">
        <v>141</v>
      </c>
      <c r="E4" s="889" t="s">
        <v>142</v>
      </c>
      <c r="G4" s="115" t="s">
        <v>143</v>
      </c>
      <c r="H4" s="116"/>
    </row>
    <row r="5" spans="1:8" ht="17.25" customHeight="1" thickBot="1">
      <c r="A5" s="883" t="s">
        <v>144</v>
      </c>
      <c r="B5" s="884">
        <v>17534.598000000002</v>
      </c>
      <c r="C5" s="1145">
        <v>23666.845000000001</v>
      </c>
      <c r="D5" s="1139">
        <v>7.1761116181558268E-2</v>
      </c>
      <c r="E5" s="885">
        <v>-8.2608543666297357E-2</v>
      </c>
      <c r="G5" s="117" t="s">
        <v>59</v>
      </c>
      <c r="H5" s="118" t="s">
        <v>60</v>
      </c>
    </row>
    <row r="6" spans="1:8" ht="18" customHeight="1">
      <c r="A6" s="898" t="s">
        <v>145</v>
      </c>
      <c r="B6" s="961" t="s">
        <v>254</v>
      </c>
      <c r="C6" s="1146" t="s">
        <v>254</v>
      </c>
      <c r="D6" s="1140" t="s">
        <v>100</v>
      </c>
      <c r="E6" s="967" t="s">
        <v>100</v>
      </c>
      <c r="G6" s="119" t="s">
        <v>146</v>
      </c>
      <c r="H6" s="120" t="s">
        <v>147</v>
      </c>
    </row>
    <row r="7" spans="1:8" ht="18" customHeight="1">
      <c r="A7" s="616" t="s">
        <v>148</v>
      </c>
      <c r="B7" s="617">
        <v>17450.189999999999</v>
      </c>
      <c r="C7" s="1147">
        <v>24245.29</v>
      </c>
      <c r="D7" s="1141" t="s">
        <v>100</v>
      </c>
      <c r="E7" s="1104">
        <v>-0.60300803800268976</v>
      </c>
      <c r="G7" s="121" t="s">
        <v>149</v>
      </c>
      <c r="H7" s="122" t="s">
        <v>150</v>
      </c>
    </row>
    <row r="8" spans="1:8" ht="18" customHeight="1">
      <c r="A8" s="616" t="s">
        <v>151</v>
      </c>
      <c r="B8" s="617" t="s">
        <v>254</v>
      </c>
      <c r="C8" s="1147" t="s">
        <v>254</v>
      </c>
      <c r="D8" s="1142" t="s">
        <v>100</v>
      </c>
      <c r="E8" s="1103" t="s">
        <v>100</v>
      </c>
      <c r="G8" s="121" t="s">
        <v>152</v>
      </c>
      <c r="H8" s="122" t="s">
        <v>153</v>
      </c>
    </row>
    <row r="9" spans="1:8" ht="18" customHeight="1">
      <c r="A9" s="616" t="s">
        <v>154</v>
      </c>
      <c r="B9" s="617" t="s">
        <v>100</v>
      </c>
      <c r="C9" s="1147" t="s">
        <v>254</v>
      </c>
      <c r="D9" s="1141" t="s">
        <v>100</v>
      </c>
      <c r="E9" s="1104" t="s">
        <v>100</v>
      </c>
      <c r="G9" s="121" t="s">
        <v>155</v>
      </c>
      <c r="H9" s="122" t="s">
        <v>156</v>
      </c>
    </row>
    <row r="10" spans="1:8" ht="18" customHeight="1">
      <c r="A10" s="616" t="s">
        <v>157</v>
      </c>
      <c r="B10" s="617" t="s">
        <v>254</v>
      </c>
      <c r="C10" s="1147">
        <v>21398.16</v>
      </c>
      <c r="D10" s="1142" t="s">
        <v>100</v>
      </c>
      <c r="E10" s="1104">
        <v>4.536711833503448</v>
      </c>
      <c r="G10" s="121" t="s">
        <v>158</v>
      </c>
      <c r="H10" s="122" t="s">
        <v>159</v>
      </c>
    </row>
    <row r="11" spans="1:8" ht="18" customHeight="1">
      <c r="A11" s="616" t="s">
        <v>160</v>
      </c>
      <c r="B11" s="617" t="s">
        <v>100</v>
      </c>
      <c r="C11" s="1147" t="s">
        <v>100</v>
      </c>
      <c r="D11" s="1141" t="s">
        <v>100</v>
      </c>
      <c r="E11" s="1104" t="s">
        <v>100</v>
      </c>
      <c r="G11" s="121" t="s">
        <v>161</v>
      </c>
      <c r="H11" s="122" t="s">
        <v>162</v>
      </c>
    </row>
    <row r="12" spans="1:8" ht="18" customHeight="1">
      <c r="A12" s="616" t="s">
        <v>163</v>
      </c>
      <c r="B12" s="617" t="s">
        <v>254</v>
      </c>
      <c r="C12" s="1147">
        <v>22002.5</v>
      </c>
      <c r="D12" s="1141" t="s">
        <v>100</v>
      </c>
      <c r="E12" s="1104">
        <v>-3.4841000664918944</v>
      </c>
      <c r="G12" s="121" t="s">
        <v>164</v>
      </c>
      <c r="H12" s="122" t="s">
        <v>165</v>
      </c>
    </row>
    <row r="13" spans="1:8" ht="18" customHeight="1" thickBot="1">
      <c r="A13" s="618" t="s">
        <v>166</v>
      </c>
      <c r="B13" s="1061" t="s">
        <v>254</v>
      </c>
      <c r="C13" s="1148" t="s">
        <v>254</v>
      </c>
      <c r="D13" s="1143" t="s">
        <v>100</v>
      </c>
      <c r="E13" s="1105" t="s">
        <v>100</v>
      </c>
      <c r="G13" s="123" t="s">
        <v>167</v>
      </c>
      <c r="H13" s="124" t="s">
        <v>168</v>
      </c>
    </row>
    <row r="14" spans="1:8">
      <c r="A14" s="641" t="s">
        <v>95</v>
      </c>
      <c r="B14" s="125"/>
      <c r="C14" s="125"/>
      <c r="D14" s="125"/>
      <c r="E14" s="125"/>
    </row>
    <row r="15" spans="1:8">
      <c r="A15" s="126"/>
      <c r="B15" s="127"/>
      <c r="C15" s="127"/>
      <c r="D15" s="127"/>
    </row>
    <row r="23" spans="1:4" ht="15">
      <c r="D23" s="891"/>
    </row>
    <row r="24" spans="1:4" ht="15">
      <c r="D24" s="891"/>
    </row>
    <row r="25" spans="1:4" ht="15">
      <c r="A25" s="892"/>
      <c r="D25" s="891"/>
    </row>
    <row r="26" spans="1:4" ht="15">
      <c r="A26" s="892"/>
      <c r="D26" s="891"/>
    </row>
    <row r="27" spans="1:4" ht="15">
      <c r="A27" s="892"/>
      <c r="D27" s="891"/>
    </row>
    <row r="28" spans="1:4" ht="15">
      <c r="A28" s="892"/>
      <c r="D28" s="891"/>
    </row>
    <row r="29" spans="1:4" ht="15">
      <c r="A29" s="892"/>
      <c r="D29" s="891"/>
    </row>
    <row r="30" spans="1:4" ht="15">
      <c r="A30" s="892"/>
      <c r="D30" s="891"/>
    </row>
    <row r="31" spans="1:4" ht="15">
      <c r="A31" s="892"/>
      <c r="D31" s="891"/>
    </row>
    <row r="32" spans="1:4" ht="15">
      <c r="A32" s="892"/>
      <c r="D32" s="891"/>
    </row>
    <row r="33" spans="1:13" ht="15">
      <c r="A33" s="892"/>
      <c r="D33" s="891"/>
    </row>
    <row r="34" spans="1:13" ht="15">
      <c r="A34" s="892"/>
      <c r="D34" s="891"/>
    </row>
    <row r="35" spans="1:13" ht="15">
      <c r="A35" s="892"/>
      <c r="D35" s="891"/>
      <c r="M35" s="110" t="s">
        <v>123</v>
      </c>
    </row>
    <row r="36" spans="1:13" ht="15">
      <c r="A36" s="892"/>
      <c r="D36" s="891"/>
    </row>
    <row r="37" spans="1:13" ht="15">
      <c r="A37" s="892"/>
      <c r="D37" s="891"/>
    </row>
    <row r="38" spans="1:13" ht="15">
      <c r="A38" s="892"/>
      <c r="D38" s="891"/>
    </row>
    <row r="39" spans="1:13" ht="15">
      <c r="A39" s="892"/>
      <c r="D39" s="891"/>
    </row>
    <row r="40" spans="1:13" ht="15">
      <c r="A40" s="892"/>
      <c r="D40" s="891"/>
    </row>
    <row r="41" spans="1:13" ht="15">
      <c r="A41" s="892"/>
      <c r="D41" s="891"/>
    </row>
    <row r="42" spans="1:13" ht="15">
      <c r="A42" s="892"/>
      <c r="D42" s="891"/>
    </row>
    <row r="43" spans="1:13" ht="15">
      <c r="A43" s="892"/>
      <c r="D43" s="891"/>
    </row>
    <row r="44" spans="1:13" ht="15">
      <c r="A44" s="892"/>
      <c r="D44" s="891"/>
    </row>
    <row r="45" spans="1:13" ht="15">
      <c r="D45" s="891"/>
    </row>
    <row r="46" spans="1:13" ht="15">
      <c r="A46" s="892"/>
      <c r="D46" s="891"/>
    </row>
    <row r="47" spans="1:13" ht="15">
      <c r="A47" s="892"/>
      <c r="D47" s="891"/>
    </row>
    <row r="48" spans="1:13" ht="15">
      <c r="A48" s="892"/>
      <c r="D48" s="891"/>
    </row>
    <row r="49" spans="1:4" ht="15">
      <c r="A49" s="892"/>
      <c r="D49" s="891"/>
    </row>
    <row r="50" spans="1:4" ht="15">
      <c r="A50" s="892"/>
      <c r="D50" s="891"/>
    </row>
    <row r="51" spans="1:4" ht="15">
      <c r="A51" s="892"/>
      <c r="D51" s="891"/>
    </row>
    <row r="52" spans="1:4" ht="15">
      <c r="A52" s="892"/>
      <c r="D52" s="891"/>
    </row>
    <row r="53" spans="1:4" ht="15">
      <c r="A53" s="892"/>
      <c r="D53" s="891"/>
    </row>
    <row r="54" spans="1:4" ht="15">
      <c r="A54" s="892"/>
    </row>
    <row r="55" spans="1:4" ht="15">
      <c r="A55" s="892"/>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B20" sqref="B20"/>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91" t="s">
        <v>428</v>
      </c>
      <c r="B1" s="1391"/>
      <c r="C1" s="1391"/>
      <c r="D1" s="1391"/>
      <c r="E1" s="1391"/>
      <c r="F1" s="1391"/>
      <c r="G1" s="625"/>
      <c r="H1" s="625"/>
    </row>
    <row r="2" spans="1:8" ht="13.5" customHeight="1" thickBot="1"/>
    <row r="3" spans="1:8" ht="27" customHeight="1">
      <c r="A3" s="1387" t="s">
        <v>73</v>
      </c>
      <c r="B3" s="1387" t="s">
        <v>118</v>
      </c>
      <c r="C3" s="1392" t="s">
        <v>82</v>
      </c>
      <c r="D3" s="1393"/>
      <c r="E3" s="1394"/>
      <c r="F3" s="1389" t="s">
        <v>119</v>
      </c>
      <c r="G3" s="1390"/>
      <c r="H3" s="106"/>
    </row>
    <row r="4" spans="1:8" ht="32.25" customHeight="1" thickBot="1">
      <c r="A4" s="1388"/>
      <c r="B4" s="1388"/>
      <c r="C4" s="1155">
        <v>43940</v>
      </c>
      <c r="D4" s="1156">
        <v>43933</v>
      </c>
      <c r="E4" s="1157">
        <v>43576</v>
      </c>
      <c r="F4" s="879" t="s">
        <v>346</v>
      </c>
      <c r="G4" s="880" t="s">
        <v>120</v>
      </c>
      <c r="H4" s="106"/>
    </row>
    <row r="5" spans="1:8" ht="29.25" customHeight="1">
      <c r="A5" s="927" t="s">
        <v>124</v>
      </c>
      <c r="B5" s="1039" t="s">
        <v>325</v>
      </c>
      <c r="C5" s="881" t="s">
        <v>100</v>
      </c>
      <c r="D5" s="1111" t="s">
        <v>100</v>
      </c>
      <c r="E5" s="1092">
        <v>659.96199999999999</v>
      </c>
      <c r="F5" s="1260" t="s">
        <v>100</v>
      </c>
      <c r="G5" s="1261" t="s">
        <v>100</v>
      </c>
      <c r="H5" s="106"/>
    </row>
    <row r="6" spans="1:8" ht="28.5" customHeight="1" thickBot="1">
      <c r="A6" s="928" t="s">
        <v>125</v>
      </c>
      <c r="B6" s="1038" t="s">
        <v>325</v>
      </c>
      <c r="C6" s="1093" t="s">
        <v>100</v>
      </c>
      <c r="D6" s="1112" t="s">
        <v>100</v>
      </c>
      <c r="E6" s="1094">
        <v>955.97299999999996</v>
      </c>
      <c r="F6" s="1262" t="s">
        <v>100</v>
      </c>
      <c r="G6" s="1263" t="s">
        <v>100</v>
      </c>
      <c r="H6" s="106"/>
    </row>
    <row r="7" spans="1:8" ht="32.25" customHeight="1" thickBot="1">
      <c r="A7" s="929" t="s">
        <v>121</v>
      </c>
      <c r="B7" s="1040" t="s">
        <v>122</v>
      </c>
      <c r="C7" s="1093" t="s">
        <v>100</v>
      </c>
      <c r="D7" s="1151" t="s">
        <v>100</v>
      </c>
      <c r="E7" s="1152" t="s">
        <v>100</v>
      </c>
      <c r="F7" s="1153" t="s">
        <v>100</v>
      </c>
      <c r="G7" s="1154" t="s">
        <v>100</v>
      </c>
      <c r="H7" s="106"/>
    </row>
    <row r="8" spans="1:8" s="106" customFormat="1" ht="15.75">
      <c r="A8" s="919" t="s">
        <v>440</v>
      </c>
      <c r="B8" s="920"/>
      <c r="D8" s="895"/>
      <c r="E8" s="896"/>
      <c r="F8" s="897"/>
      <c r="G8" s="897"/>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1" sqref="B1:E1"/>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98" t="s">
        <v>89</v>
      </c>
      <c r="C1" s="1398"/>
      <c r="D1" s="1398"/>
      <c r="E1" s="1398"/>
      <c r="F1" s="8"/>
      <c r="G1" s="7"/>
    </row>
    <row r="2" spans="2:17" ht="20.25" thickBot="1">
      <c r="B2" s="849"/>
      <c r="C2" s="7"/>
      <c r="D2" s="7"/>
      <c r="E2" s="7"/>
      <c r="F2" s="7"/>
      <c r="H2" s="61"/>
      <c r="I2" s="61"/>
      <c r="J2" s="61"/>
      <c r="K2" s="61"/>
      <c r="L2" s="61"/>
      <c r="M2" s="61"/>
      <c r="N2" s="61"/>
      <c r="O2" s="61"/>
      <c r="P2" s="61"/>
      <c r="Q2" s="61"/>
    </row>
    <row r="3" spans="2:17" ht="25.5" customHeight="1">
      <c r="B3" s="1228"/>
      <c r="C3" s="1081" t="s">
        <v>315</v>
      </c>
      <c r="D3" s="1082"/>
      <c r="E3" s="1083" t="s">
        <v>69</v>
      </c>
      <c r="F3" s="1396"/>
    </row>
    <row r="4" spans="2:17" ht="34.5" customHeight="1" thickBot="1">
      <c r="B4" s="1227" t="s">
        <v>43</v>
      </c>
      <c r="C4" s="1180">
        <v>43938</v>
      </c>
      <c r="D4" s="1180">
        <v>43931</v>
      </c>
      <c r="E4" s="1084" t="s">
        <v>311</v>
      </c>
      <c r="F4" s="1397"/>
      <c r="G4" s="637" t="s">
        <v>42</v>
      </c>
      <c r="H4" s="105"/>
      <c r="I4" s="105"/>
      <c r="J4" s="105"/>
      <c r="K4" s="105"/>
      <c r="L4" s="105"/>
      <c r="M4" s="105"/>
      <c r="N4" s="105"/>
      <c r="O4" s="105"/>
      <c r="P4" s="105"/>
      <c r="Q4" s="105"/>
    </row>
    <row r="5" spans="2:17" ht="29.25" customHeight="1">
      <c r="B5" s="1042" t="s">
        <v>316</v>
      </c>
      <c r="C5" s="1085"/>
      <c r="D5" s="1085"/>
      <c r="E5" s="1086"/>
      <c r="F5" s="10"/>
      <c r="G5" s="1395" t="s">
        <v>345</v>
      </c>
      <c r="H5" s="1395"/>
      <c r="I5" s="1395"/>
      <c r="J5" s="1395"/>
      <c r="K5" s="1395"/>
      <c r="L5" s="1395"/>
      <c r="M5" s="1395"/>
      <c r="N5" s="1395"/>
      <c r="O5" s="1395"/>
      <c r="P5" s="1395"/>
      <c r="Q5" s="1395"/>
    </row>
    <row r="6" spans="2:17" ht="21" customHeight="1">
      <c r="B6" s="619" t="s">
        <v>44</v>
      </c>
      <c r="C6" s="1087" t="s">
        <v>100</v>
      </c>
      <c r="D6" s="1087" t="s">
        <v>100</v>
      </c>
      <c r="E6" s="1034" t="s">
        <v>100</v>
      </c>
      <c r="F6" s="10"/>
      <c r="G6" s="1395"/>
      <c r="H6" s="1395"/>
      <c r="I6" s="1395"/>
      <c r="J6" s="1395"/>
      <c r="K6" s="1395"/>
      <c r="L6" s="1395"/>
      <c r="M6" s="1395"/>
      <c r="N6" s="1395"/>
      <c r="O6" s="1395"/>
      <c r="P6" s="1395"/>
      <c r="Q6" s="1395"/>
    </row>
    <row r="7" spans="2:17" ht="15.75">
      <c r="B7" s="619" t="s">
        <v>45</v>
      </c>
      <c r="C7" s="620" t="s">
        <v>100</v>
      </c>
      <c r="D7" s="620" t="s">
        <v>100</v>
      </c>
      <c r="E7" s="877" t="s">
        <v>100</v>
      </c>
      <c r="F7" s="16"/>
      <c r="G7" s="15"/>
      <c r="H7" s="15"/>
      <c r="I7" s="6"/>
      <c r="J7" s="9"/>
      <c r="K7" s="9"/>
      <c r="L7" s="9"/>
      <c r="M7" s="9"/>
      <c r="N7" s="9"/>
    </row>
    <row r="8" spans="2:17" ht="15.75">
      <c r="B8" s="638" t="s">
        <v>46</v>
      </c>
      <c r="C8" s="626" t="s">
        <v>254</v>
      </c>
      <c r="D8" s="626" t="s">
        <v>254</v>
      </c>
      <c r="E8" s="966" t="s">
        <v>100</v>
      </c>
      <c r="F8" s="10"/>
      <c r="G8" s="17"/>
      <c r="H8" s="17"/>
      <c r="I8" s="18"/>
      <c r="J8" s="9"/>
      <c r="K8" s="9"/>
      <c r="L8" s="9"/>
      <c r="M8" s="9"/>
      <c r="N8" s="9"/>
    </row>
    <row r="9" spans="2:17" ht="15.75">
      <c r="B9" s="639" t="s">
        <v>256</v>
      </c>
      <c r="C9" s="627" t="s">
        <v>100</v>
      </c>
      <c r="D9" s="627" t="s">
        <v>100</v>
      </c>
      <c r="E9" s="878" t="s">
        <v>100</v>
      </c>
      <c r="F9" s="10"/>
      <c r="G9" s="19"/>
      <c r="H9" s="19"/>
      <c r="I9" s="20"/>
      <c r="J9" s="13"/>
      <c r="K9" s="12"/>
      <c r="L9" s="14"/>
    </row>
    <row r="10" spans="2:17" ht="15.75">
      <c r="B10" s="639" t="s">
        <v>257</v>
      </c>
      <c r="C10" s="627" t="s">
        <v>100</v>
      </c>
      <c r="D10" s="627" t="s">
        <v>100</v>
      </c>
      <c r="E10" s="878" t="s">
        <v>100</v>
      </c>
      <c r="F10" s="16"/>
      <c r="G10" s="19"/>
      <c r="H10" s="19"/>
      <c r="I10" s="20"/>
      <c r="J10" s="21"/>
      <c r="K10" s="11"/>
      <c r="L10" s="22"/>
    </row>
    <row r="11" spans="2:17" ht="15.75">
      <c r="B11" s="639" t="s">
        <v>353</v>
      </c>
      <c r="C11" s="1088" t="s">
        <v>100</v>
      </c>
      <c r="D11" s="1088" t="s">
        <v>100</v>
      </c>
      <c r="E11" s="878" t="s">
        <v>100</v>
      </c>
      <c r="F11" s="10"/>
      <c r="G11" s="23"/>
      <c r="H11" s="23"/>
      <c r="I11" s="20"/>
      <c r="J11" s="13"/>
      <c r="K11" s="12"/>
      <c r="L11" s="14"/>
    </row>
    <row r="12" spans="2:17" ht="22.5" customHeight="1">
      <c r="B12" s="1041" t="s">
        <v>317</v>
      </c>
      <c r="C12" s="620"/>
      <c r="D12" s="620"/>
      <c r="E12" s="877"/>
      <c r="F12" s="10"/>
      <c r="G12" s="23"/>
      <c r="H12" s="23"/>
      <c r="I12" s="24"/>
      <c r="J12" s="13"/>
      <c r="K12" s="12"/>
      <c r="L12" s="14"/>
    </row>
    <row r="13" spans="2:17" ht="15.75">
      <c r="B13" s="619" t="s">
        <v>44</v>
      </c>
      <c r="C13" s="1089" t="s">
        <v>100</v>
      </c>
      <c r="D13" s="1087" t="s">
        <v>100</v>
      </c>
      <c r="E13" s="1034" t="s">
        <v>100</v>
      </c>
      <c r="F13" s="16"/>
      <c r="G13" s="23"/>
      <c r="H13" s="23"/>
      <c r="I13" s="20"/>
      <c r="J13" s="21"/>
      <c r="K13" s="11"/>
      <c r="L13" s="22"/>
    </row>
    <row r="14" spans="2:17" ht="15.75">
      <c r="B14" s="619" t="s">
        <v>45</v>
      </c>
      <c r="C14" s="1089" t="s">
        <v>100</v>
      </c>
      <c r="D14" s="620" t="s">
        <v>100</v>
      </c>
      <c r="E14" s="1034" t="s">
        <v>100</v>
      </c>
      <c r="F14" s="16"/>
      <c r="G14" s="23"/>
      <c r="H14" s="23"/>
      <c r="I14" s="20"/>
      <c r="J14" s="21"/>
      <c r="K14" s="11"/>
      <c r="L14" s="22"/>
    </row>
    <row r="15" spans="2:17" ht="15.75">
      <c r="B15" s="638" t="s">
        <v>46</v>
      </c>
      <c r="C15" s="626" t="s">
        <v>254</v>
      </c>
      <c r="D15" s="626" t="s">
        <v>254</v>
      </c>
      <c r="E15" s="966" t="s">
        <v>100</v>
      </c>
      <c r="F15" s="16"/>
      <c r="G15" s="25"/>
      <c r="H15" s="25"/>
      <c r="I15" s="26"/>
      <c r="J15" s="21"/>
      <c r="K15" s="11"/>
      <c r="L15" s="22"/>
    </row>
    <row r="16" spans="2:17" ht="15.75">
      <c r="B16" s="639" t="s">
        <v>256</v>
      </c>
      <c r="C16" s="627" t="s">
        <v>100</v>
      </c>
      <c r="D16" s="627" t="s">
        <v>100</v>
      </c>
      <c r="E16" s="1035" t="s">
        <v>100</v>
      </c>
      <c r="F16" s="16"/>
      <c r="G16" s="19"/>
      <c r="H16" s="19"/>
      <c r="I16" s="20"/>
      <c r="J16" s="21"/>
      <c r="K16" s="11"/>
      <c r="L16" s="22"/>
    </row>
    <row r="17" spans="2:15" ht="15.75">
      <c r="B17" s="639" t="s">
        <v>257</v>
      </c>
      <c r="C17" s="627" t="s">
        <v>100</v>
      </c>
      <c r="D17" s="627" t="s">
        <v>100</v>
      </c>
      <c r="E17" s="1035" t="s">
        <v>100</v>
      </c>
      <c r="F17" s="16"/>
      <c r="G17" s="19"/>
      <c r="H17" s="19"/>
      <c r="I17" s="20"/>
      <c r="J17" s="21"/>
      <c r="K17" s="11"/>
      <c r="L17" s="22"/>
    </row>
    <row r="18" spans="2:15" ht="15.75">
      <c r="B18" s="639" t="s">
        <v>353</v>
      </c>
      <c r="C18" s="1088" t="s">
        <v>100</v>
      </c>
      <c r="D18" s="1088" t="s">
        <v>100</v>
      </c>
      <c r="E18" s="1035" t="s">
        <v>100</v>
      </c>
      <c r="F18" s="16"/>
      <c r="G18" s="23"/>
      <c r="H18" s="23"/>
      <c r="I18" s="20"/>
      <c r="J18" s="21"/>
      <c r="K18" s="11"/>
      <c r="L18" s="22"/>
    </row>
    <row r="19" spans="2:15" ht="20.25" customHeight="1">
      <c r="B19" s="1041" t="s">
        <v>318</v>
      </c>
      <c r="C19" s="620"/>
      <c r="D19" s="620"/>
      <c r="E19" s="877"/>
      <c r="F19" s="16"/>
      <c r="G19" s="23"/>
      <c r="H19" s="23"/>
      <c r="I19" s="24"/>
      <c r="J19" s="21"/>
      <c r="K19" s="11"/>
      <c r="L19" s="22"/>
      <c r="O19" t="s">
        <v>123</v>
      </c>
    </row>
    <row r="20" spans="2:15" ht="15.75">
      <c r="B20" s="619" t="s">
        <v>44</v>
      </c>
      <c r="C20" s="1089" t="s">
        <v>100</v>
      </c>
      <c r="D20" s="620" t="s">
        <v>100</v>
      </c>
      <c r="E20" s="1034" t="s">
        <v>100</v>
      </c>
      <c r="F20" s="16"/>
      <c r="G20" s="23"/>
      <c r="H20" s="23"/>
      <c r="I20" s="20"/>
      <c r="J20" s="21"/>
      <c r="K20" s="11"/>
      <c r="L20" s="22"/>
    </row>
    <row r="21" spans="2:15" ht="15.75">
      <c r="B21" s="619" t="s">
        <v>45</v>
      </c>
      <c r="C21" s="1089" t="s">
        <v>100</v>
      </c>
      <c r="D21" s="620" t="s">
        <v>100</v>
      </c>
      <c r="E21" s="1034" t="s">
        <v>100</v>
      </c>
      <c r="F21" s="16"/>
      <c r="G21" s="23"/>
      <c r="H21" s="23"/>
      <c r="I21" s="20"/>
      <c r="J21" s="21"/>
      <c r="K21" s="11"/>
      <c r="L21" s="22"/>
    </row>
    <row r="22" spans="2:15" ht="15.75">
      <c r="B22" s="638" t="s">
        <v>46</v>
      </c>
      <c r="C22" s="626" t="s">
        <v>254</v>
      </c>
      <c r="D22" s="626" t="s">
        <v>254</v>
      </c>
      <c r="E22" s="966" t="s">
        <v>100</v>
      </c>
      <c r="F22" s="16"/>
      <c r="G22" s="25"/>
      <c r="H22" s="25"/>
      <c r="I22" s="26"/>
      <c r="J22" s="21"/>
      <c r="K22" s="11"/>
      <c r="L22" s="22"/>
      <c r="O22" s="58"/>
    </row>
    <row r="23" spans="2:15" ht="15.75">
      <c r="B23" s="639" t="s">
        <v>256</v>
      </c>
      <c r="C23" s="627" t="s">
        <v>100</v>
      </c>
      <c r="D23" s="627" t="s">
        <v>100</v>
      </c>
      <c r="E23" s="1035" t="s">
        <v>100</v>
      </c>
      <c r="F23" s="16"/>
      <c r="G23" s="19"/>
      <c r="H23" s="19"/>
      <c r="I23" s="20"/>
      <c r="J23" s="21"/>
      <c r="K23" s="11"/>
      <c r="L23" s="22"/>
    </row>
    <row r="24" spans="2:15" ht="15.75">
      <c r="B24" s="639" t="s">
        <v>257</v>
      </c>
      <c r="C24" s="627" t="s">
        <v>100</v>
      </c>
      <c r="D24" s="627" t="s">
        <v>100</v>
      </c>
      <c r="E24" s="1035" t="s">
        <v>100</v>
      </c>
      <c r="F24" s="16"/>
      <c r="G24" s="19"/>
      <c r="H24" s="19"/>
      <c r="I24" s="20"/>
      <c r="J24" s="21"/>
      <c r="K24" s="11"/>
      <c r="L24" s="22"/>
    </row>
    <row r="25" spans="2:15" ht="16.5" thickBot="1">
      <c r="B25" s="640" t="s">
        <v>353</v>
      </c>
      <c r="C25" s="636" t="s">
        <v>100</v>
      </c>
      <c r="D25" s="636" t="s">
        <v>100</v>
      </c>
      <c r="E25" s="1036"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I-II_2020</vt:lpstr>
      <vt:lpstr>Eksport I-II_2020</vt:lpstr>
      <vt:lpstr>Import_I-II_2020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2020-04-24T10:12:24Z</dcterms:modified>
</cp:coreProperties>
</file>