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8800" windowHeight="12435"/>
  </bookViews>
  <sheets>
    <sheet name="Kosztorys inwestorski" sheetId="1" r:id="rId1"/>
  </sheets>
  <calcPr calcId="145621"/>
</workbook>
</file>

<file path=xl/calcChain.xml><?xml version="1.0" encoding="utf-8"?>
<calcChain xmlns="http://schemas.openxmlformats.org/spreadsheetml/2006/main">
  <c r="J81" i="1" l="1"/>
  <c r="K81" i="1" s="1"/>
  <c r="J80" i="1"/>
  <c r="K80" i="1" s="1"/>
  <c r="J79" i="1"/>
  <c r="K79" i="1" s="1"/>
  <c r="J78" i="1"/>
  <c r="K78" i="1" s="1"/>
  <c r="J77" i="1"/>
  <c r="K77" i="1" s="1"/>
  <c r="J73" i="1"/>
  <c r="K73" i="1" s="1"/>
  <c r="J72" i="1"/>
  <c r="K72" i="1" s="1"/>
  <c r="J71" i="1"/>
  <c r="K71" i="1" s="1"/>
  <c r="K70" i="1"/>
  <c r="J70" i="1"/>
  <c r="J69" i="1"/>
  <c r="K69" i="1" s="1"/>
  <c r="J68" i="1"/>
  <c r="K68" i="1" s="1"/>
  <c r="J67" i="1"/>
  <c r="K67" i="1" s="1"/>
  <c r="K66" i="1"/>
  <c r="J66" i="1"/>
  <c r="J65" i="1"/>
  <c r="K65" i="1" s="1"/>
  <c r="J64" i="1"/>
  <c r="K64" i="1" s="1"/>
  <c r="J63" i="1"/>
  <c r="K63" i="1" s="1"/>
  <c r="K62" i="1"/>
  <c r="J62" i="1"/>
  <c r="J61" i="1"/>
  <c r="K61" i="1" s="1"/>
  <c r="J60" i="1"/>
  <c r="K60" i="1" s="1"/>
  <c r="J59" i="1"/>
  <c r="K59" i="1" s="1"/>
  <c r="K58" i="1"/>
  <c r="J58" i="1"/>
  <c r="J57" i="1"/>
  <c r="K57" i="1" s="1"/>
  <c r="J56" i="1"/>
  <c r="K56" i="1" s="1"/>
  <c r="J55" i="1"/>
  <c r="K55" i="1" s="1"/>
  <c r="J54" i="1"/>
  <c r="K54" i="1" s="1"/>
  <c r="J53" i="1"/>
  <c r="K53" i="1" s="1"/>
  <c r="J52" i="1"/>
  <c r="K52" i="1" s="1"/>
  <c r="J51" i="1"/>
  <c r="K51" i="1" s="1"/>
  <c r="J50" i="1"/>
  <c r="K50" i="1" s="1"/>
  <c r="J49" i="1"/>
  <c r="K49" i="1" s="1"/>
  <c r="J48" i="1"/>
  <c r="K48" i="1" s="1"/>
  <c r="J47" i="1"/>
  <c r="K47" i="1" s="1"/>
  <c r="J43" i="1"/>
  <c r="K43" i="1" s="1"/>
  <c r="K31" i="1"/>
  <c r="J31" i="1"/>
  <c r="H81" i="1"/>
  <c r="H80" i="1"/>
  <c r="H79" i="1"/>
  <c r="H78" i="1"/>
  <c r="H77" i="1"/>
  <c r="H73" i="1"/>
  <c r="H72" i="1"/>
  <c r="H71" i="1"/>
  <c r="H70" i="1"/>
  <c r="H69" i="1"/>
  <c r="H68" i="1"/>
  <c r="H67" i="1"/>
  <c r="H66" i="1"/>
  <c r="H65" i="1"/>
  <c r="H64" i="1"/>
  <c r="H63" i="1"/>
  <c r="H62" i="1"/>
  <c r="H61" i="1"/>
  <c r="H60" i="1"/>
  <c r="H59" i="1"/>
  <c r="H58" i="1"/>
  <c r="H57" i="1"/>
  <c r="H56" i="1"/>
  <c r="H55" i="1"/>
  <c r="H54" i="1"/>
  <c r="H53" i="1"/>
  <c r="H52" i="1"/>
  <c r="H51" i="1"/>
  <c r="H50" i="1"/>
  <c r="H49" i="1"/>
  <c r="H48" i="1"/>
  <c r="H47" i="1"/>
  <c r="H43" i="1"/>
  <c r="H37" i="1"/>
  <c r="J37" i="1" s="1"/>
  <c r="K37" i="1" s="1"/>
  <c r="E84" i="1" s="1"/>
  <c r="H31" i="1"/>
  <c r="F78" i="1" l="1"/>
  <c r="F77" i="1"/>
  <c r="E83" i="1" s="1"/>
</calcChain>
</file>

<file path=xl/sharedStrings.xml><?xml version="1.0" encoding="utf-8"?>
<sst xmlns="http://schemas.openxmlformats.org/spreadsheetml/2006/main" count="205" uniqueCount="132">
  <si>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</si>
  <si>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</si>
  <si>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</si>
  <si>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</si>
  <si>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</si>
  <si>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</si>
  <si>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</si>
  <si>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</si>
  <si>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</si>
  <si>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</si>
  <si>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2</t>
  </si>
  <si>
    <t>CWD-D</t>
  </si>
  <si>
    <t>Całkowity wyrób drewna technologią dowolną</t>
  </si>
  <si>
    <t>M3</t>
  </si>
  <si>
    <t xml:space="preserve">  3</t>
  </si>
  <si>
    <t>ZRYW-WYD1</t>
  </si>
  <si>
    <t>Dopłata do pozyskania drewna z tytułu wydłużonej zrywki do 500 m</t>
  </si>
  <si>
    <t xml:space="preserve">  4</t>
  </si>
  <si>
    <t>ZRYW-WYD2</t>
  </si>
  <si>
    <t>Dopłata do pozyskania drewna z tytułu wydłużonej zrywki od 501 do 1000 m</t>
  </si>
  <si>
    <t xml:space="preserve">  5</t>
  </si>
  <si>
    <t>ZRYW-WYD3</t>
  </si>
  <si>
    <t>Dopłata do pozyskania drewna z tytułu wydłużonej zrywki powyżej 1000 m</t>
  </si>
  <si>
    <t xml:space="preserve"> 65</t>
  </si>
  <si>
    <t>KOP-ROW</t>
  </si>
  <si>
    <t>Wykopy ziemne o różnych przekrojach</t>
  </si>
  <si>
    <t xml:space="preserve"> 93</t>
  </si>
  <si>
    <t>SADZ-JAMK</t>
  </si>
  <si>
    <t>Sadzenie wielolatek w jamkę</t>
  </si>
  <si>
    <t>TSZT</t>
  </si>
  <si>
    <t xml:space="preserve"> 97</t>
  </si>
  <si>
    <t>POP-BRYŁ</t>
  </si>
  <si>
    <t>Sadzenie sadzonek z zakrytym systemem korzeniowym w poprawkach i uzupełnieniach</t>
  </si>
  <si>
    <t>103</t>
  </si>
  <si>
    <t>DOW-SADZ</t>
  </si>
  <si>
    <t>Dowóz sadzonek</t>
  </si>
  <si>
    <t>107</t>
  </si>
  <si>
    <t>KOSZ-CHN</t>
  </si>
  <si>
    <t>Wykaszanie chwastów w uprawach oraz usuwanie nalotów w uprawach pochodnych</t>
  </si>
  <si>
    <t>HA</t>
  </si>
  <si>
    <t>113</t>
  </si>
  <si>
    <t>CW-W</t>
  </si>
  <si>
    <t>Czyszczenia wczesne</t>
  </si>
  <si>
    <t>116</t>
  </si>
  <si>
    <t>CP-W</t>
  </si>
  <si>
    <t>Czyszczenia póżne</t>
  </si>
  <si>
    <t>120</t>
  </si>
  <si>
    <t>ZAB-REPEL</t>
  </si>
  <si>
    <t>Zabezpieczenie upraw przed zwierzyną przy użyciu repelentów</t>
  </si>
  <si>
    <t>130</t>
  </si>
  <si>
    <t>PUŁ-WT</t>
  </si>
  <si>
    <t>Wykładanie pułapek na szkodniki wtórne</t>
  </si>
  <si>
    <t>SZT</t>
  </si>
  <si>
    <t>138</t>
  </si>
  <si>
    <t>SZUK-10G</t>
  </si>
  <si>
    <t>Próbne poszukiwanie owadów w ściole metodą 10 powierzchni</t>
  </si>
  <si>
    <t>142</t>
  </si>
  <si>
    <t>GRODZ-SN</t>
  </si>
  <si>
    <t>Grodzenie upraw przed zwierzyną siatką</t>
  </si>
  <si>
    <t>HM</t>
  </si>
  <si>
    <t>145</t>
  </si>
  <si>
    <t>WYK-SLUPL</t>
  </si>
  <si>
    <t>Przygotowanie słupków liściastych</t>
  </si>
  <si>
    <t>146</t>
  </si>
  <si>
    <t>WYK-SLUPI</t>
  </si>
  <si>
    <t>Przygotowanie słupków iglastych</t>
  </si>
  <si>
    <t>147</t>
  </si>
  <si>
    <t>GRODZ-DEM</t>
  </si>
  <si>
    <t>Demontaż (likwidacja) ogrodzeń</t>
  </si>
  <si>
    <t>148</t>
  </si>
  <si>
    <t>K GRODZEŃ</t>
  </si>
  <si>
    <t>Naprawa (konserwacja) ogrodzeń upraw leśnych</t>
  </si>
  <si>
    <t>H</t>
  </si>
  <si>
    <t>151</t>
  </si>
  <si>
    <t>PORZ-STOS</t>
  </si>
  <si>
    <t>Wynoszenie i układanie pozostałości w stosy niewymiarowe</t>
  </si>
  <si>
    <t>M3P</t>
  </si>
  <si>
    <t>154</t>
  </si>
  <si>
    <t>ZAW-BUD</t>
  </si>
  <si>
    <t>Wywieszanie nowych budek lęgowych i schronów dla nietoperzy</t>
  </si>
  <si>
    <t>156</t>
  </si>
  <si>
    <t>CZYSZ-BUD</t>
  </si>
  <si>
    <t>Czyszczenie budek lęgowych i schronów dla nietoperzy</t>
  </si>
  <si>
    <t>182</t>
  </si>
  <si>
    <t>DOZ DOG</t>
  </si>
  <si>
    <t>Prace wykonywane ręcznie przy dogaszaniu i dozorowaniu pożarzysk</t>
  </si>
  <si>
    <t xml:space="preserve"> 11, 117, 157, 161, 163, 165, 167, 169, 171, 180, 183, 209, 307, 336, 340, 343</t>
  </si>
  <si>
    <t>GODZ RH8</t>
  </si>
  <si>
    <t>Prace godzinowe ręczne (8% VAT)</t>
  </si>
  <si>
    <t>118, 13, 158, 164, 166, 168, 170, 172, 181, 185, 210, 306, 337, 342</t>
  </si>
  <si>
    <t>GODZ MH8</t>
  </si>
  <si>
    <t>Prace godzinowe ciągnikowe (8% VAT)</t>
  </si>
  <si>
    <t>Cena łączna netto w PLN</t>
  </si>
  <si>
    <t>Cena łączna brutto w PLN</t>
  </si>
  <si>
    <t>____________________________, dnia ______________</t>
  </si>
  <si>
    <t>(Nazwa i adres wykonawcy)</t>
  </si>
  <si>
    <t>Skarb Państwa</t>
  </si>
  <si>
    <t>Państwowe Gospodarstwo Leśne Lasy Państwowe</t>
  </si>
  <si>
    <t>Nadleśnictwo Olesnica slaska</t>
  </si>
  <si>
    <t xml:space="preserve">56-400 Oleśnica; Spacerowa;6                   </t>
  </si>
  <si>
    <t>3. Trzebieże późne i cięcia sanitarno–selekcyjne</t>
  </si>
  <si>
    <t>4. Trzebieże wczesne i czyszczenia późne z pozyskaniem masy</t>
  </si>
  <si>
    <t>5. Cięcia przygodne i pozostałe</t>
  </si>
  <si>
    <t>(podpis)</t>
  </si>
  <si>
    <t>Dokument musi być złożony pod rygorem nieważności 
w formie elektronicznej, o której mowa w art. 78(1) KC
(tj. podpisany kwalifikowanym podpisem elektronicznym)</t>
  </si>
  <si>
    <t xml:space="preserve">  6</t>
  </si>
  <si>
    <t>PODWOZ-D1</t>
  </si>
  <si>
    <t>Podwóz drewna do 500 m</t>
  </si>
  <si>
    <t xml:space="preserve">  7</t>
  </si>
  <si>
    <t>PODWOZ-D2</t>
  </si>
  <si>
    <t>Podwóz drewna od 501m do 1000 m</t>
  </si>
  <si>
    <t xml:space="preserve">  8</t>
  </si>
  <si>
    <t>PODWOZ-D3</t>
  </si>
  <si>
    <t>Podwóz drewna pow. 1000 m</t>
  </si>
  <si>
    <t>12</t>
  </si>
  <si>
    <t>GODZ PILA</t>
  </si>
  <si>
    <t>Prace wykonywane ręcznie z użyciem pilarki</t>
  </si>
  <si>
    <t>119, 173, 187, 308, 338, 341, 344</t>
  </si>
  <si>
    <t>GODZ RU8</t>
  </si>
  <si>
    <t>Prace godzinowe ręczne z urządzeniem (8% VAT)</t>
  </si>
  <si>
    <t>175, 186, 223, 345</t>
  </si>
  <si>
    <t>GODZ MH23</t>
  </si>
  <si>
    <t>Prace godzinowe ciągnikowe (23% VAT)</t>
  </si>
  <si>
    <t xml:space="preserve"> 51</t>
  </si>
  <si>
    <t>WYK-TAL40</t>
  </si>
  <si>
    <t>Zdarcie pokrywy na talerzach 40 cm x 40 cm</t>
  </si>
  <si>
    <t>179</t>
  </si>
  <si>
    <t>ODN-PASC</t>
  </si>
  <si>
    <t>Odchwaszczanie, odnawianie pasów przeciwpożarowych</t>
  </si>
  <si>
    <t>KMTR</t>
  </si>
  <si>
    <t>KOSZTORYS OFERTOWY</t>
  </si>
  <si>
    <t>Odpowiadając na ogłoszenie o przetargu nieograniczonym na „Wykonywanie usług z zakresu gospodarki leśnej na terenie Nadleśnictwa Olesnica slaska w roku 2022''  składamy niniejszym ofertę na pakiet 4 tego zamówienia i oferujemy następujące ceny jednostkowe za usługi wchodzące w skład tej części zamówienia: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</si>
</sst>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;\-#,##0.00"/>
    <numFmt numFmtId="165" formatCode="###,\ ###,##0.00"/>
  </numFmts>
  <fonts count="12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4"/>
      <color rgb="FFFF0000"/>
      <name val="Arial"/>
    </font>
    <font>
      <b/>
      <sz val="12"/>
      <color rgb="FF333333"/>
      <name val="Arial"/>
    </font>
    <font>
      <i/>
      <sz val="10"/>
      <color rgb="FF333333"/>
      <name val="Arial"/>
    </font>
    <font>
      <sz val="9"/>
      <color rgb="FF333333"/>
      <name val="Arial"/>
      <family val="2"/>
      <charset val="238"/>
    </font>
    <font>
      <sz val="8"/>
      <color rgb="FF333333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  <fill>
      <patternFill patternType="solid">
        <fgColor rgb="FFFFFFFF"/>
        <bgColor rgb="FFF7F7F7"/>
      </patternFill>
    </fill>
  </fills>
  <borders count="7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DDDDDD"/>
      </left>
      <right/>
      <top style="thin">
        <color rgb="FFDDDDDD"/>
      </top>
      <bottom style="thin">
        <color rgb="FFDDDDDD"/>
      </bottom>
      <diagonal/>
    </border>
    <border>
      <left/>
      <right/>
      <top style="thin">
        <color rgb="FFDDDDDD"/>
      </top>
      <bottom style="thin">
        <color rgb="FFDDDDDD"/>
      </bottom>
      <diagonal/>
    </border>
    <border>
      <left/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2" borderId="0" xfId="0" applyFont="1" applyFill="1" applyAlignment="1">
      <alignment horizontal="left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left" vertical="center"/>
    </xf>
    <xf numFmtId="165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49" fontId="10" fillId="2" borderId="1" xfId="0" applyNumberFormat="1" applyFont="1" applyFill="1" applyBorder="1" applyAlignment="1">
      <alignment horizontal="center" vertical="center"/>
    </xf>
    <xf numFmtId="49" fontId="11" fillId="2" borderId="1" xfId="0" applyNumberFormat="1" applyFont="1" applyFill="1" applyBorder="1" applyAlignment="1">
      <alignment horizontal="left" vertical="center" wrapText="1"/>
    </xf>
    <xf numFmtId="2" fontId="10" fillId="4" borderId="1" xfId="0" applyNumberFormat="1" applyFont="1" applyFill="1" applyBorder="1" applyAlignment="1">
      <alignment horizontal="center" vertical="center"/>
    </xf>
    <xf numFmtId="0" fontId="10" fillId="2" borderId="0" xfId="0" applyFont="1" applyFill="1" applyAlignment="1">
      <alignment horizontal="left"/>
    </xf>
    <xf numFmtId="49" fontId="10" fillId="4" borderId="1" xfId="0" applyNumberFormat="1" applyFont="1" applyFill="1" applyBorder="1" applyAlignment="1">
      <alignment horizontal="center" vertical="center" wrapText="1"/>
    </xf>
    <xf numFmtId="49" fontId="10" fillId="4" borderId="1" xfId="0" applyNumberFormat="1" applyFont="1" applyFill="1" applyBorder="1" applyAlignment="1">
      <alignment horizontal="center" vertical="center"/>
    </xf>
    <xf numFmtId="49" fontId="10" fillId="4" borderId="1" xfId="0" applyNumberFormat="1" applyFont="1" applyFill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2" fontId="2" fillId="3" borderId="1" xfId="0" applyNumberFormat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2" fontId="1" fillId="2" borderId="0" xfId="0" applyNumberFormat="1" applyFont="1" applyFill="1" applyAlignment="1">
      <alignment horizontal="center" vertical="center"/>
    </xf>
    <xf numFmtId="164" fontId="10" fillId="2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9" fontId="1" fillId="2" borderId="0" xfId="0" applyNumberFormat="1" applyFont="1" applyFill="1" applyAlignment="1">
      <alignment horizontal="center" vertical="center"/>
    </xf>
    <xf numFmtId="9" fontId="2" fillId="3" borderId="1" xfId="0" applyNumberFormat="1" applyFont="1" applyFill="1" applyBorder="1" applyAlignment="1">
      <alignment horizontal="center" vertical="center" wrapText="1"/>
    </xf>
    <xf numFmtId="9" fontId="1" fillId="2" borderId="1" xfId="0" applyNumberFormat="1" applyFont="1" applyFill="1" applyBorder="1" applyAlignment="1">
      <alignment horizontal="center" vertical="center"/>
    </xf>
    <xf numFmtId="9" fontId="0" fillId="0" borderId="0" xfId="0" applyNumberFormat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0" fontId="5" fillId="2" borderId="2" xfId="0" applyFont="1" applyFill="1" applyBorder="1" applyAlignment="1">
      <alignment horizontal="left" vertical="center"/>
    </xf>
    <xf numFmtId="49" fontId="4" fillId="3" borderId="1" xfId="0" applyNumberFormat="1" applyFont="1" applyFill="1" applyBorder="1" applyAlignment="1">
      <alignment horizontal="right" vertical="center"/>
    </xf>
    <xf numFmtId="0" fontId="1" fillId="2" borderId="0" xfId="0" applyFont="1" applyFill="1" applyAlignment="1">
      <alignment horizontal="left" vertical="center" wrapText="1"/>
    </xf>
    <xf numFmtId="49" fontId="3" fillId="2" borderId="0" xfId="0" applyNumberFormat="1" applyFont="1" applyFill="1" applyAlignment="1">
      <alignment horizontal="center" vertical="top"/>
    </xf>
    <xf numFmtId="49" fontId="6" fillId="2" borderId="0" xfId="0" applyNumberFormat="1" applyFont="1" applyFill="1" applyAlignment="1">
      <alignment horizontal="center" vertical="center"/>
    </xf>
    <xf numFmtId="49" fontId="7" fillId="2" borderId="0" xfId="0" applyNumberFormat="1" applyFont="1" applyFill="1" applyAlignment="1">
      <alignment horizontal="center" vertical="center"/>
    </xf>
    <xf numFmtId="164" fontId="4" fillId="2" borderId="1" xfId="0" applyNumberFormat="1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>
      <alignment horizontal="right"/>
    </xf>
    <xf numFmtId="0" fontId="1" fillId="2" borderId="5" xfId="0" applyFont="1" applyFill="1" applyBorder="1" applyAlignment="1">
      <alignment horizontal="right"/>
    </xf>
    <xf numFmtId="0" fontId="1" fillId="2" borderId="6" xfId="0" applyFont="1" applyFill="1" applyBorder="1" applyAlignment="1">
      <alignment horizontal="right"/>
    </xf>
    <xf numFmtId="49" fontId="5" fillId="2" borderId="0" xfId="0" applyNumberFormat="1" applyFont="1" applyFill="1" applyAlignment="1">
      <alignment horizontal="center" vertical="center"/>
    </xf>
    <xf numFmtId="49" fontId="9" fillId="2" borderId="3" xfId="0" applyNumberFormat="1" applyFont="1" applyFill="1" applyBorder="1" applyAlignment="1">
      <alignment horizontal="center" vertical="center"/>
    </xf>
    <xf numFmtId="0" fontId="5" fillId="2" borderId="0" xfId="0" applyFont="1" applyFill="1" applyAlignment="1">
      <alignment horizontal="left" vertical="center" wrapText="1"/>
    </xf>
    <xf numFmtId="164" fontId="1" fillId="2" borderId="1" xfId="0" applyNumberFormat="1" applyFont="1" applyFill="1" applyBorder="1" applyAlignment="1" applyProtection="1">
      <alignment horizontal="center" vertical="center"/>
      <protection locked="0"/>
    </xf>
    <xf numFmtId="164" fontId="10" fillId="4" borderId="1" xfId="0" applyNumberFormat="1" applyFont="1" applyFill="1" applyBorder="1" applyAlignment="1" applyProtection="1">
      <alignment horizontal="center" vertical="center"/>
      <protection locked="0"/>
    </xf>
    <xf numFmtId="164" fontId="10" fillId="2" borderId="1" xfId="0" applyNumberFormat="1" applyFont="1" applyFill="1" applyBorder="1" applyAlignment="1" applyProtection="1">
      <alignment horizontal="center" vertical="center"/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89"/>
  <sheetViews>
    <sheetView tabSelected="1" view="pageBreakPreview" topLeftCell="A27" zoomScaleNormal="100" zoomScaleSheetLayoutView="100" workbookViewId="0">
      <selection activeCell="G40" sqref="G40"/>
    </sheetView>
  </sheetViews>
  <sheetFormatPr defaultRowHeight="12.75" x14ac:dyDescent="0.2"/>
  <cols>
    <col min="1" max="1" width="0.140625" customWidth="1"/>
    <col min="2" max="2" width="8.5703125" customWidth="1"/>
    <col min="3" max="3" width="11.140625" customWidth="1"/>
    <col min="4" max="4" width="51.85546875" customWidth="1"/>
    <col min="5" max="5" width="5.85546875" customWidth="1"/>
    <col min="6" max="7" width="10.7109375" style="27" customWidth="1"/>
    <col min="8" max="8" width="11.7109375" style="28" customWidth="1"/>
    <col min="9" max="9" width="7.85546875" style="32" customWidth="1"/>
    <col min="10" max="11" width="10.7109375" style="27" customWidth="1"/>
    <col min="12" max="12" width="0.85546875" customWidth="1"/>
    <col min="13" max="13" width="4.7109375" customWidth="1"/>
  </cols>
  <sheetData>
    <row r="1" spans="2:11" s="1" customFormat="1" ht="26.65" customHeight="1" x14ac:dyDescent="0.2">
      <c r="F1" s="24"/>
      <c r="G1" s="24"/>
      <c r="H1" s="25"/>
      <c r="I1" s="29"/>
      <c r="J1" s="24"/>
      <c r="K1" s="24"/>
    </row>
    <row r="2" spans="2:11" s="1" customFormat="1" ht="2.65" customHeight="1" x14ac:dyDescent="0.2">
      <c r="B2" s="34"/>
      <c r="C2" s="34"/>
      <c r="F2" s="24"/>
      <c r="G2" s="24"/>
      <c r="H2" s="25"/>
      <c r="I2" s="29"/>
      <c r="J2" s="24"/>
      <c r="K2" s="24"/>
    </row>
    <row r="3" spans="2:11" s="1" customFormat="1" ht="29.85" customHeight="1" x14ac:dyDescent="0.2">
      <c r="F3" s="24"/>
      <c r="G3" s="24"/>
      <c r="H3" s="25"/>
      <c r="I3" s="29"/>
      <c r="J3" s="24"/>
      <c r="K3" s="24"/>
    </row>
    <row r="4" spans="2:11" s="1" customFormat="1" ht="2.65" customHeight="1" x14ac:dyDescent="0.2">
      <c r="B4" s="34"/>
      <c r="C4" s="34"/>
      <c r="F4" s="24"/>
      <c r="G4" s="24"/>
      <c r="H4" s="25"/>
      <c r="I4" s="29"/>
      <c r="J4" s="24"/>
      <c r="K4" s="24"/>
    </row>
    <row r="5" spans="2:11" s="1" customFormat="1" ht="19.7" customHeight="1" x14ac:dyDescent="0.2">
      <c r="F5" s="24"/>
      <c r="G5" s="24"/>
      <c r="H5" s="25"/>
      <c r="I5" s="29"/>
      <c r="J5" s="24"/>
      <c r="K5" s="24"/>
    </row>
    <row r="6" spans="2:11" s="1" customFormat="1" ht="10.7" customHeight="1" x14ac:dyDescent="0.2">
      <c r="F6" s="44" t="s">
        <v>94</v>
      </c>
      <c r="G6" s="44"/>
      <c r="H6" s="44"/>
      <c r="I6" s="44"/>
      <c r="J6" s="44"/>
      <c r="K6" s="44"/>
    </row>
    <row r="7" spans="2:11" s="1" customFormat="1" ht="2.65" customHeight="1" x14ac:dyDescent="0.2">
      <c r="B7" s="34"/>
      <c r="C7" s="34"/>
      <c r="F7" s="44"/>
      <c r="G7" s="44"/>
      <c r="H7" s="44"/>
      <c r="I7" s="44"/>
      <c r="J7" s="44"/>
      <c r="K7" s="44"/>
    </row>
    <row r="8" spans="2:11" s="1" customFormat="1" ht="3.2" customHeight="1" x14ac:dyDescent="0.2">
      <c r="F8" s="44"/>
      <c r="G8" s="44"/>
      <c r="H8" s="44"/>
      <c r="I8" s="44"/>
      <c r="J8" s="44"/>
      <c r="K8" s="44"/>
    </row>
    <row r="9" spans="2:11" s="1" customFormat="1" ht="3.75" customHeight="1" x14ac:dyDescent="0.2">
      <c r="B9" s="37" t="s">
        <v>95</v>
      </c>
      <c r="C9" s="37"/>
      <c r="F9" s="44"/>
      <c r="G9" s="44"/>
      <c r="H9" s="44"/>
      <c r="I9" s="44"/>
      <c r="J9" s="44"/>
      <c r="K9" s="44"/>
    </row>
    <row r="10" spans="2:11" s="1" customFormat="1" ht="15.95" customHeight="1" x14ac:dyDescent="0.2">
      <c r="B10" s="37"/>
      <c r="C10" s="37"/>
      <c r="F10" s="24"/>
      <c r="G10" s="24"/>
      <c r="H10" s="25"/>
      <c r="I10" s="29"/>
      <c r="J10" s="24"/>
      <c r="K10" s="24"/>
    </row>
    <row r="11" spans="2:11" s="1" customFormat="1" ht="48.6" customHeight="1" x14ac:dyDescent="0.2">
      <c r="F11" s="24"/>
      <c r="G11" s="24"/>
      <c r="H11" s="25"/>
      <c r="I11" s="29"/>
      <c r="J11" s="24"/>
      <c r="K11" s="24"/>
    </row>
    <row r="12" spans="2:11" s="1" customFormat="1" ht="24" customHeight="1" x14ac:dyDescent="0.2">
      <c r="D12" s="38" t="s">
        <v>130</v>
      </c>
      <c r="E12" s="38"/>
      <c r="F12" s="24"/>
      <c r="G12" s="24"/>
      <c r="H12" s="25"/>
      <c r="I12" s="29"/>
      <c r="J12" s="24"/>
      <c r="K12" s="24"/>
    </row>
    <row r="13" spans="2:11" s="1" customFormat="1" ht="24" customHeight="1" x14ac:dyDescent="0.2">
      <c r="D13" s="39"/>
      <c r="E13" s="39"/>
      <c r="F13" s="24"/>
      <c r="G13" s="24"/>
      <c r="H13" s="25"/>
      <c r="I13" s="29"/>
      <c r="J13" s="24"/>
      <c r="K13" s="24"/>
    </row>
    <row r="14" spans="2:11" s="1" customFormat="1" ht="33" customHeight="1" x14ac:dyDescent="0.2">
      <c r="F14" s="24"/>
      <c r="G14" s="24"/>
      <c r="H14" s="25"/>
      <c r="I14" s="29"/>
      <c r="J14" s="24"/>
      <c r="K14" s="24"/>
    </row>
    <row r="15" spans="2:11" s="1" customFormat="1" ht="20.85" customHeight="1" x14ac:dyDescent="0.2">
      <c r="B15" s="12" t="s">
        <v>96</v>
      </c>
      <c r="F15" s="24"/>
      <c r="G15" s="24"/>
      <c r="H15" s="25"/>
      <c r="I15" s="29"/>
      <c r="J15" s="24"/>
      <c r="K15" s="24"/>
    </row>
    <row r="16" spans="2:11" s="1" customFormat="1" ht="3.2" customHeight="1" x14ac:dyDescent="0.2">
      <c r="F16" s="24"/>
      <c r="G16" s="24"/>
      <c r="H16" s="25"/>
      <c r="I16" s="29"/>
      <c r="J16" s="24"/>
      <c r="K16" s="24"/>
    </row>
    <row r="17" spans="2:11" s="1" customFormat="1" ht="20.85" customHeight="1" x14ac:dyDescent="0.2">
      <c r="B17" s="12" t="s">
        <v>97</v>
      </c>
      <c r="F17" s="24"/>
      <c r="G17" s="24"/>
      <c r="H17" s="25"/>
      <c r="I17" s="29"/>
      <c r="J17" s="24"/>
      <c r="K17" s="24"/>
    </row>
    <row r="18" spans="2:11" s="1" customFormat="1" ht="3.75" customHeight="1" x14ac:dyDescent="0.2">
      <c r="F18" s="24"/>
      <c r="G18" s="24"/>
      <c r="H18" s="25"/>
      <c r="I18" s="29"/>
      <c r="J18" s="24"/>
      <c r="K18" s="24"/>
    </row>
    <row r="19" spans="2:11" s="1" customFormat="1" ht="20.85" customHeight="1" x14ac:dyDescent="0.2">
      <c r="B19" s="12" t="s">
        <v>98</v>
      </c>
      <c r="F19" s="24"/>
      <c r="G19" s="24"/>
      <c r="H19" s="25"/>
      <c r="I19" s="29"/>
      <c r="J19" s="24"/>
      <c r="K19" s="24"/>
    </row>
    <row r="20" spans="2:11" s="1" customFormat="1" ht="2.65" customHeight="1" x14ac:dyDescent="0.2">
      <c r="F20" s="24"/>
      <c r="G20" s="24"/>
      <c r="H20" s="25"/>
      <c r="I20" s="29"/>
      <c r="J20" s="24"/>
      <c r="K20" s="24"/>
    </row>
    <row r="21" spans="2:11" s="1" customFormat="1" ht="20.85" customHeight="1" x14ac:dyDescent="0.2">
      <c r="B21" s="12" t="s">
        <v>99</v>
      </c>
      <c r="F21" s="24"/>
      <c r="G21" s="24"/>
      <c r="H21" s="25"/>
      <c r="I21" s="29"/>
      <c r="J21" s="24"/>
      <c r="K21" s="24"/>
    </row>
    <row r="22" spans="2:11" s="1" customFormat="1" ht="59.65" customHeight="1" x14ac:dyDescent="0.2">
      <c r="F22" s="24"/>
      <c r="G22" s="24"/>
      <c r="H22" s="25"/>
      <c r="I22" s="29"/>
      <c r="J22" s="24"/>
      <c r="K22" s="24"/>
    </row>
    <row r="23" spans="2:11" s="1" customFormat="1" ht="50.1" customHeight="1" x14ac:dyDescent="0.2">
      <c r="B23" s="46" t="s">
        <v>131</v>
      </c>
      <c r="C23" s="46"/>
      <c r="D23" s="46"/>
      <c r="E23" s="46"/>
      <c r="F23" s="46"/>
      <c r="G23" s="46"/>
      <c r="H23" s="46"/>
      <c r="I23" s="46"/>
      <c r="J23" s="46"/>
      <c r="K23" s="24"/>
    </row>
    <row r="24" spans="2:11" s="1" customFormat="1" ht="52.35" customHeight="1" x14ac:dyDescent="0.2">
      <c r="F24" s="24"/>
      <c r="G24" s="24"/>
      <c r="H24" s="25"/>
      <c r="I24" s="29"/>
      <c r="J24" s="24"/>
      <c r="K24" s="24"/>
    </row>
    <row r="25" spans="2:11" s="1" customFormat="1" ht="3.2" customHeight="1" x14ac:dyDescent="0.2">
      <c r="F25" s="24"/>
      <c r="G25" s="24"/>
      <c r="H25" s="25"/>
      <c r="I25" s="29"/>
      <c r="J25" s="24"/>
      <c r="K25" s="24"/>
    </row>
    <row r="26" spans="2:11" s="1" customFormat="1" ht="1.1499999999999999" customHeight="1" x14ac:dyDescent="0.2">
      <c r="F26" s="24"/>
      <c r="G26" s="24"/>
      <c r="H26" s="25"/>
      <c r="I26" s="29"/>
      <c r="J26" s="24"/>
      <c r="K26" s="24"/>
    </row>
    <row r="27" spans="2:11" s="1" customFormat="1" ht="3.2" customHeight="1" x14ac:dyDescent="0.2">
      <c r="F27" s="24"/>
      <c r="G27" s="24"/>
      <c r="H27" s="25"/>
      <c r="I27" s="29"/>
      <c r="J27" s="24"/>
      <c r="K27" s="24"/>
    </row>
    <row r="28" spans="2:11" s="1" customFormat="1" ht="20.85" customHeight="1" x14ac:dyDescent="0.2">
      <c r="B28" s="33" t="s">
        <v>100</v>
      </c>
      <c r="C28" s="33"/>
      <c r="D28" s="33"/>
      <c r="F28" s="24"/>
      <c r="G28" s="24"/>
      <c r="H28" s="25"/>
      <c r="I28" s="29"/>
      <c r="J28" s="24"/>
      <c r="K28" s="24"/>
    </row>
    <row r="29" spans="2:11" s="1" customFormat="1" ht="10.15" customHeight="1" x14ac:dyDescent="0.2">
      <c r="F29" s="24"/>
      <c r="G29" s="24"/>
      <c r="H29" s="25"/>
      <c r="I29" s="29"/>
      <c r="J29" s="24"/>
      <c r="K29" s="24"/>
    </row>
    <row r="30" spans="2:11" s="1" customFormat="1" ht="45.4" customHeight="1" x14ac:dyDescent="0.2">
      <c r="B30" s="2" t="s">
        <v>0</v>
      </c>
      <c r="C30" s="3" t="s">
        <v>1</v>
      </c>
      <c r="D30" s="3" t="s">
        <v>2</v>
      </c>
      <c r="E30" s="3" t="s">
        <v>3</v>
      </c>
      <c r="F30" s="3" t="s">
        <v>4</v>
      </c>
      <c r="G30" s="3" t="s">
        <v>5</v>
      </c>
      <c r="H30" s="22" t="s">
        <v>6</v>
      </c>
      <c r="I30" s="30" t="s">
        <v>7</v>
      </c>
      <c r="J30" s="3" t="s">
        <v>8</v>
      </c>
      <c r="K30" s="2" t="s">
        <v>9</v>
      </c>
    </row>
    <row r="31" spans="2:11" s="1" customFormat="1" ht="19.7" customHeight="1" x14ac:dyDescent="0.2">
      <c r="B31" s="4" t="s">
        <v>10</v>
      </c>
      <c r="C31" s="4" t="s">
        <v>11</v>
      </c>
      <c r="D31" s="5" t="s">
        <v>12</v>
      </c>
      <c r="E31" s="4" t="s">
        <v>13</v>
      </c>
      <c r="F31" s="10">
        <v>2092</v>
      </c>
      <c r="G31" s="47"/>
      <c r="H31" s="23">
        <f>F31*G31</f>
        <v>0</v>
      </c>
      <c r="I31" s="31">
        <v>0.08</v>
      </c>
      <c r="J31" s="11">
        <f>H31*I31</f>
        <v>0</v>
      </c>
      <c r="K31" s="23">
        <f>H31+J31</f>
        <v>0</v>
      </c>
    </row>
    <row r="32" spans="2:11" s="1" customFormat="1" ht="1.1499999999999999" customHeight="1" x14ac:dyDescent="0.2">
      <c r="F32" s="24"/>
      <c r="G32" s="24"/>
      <c r="H32" s="25"/>
      <c r="I32" s="29"/>
      <c r="J32" s="24"/>
      <c r="K32" s="24"/>
    </row>
    <row r="33" spans="2:11" s="1" customFormat="1" ht="3.2" customHeight="1" x14ac:dyDescent="0.2">
      <c r="F33" s="24"/>
      <c r="G33" s="24"/>
      <c r="H33" s="25"/>
      <c r="I33" s="29"/>
      <c r="J33" s="24"/>
      <c r="K33" s="24"/>
    </row>
    <row r="34" spans="2:11" s="1" customFormat="1" ht="20.85" customHeight="1" x14ac:dyDescent="0.2">
      <c r="B34" s="33" t="s">
        <v>101</v>
      </c>
      <c r="C34" s="33"/>
      <c r="D34" s="33"/>
      <c r="F34" s="24"/>
      <c r="G34" s="24"/>
      <c r="H34" s="25"/>
      <c r="I34" s="29"/>
      <c r="J34" s="24"/>
      <c r="K34" s="24"/>
    </row>
    <row r="35" spans="2:11" s="1" customFormat="1" ht="10.15" customHeight="1" x14ac:dyDescent="0.2">
      <c r="F35" s="24"/>
      <c r="G35" s="24"/>
      <c r="H35" s="25"/>
      <c r="I35" s="29"/>
      <c r="J35" s="24"/>
      <c r="K35" s="24"/>
    </row>
    <row r="36" spans="2:11" s="1" customFormat="1" ht="45.4" customHeight="1" x14ac:dyDescent="0.2">
      <c r="B36" s="2" t="s">
        <v>0</v>
      </c>
      <c r="C36" s="3" t="s">
        <v>1</v>
      </c>
      <c r="D36" s="3" t="s">
        <v>2</v>
      </c>
      <c r="E36" s="3" t="s">
        <v>3</v>
      </c>
      <c r="F36" s="3" t="s">
        <v>4</v>
      </c>
      <c r="G36" s="3" t="s">
        <v>5</v>
      </c>
      <c r="H36" s="22" t="s">
        <v>6</v>
      </c>
      <c r="I36" s="30" t="s">
        <v>7</v>
      </c>
      <c r="J36" s="3" t="s">
        <v>8</v>
      </c>
      <c r="K36" s="2" t="s">
        <v>9</v>
      </c>
    </row>
    <row r="37" spans="2:11" s="1" customFormat="1" ht="19.7" customHeight="1" x14ac:dyDescent="0.2">
      <c r="B37" s="4" t="s">
        <v>10</v>
      </c>
      <c r="C37" s="4" t="s">
        <v>11</v>
      </c>
      <c r="D37" s="5" t="s">
        <v>12</v>
      </c>
      <c r="E37" s="4" t="s">
        <v>13</v>
      </c>
      <c r="F37" s="10">
        <v>3590</v>
      </c>
      <c r="G37" s="47"/>
      <c r="H37" s="23">
        <f>F37*G37</f>
        <v>0</v>
      </c>
      <c r="I37" s="31">
        <v>0.08</v>
      </c>
      <c r="J37" s="11">
        <f>H37*I37</f>
        <v>0</v>
      </c>
      <c r="K37" s="23">
        <f>H37+J37</f>
        <v>0</v>
      </c>
    </row>
    <row r="38" spans="2:11" s="1" customFormat="1" ht="1.1499999999999999" customHeight="1" x14ac:dyDescent="0.2">
      <c r="F38" s="24"/>
      <c r="G38" s="24"/>
      <c r="H38" s="25"/>
      <c r="I38" s="29"/>
      <c r="J38" s="24"/>
      <c r="K38" s="24"/>
    </row>
    <row r="39" spans="2:11" s="1" customFormat="1" ht="3.2" customHeight="1" x14ac:dyDescent="0.2">
      <c r="F39" s="24"/>
      <c r="G39" s="24"/>
      <c r="H39" s="25"/>
      <c r="I39" s="29"/>
      <c r="J39" s="24"/>
      <c r="K39" s="24"/>
    </row>
    <row r="40" spans="2:11" s="1" customFormat="1" ht="20.85" customHeight="1" x14ac:dyDescent="0.2">
      <c r="B40" s="33" t="s">
        <v>102</v>
      </c>
      <c r="C40" s="33"/>
      <c r="D40" s="33"/>
      <c r="F40" s="24"/>
      <c r="G40" s="24"/>
      <c r="H40" s="25"/>
      <c r="I40" s="29"/>
      <c r="J40" s="24"/>
      <c r="K40" s="24"/>
    </row>
    <row r="41" spans="2:11" s="1" customFormat="1" ht="10.15" customHeight="1" x14ac:dyDescent="0.2">
      <c r="F41" s="24"/>
      <c r="G41" s="24"/>
      <c r="H41" s="25"/>
      <c r="I41" s="29"/>
      <c r="J41" s="24"/>
      <c r="K41" s="24"/>
    </row>
    <row r="42" spans="2:11" s="1" customFormat="1" ht="45.4" customHeight="1" x14ac:dyDescent="0.2">
      <c r="B42" s="2" t="s">
        <v>0</v>
      </c>
      <c r="C42" s="3" t="s">
        <v>1</v>
      </c>
      <c r="D42" s="3" t="s">
        <v>2</v>
      </c>
      <c r="E42" s="3" t="s">
        <v>3</v>
      </c>
      <c r="F42" s="3" t="s">
        <v>4</v>
      </c>
      <c r="G42" s="3" t="s">
        <v>5</v>
      </c>
      <c r="H42" s="22" t="s">
        <v>6</v>
      </c>
      <c r="I42" s="30" t="s">
        <v>7</v>
      </c>
      <c r="J42" s="3" t="s">
        <v>8</v>
      </c>
      <c r="K42" s="2" t="s">
        <v>9</v>
      </c>
    </row>
    <row r="43" spans="2:11" s="1" customFormat="1" ht="19.7" customHeight="1" x14ac:dyDescent="0.2">
      <c r="B43" s="4" t="s">
        <v>10</v>
      </c>
      <c r="C43" s="4" t="s">
        <v>11</v>
      </c>
      <c r="D43" s="5" t="s">
        <v>12</v>
      </c>
      <c r="E43" s="4" t="s">
        <v>13</v>
      </c>
      <c r="F43" s="10">
        <v>511</v>
      </c>
      <c r="G43" s="47"/>
      <c r="H43" s="23">
        <f>F43*G43</f>
        <v>0</v>
      </c>
      <c r="I43" s="31">
        <v>0.08</v>
      </c>
      <c r="J43" s="11">
        <f>H43*I43</f>
        <v>0</v>
      </c>
      <c r="K43" s="23">
        <f>H43+J43</f>
        <v>0</v>
      </c>
    </row>
    <row r="44" spans="2:11" s="1" customFormat="1" ht="1.1499999999999999" customHeight="1" x14ac:dyDescent="0.2">
      <c r="F44" s="24"/>
      <c r="G44" s="24"/>
      <c r="H44" s="25"/>
      <c r="I44" s="29"/>
      <c r="J44" s="24"/>
      <c r="K44" s="24"/>
    </row>
    <row r="45" spans="2:11" s="1" customFormat="1" ht="13.35" customHeight="1" x14ac:dyDescent="0.2">
      <c r="F45" s="24"/>
      <c r="G45" s="24"/>
      <c r="H45" s="25"/>
      <c r="I45" s="29"/>
      <c r="J45" s="24"/>
      <c r="K45" s="24"/>
    </row>
    <row r="46" spans="2:11" s="1" customFormat="1" ht="45.4" customHeight="1" x14ac:dyDescent="0.2">
      <c r="B46" s="2" t="s">
        <v>0</v>
      </c>
      <c r="C46" s="3" t="s">
        <v>1</v>
      </c>
      <c r="D46" s="3" t="s">
        <v>2</v>
      </c>
      <c r="E46" s="3" t="s">
        <v>3</v>
      </c>
      <c r="F46" s="3" t="s">
        <v>4</v>
      </c>
      <c r="G46" s="3" t="s">
        <v>5</v>
      </c>
      <c r="H46" s="22" t="s">
        <v>6</v>
      </c>
      <c r="I46" s="30" t="s">
        <v>7</v>
      </c>
      <c r="J46" s="3" t="s">
        <v>8</v>
      </c>
      <c r="K46" s="2" t="s">
        <v>9</v>
      </c>
    </row>
    <row r="47" spans="2:11" s="1" customFormat="1" ht="19.7" customHeight="1" x14ac:dyDescent="0.2">
      <c r="B47" s="4" t="s">
        <v>14</v>
      </c>
      <c r="C47" s="4" t="s">
        <v>15</v>
      </c>
      <c r="D47" s="5" t="s">
        <v>16</v>
      </c>
      <c r="E47" s="4" t="s">
        <v>13</v>
      </c>
      <c r="F47" s="10">
        <v>150</v>
      </c>
      <c r="G47" s="47"/>
      <c r="H47" s="23">
        <f t="shared" ref="H47:H73" si="0">F47*G47</f>
        <v>0</v>
      </c>
      <c r="I47" s="31">
        <v>0.08</v>
      </c>
      <c r="J47" s="11">
        <f t="shared" ref="J47:J73" si="1">H47*I47</f>
        <v>0</v>
      </c>
      <c r="K47" s="23">
        <f t="shared" ref="K47:K73" si="2">H47+J47</f>
        <v>0</v>
      </c>
    </row>
    <row r="48" spans="2:11" s="1" customFormat="1" ht="28.7" customHeight="1" x14ac:dyDescent="0.2">
      <c r="B48" s="4" t="s">
        <v>17</v>
      </c>
      <c r="C48" s="4" t="s">
        <v>18</v>
      </c>
      <c r="D48" s="5" t="s">
        <v>19</v>
      </c>
      <c r="E48" s="4" t="s">
        <v>13</v>
      </c>
      <c r="F48" s="10">
        <v>100</v>
      </c>
      <c r="G48" s="47"/>
      <c r="H48" s="23">
        <f t="shared" si="0"/>
        <v>0</v>
      </c>
      <c r="I48" s="31">
        <v>0.08</v>
      </c>
      <c r="J48" s="11">
        <f t="shared" si="1"/>
        <v>0</v>
      </c>
      <c r="K48" s="23">
        <f t="shared" si="2"/>
        <v>0</v>
      </c>
    </row>
    <row r="49" spans="2:11" s="1" customFormat="1" ht="28.7" customHeight="1" x14ac:dyDescent="0.2">
      <c r="B49" s="4" t="s">
        <v>20</v>
      </c>
      <c r="C49" s="4" t="s">
        <v>21</v>
      </c>
      <c r="D49" s="5" t="s">
        <v>22</v>
      </c>
      <c r="E49" s="4" t="s">
        <v>13</v>
      </c>
      <c r="F49" s="10">
        <v>50</v>
      </c>
      <c r="G49" s="47"/>
      <c r="H49" s="23">
        <f t="shared" si="0"/>
        <v>0</v>
      </c>
      <c r="I49" s="31">
        <v>0.08</v>
      </c>
      <c r="J49" s="11">
        <f t="shared" si="1"/>
        <v>0</v>
      </c>
      <c r="K49" s="23">
        <f t="shared" si="2"/>
        <v>0</v>
      </c>
    </row>
    <row r="50" spans="2:11" s="1" customFormat="1" ht="28.7" customHeight="1" x14ac:dyDescent="0.2">
      <c r="B50" s="4" t="s">
        <v>105</v>
      </c>
      <c r="C50" s="4" t="s">
        <v>106</v>
      </c>
      <c r="D50" s="5" t="s">
        <v>107</v>
      </c>
      <c r="E50" s="4" t="s">
        <v>13</v>
      </c>
      <c r="F50" s="26">
        <v>113</v>
      </c>
      <c r="G50" s="49"/>
      <c r="H50" s="23">
        <f t="shared" si="0"/>
        <v>0</v>
      </c>
      <c r="I50" s="31">
        <v>0.08</v>
      </c>
      <c r="J50" s="11">
        <f t="shared" si="1"/>
        <v>0</v>
      </c>
      <c r="K50" s="23">
        <f t="shared" si="2"/>
        <v>0</v>
      </c>
    </row>
    <row r="51" spans="2:11" s="1" customFormat="1" ht="28.7" customHeight="1" x14ac:dyDescent="0.2">
      <c r="B51" s="4" t="s">
        <v>108</v>
      </c>
      <c r="C51" s="4" t="s">
        <v>109</v>
      </c>
      <c r="D51" s="5" t="s">
        <v>110</v>
      </c>
      <c r="E51" s="4" t="s">
        <v>13</v>
      </c>
      <c r="F51" s="26">
        <v>18</v>
      </c>
      <c r="G51" s="49"/>
      <c r="H51" s="23">
        <f t="shared" si="0"/>
        <v>0</v>
      </c>
      <c r="I51" s="31">
        <v>0.08</v>
      </c>
      <c r="J51" s="11">
        <f t="shared" si="1"/>
        <v>0</v>
      </c>
      <c r="K51" s="23">
        <f t="shared" si="2"/>
        <v>0</v>
      </c>
    </row>
    <row r="52" spans="2:11" s="1" customFormat="1" ht="28.7" customHeight="1" x14ac:dyDescent="0.2">
      <c r="B52" s="4" t="s">
        <v>111</v>
      </c>
      <c r="C52" s="4" t="s">
        <v>112</v>
      </c>
      <c r="D52" s="5" t="s">
        <v>113</v>
      </c>
      <c r="E52" s="4" t="s">
        <v>13</v>
      </c>
      <c r="F52" s="26">
        <v>12</v>
      </c>
      <c r="G52" s="49"/>
      <c r="H52" s="23">
        <f t="shared" si="0"/>
        <v>0</v>
      </c>
      <c r="I52" s="31">
        <v>0.08</v>
      </c>
      <c r="J52" s="11">
        <f t="shared" si="1"/>
        <v>0</v>
      </c>
      <c r="K52" s="23">
        <f t="shared" si="2"/>
        <v>0</v>
      </c>
    </row>
    <row r="53" spans="2:11" s="16" customFormat="1" ht="19.7" customHeight="1" x14ac:dyDescent="0.2">
      <c r="B53" s="13" t="s">
        <v>123</v>
      </c>
      <c r="C53" s="13" t="s">
        <v>124</v>
      </c>
      <c r="D53" s="14" t="s">
        <v>125</v>
      </c>
      <c r="E53" s="13" t="s">
        <v>29</v>
      </c>
      <c r="F53" s="26">
        <v>2</v>
      </c>
      <c r="G53" s="49"/>
      <c r="H53" s="23">
        <f t="shared" si="0"/>
        <v>0</v>
      </c>
      <c r="I53" s="31">
        <v>0.08</v>
      </c>
      <c r="J53" s="11">
        <f t="shared" si="1"/>
        <v>0</v>
      </c>
      <c r="K53" s="23">
        <f t="shared" si="2"/>
        <v>0</v>
      </c>
    </row>
    <row r="54" spans="2:11" s="1" customFormat="1" ht="19.7" customHeight="1" x14ac:dyDescent="0.2">
      <c r="B54" s="4" t="s">
        <v>23</v>
      </c>
      <c r="C54" s="4" t="s">
        <v>24</v>
      </c>
      <c r="D54" s="5" t="s">
        <v>25</v>
      </c>
      <c r="E54" s="4" t="s">
        <v>13</v>
      </c>
      <c r="F54" s="10">
        <v>34</v>
      </c>
      <c r="G54" s="47"/>
      <c r="H54" s="23">
        <f t="shared" si="0"/>
        <v>0</v>
      </c>
      <c r="I54" s="31">
        <v>0.08</v>
      </c>
      <c r="J54" s="11">
        <f t="shared" si="1"/>
        <v>0</v>
      </c>
      <c r="K54" s="23">
        <f t="shared" si="2"/>
        <v>0</v>
      </c>
    </row>
    <row r="55" spans="2:11" s="1" customFormat="1" ht="19.7" customHeight="1" x14ac:dyDescent="0.2">
      <c r="B55" s="4" t="s">
        <v>26</v>
      </c>
      <c r="C55" s="4" t="s">
        <v>27</v>
      </c>
      <c r="D55" s="5" t="s">
        <v>28</v>
      </c>
      <c r="E55" s="4" t="s">
        <v>29</v>
      </c>
      <c r="F55" s="10">
        <v>13.42</v>
      </c>
      <c r="G55" s="47"/>
      <c r="H55" s="23">
        <f t="shared" si="0"/>
        <v>0</v>
      </c>
      <c r="I55" s="31">
        <v>0.08</v>
      </c>
      <c r="J55" s="11">
        <f t="shared" si="1"/>
        <v>0</v>
      </c>
      <c r="K55" s="23">
        <f t="shared" si="2"/>
        <v>0</v>
      </c>
    </row>
    <row r="56" spans="2:11" s="1" customFormat="1" ht="28.7" customHeight="1" x14ac:dyDescent="0.2">
      <c r="B56" s="4" t="s">
        <v>30</v>
      </c>
      <c r="C56" s="4" t="s">
        <v>31</v>
      </c>
      <c r="D56" s="5" t="s">
        <v>32</v>
      </c>
      <c r="E56" s="4" t="s">
        <v>29</v>
      </c>
      <c r="F56" s="10">
        <v>1.2</v>
      </c>
      <c r="G56" s="47"/>
      <c r="H56" s="23">
        <f t="shared" si="0"/>
        <v>0</v>
      </c>
      <c r="I56" s="31">
        <v>0.08</v>
      </c>
      <c r="J56" s="11">
        <f t="shared" si="1"/>
        <v>0</v>
      </c>
      <c r="K56" s="23">
        <f t="shared" si="2"/>
        <v>0</v>
      </c>
    </row>
    <row r="57" spans="2:11" s="1" customFormat="1" ht="19.7" customHeight="1" x14ac:dyDescent="0.2">
      <c r="B57" s="4" t="s">
        <v>33</v>
      </c>
      <c r="C57" s="4" t="s">
        <v>34</v>
      </c>
      <c r="D57" s="5" t="s">
        <v>35</v>
      </c>
      <c r="E57" s="4" t="s">
        <v>29</v>
      </c>
      <c r="F57" s="10">
        <v>14.62</v>
      </c>
      <c r="G57" s="47"/>
      <c r="H57" s="23">
        <f t="shared" si="0"/>
        <v>0</v>
      </c>
      <c r="I57" s="31">
        <v>0.08</v>
      </c>
      <c r="J57" s="11">
        <f t="shared" si="1"/>
        <v>0</v>
      </c>
      <c r="K57" s="23">
        <f t="shared" si="2"/>
        <v>0</v>
      </c>
    </row>
    <row r="58" spans="2:11" s="1" customFormat="1" ht="28.7" customHeight="1" x14ac:dyDescent="0.2">
      <c r="B58" s="4" t="s">
        <v>36</v>
      </c>
      <c r="C58" s="4" t="s">
        <v>37</v>
      </c>
      <c r="D58" s="5" t="s">
        <v>38</v>
      </c>
      <c r="E58" s="4" t="s">
        <v>39</v>
      </c>
      <c r="F58" s="10">
        <v>13.93</v>
      </c>
      <c r="G58" s="47"/>
      <c r="H58" s="23">
        <f t="shared" si="0"/>
        <v>0</v>
      </c>
      <c r="I58" s="31">
        <v>0.08</v>
      </c>
      <c r="J58" s="11">
        <f t="shared" si="1"/>
        <v>0</v>
      </c>
      <c r="K58" s="23">
        <f t="shared" si="2"/>
        <v>0</v>
      </c>
    </row>
    <row r="59" spans="2:11" s="1" customFormat="1" ht="19.7" customHeight="1" x14ac:dyDescent="0.2">
      <c r="B59" s="4" t="s">
        <v>40</v>
      </c>
      <c r="C59" s="4" t="s">
        <v>41</v>
      </c>
      <c r="D59" s="5" t="s">
        <v>42</v>
      </c>
      <c r="E59" s="4" t="s">
        <v>39</v>
      </c>
      <c r="F59" s="10">
        <v>5.62</v>
      </c>
      <c r="G59" s="47"/>
      <c r="H59" s="23">
        <f t="shared" si="0"/>
        <v>0</v>
      </c>
      <c r="I59" s="31">
        <v>0.08</v>
      </c>
      <c r="J59" s="11">
        <f t="shared" si="1"/>
        <v>0</v>
      </c>
      <c r="K59" s="23">
        <f t="shared" si="2"/>
        <v>0</v>
      </c>
    </row>
    <row r="60" spans="2:11" s="1" customFormat="1" ht="19.7" customHeight="1" x14ac:dyDescent="0.2">
      <c r="B60" s="4" t="s">
        <v>43</v>
      </c>
      <c r="C60" s="4" t="s">
        <v>44</v>
      </c>
      <c r="D60" s="5" t="s">
        <v>45</v>
      </c>
      <c r="E60" s="4" t="s">
        <v>39</v>
      </c>
      <c r="F60" s="10">
        <v>27.66</v>
      </c>
      <c r="G60" s="47"/>
      <c r="H60" s="23">
        <f t="shared" si="0"/>
        <v>0</v>
      </c>
      <c r="I60" s="31">
        <v>0.08</v>
      </c>
      <c r="J60" s="11">
        <f t="shared" si="1"/>
        <v>0</v>
      </c>
      <c r="K60" s="23">
        <f t="shared" si="2"/>
        <v>0</v>
      </c>
    </row>
    <row r="61" spans="2:11" s="1" customFormat="1" ht="19.7" customHeight="1" x14ac:dyDescent="0.2">
      <c r="B61" s="4" t="s">
        <v>46</v>
      </c>
      <c r="C61" s="4" t="s">
        <v>47</v>
      </c>
      <c r="D61" s="5" t="s">
        <v>48</v>
      </c>
      <c r="E61" s="4" t="s">
        <v>39</v>
      </c>
      <c r="F61" s="10">
        <v>8.3000000000000007</v>
      </c>
      <c r="G61" s="47"/>
      <c r="H61" s="23">
        <f t="shared" si="0"/>
        <v>0</v>
      </c>
      <c r="I61" s="31">
        <v>0.08</v>
      </c>
      <c r="J61" s="11">
        <f t="shared" si="1"/>
        <v>0</v>
      </c>
      <c r="K61" s="23">
        <f t="shared" si="2"/>
        <v>0</v>
      </c>
    </row>
    <row r="62" spans="2:11" s="1" customFormat="1" ht="19.7" customHeight="1" x14ac:dyDescent="0.2">
      <c r="B62" s="4" t="s">
        <v>49</v>
      </c>
      <c r="C62" s="4" t="s">
        <v>50</v>
      </c>
      <c r="D62" s="5" t="s">
        <v>51</v>
      </c>
      <c r="E62" s="4" t="s">
        <v>52</v>
      </c>
      <c r="F62" s="10">
        <v>25</v>
      </c>
      <c r="G62" s="47"/>
      <c r="H62" s="23">
        <f t="shared" si="0"/>
        <v>0</v>
      </c>
      <c r="I62" s="31">
        <v>0.08</v>
      </c>
      <c r="J62" s="11">
        <f t="shared" si="1"/>
        <v>0</v>
      </c>
      <c r="K62" s="23">
        <f t="shared" si="2"/>
        <v>0</v>
      </c>
    </row>
    <row r="63" spans="2:11" s="1" customFormat="1" ht="19.7" customHeight="1" x14ac:dyDescent="0.2">
      <c r="B63" s="4" t="s">
        <v>53</v>
      </c>
      <c r="C63" s="4" t="s">
        <v>54</v>
      </c>
      <c r="D63" s="5" t="s">
        <v>55</v>
      </c>
      <c r="E63" s="4" t="s">
        <v>52</v>
      </c>
      <c r="F63" s="10">
        <v>3</v>
      </c>
      <c r="G63" s="47"/>
      <c r="H63" s="23">
        <f t="shared" si="0"/>
        <v>0</v>
      </c>
      <c r="I63" s="31">
        <v>0.08</v>
      </c>
      <c r="J63" s="11">
        <f t="shared" si="1"/>
        <v>0</v>
      </c>
      <c r="K63" s="23">
        <f t="shared" si="2"/>
        <v>0</v>
      </c>
    </row>
    <row r="64" spans="2:11" s="1" customFormat="1" ht="19.7" customHeight="1" x14ac:dyDescent="0.2">
      <c r="B64" s="4" t="s">
        <v>56</v>
      </c>
      <c r="C64" s="4" t="s">
        <v>57</v>
      </c>
      <c r="D64" s="5" t="s">
        <v>58</v>
      </c>
      <c r="E64" s="4" t="s">
        <v>59</v>
      </c>
      <c r="F64" s="10">
        <v>13.48</v>
      </c>
      <c r="G64" s="47"/>
      <c r="H64" s="23">
        <f t="shared" si="0"/>
        <v>0</v>
      </c>
      <c r="I64" s="31">
        <v>0.08</v>
      </c>
      <c r="J64" s="11">
        <f t="shared" si="1"/>
        <v>0</v>
      </c>
      <c r="K64" s="23">
        <f t="shared" si="2"/>
        <v>0</v>
      </c>
    </row>
    <row r="65" spans="2:11" s="1" customFormat="1" ht="19.7" customHeight="1" x14ac:dyDescent="0.2">
      <c r="B65" s="4" t="s">
        <v>60</v>
      </c>
      <c r="C65" s="4" t="s">
        <v>61</v>
      </c>
      <c r="D65" s="5" t="s">
        <v>62</v>
      </c>
      <c r="E65" s="4" t="s">
        <v>52</v>
      </c>
      <c r="F65" s="10">
        <v>193</v>
      </c>
      <c r="G65" s="47"/>
      <c r="H65" s="23">
        <f t="shared" si="0"/>
        <v>0</v>
      </c>
      <c r="I65" s="31">
        <v>0.08</v>
      </c>
      <c r="J65" s="11">
        <f t="shared" si="1"/>
        <v>0</v>
      </c>
      <c r="K65" s="23">
        <f t="shared" si="2"/>
        <v>0</v>
      </c>
    </row>
    <row r="66" spans="2:11" s="1" customFormat="1" ht="19.7" customHeight="1" x14ac:dyDescent="0.2">
      <c r="B66" s="4" t="s">
        <v>63</v>
      </c>
      <c r="C66" s="4" t="s">
        <v>64</v>
      </c>
      <c r="D66" s="5" t="s">
        <v>65</v>
      </c>
      <c r="E66" s="4" t="s">
        <v>52</v>
      </c>
      <c r="F66" s="10">
        <v>133</v>
      </c>
      <c r="G66" s="47"/>
      <c r="H66" s="23">
        <f t="shared" si="0"/>
        <v>0</v>
      </c>
      <c r="I66" s="31">
        <v>0.08</v>
      </c>
      <c r="J66" s="11">
        <f t="shared" si="1"/>
        <v>0</v>
      </c>
      <c r="K66" s="23">
        <f t="shared" si="2"/>
        <v>0</v>
      </c>
    </row>
    <row r="67" spans="2:11" s="1" customFormat="1" ht="19.7" customHeight="1" x14ac:dyDescent="0.2">
      <c r="B67" s="4" t="s">
        <v>66</v>
      </c>
      <c r="C67" s="4" t="s">
        <v>67</v>
      </c>
      <c r="D67" s="5" t="s">
        <v>68</v>
      </c>
      <c r="E67" s="4" t="s">
        <v>59</v>
      </c>
      <c r="F67" s="10">
        <v>2.11</v>
      </c>
      <c r="G67" s="47"/>
      <c r="H67" s="23">
        <f t="shared" si="0"/>
        <v>0</v>
      </c>
      <c r="I67" s="31">
        <v>0.08</v>
      </c>
      <c r="J67" s="11">
        <f t="shared" si="1"/>
        <v>0</v>
      </c>
      <c r="K67" s="23">
        <f t="shared" si="2"/>
        <v>0</v>
      </c>
    </row>
    <row r="68" spans="2:11" s="1" customFormat="1" ht="19.7" customHeight="1" x14ac:dyDescent="0.2">
      <c r="B68" s="4" t="s">
        <v>69</v>
      </c>
      <c r="C68" s="4" t="s">
        <v>70</v>
      </c>
      <c r="D68" s="5" t="s">
        <v>71</v>
      </c>
      <c r="E68" s="4" t="s">
        <v>72</v>
      </c>
      <c r="F68" s="10">
        <v>120</v>
      </c>
      <c r="G68" s="47"/>
      <c r="H68" s="23">
        <f t="shared" si="0"/>
        <v>0</v>
      </c>
      <c r="I68" s="31">
        <v>0.08</v>
      </c>
      <c r="J68" s="11">
        <f t="shared" si="1"/>
        <v>0</v>
      </c>
      <c r="K68" s="23">
        <f t="shared" si="2"/>
        <v>0</v>
      </c>
    </row>
    <row r="69" spans="2:11" s="1" customFormat="1" ht="19.7" customHeight="1" x14ac:dyDescent="0.2">
      <c r="B69" s="4" t="s">
        <v>73</v>
      </c>
      <c r="C69" s="4" t="s">
        <v>74</v>
      </c>
      <c r="D69" s="5" t="s">
        <v>75</v>
      </c>
      <c r="E69" s="4" t="s">
        <v>76</v>
      </c>
      <c r="F69" s="10">
        <v>10</v>
      </c>
      <c r="G69" s="47"/>
      <c r="H69" s="23">
        <f t="shared" si="0"/>
        <v>0</v>
      </c>
      <c r="I69" s="31">
        <v>0.08</v>
      </c>
      <c r="J69" s="11">
        <f t="shared" si="1"/>
        <v>0</v>
      </c>
      <c r="K69" s="23">
        <f t="shared" si="2"/>
        <v>0</v>
      </c>
    </row>
    <row r="70" spans="2:11" s="1" customFormat="1" ht="19.7" customHeight="1" x14ac:dyDescent="0.2">
      <c r="B70" s="4" t="s">
        <v>77</v>
      </c>
      <c r="C70" s="4" t="s">
        <v>78</v>
      </c>
      <c r="D70" s="5" t="s">
        <v>79</v>
      </c>
      <c r="E70" s="4" t="s">
        <v>52</v>
      </c>
      <c r="F70" s="10">
        <v>25</v>
      </c>
      <c r="G70" s="47"/>
      <c r="H70" s="23">
        <f t="shared" si="0"/>
        <v>0</v>
      </c>
      <c r="I70" s="31">
        <v>0.08</v>
      </c>
      <c r="J70" s="11">
        <f t="shared" si="1"/>
        <v>0</v>
      </c>
      <c r="K70" s="23">
        <f t="shared" si="2"/>
        <v>0</v>
      </c>
    </row>
    <row r="71" spans="2:11" s="1" customFormat="1" ht="19.7" customHeight="1" x14ac:dyDescent="0.2">
      <c r="B71" s="4" t="s">
        <v>80</v>
      </c>
      <c r="C71" s="4" t="s">
        <v>81</v>
      </c>
      <c r="D71" s="5" t="s">
        <v>82</v>
      </c>
      <c r="E71" s="4" t="s">
        <v>52</v>
      </c>
      <c r="F71" s="10">
        <v>100</v>
      </c>
      <c r="G71" s="47"/>
      <c r="H71" s="23">
        <f t="shared" si="0"/>
        <v>0</v>
      </c>
      <c r="I71" s="31">
        <v>0.08</v>
      </c>
      <c r="J71" s="11">
        <f t="shared" si="1"/>
        <v>0</v>
      </c>
      <c r="K71" s="23">
        <f t="shared" si="2"/>
        <v>0</v>
      </c>
    </row>
    <row r="72" spans="2:11" s="1" customFormat="1" ht="19.7" customHeight="1" x14ac:dyDescent="0.2">
      <c r="B72" s="20" t="s">
        <v>126</v>
      </c>
      <c r="C72" s="20" t="s">
        <v>127</v>
      </c>
      <c r="D72" s="21" t="s">
        <v>128</v>
      </c>
      <c r="E72" s="20" t="s">
        <v>129</v>
      </c>
      <c r="F72" s="10">
        <v>1</v>
      </c>
      <c r="G72" s="47"/>
      <c r="H72" s="23">
        <f t="shared" si="0"/>
        <v>0</v>
      </c>
      <c r="I72" s="31">
        <v>0.08</v>
      </c>
      <c r="J72" s="11">
        <f t="shared" si="1"/>
        <v>0</v>
      </c>
      <c r="K72" s="23">
        <f t="shared" si="2"/>
        <v>0</v>
      </c>
    </row>
    <row r="73" spans="2:11" s="1" customFormat="1" ht="28.7" customHeight="1" x14ac:dyDescent="0.2">
      <c r="B73" s="4" t="s">
        <v>83</v>
      </c>
      <c r="C73" s="4" t="s">
        <v>84</v>
      </c>
      <c r="D73" s="5" t="s">
        <v>85</v>
      </c>
      <c r="E73" s="4" t="s">
        <v>72</v>
      </c>
      <c r="F73" s="10">
        <v>8</v>
      </c>
      <c r="G73" s="47"/>
      <c r="H73" s="23">
        <f t="shared" si="0"/>
        <v>0</v>
      </c>
      <c r="I73" s="31">
        <v>0.08</v>
      </c>
      <c r="J73" s="11">
        <f t="shared" si="1"/>
        <v>0</v>
      </c>
      <c r="K73" s="23">
        <f t="shared" si="2"/>
        <v>0</v>
      </c>
    </row>
    <row r="74" spans="2:11" s="1" customFormat="1" ht="1.1499999999999999" customHeight="1" x14ac:dyDescent="0.2">
      <c r="F74" s="24"/>
      <c r="G74" s="24"/>
      <c r="H74" s="25"/>
      <c r="I74" s="29"/>
      <c r="J74" s="24"/>
      <c r="K74" s="24"/>
    </row>
    <row r="75" spans="2:11" s="1" customFormat="1" ht="28.7" customHeight="1" x14ac:dyDescent="0.2">
      <c r="F75" s="24"/>
      <c r="G75" s="24"/>
      <c r="H75" s="25"/>
      <c r="I75" s="29"/>
      <c r="J75" s="24"/>
      <c r="K75" s="24"/>
    </row>
    <row r="76" spans="2:11" s="1" customFormat="1" ht="45.4" customHeight="1" x14ac:dyDescent="0.2">
      <c r="B76" s="2" t="s">
        <v>0</v>
      </c>
      <c r="C76" s="3" t="s">
        <v>1</v>
      </c>
      <c r="D76" s="6" t="s">
        <v>2</v>
      </c>
      <c r="E76" s="3" t="s">
        <v>3</v>
      </c>
      <c r="F76" s="6" t="s">
        <v>4</v>
      </c>
      <c r="G76" s="3" t="s">
        <v>5</v>
      </c>
      <c r="H76" s="22" t="s">
        <v>6</v>
      </c>
      <c r="I76" s="30" t="s">
        <v>7</v>
      </c>
      <c r="J76" s="3" t="s">
        <v>8</v>
      </c>
      <c r="K76" s="2" t="s">
        <v>9</v>
      </c>
    </row>
    <row r="77" spans="2:11" s="1" customFormat="1" ht="89.65" customHeight="1" x14ac:dyDescent="0.2">
      <c r="B77" s="7" t="s">
        <v>86</v>
      </c>
      <c r="C77" s="4" t="s">
        <v>87</v>
      </c>
      <c r="D77" s="8" t="s">
        <v>88</v>
      </c>
      <c r="E77" s="4" t="s">
        <v>72</v>
      </c>
      <c r="F77" s="9">
        <f>104+40+7</f>
        <v>151</v>
      </c>
      <c r="G77" s="47"/>
      <c r="H77" s="23">
        <f t="shared" ref="H77:H81" si="3">F77*G77</f>
        <v>0</v>
      </c>
      <c r="I77" s="31">
        <v>0.08</v>
      </c>
      <c r="J77" s="11">
        <f t="shared" ref="J77:J81" si="4">H77*I77</f>
        <v>0</v>
      </c>
      <c r="K77" s="23">
        <f t="shared" ref="K77:K81" si="5">H77+J77</f>
        <v>0</v>
      </c>
    </row>
    <row r="78" spans="2:11" s="1" customFormat="1" ht="78.400000000000006" customHeight="1" x14ac:dyDescent="0.2">
      <c r="B78" s="7" t="s">
        <v>89</v>
      </c>
      <c r="C78" s="4" t="s">
        <v>90</v>
      </c>
      <c r="D78" s="8" t="s">
        <v>91</v>
      </c>
      <c r="E78" s="4" t="s">
        <v>72</v>
      </c>
      <c r="F78" s="9">
        <f>34+21</f>
        <v>55</v>
      </c>
      <c r="G78" s="47"/>
      <c r="H78" s="23">
        <f t="shared" si="3"/>
        <v>0</v>
      </c>
      <c r="I78" s="31">
        <v>0.08</v>
      </c>
      <c r="J78" s="11">
        <f t="shared" si="4"/>
        <v>0</v>
      </c>
      <c r="K78" s="23">
        <f t="shared" si="5"/>
        <v>0</v>
      </c>
    </row>
    <row r="79" spans="2:11" s="16" customFormat="1" ht="19.7" customHeight="1" x14ac:dyDescent="0.2">
      <c r="B79" s="13" t="s">
        <v>114</v>
      </c>
      <c r="C79" s="13" t="s">
        <v>115</v>
      </c>
      <c r="D79" s="14" t="s">
        <v>116</v>
      </c>
      <c r="E79" s="13" t="s">
        <v>72</v>
      </c>
      <c r="F79" s="15">
        <v>40</v>
      </c>
      <c r="G79" s="48"/>
      <c r="H79" s="23">
        <f t="shared" si="3"/>
        <v>0</v>
      </c>
      <c r="I79" s="31">
        <v>0.08</v>
      </c>
      <c r="J79" s="11">
        <f t="shared" si="4"/>
        <v>0</v>
      </c>
      <c r="K79" s="23">
        <f t="shared" si="5"/>
        <v>0</v>
      </c>
    </row>
    <row r="80" spans="2:11" s="16" customFormat="1" ht="48" x14ac:dyDescent="0.2">
      <c r="B80" s="17" t="s">
        <v>117</v>
      </c>
      <c r="C80" s="18" t="s">
        <v>118</v>
      </c>
      <c r="D80" s="19" t="s">
        <v>119</v>
      </c>
      <c r="E80" s="18" t="s">
        <v>72</v>
      </c>
      <c r="F80" s="15">
        <v>8</v>
      </c>
      <c r="G80" s="48"/>
      <c r="H80" s="23">
        <f t="shared" si="3"/>
        <v>0</v>
      </c>
      <c r="I80" s="31">
        <v>0.08</v>
      </c>
      <c r="J80" s="11">
        <f t="shared" si="4"/>
        <v>0</v>
      </c>
      <c r="K80" s="23">
        <f t="shared" si="5"/>
        <v>0</v>
      </c>
    </row>
    <row r="81" spans="2:11" s="16" customFormat="1" ht="24" x14ac:dyDescent="0.2">
      <c r="B81" s="17" t="s">
        <v>120</v>
      </c>
      <c r="C81" s="18" t="s">
        <v>121</v>
      </c>
      <c r="D81" s="19" t="s">
        <v>122</v>
      </c>
      <c r="E81" s="18" t="s">
        <v>72</v>
      </c>
      <c r="F81" s="15">
        <v>5</v>
      </c>
      <c r="G81" s="48"/>
      <c r="H81" s="23">
        <f t="shared" si="3"/>
        <v>0</v>
      </c>
      <c r="I81" s="31">
        <v>0.08</v>
      </c>
      <c r="J81" s="11">
        <f t="shared" si="4"/>
        <v>0</v>
      </c>
      <c r="K81" s="23">
        <f t="shared" si="5"/>
        <v>0</v>
      </c>
    </row>
    <row r="82" spans="2:11" s="1" customFormat="1" ht="28.7" customHeight="1" x14ac:dyDescent="0.2">
      <c r="F82" s="24"/>
      <c r="G82" s="24"/>
      <c r="H82" s="25"/>
      <c r="I82" s="29"/>
      <c r="J82" s="24"/>
      <c r="K82" s="24"/>
    </row>
    <row r="83" spans="2:11" s="1" customFormat="1" ht="21.4" customHeight="1" x14ac:dyDescent="0.2">
      <c r="B83" s="35" t="s">
        <v>92</v>
      </c>
      <c r="C83" s="35"/>
      <c r="D83" s="35"/>
      <c r="E83" s="40">
        <f>SUM(H77:H81,H47:H73,H43,H37,H31,)</f>
        <v>0</v>
      </c>
      <c r="F83" s="40"/>
      <c r="G83" s="40"/>
      <c r="H83" s="40"/>
      <c r="I83" s="40"/>
      <c r="J83" s="40"/>
      <c r="K83" s="40"/>
    </row>
    <row r="84" spans="2:11" s="1" customFormat="1" ht="21.4" customHeight="1" x14ac:dyDescent="0.2">
      <c r="B84" s="35" t="s">
        <v>93</v>
      </c>
      <c r="C84" s="35"/>
      <c r="D84" s="35"/>
      <c r="E84" s="41">
        <f>SUM(K77:K81,K47:K73,K43,K37,K31)</f>
        <v>0</v>
      </c>
      <c r="F84" s="42"/>
      <c r="G84" s="42"/>
      <c r="H84" s="42"/>
      <c r="I84" s="42"/>
      <c r="J84" s="42"/>
      <c r="K84" s="43"/>
    </row>
    <row r="85" spans="2:11" s="1" customFormat="1" ht="58.15" customHeight="1" x14ac:dyDescent="0.2">
      <c r="F85" s="24"/>
      <c r="G85" s="24"/>
      <c r="H85" s="25"/>
      <c r="I85" s="29"/>
      <c r="J85" s="24"/>
      <c r="K85" s="24"/>
    </row>
    <row r="86" spans="2:11" s="1" customFormat="1" ht="17.649999999999999" customHeight="1" x14ac:dyDescent="0.2">
      <c r="F86" s="24"/>
      <c r="G86" s="24"/>
      <c r="H86" s="45" t="s">
        <v>103</v>
      </c>
      <c r="I86" s="45"/>
      <c r="J86" s="24"/>
      <c r="K86" s="24"/>
    </row>
    <row r="87" spans="2:11" s="1" customFormat="1" ht="145.15" customHeight="1" x14ac:dyDescent="0.2">
      <c r="F87" s="24"/>
      <c r="G87" s="24"/>
      <c r="H87" s="25"/>
      <c r="I87" s="29"/>
      <c r="J87" s="24"/>
      <c r="K87" s="24"/>
    </row>
    <row r="88" spans="2:11" s="1" customFormat="1" ht="40.5" customHeight="1" x14ac:dyDescent="0.2">
      <c r="B88" s="36" t="s">
        <v>104</v>
      </c>
      <c r="C88" s="36"/>
      <c r="F88" s="24"/>
      <c r="G88" s="24"/>
      <c r="H88" s="25"/>
      <c r="I88" s="29"/>
      <c r="J88" s="24"/>
      <c r="K88" s="24"/>
    </row>
    <row r="89" spans="2:11" s="1" customFormat="1" ht="28.7" customHeight="1" x14ac:dyDescent="0.2">
      <c r="F89" s="24"/>
      <c r="G89" s="24"/>
      <c r="H89" s="25"/>
      <c r="I89" s="29"/>
      <c r="J89" s="24"/>
      <c r="K89" s="24"/>
    </row>
  </sheetData>
  <sheetProtection sheet="1" objects="1" scenarios="1"/>
  <mergeCells count="17">
    <mergeCell ref="B2:C2"/>
    <mergeCell ref="B23:J23"/>
    <mergeCell ref="B28:D28"/>
    <mergeCell ref="B34:D34"/>
    <mergeCell ref="B4:C4"/>
    <mergeCell ref="B40:D40"/>
    <mergeCell ref="B7:C7"/>
    <mergeCell ref="B83:D83"/>
    <mergeCell ref="B84:D84"/>
    <mergeCell ref="B88:C88"/>
    <mergeCell ref="B9:C10"/>
    <mergeCell ref="D12:E12"/>
    <mergeCell ref="D13:E13"/>
    <mergeCell ref="E83:K83"/>
    <mergeCell ref="E84:K84"/>
    <mergeCell ref="F6:K9"/>
    <mergeCell ref="H86:I86"/>
  </mergeCells>
  <pageMargins left="0.7" right="0.7" top="0.75" bottom="0.75" header="0.3" footer="0.3"/>
  <pageSetup paperSize="9" scale="9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Kosztorys inwestorski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Piotr Taciak</cp:lastModifiedBy>
  <dcterms:created xsi:type="dcterms:W3CDTF">2021-12-02T11:52:52Z</dcterms:created>
  <dcterms:modified xsi:type="dcterms:W3CDTF">2022-02-17T13:32:32Z</dcterms:modified>
</cp:coreProperties>
</file>