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485" windowWidth="25230" windowHeight="7305" tabRatio="926" activeTab="6"/>
  </bookViews>
  <sheets>
    <sheet name="Monitoring_2018-2003 " sheetId="10745" r:id="rId1"/>
    <sheet name="Monitoring_2018-2014" sheetId="10691" r:id="rId2"/>
    <sheet name="Raport_SKUP_2017" sheetId="10687" r:id="rId3"/>
    <sheet name="Raport_SKUP_2018" sheetId="10744" r:id="rId4"/>
    <sheet name="Ceny_zywiec_2019" sheetId="10631" r:id="rId5"/>
    <sheet name="Raport_SKUP_2019" sheetId="10803" r:id="rId6"/>
    <sheet name="INFO" sheetId="28" r:id="rId7"/>
    <sheet name="SKUP_SEUROP_tyg" sheetId="1" r:id="rId8"/>
    <sheet name="Ceny_żywiec_tyg" sheetId="2276" r:id="rId9"/>
    <sheet name="Ceny_TYG_żywiec" sheetId="10632" r:id="rId10"/>
    <sheet name="Sprzedaż_Półtusz_tyg" sheetId="10659" r:id="rId11"/>
    <sheet name="Sprzed_elementy_przetw_tyg" sheetId="10112" r:id="rId12"/>
    <sheet name="prosieta_Polska_tyg" sheetId="274" r:id="rId13"/>
    <sheet name="prosieta_targi " sheetId="2304" r:id="rId14"/>
    <sheet name="prosieta_wojew" sheetId="10529" r:id="rId15"/>
    <sheet name="Ceny_miesieczneUE_XI_2019" sheetId="10800" r:id="rId16"/>
    <sheet name="Ceny_tygodniowe_UE" sheetId="10608" r:id="rId17"/>
    <sheet name="CENY_GRUDZIEN_2019" sheetId="10801" r:id="rId18"/>
    <sheet name="CENY_LISTOPAD_2019" sheetId="10797" r:id="rId19"/>
    <sheet name="HANDEL_2018_kod0103_OSTATECZNY" sheetId="10788" r:id="rId20"/>
    <sheet name="HANDEL_2018_kod0203_OSTATECZNY" sheetId="10785" r:id="rId21"/>
    <sheet name="Handel_I-X_2019" sheetId="10798" r:id="rId22"/>
    <sheet name="Handel zagr. wg krajów 10_19" sheetId="10799" r:id="rId23"/>
    <sheet name="UBOJE_wgGUS" sheetId="10666" r:id="rId24"/>
    <sheet name="mięso el._Zestawienie MCE" sheetId="10781" r:id="rId25"/>
    <sheet name="CENY_POLTUSZE_wieprz_03_19" sheetId="10780" r:id="rId26"/>
    <sheet name="Zestawienia_e-WGT " sheetId="10144" r:id="rId27"/>
    <sheet name="Ceny_roczneUE_2015_1995" sheetId="10484" r:id="rId28"/>
    <sheet name="BAZA_Ceny_UE_2009_2018" sheetId="10749" r:id="rId29"/>
    <sheet name="ceny_targ_kraj_03_19" sheetId="10693" r:id="rId30"/>
    <sheet name="Ceny zakupu_ZSRIR" sheetId="10552" r:id="rId31"/>
  </sheets>
  <externalReferences>
    <externalReference r:id="rId32"/>
    <externalReference r:id="rId33"/>
  </externalReferences>
  <definedNames>
    <definedName name="\a">#N/A</definedName>
    <definedName name="\s" localSheetId="30">#REF!</definedName>
    <definedName name="\s" localSheetId="17">#REF!</definedName>
    <definedName name="\s" localSheetId="18">#REF!</definedName>
    <definedName name="\s" localSheetId="15">#REF!</definedName>
    <definedName name="\s" localSheetId="25">#REF!</definedName>
    <definedName name="\s" localSheetId="29">#REF!</definedName>
    <definedName name="\s" localSheetId="4">#REF!</definedName>
    <definedName name="\s" localSheetId="22">#REF!</definedName>
    <definedName name="\s" localSheetId="20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 localSheetId="5">#REF!</definedName>
    <definedName name="\s" localSheetId="10">#REF!</definedName>
    <definedName name="\s">#REF!</definedName>
    <definedName name="_17_11_2011" localSheetId="17">#REF!</definedName>
    <definedName name="_17_11_2011" localSheetId="18">#REF!</definedName>
    <definedName name="_17_11_2011" localSheetId="15">#REF!</definedName>
    <definedName name="_17_11_2011" localSheetId="22">#REF!</definedName>
    <definedName name="_17_11_2011" localSheetId="0">#REF!</definedName>
    <definedName name="_17_11_2011" localSheetId="1">#REF!</definedName>
    <definedName name="_17_11_2011">#REF!</definedName>
    <definedName name="_7_11_2011" localSheetId="17">#REF!</definedName>
    <definedName name="_7_11_2011" localSheetId="15">#REF!</definedName>
    <definedName name="_7_11_2011" localSheetId="27">#REF!</definedName>
    <definedName name="_7_11_2011" localSheetId="22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7">#REF!</definedName>
    <definedName name="_A" localSheetId="15">#REF!</definedName>
    <definedName name="_A" localSheetId="25">#REF!</definedName>
    <definedName name="_A" localSheetId="29">#REF!</definedName>
    <definedName name="_A" localSheetId="4">#REF!</definedName>
    <definedName name="_A" localSheetId="22">#REF!</definedName>
    <definedName name="_A" localSheetId="20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3">#REF!</definedName>
    <definedName name="_A" localSheetId="5">#REF!</definedName>
    <definedName name="_A">#REF!</definedName>
    <definedName name="_xlnm._FilterDatabase" localSheetId="9" hidden="1">Ceny_TYG_żywiec!$I$5:$N$5</definedName>
    <definedName name="_xlnm._FilterDatabase" localSheetId="21" hidden="1">'Handel_I-X_2019'!#REF!</definedName>
    <definedName name="_xlnm._FilterDatabase" localSheetId="13" hidden="1">'prosieta_targi '!$B$4:$F$4</definedName>
    <definedName name="_xlnm._FilterDatabase" localSheetId="10" hidden="1">Sprzedaż_Półtusz_tyg!$B$7:$E$48</definedName>
    <definedName name="_Toc93480291" localSheetId="11">Sprzed_elementy_przetw_tyg!$B$47</definedName>
    <definedName name="_Toc93480292" localSheetId="11">Sprzed_elementy_przetw_tyg!$B$48</definedName>
    <definedName name="_Toc93480293" localSheetId="11">Sprzed_elementy_przetw_tyg!$B$52</definedName>
    <definedName name="AllPerc" localSheetId="17">#REF!,#REF!</definedName>
    <definedName name="AllPerc" localSheetId="18">#REF!,#REF!</definedName>
    <definedName name="AllPerc" localSheetId="15">#REF!,#REF!</definedName>
    <definedName name="AllPerc" localSheetId="27">#REF!,#REF!</definedName>
    <definedName name="AllPerc" localSheetId="16">#REF!,#REF!</definedName>
    <definedName name="AllPerc" localSheetId="22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10">#REF!,#REF!</definedName>
    <definedName name="AllPerc">#REF!,#REF!</definedName>
    <definedName name="BothPerc" localSheetId="17">#REF!</definedName>
    <definedName name="BothPerc" localSheetId="18">#REF!</definedName>
    <definedName name="BothPerc" localSheetId="15">#REF!</definedName>
    <definedName name="BothPerc" localSheetId="27">#REF!</definedName>
    <definedName name="BothPerc" localSheetId="16">#REF!</definedName>
    <definedName name="BothPerc" localSheetId="22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10">#REF!</definedName>
    <definedName name="BothPerc">#REF!</definedName>
    <definedName name="ColPre" localSheetId="17">#REF!</definedName>
    <definedName name="ColPre" localSheetId="15">#REF!</definedName>
    <definedName name="ColPre" localSheetId="27">#REF!</definedName>
    <definedName name="ColPre" localSheetId="22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7">#REF!</definedName>
    <definedName name="CurShe" localSheetId="15">#REF!</definedName>
    <definedName name="CurShe" localSheetId="27">#REF!</definedName>
    <definedName name="CurShe" localSheetId="22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7">#REF!</definedName>
    <definedName name="FirstPerc" localSheetId="15">#REF!</definedName>
    <definedName name="FirstPerc" localSheetId="27">#REF!</definedName>
    <definedName name="FirstPerc" localSheetId="22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7">#REF!</definedName>
    <definedName name="gg" localSheetId="15">#REF!</definedName>
    <definedName name="gg" localSheetId="22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7">#REF!</definedName>
    <definedName name="jose" localSheetId="15">#REF!</definedName>
    <definedName name="jose" localSheetId="27">#REF!</definedName>
    <definedName name="jose" localSheetId="22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7">#REF!</definedName>
    <definedName name="Last5" localSheetId="15">#REF!</definedName>
    <definedName name="Last5" localSheetId="27">#REF!</definedName>
    <definedName name="Last5" localSheetId="22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5">'[1]Amis Exchange rate'!$D$2</definedName>
    <definedName name="MaxDate">'[2]Amis Exchange rate'!$D$2</definedName>
    <definedName name="MonPre" localSheetId="17">#REF!</definedName>
    <definedName name="MonPre" localSheetId="18">#REF!</definedName>
    <definedName name="MonPre" localSheetId="15">#REF!</definedName>
    <definedName name="MonPre" localSheetId="27">#REF!</definedName>
    <definedName name="MonPre" localSheetId="16">#REF!</definedName>
    <definedName name="MonPre" localSheetId="22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10">#REF!</definedName>
    <definedName name="MonPre">#REF!</definedName>
    <definedName name="NumPri" localSheetId="17">#REF!</definedName>
    <definedName name="NumPri" localSheetId="15">#REF!</definedName>
    <definedName name="NumPri" localSheetId="27">#REF!</definedName>
    <definedName name="NumPri" localSheetId="22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zakupu_ZSRIR'!$A$1:$P$22</definedName>
    <definedName name="_xlnm.Print_Area" localSheetId="17">#REF!</definedName>
    <definedName name="_xlnm.Print_Area" localSheetId="18">#REF!</definedName>
    <definedName name="_xlnm.Print_Area" localSheetId="15">#REF!</definedName>
    <definedName name="_xlnm.Print_Area" localSheetId="25">#REF!</definedName>
    <definedName name="_xlnm.Print_Area" localSheetId="27">Ceny_roczneUE_2015_1995!$A$1:$AD$72</definedName>
    <definedName name="_xlnm.Print_Area" localSheetId="29">#REF!</definedName>
    <definedName name="_xlnm.Print_Area" localSheetId="4">#REF!</definedName>
    <definedName name="_xlnm.Print_Area" localSheetId="22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2">prosieta_Polska_tyg!$A$1:$AA$24</definedName>
    <definedName name="_xlnm.Print_Area" localSheetId="14">prosieta_wojew!$A$1:$H$50</definedName>
    <definedName name="_xlnm.Print_Area" localSheetId="2">#REF!</definedName>
    <definedName name="_xlnm.Print_Area" localSheetId="3">#REF!</definedName>
    <definedName name="_xlnm.Print_Area" localSheetId="5">#REF!</definedName>
    <definedName name="_xlnm.Print_Area" localSheetId="7">SKUP_SEUROP_tyg!$A$1:$K$60</definedName>
    <definedName name="_xlnm.Print_Area" localSheetId="10">#REF!</definedName>
    <definedName name="_xlnm.Print_Area" localSheetId="23">UBOJE_wgGUS!$W$1:$AU$48</definedName>
    <definedName name="_xlnm.Print_Area">#REF!</definedName>
    <definedName name="ppp" localSheetId="17">#REF!</definedName>
    <definedName name="ppp" localSheetId="15">#REF!</definedName>
    <definedName name="ppp" localSheetId="22">#REF!</definedName>
    <definedName name="ppp" localSheetId="20">#REF!</definedName>
    <definedName name="ppp" localSheetId="0">#REF!</definedName>
    <definedName name="ppp" localSheetId="1">#REF!</definedName>
    <definedName name="ppp" localSheetId="10">#REF!</definedName>
    <definedName name="ppp">#REF!</definedName>
    <definedName name="Prosieta" localSheetId="28">#REF!</definedName>
    <definedName name="Prosieta" localSheetId="17">#REF!</definedName>
    <definedName name="Prosieta" localSheetId="15">#REF!</definedName>
    <definedName name="Prosieta" localSheetId="4">#REF!</definedName>
    <definedName name="Prosieta" localSheetId="22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3">#REF!</definedName>
    <definedName name="Prosieta" localSheetId="5">#REF!</definedName>
    <definedName name="Prosieta">#REF!</definedName>
    <definedName name="recap" localSheetId="28">#REF!</definedName>
    <definedName name="recap" localSheetId="15">#REF!</definedName>
    <definedName name="recap" localSheetId="9">#REF!</definedName>
    <definedName name="recap" localSheetId="4">#REF!</definedName>
    <definedName name="recap" localSheetId="22">#REF!</definedName>
    <definedName name="recap" localSheetId="19">#REF!</definedName>
    <definedName name="recap" localSheetId="20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3">#REF!</definedName>
    <definedName name="recap" localSheetId="5">#REF!</definedName>
    <definedName name="recap">#REF!</definedName>
    <definedName name="SecondPerc" localSheetId="17">#REF!</definedName>
    <definedName name="SecondPerc" localSheetId="15">#REF!</definedName>
    <definedName name="SecondPerc" localSheetId="27">#REF!</definedName>
    <definedName name="SecondPerc" localSheetId="22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7">#REF!</definedName>
    <definedName name="TodDat" localSheetId="15">#REF!</definedName>
    <definedName name="TodDat" localSheetId="27">#REF!</definedName>
    <definedName name="TodDat" localSheetId="22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7">#REF!</definedName>
    <definedName name="WeeNum" localSheetId="15">#REF!</definedName>
    <definedName name="WeeNum" localSheetId="27">#REF!</definedName>
    <definedName name="WeeNum" localSheetId="22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7">#REF!</definedName>
    <definedName name="zywiec" localSheetId="15">#REF!</definedName>
    <definedName name="zywiec" localSheetId="4">#REF!</definedName>
    <definedName name="zywiec" localSheetId="22">#REF!</definedName>
    <definedName name="zywiec" localSheetId="19">#REF!</definedName>
    <definedName name="zywiec" localSheetId="20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3">#REF!</definedName>
    <definedName name="zywiec" localSheetId="5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801" l="1"/>
  <c r="O10" i="10801"/>
  <c r="O9" i="10801"/>
  <c r="O8" i="10801"/>
  <c r="O7" i="10801"/>
  <c r="E77" i="10800" l="1"/>
  <c r="D77" i="10800"/>
  <c r="E76" i="10800"/>
  <c r="D76" i="10800"/>
  <c r="E75" i="10800"/>
  <c r="D75" i="10800"/>
  <c r="E74" i="10800"/>
  <c r="D74" i="10800"/>
  <c r="E73" i="10800"/>
  <c r="D73" i="10800"/>
  <c r="E72" i="10800"/>
  <c r="D72" i="10800"/>
  <c r="E71" i="10800"/>
  <c r="D71" i="10800"/>
  <c r="E70" i="10800"/>
  <c r="D70" i="10800"/>
  <c r="E69" i="10800"/>
  <c r="D69" i="10800"/>
  <c r="E68" i="10800"/>
  <c r="D68" i="10800"/>
  <c r="E67" i="10800"/>
  <c r="D67" i="10800"/>
  <c r="E66" i="10800"/>
  <c r="D66" i="10800"/>
  <c r="E65" i="10800"/>
  <c r="D65" i="10800"/>
  <c r="E64" i="10800"/>
  <c r="D64" i="10800"/>
  <c r="E63" i="10800"/>
  <c r="D63" i="10800"/>
  <c r="E62" i="10800"/>
  <c r="D62" i="10800"/>
  <c r="E61" i="10800"/>
  <c r="D61" i="10800"/>
  <c r="E60" i="10800"/>
  <c r="D60" i="10800"/>
  <c r="E59" i="10800"/>
  <c r="D59" i="10800"/>
  <c r="E58" i="10800"/>
  <c r="D58" i="10800"/>
  <c r="E57" i="10800"/>
  <c r="D57" i="10800"/>
  <c r="E56" i="10800"/>
  <c r="D56" i="10800"/>
  <c r="E55" i="10800"/>
  <c r="D55" i="10800"/>
  <c r="E54" i="10800"/>
  <c r="D54" i="10800"/>
  <c r="E53" i="10800"/>
  <c r="D53" i="10800"/>
  <c r="E52" i="10800"/>
  <c r="D52" i="10800"/>
  <c r="E51" i="10800"/>
  <c r="D51" i="10800"/>
  <c r="W42" i="10799" l="1"/>
  <c r="D44" i="10798" l="1"/>
  <c r="C44" i="10798"/>
  <c r="D31" i="10798"/>
  <c r="C31" i="10798"/>
  <c r="D22" i="10798"/>
  <c r="C22" i="10798"/>
  <c r="C19" i="10798" l="1"/>
  <c r="D18" i="10798"/>
  <c r="D19" i="10798"/>
  <c r="C18" i="10798"/>
  <c r="N11" i="10797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E37" i="10529" l="1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<sst xmlns="http://schemas.openxmlformats.org/spreadsheetml/2006/main" count="3940" uniqueCount="601">
  <si>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</si>
  <si>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</si>
  <si>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</si>
  <si>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</si>
  <si>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</si>
  <si>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</si>
  <si>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</si>
  <si>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</si>
  <si>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</si>
  <si>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</si>
  <si>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</si>
  <si>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</si>
  <si>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</si>
  <si>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</si>
  <si>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</si>
  <si>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</si>
  <si>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</si>
  <si>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</si>
  <si>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</si>
  <si>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</si>
  <si>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</si>
  <si>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</si>
  <si>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</si>
  <si>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</si>
  <si>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</si>
  <si>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</si>
  <si>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</si>
  <si>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</si>
  <si>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</si>
  <si>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</si>
  <si>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</si>
  <si>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</si>
  <si>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</si>
  <si>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</si>
  <si>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</si>
  <si>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</si>
  <si>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</si>
  <si>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</si>
  <si>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</si>
  <si>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</si>
  <si>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</si>
  <si>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</si>
  <si>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</si>
  <si>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</si>
  <si>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</si>
  <si>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</si>
  <si>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</si>
  <si>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</si>
  <si>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</si>
  <si>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</si>
  <si>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</si>
  <si>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</si>
  <si>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</si>
  <si>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</si>
  <si>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</si>
  <si>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</si>
  <si>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</si>
  <si>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</si>
  <si>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</si>
  <si>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</si>
  <si>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</si>
  <si>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</si>
  <si>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</si>
  <si>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</si>
  <si>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</si>
  <si>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</si>
  <si>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</si>
  <si>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</si>
  <si>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</si>
  <si>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</si>
  <si>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</si>
  <si>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</si>
  <si>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</si>
  <si>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</si>
  <si>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</si>
  <si>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</si>
  <si>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</si>
  <si>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</si>
  <si>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</si>
  <si>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</si>
  <si>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</si>
  <si>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</si>
  <si>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</si>
  <si>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</si>
  <si>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</si>
  <si>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</si>
  <si>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</si>
  <si>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</si>
  <si>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</si>
  <si>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</si>
  <si>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</si>
  <si>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</si>
  <si>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</si>
  <si>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</si>
  <si>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</si>
  <si>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</si>
  <si>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</si>
  <si>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</si>
  <si>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</si>
  <si>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</si>
  <si>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</si>
  <si>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</si>
  <si>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</si>
  <si>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</si>
  <si>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</si>
  <si>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</si>
  <si>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</si>
  <si>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</si>
  <si>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</si>
  <si>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</si>
  <si>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</si>
  <si>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</si>
  <si>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</si>
  <si>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</si>
  <si>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</si>
  <si>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</si>
  <si>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</si>
  <si>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</si>
  <si>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</si>
  <si>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</si>
  <si>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</si>
  <si>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</si>
  <si>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</si>
  <si>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</si>
  <si>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</si>
  <si>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</si>
  <si>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</si>
  <si>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</si>
  <si>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</si>
  <si>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</si>
  <si>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</si>
  <si>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</si>
  <si>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</si>
  <si>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</si>
  <si>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</si>
  <si>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</si>
  <si>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</si>
  <si>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</si>
  <si>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</si>
  <si>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</si>
  <si>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</si>
  <si>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</si>
  <si>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</si>
  <si>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</si>
  <si>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</si>
  <si>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</si>
  <si>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</si>
  <si>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</si>
  <si>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</si>
  <si>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</si>
  <si>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</si>
  <si>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</si>
  <si>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</si>
  <si>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</si>
  <si>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</si>
  <si>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</si>
  <si>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</si>
  <si>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</si>
  <si>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</si>
  <si>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</si>
  <si>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</si>
  <si>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</si>
  <si>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</si>
  <si>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</si>
  <si>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</si>
  <si>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</si>
  <si>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</si>
  <si>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</si>
  <si>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</si>
  <si>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</si>
  <si>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</si>
  <si>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</si>
  <si>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</si>
  <si>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</si>
  <si>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</si>
  <si>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</si>
  <si>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</si>
  <si>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</si>
  <si>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</si>
  <si>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</si>
  <si>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</si>
  <si>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</si>
  <si>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</si>
  <si>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</si>
  <si>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</si>
  <si>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</si>
  <si>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</si>
  <si>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</si>
  <si>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</si>
  <si>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</si>
  <si>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</si>
  <si>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</si>
  <si>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</si>
  <si>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</si>
  <si>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</si>
  <si>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</si>
  <si>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</si>
  <si>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</si>
  <si>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</si>
  <si>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</si>
  <si>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</si>
  <si>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</si>
  <si>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</si>
  <si>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</si>
  <si>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</si>
  <si>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</si>
  <si>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</si>
  <si>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</si>
  <si>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</si>
  <si>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</si>
  <si>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</si>
  <si>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</si>
  <si>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</si>
  <si>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</si>
  <si>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</si>
  <si>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</si>
  <si>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</si>
  <si>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</si>
  <si>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</si>
  <si>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</si>
  <si>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</si>
  <si>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</si>
  <si>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</si>
  <si>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</si>
  <si>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</si>
  <si>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</si>
  <si>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</si>
  <si>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</si>
  <si>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</si>
  <si>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</si>
  <si>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</si>
  <si>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</si>
  <si>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</si>
  <si>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</si>
  <si>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</si>
  <si>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</si>
  <si>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</si>
  <si>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</si>
  <si>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</si>
  <si>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</si>
  <si>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</si>
  <si>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</si>
  <si>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</si>
  <si>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</si>
  <si>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</si>
  <si>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</si>
  <si>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</si>
  <si>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</si>
  <si>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</si>
  <si>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</si>
  <si>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</si>
  <si>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</si>
  <si>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</si>
  <si>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</si>
  <si>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</si>
  <si>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</si>
  <si>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</si>
  <si>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</si>
  <si>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</si>
  <si>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</si>
  <si>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</si>
  <si>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</si>
  <si>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</si>
  <si>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</si>
  <si>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</si>
  <si>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</si>
  <si>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</si>
  <si>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</si>
  <si>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</si>
  <si>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</si>
  <si>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</si>
  <si>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</si>
  <si>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</si>
  <si>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</si>
  <si>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</si>
  <si>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</si>
  <si>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</si>
  <si>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</si>
  <si>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</si>
  <si>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</si>
  <si>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</si>
  <si>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</si>
  <si>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</si>
  <si>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</si>
  <si>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</si>
  <si>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</si>
  <si>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</si>
  <si>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</si>
  <si>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</si>
  <si>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</si>
  <si>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</si>
  <si>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</si>
  <si>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</si>
  <si>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</si>
  <si>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</si>
  <si>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</si>
  <si>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</si>
  <si>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</si>
  <si>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</si>
  <si>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</si>
  <si>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</si>
  <si>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</si>
  <si>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</si>
  <si>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</si>
  <si>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</si>
  <si>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</si>
  <si>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</si>
  <si>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</si>
  <si>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</si>
  <si>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</si>
  <si>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</si>
  <si>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</si>
  <si>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</si>
  <si>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</si>
  <si>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</si>
  <si>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</si>
  <si>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</si>
  <si>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</si>
  <si>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</si>
  <si>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</si>
  <si>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</si>
  <si>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</si>
  <si>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</si>
  <si>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</si>
  <si>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</si>
  <si>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</si>
  <si>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</si>
  <si>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</si>
  <si>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</si>
  <si>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</si>
  <si>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</si>
  <si>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</si>
  <si>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</si>
  <si>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</si>
  <si>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</si>
  <si>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</si>
  <si>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</si>
  <si>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</si>
  <si>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</si>
  <si>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</si>
  <si>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</si>
  <si>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</si>
  <si>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</si>
  <si>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</si>
  <si>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</si>
  <si>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</si>
  <si>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</si>
  <si>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</si>
  <si>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</si>
  <si>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</si>
  <si>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</si>
  <si>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</si>
  <si>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</si>
  <si>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</si>
  <si>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</si>
  <si>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</si>
  <si>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</si>
  <si>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</si>
  <si>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</si>
  <si>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</si>
  <si>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</si>
  <si>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</si>
  <si>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</si>
  <si>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</si>
  <si>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</si>
  <si>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</si>
  <si>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</si>
  <si>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</si>
  <si>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</si>
  <si>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</si>
  <si>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</si>
  <si>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</si>
  <si>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</si>
  <si>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</si>
  <si>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</si>
  <si>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</si>
  <si>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</si>
  <si>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</si>
  <si>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</si>
  <si>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</si>
  <si>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</si>
  <si>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</si>
  <si>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</si>
  <si>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</si>
  <si>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</si>
  <si>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</si>
  <si>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</si>
  <si>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</si>
  <si>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</si>
  <si>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</si>
  <si>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</si>
  <si>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</si>
  <si>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</si>
  <si>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</si>
  <si>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</si>
  <si>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</si>
  <si>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</si>
  <si>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</si>
  <si>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</si>
  <si>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</si>
  <si>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</si>
  <si>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</si>
  <si>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</si>
  <si>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</si>
  <si>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</si>
  <si>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</si>
  <si>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</si>
  <si>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</si>
  <si>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</si>
  <si>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</si>
  <si>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</si>
  <si>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</si>
  <si>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</si>
  <si>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</si>
  <si>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</si>
  <si>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</si>
  <si>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</si>
  <si>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</si>
  <si>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</si>
  <si>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</si>
  <si>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</si>
  <si>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</si>
  <si>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</si>
  <si>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</si>
  <si>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</si>
  <si>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</si>
  <si>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</si>
  <si>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</si>
  <si>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</si>
  <si>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</si>
  <si>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</si>
  <si>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</si>
  <si>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</si>
  <si>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</si>
  <si>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</si>
  <si>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</si>
  <si>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</si>
  <si>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</si>
  <si>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</si>
  <si>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</si>
  <si>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</si>
  <si>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</si>
  <si>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</si>
  <si>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</si>
  <si>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</si>
  <si>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</si>
  <si>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</si>
  <si>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</si>
  <si>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</si>
  <si>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</si>
  <si>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</si>
  <si>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</si>
  <si>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</si>
  <si>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</si>
  <si>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</si>
  <si>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</si>
  <si>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</si>
  <si>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</si>
  <si>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</si>
  <si>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</si>
  <si>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</si>
  <si>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</si>
  <si>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</si>
  <si>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</si>
  <si>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</si>
  <si>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</si>
  <si>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</si>
  <si>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</si>
  <si>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</si>
  <si>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</si>
  <si>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</si>
  <si>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</si>
  <si>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</si>
  <si>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</si>
  <si>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</si>
  <si>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</si>
  <si>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</si>
  <si>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</si>
  <si>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</si>
  <si>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</si>
  <si>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</si>
  <si>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</si>
  <si>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</si>
  <si>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</si>
  <si>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</si>
  <si>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</si>
  <si>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</si>
  <si>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</si>
  <si>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</si>
  <si>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</si>
  <si>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</si>
  <si>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</si>
  <si>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</si>
  <si>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</si>
  <si>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</si>
  <si>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</si>
  <si>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</si>
  <si>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</si>
  <si>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</si>
  <si>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</si>
  <si>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</si>
  <si>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</si>
  <si>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</si>
  <si>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</si>
  <si>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</si>
  <si>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</si>
  <si>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</si>
  <si>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</si>
  <si>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</si>
  <si>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</si>
  <si>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</si>
  <si>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</si>
  <si>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</si>
  <si>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</si>
  <si>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</si>
  <si>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</si>
  <si>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</si>
  <si>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</si>
  <si>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</si>
  <si>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</si>
  <si>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</si>
  <si>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</si>
  <si>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</si>
  <si>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</si>
  <si>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</si>
  <si>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</si>
  <si>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</si>
  <si>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</si>
  <si>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</si>
  <si>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</si>
  <si>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</si>
  <si>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</si>
  <si>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</si>
  <si>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</si>
  <si>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</si>
  <si>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</si>
  <si>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</si>
  <si>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</si>
  <si>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</si>
  <si>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</si>
  <si>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</si>
  <si>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</si>
  <si>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</si>
  <si>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</si>
  <si>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</si>
  <si>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</si>
  <si>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</si>
  <si>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</si>
  <si>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30.09.2019-03.11.2019</t>
  </si>
  <si>
    <t>X 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</si>
  <si>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</si>
  <si>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</si>
  <si>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</si>
  <si>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</si>
  <si>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</si>
  <si>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</si>
  <si>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</si>
  <si>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</si>
  <si>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</si>
  <si>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</si>
  <si>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</si>
  <si>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</si>
  <si>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</si>
  <si>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</si>
  <si>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</si>
  <si>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</si>
  <si>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</si>
  <si>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r>
      <t>Handel zagraniczny towarami z rynku wieprzowiny w okresie I-X 2019.  (dane wstępne)</t>
    </r>
    <r>
      <rPr>
        <b/>
        <u/>
        <sz val="12"/>
        <rFont val="Arial CE"/>
        <charset val="238"/>
      </rPr>
      <t/>
    </r>
  </si>
  <si>
    <t>I-X 2019 Rok</t>
  </si>
  <si>
    <t>I-X 2018 Rok</t>
  </si>
  <si>
    <t>Handel zagraniczny towarami z rynku wieprzowiny w okresie I-X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</si>
  <si>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</si>
  <si>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</si>
  <si>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t>I-X 2018 r.*</t>
  </si>
  <si>
    <t>I-X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</si>
  <si>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</si>
  <si>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</si>
  <si>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t>Roczna</t>
  </si>
  <si>
    <t>Kłobuck</t>
  </si>
  <si>
    <t>Mstów</t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</si>
  <si>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</si>
  <si>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</si>
  <si>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</si>
  <si>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</si>
  <si>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</si>
  <si>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t>NR 1/2020</t>
  </si>
  <si>
    <t>9 stycznia 2020r.</t>
  </si>
  <si>
    <t xml:space="preserve"> 30.12.2019 - 05.01.2020r.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</si>
  <si>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178 196 sztuk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</si>
  <si>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</si>
  <si>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</si>
  <si>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</si>
  <si>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</si>
  <si>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</si>
  <si>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2020-01-05</t>
  </si>
  <si>
    <t>2019-12-29</t>
  </si>
  <si>
    <t>2019-01-06</t>
  </si>
  <si>
    <t xml:space="preserve"> 2020-01-05</t>
  </si>
  <si>
    <t xml:space="preserve"> 2019-12-29</t>
  </si>
  <si>
    <t>Roczna zmiana ceny</t>
  </si>
  <si>
    <t xml:space="preserve"> 2019-01-06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</si>
</sst>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79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</cellStyleXfs>
  <cellXfs count="1798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0" fontId="205" fillId="0" borderId="0" xfId="301" applyFont="1"/>
    <xf numFmtId="0" fontId="19" fillId="0" borderId="0" xfId="301" applyFon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1" fillId="0" borderId="0" xfId="453" applyNumberFormat="1" applyFont="1" applyFill="1" applyBorder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2" fillId="0" borderId="0" xfId="301" applyFont="1" applyBorder="1"/>
    <xf numFmtId="164" fontId="112" fillId="0" borderId="0" xfId="301" applyNumberFormat="1" applyFont="1" applyBorder="1" applyAlignment="1">
      <alignment horizontal="center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5" fontId="52" fillId="0" borderId="30" xfId="154" applyNumberFormat="1" applyFont="1" applyBorder="1"/>
    <xf numFmtId="3" fontId="270" fillId="0" borderId="65" xfId="154" applyNumberFormat="1" applyFont="1" applyBorder="1"/>
    <xf numFmtId="3" fontId="270" fillId="0" borderId="70" xfId="154" applyNumberFormat="1" applyFont="1" applyBorder="1"/>
    <xf numFmtId="165" fontId="270" fillId="0" borderId="66" xfId="154" applyNumberFormat="1" applyFont="1" applyBorder="1"/>
    <xf numFmtId="183" fontId="47" fillId="79" borderId="27" xfId="453" applyNumberFormat="1" applyFont="1" applyFill="1" applyBorder="1" applyAlignment="1" applyProtection="1">
      <alignment horizontal="center" vertical="center" wrapText="1"/>
      <protection locked="0"/>
    </xf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237" fillId="58" borderId="39" xfId="453" applyFont="1" applyFill="1" applyBorder="1" applyProtection="1">
      <protection locked="0"/>
    </xf>
    <xf numFmtId="184" fontId="239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183" fontId="47" fillId="79" borderId="80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41" xfId="210" applyNumberFormat="1" applyFont="1" applyFill="1" applyBorder="1" applyAlignment="1" applyProtection="1">
      <alignment horizontal="center" vertical="center" wrapText="1"/>
      <protection locked="0"/>
    </xf>
    <xf numFmtId="4" fontId="272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45" fillId="0" borderId="0" xfId="451" applyFont="1" applyBorder="1"/>
    <xf numFmtId="3" fontId="45" fillId="0" borderId="0" xfId="0" applyNumberFormat="1" applyFont="1" applyFill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2" fillId="0" borderId="111" xfId="0" applyFont="1" applyBorder="1"/>
    <xf numFmtId="0" fontId="222" fillId="0" borderId="72" xfId="0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7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Bułgaria</c:v>
              </c:pt>
              <c:pt idx="2">
                <c:v>Cypr</c:v>
              </c:pt>
              <c:pt idx="3">
                <c:v>Rumunia</c:v>
              </c:pt>
              <c:pt idx="4">
                <c:v>Słowenia</c:v>
              </c:pt>
              <c:pt idx="5">
                <c:v>Niemcy</c:v>
              </c:pt>
              <c:pt idx="6">
                <c:v>Dania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Portugalia</c:v>
              </c:pt>
              <c:pt idx="11">
                <c:v>Średnio w UE</c:v>
              </c:pt>
              <c:pt idx="12">
                <c:v>Łotwa</c:v>
              </c:pt>
              <c:pt idx="13">
                <c:v>Chorwacja</c:v>
              </c:pt>
              <c:pt idx="14">
                <c:v>Irlandia</c:v>
              </c:pt>
              <c:pt idx="15">
                <c:v>Wlk. Brytania</c:v>
              </c:pt>
              <c:pt idx="16">
                <c:v>Czechy</c:v>
              </c:pt>
              <c:pt idx="17">
                <c:v>Litwa</c:v>
              </c:pt>
              <c:pt idx="18">
                <c:v>Francja</c:v>
              </c:pt>
              <c:pt idx="19">
                <c:v>Polska</c:v>
              </c:pt>
              <c:pt idx="20">
                <c:v>Holandia</c:v>
              </c:pt>
              <c:pt idx="21">
                <c:v>Hiszpania</c:v>
              </c:pt>
              <c:pt idx="22">
                <c:v>Szwecja</c:v>
              </c:pt>
              <c:pt idx="23">
                <c:v>Estonia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210.57</c:v>
              </c:pt>
              <c:pt idx="1">
                <c:v>202.93</c:v>
              </c:pt>
              <c:pt idx="2">
                <c:v>201</c:v>
              </c:pt>
              <c:pt idx="3">
                <c:v>199.32</c:v>
              </c:pt>
              <c:pt idx="4">
                <c:v>197.33</c:v>
              </c:pt>
              <c:pt idx="5">
                <c:v>194.79</c:v>
              </c:pt>
              <c:pt idx="6">
                <c:v>194.69</c:v>
              </c:pt>
              <c:pt idx="7">
                <c:v>194.47</c:v>
              </c:pt>
              <c:pt idx="8">
                <c:v>194.18</c:v>
              </c:pt>
              <c:pt idx="9">
                <c:v>192.5</c:v>
              </c:pt>
              <c:pt idx="10">
                <c:v>192.3</c:v>
              </c:pt>
              <c:pt idx="11">
                <c:v>186.41</c:v>
              </c:pt>
              <c:pt idx="12">
                <c:v>186.39</c:v>
              </c:pt>
              <c:pt idx="13">
                <c:v>186.33</c:v>
              </c:pt>
              <c:pt idx="14">
                <c:v>186</c:v>
              </c:pt>
              <c:pt idx="15">
                <c:v>183.9</c:v>
              </c:pt>
              <c:pt idx="16">
                <c:v>183.22</c:v>
              </c:pt>
              <c:pt idx="17">
                <c:v>180.37</c:v>
              </c:pt>
              <c:pt idx="18">
                <c:v>180.3</c:v>
              </c:pt>
              <c:pt idx="19">
                <c:v>179.79</c:v>
              </c:pt>
              <c:pt idx="20">
                <c:v>179.76</c:v>
              </c:pt>
              <c:pt idx="21">
                <c:v>178.35</c:v>
              </c:pt>
              <c:pt idx="22">
                <c:v>174.45</c:v>
              </c:pt>
              <c:pt idx="23">
                <c:v>171.4</c:v>
              </c:pt>
              <c:pt idx="24">
                <c:v>165.79</c:v>
              </c:pt>
              <c:pt idx="25">
                <c:v>158.62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46560"/>
        <c:axId val="101761024"/>
      </c:barChart>
      <c:catAx>
        <c:axId val="10174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7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6102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746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 2019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52111.383999999998</c:v>
              </c:pt>
              <c:pt idx="1">
                <c:v>43984.898999999998</c:v>
              </c:pt>
              <c:pt idx="2">
                <c:v>46762.273000000001</c:v>
              </c:pt>
              <c:pt idx="3">
                <c:v>38103.315000000002</c:v>
              </c:pt>
              <c:pt idx="4">
                <c:v>36156.822</c:v>
              </c:pt>
              <c:pt idx="5">
                <c:v>32024.293000000001</c:v>
              </c:pt>
              <c:pt idx="6">
                <c:v>32678.456999999999</c:v>
              </c:pt>
              <c:pt idx="7">
                <c:v>30531.661</c:v>
              </c:pt>
              <c:pt idx="8">
                <c:v>32994.616000000002</c:v>
              </c:pt>
              <c:pt idx="9">
                <c:v>34220.968000000001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63200.082999999999</c:v>
              </c:pt>
              <c:pt idx="1">
                <c:v>57913.851000000002</c:v>
              </c:pt>
              <c:pt idx="2">
                <c:v>60320.131999999998</c:v>
              </c:pt>
              <c:pt idx="3">
                <c:v>62768.53</c:v>
              </c:pt>
              <c:pt idx="4">
                <c:v>56011.402000000002</c:v>
              </c:pt>
              <c:pt idx="5">
                <c:v>47495.249000000003</c:v>
              </c:pt>
              <c:pt idx="6">
                <c:v>58118.197999999997</c:v>
              </c:pt>
              <c:pt idx="7">
                <c:v>54420.648999999998</c:v>
              </c:pt>
              <c:pt idx="8">
                <c:v>50053.883000000002</c:v>
              </c:pt>
              <c:pt idx="9">
                <c:v>53547.864000000001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2288"/>
        <c:axId val="101853824"/>
      </c:barChart>
      <c:catAx>
        <c:axId val="1018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8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5382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85228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4992"/>
        <c:axId val="103875328"/>
      </c:lineChart>
      <c:catAx>
        <c:axId val="1024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875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387532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4849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26</xdr:col>
      <xdr:colOff>258538</xdr:colOff>
      <xdr:row>5</xdr:row>
      <xdr:rowOff>136073</xdr:rowOff>
    </xdr:from>
    <xdr:to>
      <xdr:col>42</xdr:col>
      <xdr:colOff>126967</xdr:colOff>
      <xdr:row>33</xdr:row>
      <xdr:rowOff>60362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12002" y="14831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15500" y="1053353"/>
    <xdr:ext cx="8830235" cy="549088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nieszka.Pater@minrol.gov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9"/>
      <c r="Y1" s="1679"/>
      <c r="Z1" s="1679"/>
      <c r="AA1" s="1679"/>
      <c r="AB1" s="1679"/>
      <c r="AC1" s="1679"/>
      <c r="AD1" s="1679"/>
      <c r="AE1" s="1679"/>
      <c r="AF1" s="1679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3" t="s">
        <v>478</v>
      </c>
      <c r="C3" s="1674"/>
      <c r="D3" s="1674"/>
      <c r="E3" s="1674"/>
      <c r="F3" s="1674"/>
      <c r="G3" s="1674"/>
      <c r="H3" s="1674"/>
      <c r="I3" s="1674"/>
      <c r="J3" s="1674"/>
      <c r="K3" s="1675"/>
      <c r="L3" s="1673">
        <v>2017</v>
      </c>
      <c r="M3" s="1674"/>
      <c r="N3" s="1675"/>
      <c r="O3" s="1673">
        <v>2016</v>
      </c>
      <c r="P3" s="1674"/>
      <c r="Q3" s="1675"/>
      <c r="R3" s="1673">
        <v>2015</v>
      </c>
      <c r="S3" s="1674"/>
      <c r="T3" s="1675"/>
      <c r="U3" s="1673">
        <v>2014</v>
      </c>
      <c r="V3" s="1674"/>
      <c r="W3" s="1675"/>
      <c r="X3" s="1673">
        <v>2013</v>
      </c>
      <c r="Y3" s="1674"/>
      <c r="Z3" s="1675"/>
      <c r="AA3" s="1673">
        <v>2012</v>
      </c>
      <c r="AB3" s="1674"/>
      <c r="AC3" s="1675"/>
      <c r="AD3" s="1673">
        <v>2011</v>
      </c>
      <c r="AE3" s="1674"/>
      <c r="AF3" s="1675"/>
      <c r="AG3" s="1673">
        <v>2010</v>
      </c>
      <c r="AH3" s="1674"/>
      <c r="AI3" s="1675"/>
      <c r="AJ3" s="1673">
        <v>2009</v>
      </c>
      <c r="AK3" s="1674"/>
      <c r="AL3" s="1675"/>
      <c r="AM3" s="628"/>
      <c r="AN3" s="629">
        <v>2008</v>
      </c>
      <c r="AO3" s="630"/>
      <c r="AP3" s="628"/>
      <c r="AQ3" s="629">
        <v>2007</v>
      </c>
      <c r="AR3" s="630"/>
      <c r="AS3" s="1680">
        <v>2006</v>
      </c>
      <c r="AT3" s="1681"/>
      <c r="AU3" s="1682"/>
      <c r="AV3" s="1680">
        <v>2005</v>
      </c>
      <c r="AW3" s="1681"/>
      <c r="AX3" s="1682"/>
      <c r="AY3" s="1201"/>
      <c r="AZ3" s="1683">
        <v>2004</v>
      </c>
      <c r="BA3" s="1684"/>
      <c r="BB3" s="1685"/>
      <c r="BC3" s="1676">
        <v>2003</v>
      </c>
      <c r="BD3" s="1677"/>
      <c r="BE3" s="1678"/>
    </row>
    <row r="4" spans="2:57" ht="24.75" customHeight="1">
      <c r="B4" s="81" t="s">
        <v>2</v>
      </c>
      <c r="C4" s="1659" t="s">
        <v>159</v>
      </c>
      <c r="D4" s="1660"/>
      <c r="E4" s="1660"/>
      <c r="F4" s="1660"/>
      <c r="G4" s="1661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62"/>
      <c r="D5" s="1663"/>
      <c r="E5" s="1663"/>
      <c r="F5" s="1663"/>
      <c r="G5" s="1664"/>
      <c r="H5" s="1017" t="s">
        <v>477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65" t="s">
        <v>11</v>
      </c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6"/>
      <c r="W7" s="1667"/>
      <c r="X7" s="1666"/>
      <c r="Y7" s="1666"/>
      <c r="Z7" s="1666"/>
      <c r="AA7" s="1666"/>
      <c r="AB7" s="1666"/>
      <c r="AC7" s="1666"/>
      <c r="AD7" s="1666"/>
      <c r="AE7" s="1666"/>
      <c r="AF7" s="1667"/>
      <c r="AG7" s="1666"/>
      <c r="AH7" s="1666"/>
      <c r="AI7" s="1667"/>
      <c r="AJ7" s="1666"/>
      <c r="AK7" s="1666"/>
      <c r="AL7" s="1666"/>
      <c r="AM7" s="1666"/>
      <c r="AN7" s="1666"/>
      <c r="AO7" s="1666"/>
      <c r="AP7" s="1666"/>
      <c r="AQ7" s="1666"/>
      <c r="AR7" s="1667"/>
      <c r="AS7" s="1666"/>
      <c r="AT7" s="1666"/>
      <c r="AU7" s="1666"/>
      <c r="AV7" s="1666"/>
      <c r="AW7" s="1666"/>
      <c r="AX7" s="1667"/>
      <c r="AY7" s="1666"/>
      <c r="AZ7" s="1666"/>
      <c r="BA7" s="1666"/>
      <c r="BB7" s="1666"/>
      <c r="BC7" s="1666"/>
      <c r="BD7" s="1666"/>
      <c r="BE7" s="1667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68" t="s">
        <v>46</v>
      </c>
      <c r="C15" s="1669"/>
      <c r="D15" s="1669"/>
      <c r="E15" s="1669"/>
      <c r="F15" s="1669"/>
      <c r="G15" s="1669"/>
      <c r="H15" s="1669"/>
      <c r="I15" s="1669"/>
      <c r="J15" s="1669"/>
      <c r="K15" s="1669"/>
      <c r="L15" s="1669"/>
      <c r="M15" s="1669"/>
      <c r="N15" s="1669"/>
      <c r="O15" s="1669"/>
      <c r="P15" s="1669"/>
      <c r="Q15" s="1669"/>
      <c r="R15" s="1669"/>
      <c r="S15" s="1669"/>
      <c r="T15" s="1669"/>
      <c r="U15" s="1669"/>
      <c r="V15" s="1669"/>
      <c r="W15" s="1670"/>
      <c r="X15" s="1669"/>
      <c r="Y15" s="1669"/>
      <c r="Z15" s="1669"/>
      <c r="AA15" s="1669"/>
      <c r="AB15" s="1669"/>
      <c r="AC15" s="1669"/>
      <c r="AD15" s="1669"/>
      <c r="AE15" s="1669"/>
      <c r="AF15" s="1670"/>
      <c r="AG15" s="1669"/>
      <c r="AH15" s="1669"/>
      <c r="AI15" s="1670"/>
      <c r="AJ15" s="1669"/>
      <c r="AK15" s="1669"/>
      <c r="AL15" s="1669"/>
      <c r="AM15" s="1669"/>
      <c r="AN15" s="1669"/>
      <c r="AO15" s="1669"/>
      <c r="AP15" s="1669"/>
      <c r="AQ15" s="1669"/>
      <c r="AR15" s="1670"/>
      <c r="AS15" s="1669"/>
      <c r="AT15" s="1669"/>
      <c r="AU15" s="1669"/>
      <c r="AV15" s="1669"/>
      <c r="AW15" s="1669"/>
      <c r="AX15" s="1670"/>
      <c r="AY15" s="1669"/>
      <c r="AZ15" s="1669"/>
      <c r="BA15" s="1669"/>
      <c r="BB15" s="1669"/>
      <c r="BC15" s="1669"/>
      <c r="BD15" s="1669"/>
      <c r="BE15" s="1670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68" t="s">
        <v>47</v>
      </c>
      <c r="C23" s="1669"/>
      <c r="D23" s="1669"/>
      <c r="E23" s="1669"/>
      <c r="F23" s="1669"/>
      <c r="G23" s="1669"/>
      <c r="H23" s="1669"/>
      <c r="I23" s="1669"/>
      <c r="J23" s="1669"/>
      <c r="K23" s="1669"/>
      <c r="L23" s="1669"/>
      <c r="M23" s="1669"/>
      <c r="N23" s="1669"/>
      <c r="O23" s="1669"/>
      <c r="P23" s="1669"/>
      <c r="Q23" s="1669"/>
      <c r="R23" s="1669"/>
      <c r="S23" s="1669"/>
      <c r="T23" s="1669"/>
      <c r="U23" s="1669"/>
      <c r="V23" s="1669"/>
      <c r="W23" s="1670"/>
      <c r="X23" s="1669"/>
      <c r="Y23" s="1669"/>
      <c r="Z23" s="1669"/>
      <c r="AA23" s="1669"/>
      <c r="AB23" s="1669"/>
      <c r="AC23" s="1669"/>
      <c r="AD23" s="1669"/>
      <c r="AE23" s="1669"/>
      <c r="AF23" s="1670"/>
      <c r="AG23" s="1669"/>
      <c r="AH23" s="1669"/>
      <c r="AI23" s="1670"/>
      <c r="AJ23" s="1669"/>
      <c r="AK23" s="1669"/>
      <c r="AL23" s="1669"/>
      <c r="AM23" s="1669"/>
      <c r="AN23" s="1669"/>
      <c r="AO23" s="1669"/>
      <c r="AP23" s="1669"/>
      <c r="AQ23" s="1669"/>
      <c r="AR23" s="1670"/>
      <c r="AS23" s="1669"/>
      <c r="AT23" s="1669"/>
      <c r="AU23" s="1669"/>
      <c r="AV23" s="1669"/>
      <c r="AW23" s="1669"/>
      <c r="AX23" s="1670"/>
      <c r="AY23" s="1669"/>
      <c r="AZ23" s="1669"/>
      <c r="BA23" s="1669"/>
      <c r="BB23" s="1669"/>
      <c r="BC23" s="1669"/>
      <c r="BD23" s="1669"/>
      <c r="BE23" s="1670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68" t="s">
        <v>188</v>
      </c>
      <c r="C31" s="1669"/>
      <c r="D31" s="1669"/>
      <c r="E31" s="1669"/>
      <c r="F31" s="1669"/>
      <c r="G31" s="1669"/>
      <c r="H31" s="1671"/>
      <c r="I31" s="1671"/>
      <c r="J31" s="1671"/>
      <c r="K31" s="1671"/>
      <c r="L31" s="1671"/>
      <c r="M31" s="1671"/>
      <c r="N31" s="1671"/>
      <c r="O31" s="1671"/>
      <c r="P31" s="1671"/>
      <c r="Q31" s="1671"/>
      <c r="R31" s="1671"/>
      <c r="S31" s="1671"/>
      <c r="T31" s="1671"/>
      <c r="U31" s="1671"/>
      <c r="V31" s="1671"/>
      <c r="W31" s="1672"/>
      <c r="X31" s="1671"/>
      <c r="Y31" s="1671"/>
      <c r="Z31" s="1671"/>
      <c r="AA31" s="1671"/>
      <c r="AB31" s="1671"/>
      <c r="AC31" s="1671"/>
      <c r="AD31" s="1671"/>
      <c r="AE31" s="1671"/>
      <c r="AF31" s="1672"/>
      <c r="AG31" s="1671"/>
      <c r="AH31" s="1671"/>
      <c r="AI31" s="1672"/>
      <c r="AJ31" s="1671"/>
      <c r="AK31" s="1671"/>
      <c r="AL31" s="1671"/>
      <c r="AM31" s="1671"/>
      <c r="AN31" s="1671"/>
      <c r="AO31" s="1671"/>
      <c r="AP31" s="1671"/>
      <c r="AQ31" s="1671"/>
      <c r="AR31" s="1672"/>
      <c r="AS31" s="1671"/>
      <c r="AT31" s="1671"/>
      <c r="AU31" s="1671"/>
      <c r="AV31" s="1671"/>
      <c r="AW31" s="1671"/>
      <c r="AX31" s="1672"/>
      <c r="AY31" s="1671"/>
      <c r="AZ31" s="1671"/>
      <c r="BA31" s="1671"/>
      <c r="BB31" s="1671"/>
      <c r="BC31" s="1671"/>
      <c r="BD31" s="1671"/>
      <c r="BE31" s="1672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68" t="s">
        <v>48</v>
      </c>
      <c r="C39" s="1669"/>
      <c r="D39" s="1669"/>
      <c r="E39" s="1669"/>
      <c r="F39" s="1669"/>
      <c r="G39" s="1669"/>
      <c r="H39" s="1669"/>
      <c r="I39" s="1669"/>
      <c r="J39" s="1669"/>
      <c r="K39" s="1669"/>
      <c r="L39" s="1669"/>
      <c r="M39" s="1669"/>
      <c r="N39" s="1669"/>
      <c r="O39" s="1669"/>
      <c r="P39" s="1669"/>
      <c r="Q39" s="1669"/>
      <c r="R39" s="1669"/>
      <c r="S39" s="1669"/>
      <c r="T39" s="1669"/>
      <c r="U39" s="1669"/>
      <c r="V39" s="1669"/>
      <c r="W39" s="1670"/>
      <c r="X39" s="1669"/>
      <c r="Y39" s="1669"/>
      <c r="Z39" s="1669"/>
      <c r="AA39" s="1669"/>
      <c r="AB39" s="1669"/>
      <c r="AC39" s="1669"/>
      <c r="AD39" s="1669"/>
      <c r="AE39" s="1669"/>
      <c r="AF39" s="1670"/>
      <c r="AG39" s="1669"/>
      <c r="AH39" s="1669"/>
      <c r="AI39" s="1670"/>
      <c r="AJ39" s="1669"/>
      <c r="AK39" s="1669"/>
      <c r="AL39" s="1669"/>
      <c r="AM39" s="1669"/>
      <c r="AN39" s="1669"/>
      <c r="AO39" s="1669"/>
      <c r="AP39" s="1669"/>
      <c r="AQ39" s="1669"/>
      <c r="AR39" s="1670"/>
      <c r="AS39" s="1669"/>
      <c r="AT39" s="1669"/>
      <c r="AU39" s="1669"/>
      <c r="AV39" s="1669"/>
      <c r="AW39" s="1669"/>
      <c r="AX39" s="1670"/>
      <c r="AY39" s="1669"/>
      <c r="AZ39" s="1669"/>
      <c r="BA39" s="1669"/>
      <c r="BB39" s="1669"/>
      <c r="BC39" s="1669"/>
      <c r="BD39" s="1669"/>
      <c r="BE39" s="1670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R22" sqref="R22:R23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4" ht="18.75" customHeight="1">
      <c r="N1" s="228"/>
    </row>
    <row r="2" spans="1:14" ht="18.75" customHeight="1"/>
    <row r="3" spans="1:14" ht="18.75" customHeight="1">
      <c r="C3" s="228" t="s">
        <v>589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8.75" customHeight="1" thickBot="1"/>
    <row r="5" spans="1:14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4" ht="15" customHeight="1">
      <c r="A6" s="821"/>
      <c r="C6" s="999">
        <v>1</v>
      </c>
      <c r="D6" s="764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4">
      <c r="A7" s="821"/>
      <c r="C7" s="996">
        <v>2</v>
      </c>
      <c r="D7" s="996"/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4">
      <c r="A8" s="821"/>
      <c r="C8" s="996">
        <v>3</v>
      </c>
      <c r="D8" s="996"/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4">
      <c r="A9" s="821"/>
      <c r="C9" s="996">
        <v>4</v>
      </c>
      <c r="D9" s="996"/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4">
      <c r="A10" s="821"/>
      <c r="C10" s="996">
        <v>5</v>
      </c>
      <c r="D10" s="996"/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4">
      <c r="C11" s="996">
        <v>6</v>
      </c>
      <c r="D11" s="996"/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4">
      <c r="C12" s="996">
        <v>7</v>
      </c>
      <c r="D12" s="996"/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</row>
    <row r="13" spans="1:14">
      <c r="C13" s="996">
        <v>8</v>
      </c>
      <c r="D13" s="996"/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</row>
    <row r="14" spans="1:14">
      <c r="C14" s="996">
        <v>9</v>
      </c>
      <c r="D14" s="996"/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</row>
    <row r="15" spans="1:14">
      <c r="C15" s="996">
        <v>10</v>
      </c>
      <c r="D15" s="996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</row>
    <row r="16" spans="1:14">
      <c r="C16" s="996">
        <v>11</v>
      </c>
      <c r="D16" s="996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</row>
    <row r="17" spans="3:16">
      <c r="C17" s="996">
        <v>12</v>
      </c>
      <c r="D17" s="996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996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996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996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996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996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996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996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996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996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996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996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996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996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996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000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000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000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34"/>
      <c r="Q34" s="1534"/>
      <c r="R34" s="1534"/>
      <c r="S34" s="1534"/>
      <c r="T34" s="1534"/>
      <c r="U34" s="1534"/>
      <c r="V34" s="1534"/>
      <c r="W34" s="2"/>
    </row>
    <row r="35" spans="2:23">
      <c r="C35" s="1000">
        <v>30</v>
      </c>
      <c r="D35" s="1000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000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000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35"/>
      <c r="Q37" s="1535"/>
      <c r="R37" s="1535"/>
      <c r="S37" s="1535"/>
      <c r="T37" s="2"/>
      <c r="U37" s="2"/>
      <c r="V37" s="2"/>
      <c r="W37" s="2"/>
    </row>
    <row r="38" spans="2:23">
      <c r="B38" s="10"/>
      <c r="C38" s="1000">
        <v>33</v>
      </c>
      <c r="D38" s="1000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36"/>
      <c r="Q38" s="1536"/>
      <c r="R38" s="1536"/>
      <c r="S38" s="1536"/>
      <c r="T38" s="2"/>
      <c r="U38" s="2"/>
      <c r="V38" s="2"/>
      <c r="W38" s="2"/>
    </row>
    <row r="39" spans="2:23">
      <c r="B39" s="10"/>
      <c r="C39" s="1000">
        <v>34</v>
      </c>
      <c r="D39" s="1000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000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996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996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996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996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996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996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996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996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996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996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996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996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996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996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996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52"/>
      <c r="E56" s="1710">
        <v>6.3009340588235299</v>
      </c>
      <c r="F56" s="1710">
        <v>4.1773075882352941</v>
      </c>
      <c r="G56" s="1710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53"/>
      <c r="E57" s="1711"/>
      <c r="F57" s="1711"/>
      <c r="G57" s="1711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001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L28" sqref="L2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12" t="s">
        <v>145</v>
      </c>
      <c r="C1" s="1712"/>
      <c r="D1" s="1712"/>
      <c r="E1" s="1712"/>
      <c r="F1" s="304" t="str">
        <f>SKUP_SEUROP_tyg!J1</f>
        <v xml:space="preserve"> 30.12.2019 - 05.01.2020r.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15" t="s">
        <v>561</v>
      </c>
      <c r="C4" s="1716"/>
      <c r="D4" s="1716"/>
      <c r="E4" s="1717"/>
      <c r="F4" s="35"/>
      <c r="G4" s="35"/>
      <c r="H4" s="35"/>
    </row>
    <row r="5" spans="1:19" ht="21" customHeight="1">
      <c r="A5" s="2"/>
      <c r="B5" s="841" t="s">
        <v>45</v>
      </c>
      <c r="C5" s="1720" t="s">
        <v>3</v>
      </c>
      <c r="D5" s="1721"/>
      <c r="E5" s="1713" t="s">
        <v>474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597</v>
      </c>
      <c r="D6" s="30" t="s">
        <v>598</v>
      </c>
      <c r="E6" s="1714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78">
        <v>9185.7739999999994</v>
      </c>
      <c r="D8" s="1578">
        <v>9375.3529999999992</v>
      </c>
      <c r="E8" s="1581">
        <v>-2.0220998611998904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79">
        <v>9365.6180000000004</v>
      </c>
      <c r="D9" s="1579">
        <v>9436.0169999999998</v>
      </c>
      <c r="E9" s="1582">
        <v>-0.74606690513592155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79" t="s">
        <v>296</v>
      </c>
      <c r="D10" s="1579" t="s">
        <v>296</v>
      </c>
      <c r="E10" s="1582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79">
        <v>9302.4689999999991</v>
      </c>
      <c r="D11" s="1579">
        <v>9538.23</v>
      </c>
      <c r="E11" s="1582">
        <v>-2.4717479029128091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80">
        <v>9145.5370000000003</v>
      </c>
      <c r="D12" s="1580">
        <v>9320.6839999999993</v>
      </c>
      <c r="E12" s="1583">
        <v>-1.8791217468589112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03" t="s">
        <v>297</v>
      </c>
      <c r="C15" s="1703"/>
      <c r="D15" s="1703"/>
      <c r="E15" s="1703"/>
      <c r="F15" s="1703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15" t="s">
        <v>561</v>
      </c>
      <c r="C18" s="1716"/>
      <c r="D18" s="1716"/>
      <c r="E18" s="1717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18" t="s">
        <v>45</v>
      </c>
      <c r="C19" s="1686" t="s">
        <v>159</v>
      </c>
      <c r="D19" s="1687"/>
      <c r="E19" s="1591" t="s">
        <v>599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19">
        <v>0</v>
      </c>
      <c r="C20" s="445" t="s">
        <v>597</v>
      </c>
      <c r="D20" s="446" t="s">
        <v>600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48">
        <v>9185.7739999999994</v>
      </c>
      <c r="D21" s="448">
        <v>6314.4260000000004</v>
      </c>
      <c r="E21" s="449">
        <v>45.472826825431142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9365.6180000000004</v>
      </c>
      <c r="D22" s="452">
        <v>6216.9040000000005</v>
      </c>
      <c r="E22" s="453">
        <v>50.647621388395251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7684.62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9302.4689999999991</v>
      </c>
      <c r="D24" s="456">
        <v>6453.1440000000002</v>
      </c>
      <c r="E24" s="457">
        <v>44.154058858751618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9145.5370000000003</v>
      </c>
      <c r="D25" s="461">
        <v>6274.1319999999996</v>
      </c>
      <c r="E25" s="462">
        <v>45.765772859098291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G12" sqref="G1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24" t="s">
        <v>146</v>
      </c>
      <c r="C1" s="1724"/>
      <c r="D1" s="1724"/>
      <c r="E1" s="1724"/>
      <c r="F1" s="732" t="str">
        <f>SKUP_SEUROP_tyg!J1</f>
        <v xml:space="preserve"> 30.12.2019 - 05.01.2020r. </v>
      </c>
      <c r="G1" s="1611"/>
      <c r="H1" s="1611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25" t="s">
        <v>20</v>
      </c>
      <c r="C5" s="1722" t="s">
        <v>159</v>
      </c>
      <c r="D5" s="1723"/>
      <c r="E5" s="787" t="s">
        <v>475</v>
      </c>
      <c r="F5" s="23"/>
    </row>
    <row r="6" spans="2:10" ht="19.5" customHeight="1" thickBot="1">
      <c r="B6" s="1726"/>
      <c r="C6" s="205" t="s">
        <v>597</v>
      </c>
      <c r="D6" s="205" t="s">
        <v>598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13625.925999999999</v>
      </c>
      <c r="D8" s="99">
        <v>12976.282999999999</v>
      </c>
      <c r="E8" s="80">
        <v>5.0063874223458296</v>
      </c>
      <c r="F8" s="23"/>
    </row>
    <row r="9" spans="2:10" ht="16.5" customHeight="1">
      <c r="B9" s="116" t="s">
        <v>22</v>
      </c>
      <c r="C9" s="99">
        <v>19918.571</v>
      </c>
      <c r="D9" s="99">
        <v>20100.75</v>
      </c>
      <c r="E9" s="80">
        <v>-0.90632936581968371</v>
      </c>
      <c r="F9" s="23"/>
    </row>
    <row r="10" spans="2:10" ht="16.5" customHeight="1" thickBot="1">
      <c r="B10" s="116" t="s">
        <v>23</v>
      </c>
      <c r="C10" s="99">
        <v>13204.153</v>
      </c>
      <c r="D10" s="99">
        <v>12361.853999999999</v>
      </c>
      <c r="E10" s="80">
        <v>6.8136947742628324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13727.021000000001</v>
      </c>
      <c r="D20" s="99">
        <v>13557.227999999999</v>
      </c>
      <c r="E20" s="117">
        <v>1.2524167919872815</v>
      </c>
    </row>
    <row r="21" spans="2:5" ht="16.5" customHeight="1">
      <c r="B21" s="118" t="s">
        <v>22</v>
      </c>
      <c r="C21" s="99">
        <v>20564.654999999999</v>
      </c>
      <c r="D21" s="99">
        <v>20906.635999999999</v>
      </c>
      <c r="E21" s="117">
        <v>-1.6357533560157635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19214.75</v>
      </c>
      <c r="D25" s="99">
        <v>19245.028999999999</v>
      </c>
      <c r="E25" s="117">
        <v>-0.1573341354798615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13671.072</v>
      </c>
      <c r="D28" s="99">
        <v>14599.137000000001</v>
      </c>
      <c r="E28" s="117">
        <v>-6.3569853478325502</v>
      </c>
    </row>
    <row r="29" spans="2:5" ht="16.5" customHeight="1">
      <c r="B29" s="118" t="s">
        <v>22</v>
      </c>
      <c r="C29" s="99">
        <v>22423.727999999999</v>
      </c>
      <c r="D29" s="99">
        <v>26751.488000000001</v>
      </c>
      <c r="E29" s="117">
        <v>-16.177642155830739</v>
      </c>
    </row>
    <row r="30" spans="2:5" ht="16.5" customHeight="1" thickBot="1">
      <c r="B30" s="118" t="s">
        <v>23</v>
      </c>
      <c r="C30" s="99">
        <v>14776.91</v>
      </c>
      <c r="D30" s="99">
        <v>14662.465</v>
      </c>
      <c r="E30" s="117">
        <v>0.78053042240850845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15423.436</v>
      </c>
      <c r="D32" s="99">
        <v>15036.01</v>
      </c>
      <c r="E32" s="117">
        <v>2.5766543118819385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15001.248</v>
      </c>
      <c r="D36" s="99">
        <v>15083.656999999999</v>
      </c>
      <c r="E36" s="117">
        <v>-0.546346287243204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20886.859</v>
      </c>
      <c r="D41" s="99">
        <v>19109.531999999999</v>
      </c>
      <c r="E41" s="117">
        <v>9.3007353607613261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N24" sqref="N24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31" t="s">
        <v>183</v>
      </c>
      <c r="C1" s="1731"/>
      <c r="D1" s="1731"/>
      <c r="E1" s="1731"/>
      <c r="F1" s="1731"/>
      <c r="G1" s="304" t="str">
        <f>SKUP_SEUROP_tyg!J1</f>
        <v xml:space="preserve"> 30.12.2019 - 05.01.2020r.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28" t="s">
        <v>426</v>
      </c>
      <c r="C3" s="203" t="s">
        <v>0</v>
      </c>
      <c r="D3" s="204">
        <v>43835</v>
      </c>
      <c r="E3" s="205">
        <v>43828</v>
      </c>
      <c r="F3" s="206" t="s">
        <v>476</v>
      </c>
      <c r="G3" s="22"/>
      <c r="H3" s="418" t="s">
        <v>286</v>
      </c>
    </row>
    <row r="4" spans="1:13" ht="24.95" customHeight="1">
      <c r="B4" s="1729"/>
      <c r="C4" s="207" t="s">
        <v>66</v>
      </c>
      <c r="D4" s="208">
        <v>192</v>
      </c>
      <c r="E4" s="209">
        <v>188</v>
      </c>
      <c r="F4" s="210">
        <v>2.1276595744680851</v>
      </c>
      <c r="G4" s="91"/>
      <c r="H4" s="419"/>
    </row>
    <row r="5" spans="1:13" ht="24.95" customHeight="1">
      <c r="B5" s="1729"/>
      <c r="C5" s="211" t="s">
        <v>67</v>
      </c>
      <c r="D5" s="212">
        <v>228</v>
      </c>
      <c r="E5" s="213">
        <v>320</v>
      </c>
      <c r="F5" s="214">
        <v>-28.749999999999996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29"/>
      <c r="C6" s="215" t="s">
        <v>68</v>
      </c>
      <c r="D6" s="216">
        <v>210</v>
      </c>
      <c r="E6" s="217">
        <v>229.83</v>
      </c>
      <c r="F6" s="218">
        <v>-8.6281164338859213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9"/>
      <c r="C7" s="211" t="s">
        <v>91</v>
      </c>
      <c r="D7" s="219">
        <v>140</v>
      </c>
      <c r="E7" s="220">
        <v>363</v>
      </c>
      <c r="F7" s="214">
        <v>-61.432506887052341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9"/>
      <c r="C8" s="211" t="s">
        <v>92</v>
      </c>
      <c r="D8" s="219">
        <v>135</v>
      </c>
      <c r="E8" s="220">
        <v>347</v>
      </c>
      <c r="F8" s="214">
        <v>-61.095100864553309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0"/>
      <c r="C9" s="221" t="s">
        <v>93</v>
      </c>
      <c r="D9" s="222">
        <v>2.83</v>
      </c>
      <c r="E9" s="223">
        <v>2.63</v>
      </c>
      <c r="F9" s="224">
        <v>7.6045627376425919</v>
      </c>
      <c r="G9" s="22"/>
      <c r="H9" s="1" t="s">
        <v>485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7" t="s">
        <v>94</v>
      </c>
      <c r="C11" s="1727"/>
      <c r="D11" s="1727"/>
      <c r="E11" s="1727"/>
      <c r="F11" s="1727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32" t="s">
        <v>297</v>
      </c>
      <c r="C16" s="1732">
        <v>0</v>
      </c>
      <c r="D16" s="1732">
        <v>0</v>
      </c>
      <c r="E16" s="1732">
        <v>0</v>
      </c>
      <c r="F16" s="1733">
        <v>0</v>
      </c>
    </row>
    <row r="17" spans="2:16" ht="29.25" thickBot="1">
      <c r="B17" s="1728" t="s">
        <v>484</v>
      </c>
      <c r="C17" s="422" t="s">
        <v>0</v>
      </c>
      <c r="D17" s="423">
        <v>43835</v>
      </c>
      <c r="E17" s="424">
        <v>43471</v>
      </c>
      <c r="F17" s="425" t="s">
        <v>305</v>
      </c>
    </row>
    <row r="18" spans="2:16" ht="20.25" customHeight="1">
      <c r="B18" s="1729">
        <v>0</v>
      </c>
      <c r="C18" s="426" t="s">
        <v>66</v>
      </c>
      <c r="D18" s="427">
        <v>192</v>
      </c>
      <c r="E18" s="428">
        <v>120</v>
      </c>
      <c r="F18" s="429">
        <v>60</v>
      </c>
    </row>
    <row r="19" spans="2:16" ht="20.25" customHeight="1">
      <c r="B19" s="1729">
        <v>0</v>
      </c>
      <c r="C19" s="430" t="s">
        <v>67</v>
      </c>
      <c r="D19" s="431">
        <v>228</v>
      </c>
      <c r="E19" s="432">
        <v>200</v>
      </c>
      <c r="F19" s="429">
        <v>14.000000000000002</v>
      </c>
    </row>
    <row r="20" spans="2:16" ht="20.25" customHeight="1">
      <c r="B20" s="1729">
        <v>0</v>
      </c>
      <c r="C20" s="433" t="s">
        <v>68</v>
      </c>
      <c r="D20" s="434">
        <v>210</v>
      </c>
      <c r="E20" s="435">
        <v>158.29</v>
      </c>
      <c r="F20" s="436">
        <v>32.667888053572561</v>
      </c>
    </row>
    <row r="21" spans="2:16" ht="20.25" customHeight="1">
      <c r="B21" s="1729">
        <v>0</v>
      </c>
      <c r="C21" s="437" t="s">
        <v>306</v>
      </c>
      <c r="D21" s="438">
        <v>140</v>
      </c>
      <c r="E21" s="439">
        <v>340</v>
      </c>
      <c r="F21" s="440">
        <v>-58.82352941176471</v>
      </c>
    </row>
    <row r="22" spans="2:16" ht="20.25" customHeight="1">
      <c r="B22" s="1729">
        <v>0</v>
      </c>
      <c r="C22" s="430" t="s">
        <v>307</v>
      </c>
      <c r="D22" s="438">
        <v>135</v>
      </c>
      <c r="E22" s="439">
        <v>252</v>
      </c>
      <c r="F22" s="440">
        <v>-46.428571428571431</v>
      </c>
    </row>
    <row r="23" spans="2:16" ht="20.25" customHeight="1" thickBot="1">
      <c r="B23" s="1730">
        <v>0</v>
      </c>
      <c r="C23" s="441" t="s">
        <v>304</v>
      </c>
      <c r="D23" s="442">
        <v>2.83</v>
      </c>
      <c r="E23" s="443">
        <v>1.75</v>
      </c>
      <c r="F23" s="444">
        <v>61.714285714285722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1"/>
  <sheetViews>
    <sheetView zoomScaleNormal="100" workbookViewId="0">
      <selection activeCell="I32" sqref="I32:J3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4" t="s">
        <v>184</v>
      </c>
      <c r="C1" s="1734"/>
      <c r="D1" s="1734"/>
      <c r="E1" s="1734"/>
      <c r="F1" s="1734"/>
      <c r="G1" s="304" t="str">
        <f>SKUP_SEUROP_tyg!J1</f>
        <v xml:space="preserve"> 30.12.2019 - 05.01.2020r.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50" t="s">
        <v>65</v>
      </c>
      <c r="C4" s="1522" t="s">
        <v>88</v>
      </c>
      <c r="D4" s="1651" t="s">
        <v>99</v>
      </c>
      <c r="E4" s="1522" t="s">
        <v>100</v>
      </c>
      <c r="F4" s="1523" t="s">
        <v>282</v>
      </c>
    </row>
    <row r="5" spans="1:18" ht="16.5" customHeight="1">
      <c r="B5" s="1518" t="s">
        <v>56</v>
      </c>
      <c r="C5" s="1519"/>
      <c r="D5" s="1520"/>
      <c r="E5" s="1520"/>
      <c r="F5" s="1521"/>
      <c r="H5" s="416" t="s">
        <v>281</v>
      </c>
    </row>
    <row r="6" spans="1:18">
      <c r="B6" s="1512" t="s">
        <v>278</v>
      </c>
      <c r="C6" s="85"/>
      <c r="D6" s="168"/>
      <c r="E6" s="168"/>
      <c r="F6" s="1513"/>
    </row>
    <row r="7" spans="1:18" ht="15.75">
      <c r="B7" s="1512" t="s">
        <v>426</v>
      </c>
      <c r="C7" s="85"/>
      <c r="D7" s="168"/>
      <c r="E7" s="168"/>
      <c r="F7" s="1513"/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12"/>
      <c r="C8" s="85">
        <v>228</v>
      </c>
      <c r="D8" s="168">
        <v>100</v>
      </c>
      <c r="E8" s="168">
        <v>95</v>
      </c>
      <c r="F8" s="1513">
        <v>3</v>
      </c>
      <c r="H8" s="1735" t="s">
        <v>284</v>
      </c>
      <c r="I8" s="1736"/>
      <c r="J8" s="1736"/>
      <c r="K8" s="1736"/>
      <c r="L8" s="1736"/>
      <c r="M8" s="1736"/>
      <c r="N8" s="1736"/>
      <c r="O8" s="1736"/>
      <c r="P8" s="1736"/>
      <c r="Q8" s="1736"/>
      <c r="R8" s="1736"/>
    </row>
    <row r="9" spans="1:18">
      <c r="B9" s="1512" t="s">
        <v>56</v>
      </c>
      <c r="C9" s="85"/>
      <c r="D9" s="168"/>
      <c r="E9" s="168"/>
      <c r="F9" s="1513"/>
    </row>
    <row r="10" spans="1:18">
      <c r="B10" s="1512" t="s">
        <v>256</v>
      </c>
      <c r="C10" s="85"/>
      <c r="D10" s="168"/>
      <c r="E10" s="168"/>
      <c r="F10" s="1513"/>
    </row>
    <row r="11" spans="1:18">
      <c r="B11" s="1512" t="s">
        <v>426</v>
      </c>
      <c r="C11" s="85"/>
      <c r="D11" s="168"/>
      <c r="E11" s="168"/>
      <c r="F11" s="1513"/>
    </row>
    <row r="12" spans="1:18">
      <c r="B12" s="1512"/>
      <c r="C12" s="85">
        <v>192</v>
      </c>
      <c r="D12" s="168">
        <v>40</v>
      </c>
      <c r="E12" s="168">
        <v>40</v>
      </c>
      <c r="F12" s="1513">
        <v>3</v>
      </c>
    </row>
    <row r="13" spans="1:18">
      <c r="B13" s="1512" t="s">
        <v>60</v>
      </c>
      <c r="C13" s="85"/>
      <c r="D13" s="168"/>
      <c r="E13" s="168"/>
      <c r="F13" s="1513"/>
    </row>
    <row r="14" spans="1:18">
      <c r="B14" s="1512" t="s">
        <v>578</v>
      </c>
      <c r="C14" s="85"/>
      <c r="D14" s="168"/>
      <c r="E14" s="168"/>
      <c r="F14" s="1513"/>
      <c r="H14" s="834"/>
      <c r="I14" s="835"/>
      <c r="J14" s="836"/>
      <c r="K14" s="836"/>
      <c r="L14" s="837"/>
    </row>
    <row r="15" spans="1:18">
      <c r="B15" s="1512" t="s">
        <v>426</v>
      </c>
      <c r="C15" s="85"/>
      <c r="D15" s="168"/>
      <c r="E15" s="168"/>
      <c r="F15" s="1513"/>
      <c r="H15" s="834"/>
      <c r="I15" s="835"/>
      <c r="J15" s="836"/>
      <c r="K15" s="836"/>
      <c r="L15" s="837"/>
    </row>
    <row r="16" spans="1:18">
      <c r="B16" s="1512"/>
      <c r="C16" s="85" t="s">
        <v>293</v>
      </c>
      <c r="D16" s="168">
        <v>0</v>
      </c>
      <c r="E16" s="168">
        <v>0</v>
      </c>
      <c r="F16" s="1513">
        <v>3</v>
      </c>
      <c r="H16" s="834"/>
      <c r="I16" s="835"/>
      <c r="J16" s="836"/>
      <c r="K16" s="836"/>
      <c r="L16" s="837"/>
    </row>
    <row r="17" spans="2:12">
      <c r="B17" s="1512" t="s">
        <v>60</v>
      </c>
      <c r="C17" s="85"/>
      <c r="D17" s="168"/>
      <c r="E17" s="168"/>
      <c r="F17" s="1513"/>
      <c r="H17" s="834"/>
      <c r="I17" s="835"/>
      <c r="J17" s="836"/>
      <c r="K17" s="836"/>
      <c r="L17" s="837"/>
    </row>
    <row r="18" spans="2:12">
      <c r="B18" s="1512" t="s">
        <v>579</v>
      </c>
      <c r="C18" s="85"/>
      <c r="D18" s="168"/>
      <c r="E18" s="168"/>
      <c r="F18" s="1513"/>
      <c r="H18" s="834"/>
      <c r="I18" s="835"/>
      <c r="J18" s="836"/>
      <c r="K18" s="836"/>
      <c r="L18" s="837"/>
    </row>
    <row r="19" spans="2:12">
      <c r="B19" s="1512" t="s">
        <v>426</v>
      </c>
      <c r="C19" s="85"/>
      <c r="D19" s="168"/>
      <c r="E19" s="168"/>
      <c r="F19" s="1513"/>
      <c r="H19" s="834"/>
      <c r="I19" s="835"/>
      <c r="J19" s="836"/>
      <c r="K19" s="836"/>
      <c r="L19" s="837"/>
    </row>
    <row r="20" spans="2:12">
      <c r="B20" s="1512"/>
      <c r="C20" s="85" t="s">
        <v>293</v>
      </c>
      <c r="D20" s="168">
        <v>0</v>
      </c>
      <c r="E20" s="168">
        <v>0</v>
      </c>
      <c r="F20" s="1513">
        <v>3</v>
      </c>
      <c r="H20" s="834"/>
      <c r="I20" s="835"/>
      <c r="J20" s="836"/>
      <c r="K20" s="836"/>
      <c r="L20" s="837"/>
    </row>
    <row r="21" spans="2:12">
      <c r="B21" s="1512" t="s">
        <v>60</v>
      </c>
      <c r="C21" s="85"/>
      <c r="D21" s="168"/>
      <c r="E21" s="168"/>
      <c r="F21" s="1513"/>
      <c r="H21" s="834"/>
      <c r="I21" s="835"/>
      <c r="J21" s="836"/>
      <c r="K21" s="836"/>
      <c r="L21" s="837"/>
    </row>
    <row r="22" spans="2:12">
      <c r="B22" s="1512" t="s">
        <v>489</v>
      </c>
      <c r="C22" s="85"/>
      <c r="D22" s="168"/>
      <c r="E22" s="168"/>
      <c r="F22" s="1513"/>
      <c r="H22" s="834"/>
      <c r="I22" s="835"/>
      <c r="J22" s="836"/>
      <c r="K22" s="836"/>
      <c r="L22" s="837"/>
    </row>
    <row r="23" spans="2:12">
      <c r="B23" s="1512" t="s">
        <v>426</v>
      </c>
      <c r="C23" s="85"/>
      <c r="D23" s="168"/>
      <c r="E23" s="168"/>
      <c r="F23" s="1513"/>
      <c r="H23" s="834"/>
      <c r="I23" s="835"/>
      <c r="J23" s="836"/>
      <c r="K23" s="836"/>
      <c r="L23" s="837"/>
    </row>
    <row r="24" spans="2:12">
      <c r="B24" s="1512"/>
      <c r="C24" s="85" t="s">
        <v>293</v>
      </c>
      <c r="D24" s="168">
        <v>0</v>
      </c>
      <c r="E24" s="168">
        <v>0</v>
      </c>
      <c r="F24" s="1513">
        <v>3</v>
      </c>
      <c r="H24" s="834"/>
      <c r="I24" s="835"/>
      <c r="J24" s="836"/>
      <c r="K24" s="836"/>
      <c r="L24" s="837"/>
    </row>
    <row r="25" spans="2:12">
      <c r="B25" s="1512" t="s">
        <v>63</v>
      </c>
      <c r="C25" s="85"/>
      <c r="D25" s="168"/>
      <c r="E25" s="168"/>
      <c r="F25" s="1513"/>
    </row>
    <row r="26" spans="2:12">
      <c r="B26" s="1512" t="s">
        <v>487</v>
      </c>
      <c r="C26" s="85"/>
      <c r="D26" s="168"/>
      <c r="E26" s="168"/>
      <c r="F26" s="1513"/>
    </row>
    <row r="27" spans="2:12">
      <c r="B27" s="1512" t="s">
        <v>426</v>
      </c>
      <c r="C27" s="85"/>
      <c r="D27" s="168"/>
      <c r="E27" s="168"/>
      <c r="F27" s="1513"/>
    </row>
    <row r="28" spans="2:12" ht="13.5" thickBot="1">
      <c r="B28" s="1514"/>
      <c r="C28" s="1515" t="s">
        <v>293</v>
      </c>
      <c r="D28" s="1516">
        <v>0</v>
      </c>
      <c r="E28" s="1516">
        <v>0</v>
      </c>
      <c r="F28" s="1517">
        <v>2</v>
      </c>
    </row>
    <row r="30" spans="2:12">
      <c r="C30" s="323"/>
      <c r="D30" s="1496"/>
      <c r="E30" s="1496"/>
    </row>
    <row r="31" spans="2:12">
      <c r="D31" s="1496"/>
      <c r="E31" s="149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K30" sqref="K3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31" t="s">
        <v>185</v>
      </c>
      <c r="C1" s="1731"/>
      <c r="D1" s="1731"/>
      <c r="E1" s="1731"/>
      <c r="F1" s="1731"/>
      <c r="G1" s="1731"/>
      <c r="H1" s="304" t="str">
        <f>SKUP_SEUROP_tyg!J1</f>
        <v xml:space="preserve"> 30.12.2019 - 05.01.2020r.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1"/>
      <c r="E5" s="1352"/>
      <c r="F5" s="1353"/>
      <c r="G5" s="1354"/>
      <c r="H5" s="22"/>
    </row>
    <row r="6" spans="2:8" ht="13.5" thickBot="1">
      <c r="B6" s="88"/>
      <c r="C6" s="1335" t="s">
        <v>426</v>
      </c>
      <c r="D6" s="1355" t="s">
        <v>164</v>
      </c>
      <c r="E6" s="1356" t="s">
        <v>164</v>
      </c>
      <c r="F6" s="1356" t="s">
        <v>164</v>
      </c>
      <c r="G6" s="1357" t="s">
        <v>164</v>
      </c>
      <c r="H6" s="22"/>
    </row>
    <row r="7" spans="2:8">
      <c r="B7" s="86" t="s">
        <v>73</v>
      </c>
      <c r="C7" s="89" t="s">
        <v>50</v>
      </c>
      <c r="D7" s="1351"/>
      <c r="E7" s="1352"/>
      <c r="F7" s="1353"/>
      <c r="G7" s="1354"/>
      <c r="H7" s="22"/>
    </row>
    <row r="8" spans="2:8" ht="13.5" thickBot="1">
      <c r="B8" s="88"/>
      <c r="C8" s="1333" t="s">
        <v>426</v>
      </c>
      <c r="D8" s="1355" t="s">
        <v>164</v>
      </c>
      <c r="E8" s="1356" t="s">
        <v>164</v>
      </c>
      <c r="F8" s="1356" t="s">
        <v>164</v>
      </c>
      <c r="G8" s="1357" t="s">
        <v>164</v>
      </c>
      <c r="H8" s="101"/>
    </row>
    <row r="9" spans="2:8">
      <c r="B9" s="86" t="s">
        <v>74</v>
      </c>
      <c r="C9" s="89" t="s">
        <v>51</v>
      </c>
      <c r="D9" s="1351"/>
      <c r="E9" s="1352"/>
      <c r="F9" s="1353"/>
      <c r="G9" s="1354"/>
      <c r="H9" s="153"/>
    </row>
    <row r="10" spans="2:8" ht="13.5" thickBot="1">
      <c r="B10" s="88"/>
      <c r="C10" s="1333" t="s">
        <v>426</v>
      </c>
      <c r="D10" s="1355" t="s">
        <v>164</v>
      </c>
      <c r="E10" s="1356" t="s">
        <v>164</v>
      </c>
      <c r="F10" s="1356" t="s">
        <v>164</v>
      </c>
      <c r="G10" s="1357" t="s">
        <v>164</v>
      </c>
      <c r="H10" s="101"/>
    </row>
    <row r="11" spans="2:8">
      <c r="B11" s="86" t="s">
        <v>75</v>
      </c>
      <c r="C11" s="89" t="s">
        <v>52</v>
      </c>
      <c r="D11" s="1351"/>
      <c r="E11" s="1352"/>
      <c r="F11" s="1353"/>
      <c r="G11" s="1354"/>
      <c r="H11" s="153"/>
    </row>
    <row r="12" spans="2:8" ht="13.5" thickBot="1">
      <c r="B12" s="88"/>
      <c r="C12" s="1333" t="s">
        <v>426</v>
      </c>
      <c r="D12" s="1355" t="s">
        <v>164</v>
      </c>
      <c r="E12" s="1356" t="s">
        <v>164</v>
      </c>
      <c r="F12" s="1356" t="s">
        <v>164</v>
      </c>
      <c r="G12" s="1357" t="s">
        <v>164</v>
      </c>
      <c r="H12" s="101"/>
    </row>
    <row r="13" spans="2:8">
      <c r="B13" s="86" t="s">
        <v>76</v>
      </c>
      <c r="C13" s="89" t="s">
        <v>53</v>
      </c>
      <c r="D13" s="1351"/>
      <c r="E13" s="1352"/>
      <c r="F13" s="1353"/>
      <c r="G13" s="1354"/>
      <c r="H13" s="153"/>
    </row>
    <row r="14" spans="2:8" ht="13.5" thickBot="1">
      <c r="B14" s="88"/>
      <c r="C14" s="1333" t="s">
        <v>426</v>
      </c>
      <c r="D14" s="1355" t="s">
        <v>164</v>
      </c>
      <c r="E14" s="1356" t="s">
        <v>164</v>
      </c>
      <c r="F14" s="1356" t="s">
        <v>164</v>
      </c>
      <c r="G14" s="1357" t="s">
        <v>164</v>
      </c>
      <c r="H14" s="101"/>
    </row>
    <row r="15" spans="2:8">
      <c r="B15" s="86" t="s">
        <v>77</v>
      </c>
      <c r="C15" s="89" t="s">
        <v>54</v>
      </c>
      <c r="D15" s="1351"/>
      <c r="E15" s="1352"/>
      <c r="F15" s="1353"/>
      <c r="G15" s="1354"/>
      <c r="H15" s="153"/>
    </row>
    <row r="16" spans="2:8" ht="13.5" thickBot="1">
      <c r="B16" s="88"/>
      <c r="C16" s="1333" t="s">
        <v>426</v>
      </c>
      <c r="D16" s="1355" t="s">
        <v>164</v>
      </c>
      <c r="E16" s="1356" t="s">
        <v>164</v>
      </c>
      <c r="F16" s="1356" t="s">
        <v>164</v>
      </c>
      <c r="G16" s="1357" t="s">
        <v>164</v>
      </c>
      <c r="H16" s="101"/>
    </row>
    <row r="17" spans="2:8">
      <c r="B17" s="86" t="s">
        <v>78</v>
      </c>
      <c r="C17" s="89" t="s">
        <v>55</v>
      </c>
      <c r="D17" s="1351"/>
      <c r="E17" s="1352"/>
      <c r="F17" s="1353"/>
      <c r="G17" s="1354"/>
      <c r="H17" s="153"/>
    </row>
    <row r="18" spans="2:8" ht="13.5" thickBot="1">
      <c r="B18" s="88"/>
      <c r="C18" s="1333" t="s">
        <v>426</v>
      </c>
      <c r="D18" s="1355" t="s">
        <v>164</v>
      </c>
      <c r="E18" s="1356" t="s">
        <v>164</v>
      </c>
      <c r="F18" s="1356" t="s">
        <v>164</v>
      </c>
      <c r="G18" s="1357" t="s">
        <v>164</v>
      </c>
      <c r="H18" s="101"/>
    </row>
    <row r="19" spans="2:8">
      <c r="B19" s="86" t="s">
        <v>79</v>
      </c>
      <c r="C19" s="89" t="s">
        <v>56</v>
      </c>
      <c r="D19" s="1351"/>
      <c r="E19" s="1352"/>
      <c r="F19" s="1353"/>
      <c r="G19" s="1354"/>
      <c r="H19" s="153"/>
    </row>
    <row r="20" spans="2:8" ht="13.5" thickBot="1">
      <c r="B20" s="88"/>
      <c r="C20" s="1333" t="s">
        <v>426</v>
      </c>
      <c r="D20" s="1355">
        <v>210</v>
      </c>
      <c r="E20" s="1356">
        <v>140</v>
      </c>
      <c r="F20" s="1356">
        <v>135</v>
      </c>
      <c r="G20" s="1357">
        <v>3</v>
      </c>
      <c r="H20" s="101"/>
    </row>
    <row r="21" spans="2:8">
      <c r="B21" s="86" t="s">
        <v>80</v>
      </c>
      <c r="C21" s="89" t="s">
        <v>57</v>
      </c>
      <c r="D21" s="1351"/>
      <c r="E21" s="1352"/>
      <c r="F21" s="1353"/>
      <c r="G21" s="1354"/>
      <c r="H21" s="153"/>
    </row>
    <row r="22" spans="2:8" ht="13.5" thickBot="1">
      <c r="B22" s="88"/>
      <c r="C22" s="1333" t="s">
        <v>426</v>
      </c>
      <c r="D22" s="1355" t="s">
        <v>164</v>
      </c>
      <c r="E22" s="1356" t="s">
        <v>164</v>
      </c>
      <c r="F22" s="1356" t="s">
        <v>164</v>
      </c>
      <c r="G22" s="1357" t="s">
        <v>164</v>
      </c>
      <c r="H22" s="101"/>
    </row>
    <row r="23" spans="2:8">
      <c r="B23" s="86" t="s">
        <v>81</v>
      </c>
      <c r="C23" s="89" t="s">
        <v>58</v>
      </c>
      <c r="D23" s="1351"/>
      <c r="E23" s="1352"/>
      <c r="F23" s="1353"/>
      <c r="G23" s="1354"/>
      <c r="H23" s="153"/>
    </row>
    <row r="24" spans="2:8" ht="13.5" thickBot="1">
      <c r="B24" s="88"/>
      <c r="C24" s="1333" t="s">
        <v>426</v>
      </c>
      <c r="D24" s="1355" t="s">
        <v>164</v>
      </c>
      <c r="E24" s="1356" t="s">
        <v>164</v>
      </c>
      <c r="F24" s="1356" t="s">
        <v>164</v>
      </c>
      <c r="G24" s="1357" t="s">
        <v>164</v>
      </c>
      <c r="H24" s="101"/>
    </row>
    <row r="25" spans="2:8">
      <c r="B25" s="86" t="s">
        <v>82</v>
      </c>
      <c r="C25" s="89" t="s">
        <v>59</v>
      </c>
      <c r="D25" s="1351"/>
      <c r="E25" s="1352"/>
      <c r="F25" s="1353"/>
      <c r="G25" s="1354"/>
      <c r="H25" s="153"/>
    </row>
    <row r="26" spans="2:8" ht="13.5" thickBot="1">
      <c r="B26" s="88"/>
      <c r="C26" s="1333" t="s">
        <v>426</v>
      </c>
      <c r="D26" s="1355" t="s">
        <v>164</v>
      </c>
      <c r="E26" s="1356" t="s">
        <v>164</v>
      </c>
      <c r="F26" s="1356" t="s">
        <v>164</v>
      </c>
      <c r="G26" s="1357" t="s">
        <v>164</v>
      </c>
      <c r="H26" s="101"/>
    </row>
    <row r="27" spans="2:8" ht="17.25" customHeight="1">
      <c r="B27" s="86" t="s">
        <v>83</v>
      </c>
      <c r="C27" s="89" t="s">
        <v>60</v>
      </c>
      <c r="D27" s="1351"/>
      <c r="E27" s="1352"/>
      <c r="F27" s="1353"/>
      <c r="G27" s="1354"/>
      <c r="H27" s="153"/>
    </row>
    <row r="28" spans="2:8" ht="13.5" thickBot="1">
      <c r="B28" s="88"/>
      <c r="C28" s="1333" t="s">
        <v>426</v>
      </c>
      <c r="D28" s="1355" t="s">
        <v>164</v>
      </c>
      <c r="E28" s="1356" t="s">
        <v>164</v>
      </c>
      <c r="F28" s="1356" t="s">
        <v>164</v>
      </c>
      <c r="G28" s="1357" t="s">
        <v>164</v>
      </c>
      <c r="H28" s="101"/>
    </row>
    <row r="29" spans="2:8">
      <c r="B29" s="86" t="s">
        <v>84</v>
      </c>
      <c r="C29" s="89" t="s">
        <v>61</v>
      </c>
      <c r="D29" s="1351"/>
      <c r="E29" s="1352"/>
      <c r="F29" s="1353"/>
      <c r="G29" s="1354"/>
      <c r="H29" s="153"/>
    </row>
    <row r="30" spans="2:8" ht="13.5" thickBot="1">
      <c r="B30" s="88"/>
      <c r="C30" s="1333" t="s">
        <v>426</v>
      </c>
      <c r="D30" s="1358" t="s">
        <v>164</v>
      </c>
      <c r="E30" s="1356" t="s">
        <v>164</v>
      </c>
      <c r="F30" s="1356" t="s">
        <v>164</v>
      </c>
      <c r="G30" s="1357" t="s">
        <v>164</v>
      </c>
      <c r="H30" s="101"/>
    </row>
    <row r="31" spans="2:8">
      <c r="B31" s="86" t="s">
        <v>85</v>
      </c>
      <c r="C31" s="89" t="s">
        <v>62</v>
      </c>
      <c r="D31" s="1351"/>
      <c r="E31" s="1352"/>
      <c r="F31" s="1353"/>
      <c r="G31" s="1354"/>
      <c r="H31" s="153"/>
    </row>
    <row r="32" spans="2:8" ht="13.5" thickBot="1">
      <c r="B32" s="90"/>
      <c r="C32" s="1334" t="s">
        <v>426</v>
      </c>
      <c r="D32" s="1358" t="s">
        <v>164</v>
      </c>
      <c r="E32" s="1356" t="s">
        <v>164</v>
      </c>
      <c r="F32" s="1356" t="s">
        <v>164</v>
      </c>
      <c r="G32" s="1357" t="s">
        <v>164</v>
      </c>
      <c r="H32" s="101"/>
    </row>
    <row r="33" spans="2:8">
      <c r="B33" s="88" t="s">
        <v>86</v>
      </c>
      <c r="C33" s="180" t="s">
        <v>63</v>
      </c>
      <c r="D33" s="1351"/>
      <c r="E33" s="1352"/>
      <c r="F33" s="1353"/>
      <c r="G33" s="1354"/>
      <c r="H33" s="153"/>
    </row>
    <row r="34" spans="2:8" ht="13.5" thickBot="1">
      <c r="B34" s="90"/>
      <c r="C34" s="1334" t="s">
        <v>426</v>
      </c>
      <c r="D34" s="1355" t="s">
        <v>164</v>
      </c>
      <c r="E34" s="1356" t="s">
        <v>164</v>
      </c>
      <c r="F34" s="1356" t="s">
        <v>164</v>
      </c>
      <c r="G34" s="1357" t="s">
        <v>164</v>
      </c>
      <c r="H34" s="101"/>
    </row>
    <row r="35" spans="2:8">
      <c r="B35" s="86" t="s">
        <v>87</v>
      </c>
      <c r="C35" s="89" t="s">
        <v>64</v>
      </c>
      <c r="D35" s="1351"/>
      <c r="E35" s="1352"/>
      <c r="F35" s="1353"/>
      <c r="G35" s="1354"/>
      <c r="H35" s="153"/>
    </row>
    <row r="36" spans="2:8" ht="13.5" thickBot="1">
      <c r="B36" s="90"/>
      <c r="C36" s="1334" t="s">
        <v>426</v>
      </c>
      <c r="D36" s="1358" t="s">
        <v>164</v>
      </c>
      <c r="E36" s="1356" t="s">
        <v>164</v>
      </c>
      <c r="F36" s="1356" t="s">
        <v>164</v>
      </c>
      <c r="G36" s="1357" t="s">
        <v>164</v>
      </c>
      <c r="H36" s="101"/>
    </row>
    <row r="37" spans="2:8">
      <c r="B37" s="22"/>
      <c r="C37" s="22"/>
      <c r="D37" s="22"/>
      <c r="E37" s="78">
        <f>SUM(E16:E36)</f>
        <v>140</v>
      </c>
      <c r="F37" s="78">
        <f>SUM(F16:F36)</f>
        <v>135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38" t="s">
        <v>342</v>
      </c>
      <c r="D43" s="1738"/>
      <c r="E43" s="1738"/>
      <c r="F43" s="1738"/>
      <c r="G43" s="1738"/>
      <c r="H43" s="1738"/>
    </row>
    <row r="44" spans="2:8" ht="15.75">
      <c r="C44" s="1737" t="s">
        <v>343</v>
      </c>
      <c r="D44" s="1737"/>
      <c r="E44" s="1737"/>
      <c r="F44" s="1737"/>
      <c r="G44" s="1737"/>
      <c r="H44" s="173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topLeftCell="A25" zoomScale="70" zoomScaleNormal="70" workbookViewId="0">
      <selection activeCell="U78" sqref="U78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39"/>
      <c r="B5" s="1740"/>
      <c r="C5" s="1537">
        <v>43405</v>
      </c>
      <c r="D5" s="1538">
        <v>43435</v>
      </c>
      <c r="E5" s="1538">
        <v>43466</v>
      </c>
      <c r="F5" s="1538">
        <v>43497</v>
      </c>
      <c r="G5" s="1538">
        <v>43525</v>
      </c>
      <c r="H5" s="1538">
        <v>43556</v>
      </c>
      <c r="I5" s="1538">
        <v>43586</v>
      </c>
      <c r="J5" s="1538">
        <v>43617</v>
      </c>
      <c r="K5" s="1538">
        <v>43647</v>
      </c>
      <c r="L5" s="1538">
        <v>43678</v>
      </c>
      <c r="M5" s="1538">
        <v>43709</v>
      </c>
      <c r="N5" s="1538">
        <v>43739</v>
      </c>
      <c r="O5" s="1641">
        <v>43770</v>
      </c>
      <c r="P5" s="1634" t="s">
        <v>404</v>
      </c>
    </row>
    <row r="6" spans="1:29" ht="16.5" customHeight="1" thickBot="1">
      <c r="A6" s="1741"/>
      <c r="B6" s="1742"/>
      <c r="C6" s="1642"/>
      <c r="D6" s="1643"/>
      <c r="E6" s="1643"/>
      <c r="F6" s="1643"/>
      <c r="G6" s="1643"/>
      <c r="H6" s="1643"/>
      <c r="I6" s="1643"/>
      <c r="J6" s="1643"/>
      <c r="K6" s="1643"/>
      <c r="L6" s="1643"/>
      <c r="M6" s="1643"/>
      <c r="N6" s="1643"/>
      <c r="O6" s="1644"/>
      <c r="P6" s="1645" t="s">
        <v>577</v>
      </c>
    </row>
    <row r="7" spans="1:29" ht="15.95" customHeight="1">
      <c r="A7" s="232" t="s">
        <v>104</v>
      </c>
      <c r="B7" s="1340" t="s">
        <v>105</v>
      </c>
      <c r="C7" s="1539">
        <v>104.42</v>
      </c>
      <c r="D7" s="1540">
        <v>105.8</v>
      </c>
      <c r="E7" s="1540">
        <v>104.67</v>
      </c>
      <c r="F7" s="1540">
        <v>105.9</v>
      </c>
      <c r="G7" s="1540">
        <v>114.14</v>
      </c>
      <c r="H7" s="1540">
        <v>143.44</v>
      </c>
      <c r="I7" s="1540">
        <v>148.78</v>
      </c>
      <c r="J7" s="1540">
        <v>151.80000000000001</v>
      </c>
      <c r="K7" s="1540">
        <v>146.99</v>
      </c>
      <c r="L7" s="1540">
        <v>154.82</v>
      </c>
      <c r="M7" s="1540">
        <v>155.24</v>
      </c>
      <c r="N7" s="1540">
        <v>154.82</v>
      </c>
      <c r="O7" s="1541">
        <v>158.62</v>
      </c>
      <c r="P7" s="1635">
        <v>0.51905765179084473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42">
        <v>174.64</v>
      </c>
      <c r="D8" s="1505">
        <v>169.25</v>
      </c>
      <c r="E8" s="1505">
        <v>164.44</v>
      </c>
      <c r="F8" s="1505">
        <v>158.54</v>
      </c>
      <c r="G8" s="1505">
        <v>161.21</v>
      </c>
      <c r="H8" s="1505">
        <v>177.85</v>
      </c>
      <c r="I8" s="1505">
        <v>191.22</v>
      </c>
      <c r="J8" s="1505">
        <v>194.47</v>
      </c>
      <c r="K8" s="1505">
        <v>194.49</v>
      </c>
      <c r="L8" s="1505">
        <v>196.55</v>
      </c>
      <c r="M8" s="1505">
        <v>197.92</v>
      </c>
      <c r="N8" s="1505">
        <v>199.07</v>
      </c>
      <c r="O8" s="1543">
        <v>202.93</v>
      </c>
      <c r="P8" s="1636">
        <v>0.16199038021071943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44">
        <v>341.56</v>
      </c>
      <c r="D9" s="1506">
        <v>331.02</v>
      </c>
      <c r="E9" s="1506">
        <v>321.61</v>
      </c>
      <c r="F9" s="1506">
        <v>310.07</v>
      </c>
      <c r="G9" s="1506">
        <v>315.29000000000002</v>
      </c>
      <c r="H9" s="1506">
        <v>347.83</v>
      </c>
      <c r="I9" s="1506">
        <v>373.99</v>
      </c>
      <c r="J9" s="1506">
        <v>380.34</v>
      </c>
      <c r="K9" s="1506">
        <v>380.38</v>
      </c>
      <c r="L9" s="1506">
        <v>384.41</v>
      </c>
      <c r="M9" s="1506">
        <v>387.1</v>
      </c>
      <c r="N9" s="1506">
        <v>389.34</v>
      </c>
      <c r="O9" s="1545">
        <v>396.89</v>
      </c>
      <c r="P9" s="1637">
        <v>0.16199203653823635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42">
        <v>136.02000000000001</v>
      </c>
      <c r="D10" s="1505">
        <v>136.57</v>
      </c>
      <c r="E10" s="1505">
        <v>137.58000000000001</v>
      </c>
      <c r="F10" s="1505">
        <v>137.71</v>
      </c>
      <c r="G10" s="1505">
        <v>140.04</v>
      </c>
      <c r="H10" s="1505">
        <v>156.66</v>
      </c>
      <c r="I10" s="1505">
        <v>166.25</v>
      </c>
      <c r="J10" s="1505">
        <v>176.85</v>
      </c>
      <c r="K10" s="1505">
        <v>178.2</v>
      </c>
      <c r="L10" s="1505">
        <v>177.34</v>
      </c>
      <c r="M10" s="1505">
        <v>178.47</v>
      </c>
      <c r="N10" s="1505">
        <v>179.82</v>
      </c>
      <c r="O10" s="1543">
        <v>183.22</v>
      </c>
      <c r="P10" s="1636">
        <v>0.34700779297162176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44">
        <v>3527.1</v>
      </c>
      <c r="D11" s="1506">
        <v>3529.97</v>
      </c>
      <c r="E11" s="1506">
        <v>3528.52</v>
      </c>
      <c r="F11" s="1506">
        <v>3543.07</v>
      </c>
      <c r="G11" s="1506">
        <v>3595.9</v>
      </c>
      <c r="H11" s="1506">
        <v>4022.33</v>
      </c>
      <c r="I11" s="1506">
        <v>4282</v>
      </c>
      <c r="J11" s="1506">
        <v>4530.7</v>
      </c>
      <c r="K11" s="1506">
        <v>4552.0600000000004</v>
      </c>
      <c r="L11" s="1506">
        <v>4572.8100000000004</v>
      </c>
      <c r="M11" s="1506">
        <v>4616.2299999999996</v>
      </c>
      <c r="N11" s="1506">
        <v>4621.68</v>
      </c>
      <c r="O11" s="1545">
        <v>4677.33</v>
      </c>
      <c r="P11" s="1637">
        <v>0.32611210342774521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42">
        <v>127.1</v>
      </c>
      <c r="D12" s="1505">
        <v>130.08000000000001</v>
      </c>
      <c r="E12" s="1505">
        <v>127.18</v>
      </c>
      <c r="F12" s="1505">
        <v>129.26</v>
      </c>
      <c r="G12" s="1505">
        <v>133.69</v>
      </c>
      <c r="H12" s="1505">
        <v>154.33000000000001</v>
      </c>
      <c r="I12" s="1505">
        <v>165.19</v>
      </c>
      <c r="J12" s="1505">
        <v>172.64</v>
      </c>
      <c r="K12" s="1505">
        <v>170.75</v>
      </c>
      <c r="L12" s="1505">
        <v>170.38</v>
      </c>
      <c r="M12" s="1505">
        <v>176.67</v>
      </c>
      <c r="N12" s="1505">
        <v>183.46</v>
      </c>
      <c r="O12" s="1543">
        <v>194.69</v>
      </c>
      <c r="P12" s="1636">
        <v>0.53178599527930759</v>
      </c>
      <c r="Q12" s="969"/>
      <c r="R12" s="969"/>
    </row>
    <row r="13" spans="1:29" ht="15.95" customHeight="1">
      <c r="A13" s="232"/>
      <c r="B13" s="972" t="s">
        <v>107</v>
      </c>
      <c r="C13" s="1544">
        <v>948.27</v>
      </c>
      <c r="D13" s="1506">
        <v>971.1</v>
      </c>
      <c r="E13" s="1506">
        <v>949.52</v>
      </c>
      <c r="F13" s="1506">
        <v>964.64</v>
      </c>
      <c r="G13" s="1506">
        <v>997.65</v>
      </c>
      <c r="H13" s="1506">
        <v>1152.0999999999999</v>
      </c>
      <c r="I13" s="1506">
        <v>1233.48</v>
      </c>
      <c r="J13" s="1506">
        <v>1289.1300000000001</v>
      </c>
      <c r="K13" s="1506">
        <v>1274.71</v>
      </c>
      <c r="L13" s="1506">
        <v>1271.1600000000001</v>
      </c>
      <c r="M13" s="1506">
        <v>1318.6</v>
      </c>
      <c r="N13" s="1506">
        <v>1370.29</v>
      </c>
      <c r="O13" s="1545">
        <v>1454.73</v>
      </c>
      <c r="P13" s="1637">
        <v>0.53408839254642659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42">
        <v>140.4</v>
      </c>
      <c r="D14" s="1505">
        <v>140.27000000000001</v>
      </c>
      <c r="E14" s="1505">
        <v>140.09</v>
      </c>
      <c r="F14" s="1505">
        <v>143.1</v>
      </c>
      <c r="G14" s="1505">
        <v>149.97999999999999</v>
      </c>
      <c r="H14" s="1505">
        <v>175.77</v>
      </c>
      <c r="I14" s="1505">
        <v>182.07</v>
      </c>
      <c r="J14" s="1505">
        <v>187.42</v>
      </c>
      <c r="K14" s="1505">
        <v>182.92</v>
      </c>
      <c r="L14" s="1505">
        <v>188.79</v>
      </c>
      <c r="M14" s="1505">
        <v>190.3</v>
      </c>
      <c r="N14" s="1505">
        <v>190.32</v>
      </c>
      <c r="O14" s="1543">
        <v>194.79</v>
      </c>
      <c r="P14" s="1636">
        <v>0.38739316239316235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42">
        <v>144.38</v>
      </c>
      <c r="D15" s="1505">
        <v>145.91999999999999</v>
      </c>
      <c r="E15" s="1505">
        <v>144.62</v>
      </c>
      <c r="F15" s="1505">
        <v>145.9</v>
      </c>
      <c r="G15" s="1505">
        <v>145.38999999999999</v>
      </c>
      <c r="H15" s="1505">
        <v>149.32</v>
      </c>
      <c r="I15" s="1505">
        <v>156.81</v>
      </c>
      <c r="J15" s="1505">
        <v>164.37</v>
      </c>
      <c r="K15" s="1505">
        <v>167.93</v>
      </c>
      <c r="L15" s="1505">
        <v>167.48</v>
      </c>
      <c r="M15" s="1505">
        <v>170.21</v>
      </c>
      <c r="N15" s="1505">
        <v>170.47</v>
      </c>
      <c r="O15" s="1543">
        <v>171.4</v>
      </c>
      <c r="P15" s="1636">
        <v>0.18714503393821857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42">
        <v>138.38</v>
      </c>
      <c r="D16" s="1505">
        <v>138.72999999999999</v>
      </c>
      <c r="E16" s="1505">
        <v>136.62</v>
      </c>
      <c r="F16" s="1505">
        <v>137.31</v>
      </c>
      <c r="G16" s="1505">
        <v>139.88</v>
      </c>
      <c r="H16" s="1505">
        <v>151.19999999999999</v>
      </c>
      <c r="I16" s="1505">
        <v>165.79</v>
      </c>
      <c r="J16" s="1505">
        <v>172.75</v>
      </c>
      <c r="K16" s="1505">
        <v>173.34</v>
      </c>
      <c r="L16" s="1505">
        <v>171.43</v>
      </c>
      <c r="M16" s="1505">
        <v>174.48</v>
      </c>
      <c r="N16" s="1505">
        <v>178.62</v>
      </c>
      <c r="O16" s="1543">
        <v>186</v>
      </c>
      <c r="P16" s="1636">
        <v>0.34412487353663823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42">
        <v>172.34</v>
      </c>
      <c r="D17" s="1505">
        <v>175.31</v>
      </c>
      <c r="E17" s="1505">
        <v>174.48</v>
      </c>
      <c r="F17" s="1505">
        <v>170.96</v>
      </c>
      <c r="G17" s="1505">
        <v>171.04</v>
      </c>
      <c r="H17" s="1505">
        <v>173.46</v>
      </c>
      <c r="I17" s="1505">
        <v>180.74</v>
      </c>
      <c r="J17" s="1505">
        <v>189.03</v>
      </c>
      <c r="K17" s="1505">
        <v>198.37</v>
      </c>
      <c r="L17" s="1505">
        <v>204.31</v>
      </c>
      <c r="M17" s="1505">
        <v>205.32</v>
      </c>
      <c r="N17" s="1505">
        <v>208.13</v>
      </c>
      <c r="O17" s="1543">
        <v>210.57</v>
      </c>
      <c r="P17" s="1636">
        <v>0.22182894278751308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42">
        <v>128.43</v>
      </c>
      <c r="D18" s="1505">
        <v>127.92</v>
      </c>
      <c r="E18" s="1505">
        <v>127.54</v>
      </c>
      <c r="F18" s="1505">
        <v>130.56</v>
      </c>
      <c r="G18" s="1505">
        <v>141.96</v>
      </c>
      <c r="H18" s="1505">
        <v>161.12</v>
      </c>
      <c r="I18" s="1505">
        <v>167.6</v>
      </c>
      <c r="J18" s="1505">
        <v>177.66</v>
      </c>
      <c r="K18" s="1505">
        <v>180.82</v>
      </c>
      <c r="L18" s="1505">
        <v>180.87</v>
      </c>
      <c r="M18" s="1505">
        <v>181.38</v>
      </c>
      <c r="N18" s="1505">
        <v>179.54</v>
      </c>
      <c r="O18" s="1543">
        <v>178.35</v>
      </c>
      <c r="P18" s="1636">
        <v>0.38869423032001849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42">
        <v>129.13</v>
      </c>
      <c r="D19" s="1505">
        <v>129</v>
      </c>
      <c r="E19" s="1505">
        <v>129</v>
      </c>
      <c r="F19" s="1505">
        <v>129.13999999999999</v>
      </c>
      <c r="G19" s="1505">
        <v>133.16</v>
      </c>
      <c r="H19" s="1505">
        <v>148.80000000000001</v>
      </c>
      <c r="I19" s="1505">
        <v>155.16</v>
      </c>
      <c r="J19" s="1505">
        <v>161.27000000000001</v>
      </c>
      <c r="K19" s="1505">
        <v>164.74</v>
      </c>
      <c r="L19" s="1505">
        <v>168.65</v>
      </c>
      <c r="M19" s="1505">
        <v>178.13</v>
      </c>
      <c r="N19" s="1505">
        <v>181</v>
      </c>
      <c r="O19" s="1543">
        <v>180.3</v>
      </c>
      <c r="P19" s="1636">
        <v>0.39626732749941929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42">
        <v>143.33000000000001</v>
      </c>
      <c r="D20" s="1505">
        <v>143.72999999999999</v>
      </c>
      <c r="E20" s="1505">
        <v>141.66</v>
      </c>
      <c r="F20" s="1505">
        <v>141.24</v>
      </c>
      <c r="G20" s="1505">
        <v>143.38999999999999</v>
      </c>
      <c r="H20" s="1505">
        <v>165.07</v>
      </c>
      <c r="I20" s="1505">
        <v>171.68</v>
      </c>
      <c r="J20" s="1505">
        <v>173</v>
      </c>
      <c r="K20" s="1505">
        <v>172.02</v>
      </c>
      <c r="L20" s="1505">
        <v>178.24</v>
      </c>
      <c r="M20" s="1505">
        <v>186.58</v>
      </c>
      <c r="N20" s="1505">
        <v>185.68</v>
      </c>
      <c r="O20" s="1543">
        <v>186.33</v>
      </c>
      <c r="P20" s="1636">
        <v>0.30000697690643974</v>
      </c>
      <c r="Q20" s="969"/>
      <c r="R20" s="969"/>
    </row>
    <row r="21" spans="1:18" ht="15.95" customHeight="1">
      <c r="A21" s="232"/>
      <c r="B21" s="972" t="s">
        <v>255</v>
      </c>
      <c r="C21" s="1544">
        <v>1064.8</v>
      </c>
      <c r="D21" s="1506">
        <v>1064.45</v>
      </c>
      <c r="E21" s="1506">
        <v>1052.1600000000001</v>
      </c>
      <c r="F21" s="1506">
        <v>1047.3599999999999</v>
      </c>
      <c r="G21" s="1506">
        <v>1064.0999999999999</v>
      </c>
      <c r="H21" s="1506">
        <v>1226.27</v>
      </c>
      <c r="I21" s="1506">
        <v>1273.58</v>
      </c>
      <c r="J21" s="1506">
        <v>1281.8</v>
      </c>
      <c r="K21" s="1506">
        <v>1271.42</v>
      </c>
      <c r="L21" s="1506">
        <v>1317.06</v>
      </c>
      <c r="M21" s="1506">
        <v>1380.9</v>
      </c>
      <c r="N21" s="1506">
        <v>1380.48</v>
      </c>
      <c r="O21" s="1545">
        <v>1386.47</v>
      </c>
      <c r="P21" s="1637">
        <v>0.3020942900075132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46">
        <v>173.74</v>
      </c>
      <c r="D22" s="1507">
        <v>162.36000000000001</v>
      </c>
      <c r="E22" s="1507">
        <v>161.94</v>
      </c>
      <c r="F22" s="1507">
        <v>162.84</v>
      </c>
      <c r="G22" s="1507">
        <v>164.02</v>
      </c>
      <c r="H22" s="1507">
        <v>173.6</v>
      </c>
      <c r="I22" s="1507">
        <v>190.57</v>
      </c>
      <c r="J22" s="1507">
        <v>202.66</v>
      </c>
      <c r="K22" s="1507">
        <v>203.21</v>
      </c>
      <c r="L22" s="1507">
        <v>202.7</v>
      </c>
      <c r="M22" s="1507">
        <v>202.9</v>
      </c>
      <c r="N22" s="1507">
        <v>202.25</v>
      </c>
      <c r="O22" s="1547">
        <v>201</v>
      </c>
      <c r="P22" s="1636">
        <v>0.1569011166110279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46">
        <v>139.46</v>
      </c>
      <c r="D23" s="1507">
        <v>130.38</v>
      </c>
      <c r="E23" s="1507">
        <v>127.78</v>
      </c>
      <c r="F23" s="1507">
        <v>130.72999999999999</v>
      </c>
      <c r="G23" s="1507">
        <v>135.25</v>
      </c>
      <c r="H23" s="1507">
        <v>169.61</v>
      </c>
      <c r="I23" s="1507">
        <v>187.48</v>
      </c>
      <c r="J23" s="1507">
        <v>183.46</v>
      </c>
      <c r="K23" s="1507">
        <v>165.96</v>
      </c>
      <c r="L23" s="1507">
        <v>177.01</v>
      </c>
      <c r="M23" s="1507">
        <v>178.46</v>
      </c>
      <c r="N23" s="1507">
        <v>179.71</v>
      </c>
      <c r="O23" s="1547">
        <v>186.39</v>
      </c>
      <c r="P23" s="1636">
        <v>0.33651226158038128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46">
        <v>129.62</v>
      </c>
      <c r="D24" s="1507">
        <v>124.71</v>
      </c>
      <c r="E24" s="1507">
        <v>121.87</v>
      </c>
      <c r="F24" s="1507">
        <v>124.78</v>
      </c>
      <c r="G24" s="1507">
        <v>129.71</v>
      </c>
      <c r="H24" s="1507">
        <v>165.53</v>
      </c>
      <c r="I24" s="1507">
        <v>183.08</v>
      </c>
      <c r="J24" s="1507">
        <v>175.51</v>
      </c>
      <c r="K24" s="1507">
        <v>159.93</v>
      </c>
      <c r="L24" s="1507">
        <v>170.49</v>
      </c>
      <c r="M24" s="1507">
        <v>173.16</v>
      </c>
      <c r="N24" s="1507">
        <v>174.24</v>
      </c>
      <c r="O24" s="1547">
        <v>180.37</v>
      </c>
      <c r="P24" s="1636">
        <v>0.39152908501774419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46">
        <v>142.37</v>
      </c>
      <c r="D25" s="1507">
        <v>143.52000000000001</v>
      </c>
      <c r="E25" s="1507">
        <v>142.61000000000001</v>
      </c>
      <c r="F25" s="1507">
        <v>141.4</v>
      </c>
      <c r="G25" s="1507">
        <v>144.52000000000001</v>
      </c>
      <c r="H25" s="1507">
        <v>172.27</v>
      </c>
      <c r="I25" s="1507">
        <v>180.97</v>
      </c>
      <c r="J25" s="1507">
        <v>187.37</v>
      </c>
      <c r="K25" s="1507">
        <v>184.18</v>
      </c>
      <c r="L25" s="1507">
        <v>188.09</v>
      </c>
      <c r="M25" s="1507">
        <v>190.45</v>
      </c>
      <c r="N25" s="1507">
        <v>192.02</v>
      </c>
      <c r="O25" s="1547">
        <v>194.47</v>
      </c>
      <c r="P25" s="1636">
        <v>0.36594788227856978</v>
      </c>
      <c r="Q25" s="969"/>
      <c r="R25" s="969"/>
    </row>
    <row r="26" spans="1:18" ht="15.95" customHeight="1">
      <c r="A26" s="232"/>
      <c r="B26" s="971" t="s">
        <v>136</v>
      </c>
      <c r="C26" s="1548">
        <v>45889.919999999998</v>
      </c>
      <c r="D26" s="1508">
        <v>46321.63</v>
      </c>
      <c r="E26" s="1508">
        <v>45635.73</v>
      </c>
      <c r="F26" s="1508">
        <v>44951.09</v>
      </c>
      <c r="G26" s="1508">
        <v>45685.16</v>
      </c>
      <c r="H26" s="1508">
        <v>55315.97</v>
      </c>
      <c r="I26" s="1508">
        <v>58767.45</v>
      </c>
      <c r="J26" s="1508">
        <v>60482.1</v>
      </c>
      <c r="K26" s="1508">
        <v>59883.5</v>
      </c>
      <c r="L26" s="1508">
        <v>61464.9</v>
      </c>
      <c r="M26" s="1508">
        <v>63267.08</v>
      </c>
      <c r="N26" s="1508">
        <v>63666.67</v>
      </c>
      <c r="O26" s="1549">
        <v>64801.03</v>
      </c>
      <c r="P26" s="1637">
        <v>0.41209725360166249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46" t="s">
        <v>469</v>
      </c>
      <c r="D27" s="1507" t="s">
        <v>469</v>
      </c>
      <c r="E27" s="1507">
        <v>214</v>
      </c>
      <c r="F27" s="1507">
        <v>214</v>
      </c>
      <c r="G27" s="1507">
        <v>214</v>
      </c>
      <c r="H27" s="1507">
        <v>214</v>
      </c>
      <c r="I27" s="1507">
        <v>214</v>
      </c>
      <c r="J27" s="1507">
        <v>214</v>
      </c>
      <c r="K27" s="1507">
        <v>214</v>
      </c>
      <c r="L27" s="1507">
        <v>214</v>
      </c>
      <c r="M27" s="1507">
        <v>214</v>
      </c>
      <c r="N27" s="1507">
        <v>214</v>
      </c>
      <c r="O27" s="1547">
        <v>214</v>
      </c>
      <c r="P27" s="1636" t="s">
        <v>469</v>
      </c>
      <c r="Q27" s="969"/>
      <c r="R27" s="969"/>
    </row>
    <row r="28" spans="1:18" ht="15.95" customHeight="1">
      <c r="A28" s="232" t="s">
        <v>115</v>
      </c>
      <c r="B28" s="972" t="s">
        <v>105</v>
      </c>
      <c r="C28" s="1546">
        <v>121.2</v>
      </c>
      <c r="D28" s="1507">
        <v>121.82</v>
      </c>
      <c r="E28" s="1507">
        <v>121.96</v>
      </c>
      <c r="F28" s="1507">
        <v>123.52</v>
      </c>
      <c r="G28" s="1507">
        <v>129.47999999999999</v>
      </c>
      <c r="H28" s="1507">
        <v>156.51</v>
      </c>
      <c r="I28" s="1507">
        <v>161.01</v>
      </c>
      <c r="J28" s="1507">
        <v>165.27</v>
      </c>
      <c r="K28" s="1507">
        <v>160.82</v>
      </c>
      <c r="L28" s="1507">
        <v>168.16</v>
      </c>
      <c r="M28" s="1507">
        <v>172.08</v>
      </c>
      <c r="N28" s="1507">
        <v>172.43</v>
      </c>
      <c r="O28" s="1547">
        <v>179.76</v>
      </c>
      <c r="P28" s="1636">
        <v>0.48316831683168315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46">
        <v>140.97</v>
      </c>
      <c r="D29" s="1507">
        <v>141.30000000000001</v>
      </c>
      <c r="E29" s="1507">
        <v>140.24</v>
      </c>
      <c r="F29" s="1507">
        <v>142.19999999999999</v>
      </c>
      <c r="G29" s="1507">
        <v>147.55000000000001</v>
      </c>
      <c r="H29" s="1507">
        <v>172.27</v>
      </c>
      <c r="I29" s="1507">
        <v>177.65</v>
      </c>
      <c r="J29" s="1507">
        <v>184.45</v>
      </c>
      <c r="K29" s="1507">
        <v>182.49</v>
      </c>
      <c r="L29" s="1507">
        <v>188.04</v>
      </c>
      <c r="M29" s="1507">
        <v>189.42</v>
      </c>
      <c r="N29" s="1507">
        <v>188.76</v>
      </c>
      <c r="O29" s="1547">
        <v>192.5</v>
      </c>
      <c r="P29" s="1636">
        <v>0.36553876711357036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46">
        <v>130.11000000000001</v>
      </c>
      <c r="D30" s="1507">
        <v>128.36000000000001</v>
      </c>
      <c r="E30" s="1507">
        <v>125.7</v>
      </c>
      <c r="F30" s="1507">
        <v>127.48</v>
      </c>
      <c r="G30" s="1507">
        <v>136.51</v>
      </c>
      <c r="H30" s="1507">
        <v>175.44</v>
      </c>
      <c r="I30" s="1507">
        <v>178.08</v>
      </c>
      <c r="J30" s="1507">
        <v>178.04</v>
      </c>
      <c r="K30" s="1507">
        <v>172.56</v>
      </c>
      <c r="L30" s="1507">
        <v>175.33</v>
      </c>
      <c r="M30" s="1507">
        <v>177.78</v>
      </c>
      <c r="N30" s="1507">
        <v>178.17</v>
      </c>
      <c r="O30" s="1547">
        <v>179.79</v>
      </c>
      <c r="P30" s="1636">
        <v>0.38183075858888604</v>
      </c>
      <c r="Q30" s="969"/>
      <c r="R30" s="969"/>
    </row>
    <row r="31" spans="1:18" ht="15.95" customHeight="1">
      <c r="A31" s="232"/>
      <c r="B31" s="972" t="s">
        <v>137</v>
      </c>
      <c r="C31" s="1548">
        <v>559.95000000000005</v>
      </c>
      <c r="D31" s="1508">
        <v>550.70000000000005</v>
      </c>
      <c r="E31" s="1508">
        <v>539.6</v>
      </c>
      <c r="F31" s="1508">
        <v>550.04</v>
      </c>
      <c r="G31" s="1508">
        <v>586.9</v>
      </c>
      <c r="H31" s="1508">
        <v>751.8</v>
      </c>
      <c r="I31" s="1508">
        <v>764.92</v>
      </c>
      <c r="J31" s="1508">
        <v>759.35</v>
      </c>
      <c r="K31" s="1508">
        <v>734.93</v>
      </c>
      <c r="L31" s="1508">
        <v>760.9</v>
      </c>
      <c r="M31" s="1508">
        <v>773.79</v>
      </c>
      <c r="N31" s="1508">
        <v>766.91</v>
      </c>
      <c r="O31" s="1549">
        <v>769.96</v>
      </c>
      <c r="P31" s="1636">
        <v>0.37505134386998829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46">
        <v>151.13</v>
      </c>
      <c r="D32" s="1507">
        <v>150.13</v>
      </c>
      <c r="E32" s="1507">
        <v>138</v>
      </c>
      <c r="F32" s="1507">
        <v>141.5</v>
      </c>
      <c r="G32" s="1507">
        <v>152</v>
      </c>
      <c r="H32" s="1507">
        <v>175.03</v>
      </c>
      <c r="I32" s="1507">
        <v>181.94</v>
      </c>
      <c r="J32" s="1507">
        <v>191.37</v>
      </c>
      <c r="K32" s="1507">
        <v>193.77</v>
      </c>
      <c r="L32" s="1507">
        <v>194.42</v>
      </c>
      <c r="M32" s="1507">
        <v>194.97</v>
      </c>
      <c r="N32" s="1507">
        <v>192.13</v>
      </c>
      <c r="O32" s="1547">
        <v>192.3</v>
      </c>
      <c r="P32" s="1636">
        <v>0.2724144776020645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42">
        <v>142.37</v>
      </c>
      <c r="D33" s="1505">
        <v>149.5</v>
      </c>
      <c r="E33" s="1505">
        <v>140.32</v>
      </c>
      <c r="F33" s="1505">
        <v>109.95</v>
      </c>
      <c r="G33" s="1505">
        <v>125.22</v>
      </c>
      <c r="H33" s="1505">
        <v>156.94</v>
      </c>
      <c r="I33" s="1505">
        <v>179.69</v>
      </c>
      <c r="J33" s="1505">
        <v>188.54</v>
      </c>
      <c r="K33" s="1505">
        <v>189.42</v>
      </c>
      <c r="L33" s="1505">
        <v>183.64</v>
      </c>
      <c r="M33" s="1505">
        <v>189.61</v>
      </c>
      <c r="N33" s="1505">
        <v>193.04</v>
      </c>
      <c r="O33" s="1543">
        <v>199.32</v>
      </c>
      <c r="P33" s="1636">
        <v>0.40001404790335027</v>
      </c>
      <c r="Q33" s="969"/>
      <c r="R33" s="969"/>
    </row>
    <row r="34" spans="1:28" ht="15.95" customHeight="1">
      <c r="A34" s="232"/>
      <c r="B34" s="971" t="s">
        <v>156</v>
      </c>
      <c r="C34" s="1548">
        <v>663.62</v>
      </c>
      <c r="D34" s="1508">
        <v>695.56</v>
      </c>
      <c r="E34" s="1508">
        <v>659.34</v>
      </c>
      <c r="F34" s="1508">
        <v>522.15</v>
      </c>
      <c r="G34" s="1508">
        <v>595.28</v>
      </c>
      <c r="H34" s="1508">
        <v>746.82</v>
      </c>
      <c r="I34" s="1508">
        <v>855.15</v>
      </c>
      <c r="J34" s="1508">
        <v>891.34</v>
      </c>
      <c r="K34" s="1508">
        <v>895.74</v>
      </c>
      <c r="L34" s="1508">
        <v>868.26</v>
      </c>
      <c r="M34" s="1508">
        <v>898.32</v>
      </c>
      <c r="N34" s="1508">
        <v>917.67</v>
      </c>
      <c r="O34" s="1549">
        <v>950.45</v>
      </c>
      <c r="P34" s="1637">
        <v>0.43222024652662672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42">
        <v>150.79</v>
      </c>
      <c r="D35" s="1505">
        <v>150.34</v>
      </c>
      <c r="E35" s="1505">
        <v>149.05000000000001</v>
      </c>
      <c r="F35" s="1505">
        <v>149.9</v>
      </c>
      <c r="G35" s="1505">
        <v>153.69</v>
      </c>
      <c r="H35" s="1505">
        <v>172.58</v>
      </c>
      <c r="I35" s="1505">
        <v>177.13</v>
      </c>
      <c r="J35" s="1505">
        <v>188.77</v>
      </c>
      <c r="K35" s="1505">
        <v>188.41</v>
      </c>
      <c r="L35" s="1505">
        <v>195.22</v>
      </c>
      <c r="M35" s="1505">
        <v>193.68</v>
      </c>
      <c r="N35" s="1505">
        <v>194.84</v>
      </c>
      <c r="O35" s="1543">
        <v>197.33</v>
      </c>
      <c r="P35" s="1636">
        <v>0.30864115657536995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42">
        <v>142.93</v>
      </c>
      <c r="D36" s="1505">
        <v>143.4</v>
      </c>
      <c r="E36" s="1505">
        <v>142.1</v>
      </c>
      <c r="F36" s="1505">
        <v>140.68</v>
      </c>
      <c r="G36" s="1505">
        <v>141.09</v>
      </c>
      <c r="H36" s="1505">
        <v>167.34</v>
      </c>
      <c r="I36" s="1505">
        <v>177.69</v>
      </c>
      <c r="J36" s="1505">
        <v>183.76</v>
      </c>
      <c r="K36" s="1505">
        <v>183.23</v>
      </c>
      <c r="L36" s="1505">
        <v>186.32</v>
      </c>
      <c r="M36" s="1505">
        <v>186.91</v>
      </c>
      <c r="N36" s="1505">
        <v>188.4</v>
      </c>
      <c r="O36" s="1543">
        <v>194.18</v>
      </c>
      <c r="P36" s="1636">
        <v>0.3585671307633107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42">
        <v>164.11</v>
      </c>
      <c r="D37" s="1505">
        <v>163.62</v>
      </c>
      <c r="E37" s="1505">
        <v>164.39</v>
      </c>
      <c r="F37" s="1505">
        <v>165.18</v>
      </c>
      <c r="G37" s="1505">
        <v>164.88</v>
      </c>
      <c r="H37" s="1505">
        <v>164.45</v>
      </c>
      <c r="I37" s="1505">
        <v>164.45</v>
      </c>
      <c r="J37" s="1505">
        <v>164.09</v>
      </c>
      <c r="K37" s="1505">
        <v>163.87</v>
      </c>
      <c r="L37" s="1505">
        <v>165.33</v>
      </c>
      <c r="M37" s="1505">
        <v>164.48</v>
      </c>
      <c r="N37" s="1505">
        <v>165.58</v>
      </c>
      <c r="O37" s="1543">
        <v>165.79</v>
      </c>
      <c r="P37" s="1636">
        <v>1.0237036134300048E-2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42">
        <v>165.81</v>
      </c>
      <c r="D38" s="1505">
        <v>166.98</v>
      </c>
      <c r="E38" s="1505">
        <v>167.74</v>
      </c>
      <c r="F38" s="1505">
        <v>164</v>
      </c>
      <c r="G38" s="1505">
        <v>162.58000000000001</v>
      </c>
      <c r="H38" s="1505">
        <v>162.71</v>
      </c>
      <c r="I38" s="1505">
        <v>161.15</v>
      </c>
      <c r="J38" s="1505">
        <v>164.39</v>
      </c>
      <c r="K38" s="1505">
        <v>167.7</v>
      </c>
      <c r="L38" s="1505">
        <v>165.66</v>
      </c>
      <c r="M38" s="1505">
        <v>166.46</v>
      </c>
      <c r="N38" s="1505">
        <v>168.05</v>
      </c>
      <c r="O38" s="1543">
        <v>174.45</v>
      </c>
      <c r="P38" s="1636">
        <v>5.2107834268138253E-2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44">
        <v>1707.53</v>
      </c>
      <c r="D39" s="1506">
        <v>1716.9</v>
      </c>
      <c r="E39" s="1506">
        <v>1721.71</v>
      </c>
      <c r="F39" s="1506">
        <v>1719.57</v>
      </c>
      <c r="G39" s="1506">
        <v>1708.26</v>
      </c>
      <c r="H39" s="1506">
        <v>1705.13</v>
      </c>
      <c r="I39" s="1506">
        <v>1729.13</v>
      </c>
      <c r="J39" s="1506">
        <v>1747.6</v>
      </c>
      <c r="K39" s="1506">
        <v>1770.77</v>
      </c>
      <c r="L39" s="1506">
        <v>1776.45</v>
      </c>
      <c r="M39" s="1506">
        <v>1781.23</v>
      </c>
      <c r="N39" s="1506">
        <v>1813.71</v>
      </c>
      <c r="O39" s="1545">
        <v>1859.47</v>
      </c>
      <c r="P39" s="1637">
        <v>8.8982331203551368E-2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42">
        <v>163.75</v>
      </c>
      <c r="D40" s="1505">
        <v>158.80000000000001</v>
      </c>
      <c r="E40" s="1505">
        <v>158.19</v>
      </c>
      <c r="F40" s="1505">
        <v>160.15</v>
      </c>
      <c r="G40" s="1505">
        <v>162.01</v>
      </c>
      <c r="H40" s="1505">
        <v>162.24</v>
      </c>
      <c r="I40" s="1505">
        <v>166.48</v>
      </c>
      <c r="J40" s="1505">
        <v>167.6</v>
      </c>
      <c r="K40" s="1505">
        <v>169.7</v>
      </c>
      <c r="L40" s="1505">
        <v>167.56</v>
      </c>
      <c r="M40" s="1505">
        <v>172.34</v>
      </c>
      <c r="N40" s="1505">
        <v>178.16</v>
      </c>
      <c r="O40" s="1543">
        <v>183.9</v>
      </c>
      <c r="P40" s="1636">
        <v>0.12305343511450384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44">
        <v>144.30000000000001</v>
      </c>
      <c r="D41" s="1506">
        <v>142.47</v>
      </c>
      <c r="E41" s="1506">
        <v>140.4</v>
      </c>
      <c r="F41" s="1506">
        <v>139.88</v>
      </c>
      <c r="G41" s="1506">
        <v>139.07</v>
      </c>
      <c r="H41" s="1506">
        <v>139.84</v>
      </c>
      <c r="I41" s="1506">
        <v>144.93</v>
      </c>
      <c r="J41" s="1506">
        <v>149.26</v>
      </c>
      <c r="K41" s="1506">
        <v>152.49</v>
      </c>
      <c r="L41" s="1506">
        <v>153.27000000000001</v>
      </c>
      <c r="M41" s="1506">
        <v>153.66999999999999</v>
      </c>
      <c r="N41" s="1506">
        <v>155.96</v>
      </c>
      <c r="O41" s="1545">
        <v>157.85</v>
      </c>
      <c r="P41" s="1637">
        <v>9.3901593901593694E-2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50"/>
      <c r="D42" s="1551"/>
      <c r="E42" s="1551"/>
      <c r="F42" s="1551"/>
      <c r="G42" s="1551"/>
      <c r="H42" s="1551"/>
      <c r="I42" s="1551"/>
      <c r="J42" s="1551"/>
      <c r="K42" s="1551"/>
      <c r="L42" s="1551"/>
      <c r="M42" s="1551"/>
      <c r="N42" s="1551"/>
      <c r="O42" s="1552"/>
      <c r="P42" s="1638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53">
        <v>135.76</v>
      </c>
      <c r="D43" s="1554">
        <v>135.66</v>
      </c>
      <c r="E43" s="1554">
        <v>134.33000000000001</v>
      </c>
      <c r="F43" s="1554">
        <v>135.61000000000001</v>
      </c>
      <c r="G43" s="1554">
        <v>142.12</v>
      </c>
      <c r="H43" s="1554">
        <v>166.24</v>
      </c>
      <c r="I43" s="1554">
        <v>172.63</v>
      </c>
      <c r="J43" s="1554">
        <v>177.67</v>
      </c>
      <c r="K43" s="1554">
        <v>175.55</v>
      </c>
      <c r="L43" s="1554">
        <v>178.82</v>
      </c>
      <c r="M43" s="1554">
        <v>181.74</v>
      </c>
      <c r="N43" s="1554">
        <v>182.74</v>
      </c>
      <c r="O43" s="1555">
        <v>186.41</v>
      </c>
      <c r="P43" s="1639">
        <v>0.37308485562757809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0.51905765179084473</v>
      </c>
      <c r="E51" s="982">
        <f>+(O7/N7)-1</f>
        <v>2.4544632476424244E-2</v>
      </c>
      <c r="F51" s="983"/>
      <c r="G51" s="984"/>
      <c r="I51" s="952"/>
      <c r="J51" s="1509"/>
      <c r="K51" s="1509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0.16199038021071943</v>
      </c>
      <c r="E52" s="982">
        <f>+(O8/N8)-1</f>
        <v>1.9390164263826781E-2</v>
      </c>
      <c r="F52" s="984"/>
      <c r="G52" s="984"/>
      <c r="I52" s="952"/>
      <c r="J52" s="1509"/>
      <c r="K52" s="1509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0.34700779297162176</v>
      </c>
      <c r="E53" s="982">
        <f>+(O10/N10)-1</f>
        <v>1.8907796685574407E-2</v>
      </c>
      <c r="F53" s="984"/>
      <c r="G53" s="984"/>
      <c r="I53" s="952"/>
      <c r="J53" s="1509"/>
      <c r="K53" s="1509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0.53178599527930759</v>
      </c>
      <c r="E54" s="982">
        <f>+(O12/N12)-1</f>
        <v>6.121225335222924E-2</v>
      </c>
      <c r="F54" s="984"/>
      <c r="G54" s="984"/>
      <c r="I54" s="952"/>
      <c r="J54" s="1510"/>
      <c r="K54" s="1510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0.38739316239316235</v>
      </c>
      <c r="E55" s="982">
        <f t="shared" ref="E55:E61" si="1">+(O14/N14)-1</f>
        <v>2.348675914249676E-2</v>
      </c>
      <c r="F55" s="984"/>
      <c r="G55" s="984"/>
      <c r="I55" s="952"/>
      <c r="J55" s="1510"/>
      <c r="K55" s="1510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0.18714503393821857</v>
      </c>
      <c r="E56" s="982">
        <f t="shared" si="1"/>
        <v>5.4555053675133802E-3</v>
      </c>
      <c r="F56" s="984"/>
      <c r="G56" s="984"/>
      <c r="I56" s="952"/>
      <c r="J56" s="1511"/>
      <c r="K56" s="1511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0.34412487353663823</v>
      </c>
      <c r="E57" s="982">
        <f t="shared" si="1"/>
        <v>4.1316761840779259E-2</v>
      </c>
      <c r="F57" s="984"/>
      <c r="G57" s="984"/>
      <c r="I57" s="952"/>
      <c r="J57" s="1510"/>
      <c r="K57" s="1510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0.22182894278751308</v>
      </c>
      <c r="E58" s="982">
        <f t="shared" si="1"/>
        <v>1.1723442079469626E-2</v>
      </c>
      <c r="F58" s="984"/>
      <c r="G58" s="984"/>
      <c r="I58" s="952"/>
      <c r="J58" s="1511"/>
      <c r="K58" s="1511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0.38869423032001849</v>
      </c>
      <c r="E59" s="982">
        <f t="shared" si="1"/>
        <v>-6.6280494597303896E-3</v>
      </c>
      <c r="F59" s="984"/>
      <c r="G59" s="984"/>
      <c r="I59" s="987"/>
      <c r="J59" s="987"/>
      <c r="K59" s="952"/>
      <c r="L59" s="1640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0.39626732749941929</v>
      </c>
      <c r="E60" s="982">
        <f t="shared" si="1"/>
        <v>-3.8674033149170839E-3</v>
      </c>
      <c r="F60" s="984"/>
      <c r="G60" s="984"/>
      <c r="I60" s="987"/>
      <c r="J60" s="987"/>
      <c r="K60" s="952"/>
      <c r="L60" s="1640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0.30000697690643974</v>
      </c>
      <c r="E61" s="982">
        <f t="shared" si="1"/>
        <v>3.5006462731581589E-3</v>
      </c>
      <c r="F61" s="984"/>
      <c r="G61" s="984"/>
      <c r="I61" s="987"/>
      <c r="J61" s="987"/>
      <c r="K61" s="952"/>
      <c r="L61" s="1640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0.1569011166110279</v>
      </c>
      <c r="E62" s="982">
        <f>+(O22/N22)-1</f>
        <v>-6.1804697156984112E-3</v>
      </c>
      <c r="F62" s="984"/>
      <c r="G62" s="984"/>
      <c r="I62" s="964"/>
      <c r="J62" s="964"/>
      <c r="K62" s="952"/>
      <c r="L62" s="1640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0.33651226158038128</v>
      </c>
      <c r="E63" s="982">
        <f>+(O23/N23)-1</f>
        <v>3.7170997718546372E-2</v>
      </c>
      <c r="F63" s="984"/>
      <c r="G63" s="984"/>
      <c r="I63" s="964"/>
      <c r="J63" s="964"/>
      <c r="K63" s="952"/>
      <c r="L63" s="1640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0.39152908501774419</v>
      </c>
      <c r="E64" s="982">
        <f>+(O24/N24)-1</f>
        <v>3.5181359044995419E-2</v>
      </c>
      <c r="F64" s="984"/>
      <c r="G64" s="984"/>
      <c r="I64" s="964"/>
      <c r="J64" s="964"/>
      <c r="K64" s="952"/>
      <c r="L64" s="1640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0.36594788227856978</v>
      </c>
      <c r="E65" s="982">
        <f t="shared" ref="E65" si="3">+(O25/N25)-1</f>
        <v>1.2759087595042073E-2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0.48316831683168315</v>
      </c>
      <c r="E67" s="982">
        <f>+(O28/N28)-1</f>
        <v>4.2510004059618245E-2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0.36553876711357036</v>
      </c>
      <c r="E68" s="982">
        <f>+(O29/N29)-1</f>
        <v>1.9813519813519864E-2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0.38183075858888604</v>
      </c>
      <c r="E69" s="991">
        <f>+(O30/N30)-1</f>
        <v>9.0924398046809962E-3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0.2724144776020645</v>
      </c>
      <c r="E70" s="982">
        <f>+(O32/N32)-1</f>
        <v>8.8481757143599182E-4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0.40001404790335027</v>
      </c>
      <c r="E71" s="982">
        <f>+(O33/N33)-1</f>
        <v>3.2532117695814433E-2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0.30864115657536995</v>
      </c>
      <c r="E72" s="982">
        <f>+(O35/N35)-1</f>
        <v>1.2779716690618059E-2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0.3585671307633107</v>
      </c>
      <c r="E73" s="982">
        <f>+(O36/N36)-1</f>
        <v>3.0679405520169789E-2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1.0237036134300048E-2</v>
      </c>
      <c r="E74" s="982">
        <f>+(O37/N37)-1</f>
        <v>1.2682691146272962E-3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5.2107834268138253E-2</v>
      </c>
      <c r="E75" s="982">
        <f>+(O38/N38)-1</f>
        <v>3.8083903600118818E-2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0.12305343511450384</v>
      </c>
      <c r="E76" s="982">
        <f>+(O40/N40)-1</f>
        <v>3.2218230803771952E-2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0.37308485562757809</v>
      </c>
      <c r="E77" s="991">
        <f>+(O43/N43)-1</f>
        <v>2.008317828608952E-2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59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43"/>
      <c r="AF1" s="1744"/>
      <c r="AG1" s="1744"/>
    </row>
    <row r="2" spans="1:33" ht="18">
      <c r="A2" s="1745" t="s">
        <v>339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T33" sqref="T3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580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581</v>
      </c>
      <c r="B3" s="130"/>
      <c r="C3" s="130"/>
      <c r="D3" s="130"/>
      <c r="E3" s="130"/>
      <c r="F3" s="130"/>
      <c r="G3" s="130"/>
      <c r="H3" s="130"/>
      <c r="I3" s="131"/>
      <c r="L3" s="1497" t="s">
        <v>546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46" t="s">
        <v>148</v>
      </c>
      <c r="M5" s="1747"/>
      <c r="N5" s="1748"/>
      <c r="O5" s="532" t="s">
        <v>582</v>
      </c>
    </row>
    <row r="6" spans="1:17" ht="29.25" customHeight="1" thickBot="1">
      <c r="A6" s="1360" t="s">
        <v>213</v>
      </c>
      <c r="B6" s="1381" t="s">
        <v>583</v>
      </c>
      <c r="C6" s="1381" t="s">
        <v>565</v>
      </c>
      <c r="D6" s="1381" t="s">
        <v>583</v>
      </c>
      <c r="E6" s="1381" t="s">
        <v>565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584</v>
      </c>
      <c r="N6" s="534" t="s">
        <v>566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46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46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46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46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46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47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492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491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0"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562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563</v>
      </c>
      <c r="B3" s="130"/>
      <c r="C3" s="130"/>
      <c r="D3" s="130"/>
      <c r="E3" s="130"/>
      <c r="F3" s="130"/>
      <c r="G3" s="130"/>
      <c r="H3" s="130"/>
      <c r="I3" s="131"/>
      <c r="K3" s="1497" t="s">
        <v>546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46" t="s">
        <v>148</v>
      </c>
      <c r="L5" s="1747"/>
      <c r="M5" s="1748"/>
      <c r="N5" s="532" t="s">
        <v>564</v>
      </c>
    </row>
    <row r="6" spans="1:14" ht="29.25" customHeight="1" thickBot="1">
      <c r="A6" s="1360" t="s">
        <v>213</v>
      </c>
      <c r="B6" s="1381" t="s">
        <v>565</v>
      </c>
      <c r="C6" s="1381" t="s">
        <v>548</v>
      </c>
      <c r="D6" s="1381" t="s">
        <v>565</v>
      </c>
      <c r="E6" s="1381" t="s">
        <v>548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566</v>
      </c>
      <c r="M6" s="534" t="s">
        <v>549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39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38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37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37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36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492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491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K3" sqref="K3:M3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1679"/>
      <c r="R1" s="1679"/>
      <c r="S1" s="1679"/>
      <c r="T1" s="1679"/>
      <c r="U1" s="1679"/>
      <c r="V1" s="1679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29"/>
      <c r="R2" s="129"/>
      <c r="S2" s="129"/>
      <c r="T2" s="129"/>
      <c r="U2" s="129"/>
      <c r="V2" s="129"/>
    </row>
    <row r="3" spans="1:22" ht="21" thickBot="1">
      <c r="A3" s="1673" t="s">
        <v>478</v>
      </c>
      <c r="B3" s="1674"/>
      <c r="C3" s="1674"/>
      <c r="D3" s="1674"/>
      <c r="E3" s="1674"/>
      <c r="F3" s="1674"/>
      <c r="G3" s="1674"/>
      <c r="H3" s="1674"/>
      <c r="I3" s="1674"/>
      <c r="J3" s="1675"/>
      <c r="K3" s="1673">
        <v>2017</v>
      </c>
      <c r="L3" s="1674"/>
      <c r="M3" s="1675"/>
      <c r="N3" s="1673">
        <v>2016</v>
      </c>
      <c r="O3" s="1674"/>
      <c r="P3" s="1675"/>
      <c r="Q3" s="1673">
        <v>2015</v>
      </c>
      <c r="R3" s="1674"/>
      <c r="S3" s="1675"/>
      <c r="T3" s="1673">
        <v>2014</v>
      </c>
      <c r="U3" s="1674"/>
      <c r="V3" s="1675"/>
    </row>
    <row r="4" spans="1:22" ht="24.75" customHeight="1">
      <c r="A4" s="81" t="s">
        <v>2</v>
      </c>
      <c r="B4" s="1659" t="s">
        <v>159</v>
      </c>
      <c r="C4" s="1660"/>
      <c r="D4" s="1660"/>
      <c r="E4" s="1660"/>
      <c r="F4" s="1661"/>
      <c r="G4" s="1013" t="s">
        <v>209</v>
      </c>
      <c r="H4" s="1014" t="s">
        <v>4</v>
      </c>
      <c r="I4" s="1015" t="s">
        <v>5</v>
      </c>
      <c r="J4" s="1016" t="s">
        <v>210</v>
      </c>
      <c r="K4" s="1186" t="s">
        <v>4</v>
      </c>
      <c r="L4" s="1187" t="s">
        <v>5</v>
      </c>
      <c r="M4" s="1188" t="s">
        <v>210</v>
      </c>
      <c r="N4" s="560" t="s">
        <v>4</v>
      </c>
      <c r="O4" s="561" t="s">
        <v>5</v>
      </c>
      <c r="P4" s="562" t="s">
        <v>210</v>
      </c>
      <c r="Q4" s="554" t="s">
        <v>4</v>
      </c>
      <c r="R4" s="555" t="s">
        <v>5</v>
      </c>
      <c r="S4" s="556" t="s">
        <v>210</v>
      </c>
      <c r="T4" s="557" t="s">
        <v>4</v>
      </c>
      <c r="U4" s="558" t="s">
        <v>5</v>
      </c>
      <c r="V4" s="559" t="s">
        <v>210</v>
      </c>
    </row>
    <row r="5" spans="1:22" ht="22.5" customHeight="1" thickBot="1">
      <c r="A5" s="139" t="s">
        <v>6</v>
      </c>
      <c r="B5" s="1662"/>
      <c r="C5" s="1663"/>
      <c r="D5" s="1663"/>
      <c r="E5" s="1663"/>
      <c r="F5" s="1664"/>
      <c r="G5" s="1017" t="s">
        <v>477</v>
      </c>
      <c r="H5" s="1018" t="s">
        <v>8</v>
      </c>
      <c r="I5" s="1019" t="s">
        <v>9</v>
      </c>
      <c r="J5" s="1020" t="s">
        <v>212</v>
      </c>
      <c r="K5" s="1189" t="s">
        <v>8</v>
      </c>
      <c r="L5" s="1190" t="s">
        <v>9</v>
      </c>
      <c r="M5" s="1191" t="s">
        <v>212</v>
      </c>
      <c r="N5" s="575" t="s">
        <v>8</v>
      </c>
      <c r="O5" s="576" t="s">
        <v>9</v>
      </c>
      <c r="P5" s="577" t="s">
        <v>212</v>
      </c>
      <c r="Q5" s="569" t="s">
        <v>8</v>
      </c>
      <c r="R5" s="570" t="s">
        <v>9</v>
      </c>
      <c r="S5" s="571" t="s">
        <v>212</v>
      </c>
      <c r="T5" s="572" t="s">
        <v>8</v>
      </c>
      <c r="U5" s="573" t="s">
        <v>9</v>
      </c>
      <c r="V5" s="574" t="s">
        <v>212</v>
      </c>
    </row>
    <row r="6" spans="1:22" ht="29.25" customHeight="1" thickBot="1">
      <c r="A6" s="160" t="s">
        <v>220</v>
      </c>
      <c r="B6" s="172">
        <v>2018</v>
      </c>
      <c r="C6" s="172">
        <v>2017</v>
      </c>
      <c r="D6" s="172">
        <v>2016</v>
      </c>
      <c r="E6" s="172">
        <v>2015</v>
      </c>
      <c r="F6" s="172">
        <v>2014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1192" t="s">
        <v>10</v>
      </c>
      <c r="L6" s="1193" t="s">
        <v>214</v>
      </c>
      <c r="M6" s="1194" t="s">
        <v>18</v>
      </c>
      <c r="N6" s="590" t="s">
        <v>10</v>
      </c>
      <c r="O6" s="591" t="s">
        <v>214</v>
      </c>
      <c r="P6" s="592" t="s">
        <v>18</v>
      </c>
      <c r="Q6" s="584" t="s">
        <v>10</v>
      </c>
      <c r="R6" s="585" t="s">
        <v>214</v>
      </c>
      <c r="S6" s="586" t="s">
        <v>18</v>
      </c>
      <c r="T6" s="587" t="s">
        <v>10</v>
      </c>
      <c r="U6" s="588" t="s">
        <v>214</v>
      </c>
      <c r="V6" s="589" t="s">
        <v>18</v>
      </c>
    </row>
    <row r="7" spans="1:22" ht="16.5" thickBot="1">
      <c r="A7" s="1665" t="s">
        <v>11</v>
      </c>
      <c r="B7" s="1666"/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7"/>
    </row>
    <row r="8" spans="1:22" ht="15">
      <c r="A8" s="132" t="s">
        <v>125</v>
      </c>
      <c r="B8" s="142">
        <v>5938.9196078431378</v>
      </c>
      <c r="C8" s="142">
        <v>6761.0617647058825</v>
      </c>
      <c r="D8" s="142">
        <v>6323.8970588235297</v>
      </c>
      <c r="E8" s="142">
        <v>5711.3470588235286</v>
      </c>
      <c r="F8" s="142">
        <v>6439.2186274509804</v>
      </c>
      <c r="G8" s="1025">
        <v>-12.159956312697725</v>
      </c>
      <c r="H8" s="1025">
        <v>61.43</v>
      </c>
      <c r="I8" s="1025">
        <v>92.8</v>
      </c>
      <c r="J8" s="1025">
        <v>27.907274336214442</v>
      </c>
      <c r="K8" s="1195">
        <v>61.28</v>
      </c>
      <c r="L8" s="1195">
        <v>92.1</v>
      </c>
      <c r="M8" s="1195">
        <v>23.190450371082807</v>
      </c>
      <c r="N8" s="601">
        <v>61.19</v>
      </c>
      <c r="O8" s="601">
        <v>90.5</v>
      </c>
      <c r="P8" s="601">
        <v>17.785475462509499</v>
      </c>
      <c r="Q8" s="599">
        <v>61.18</v>
      </c>
      <c r="R8" s="599">
        <v>90.4</v>
      </c>
      <c r="S8" s="599">
        <v>17.099599396384015</v>
      </c>
      <c r="T8" s="600">
        <v>61.13</v>
      </c>
      <c r="U8" s="600">
        <v>89.3</v>
      </c>
      <c r="V8" s="1183">
        <v>17.430702307458251</v>
      </c>
    </row>
    <row r="9" spans="1:22" ht="15">
      <c r="A9" s="56" t="s">
        <v>12</v>
      </c>
      <c r="B9" s="145">
        <v>5812.1950980392157</v>
      </c>
      <c r="C9" s="145">
        <v>6658.4558823529414</v>
      </c>
      <c r="D9" s="145">
        <v>6204.8745098039208</v>
      </c>
      <c r="E9" s="145">
        <v>5596.3166666666666</v>
      </c>
      <c r="F9" s="145">
        <v>6309.5911764705888</v>
      </c>
      <c r="G9" s="1026">
        <v>-12.709565089356373</v>
      </c>
      <c r="H9" s="1026">
        <v>57.58</v>
      </c>
      <c r="I9" s="1026">
        <v>94.7</v>
      </c>
      <c r="J9" s="1026">
        <v>56.13318590833417</v>
      </c>
      <c r="K9" s="1196">
        <v>57.54</v>
      </c>
      <c r="L9" s="1196">
        <v>93.5</v>
      </c>
      <c r="M9" s="1196">
        <v>60.21153005577191</v>
      </c>
      <c r="N9" s="610">
        <v>57.47</v>
      </c>
      <c r="O9" s="610">
        <v>92.2</v>
      </c>
      <c r="P9" s="610">
        <v>61.446259016761104</v>
      </c>
      <c r="Q9" s="608">
        <v>57.51</v>
      </c>
      <c r="R9" s="608">
        <v>92.3</v>
      </c>
      <c r="S9" s="608">
        <v>59.727595804873388</v>
      </c>
      <c r="T9" s="609">
        <v>57.52</v>
      </c>
      <c r="U9" s="609">
        <v>91.5</v>
      </c>
      <c r="V9" s="1184">
        <v>59.00853745093255</v>
      </c>
    </row>
    <row r="10" spans="1:22" ht="15">
      <c r="A10" s="56" t="s">
        <v>13</v>
      </c>
      <c r="B10" s="145">
        <v>5442.1450980392156</v>
      </c>
      <c r="C10" s="145">
        <v>6214.5382352941169</v>
      </c>
      <c r="D10" s="145">
        <v>5719.1725490196077</v>
      </c>
      <c r="E10" s="145">
        <v>5155.6901960784317</v>
      </c>
      <c r="F10" s="145">
        <v>5877.451960784314</v>
      </c>
      <c r="G10" s="1026">
        <v>-12.428809800674532</v>
      </c>
      <c r="H10" s="1026">
        <v>53.25</v>
      </c>
      <c r="I10" s="1026">
        <v>96.4</v>
      </c>
      <c r="J10" s="1026">
        <v>13.819110834286082</v>
      </c>
      <c r="K10" s="1196">
        <v>53.29</v>
      </c>
      <c r="L10" s="1196">
        <v>95.3</v>
      </c>
      <c r="M10" s="1196">
        <v>14.451497596798408</v>
      </c>
      <c r="N10" s="610">
        <v>53.29</v>
      </c>
      <c r="O10" s="610">
        <v>93.8</v>
      </c>
      <c r="P10" s="610">
        <v>17.887536215798097</v>
      </c>
      <c r="Q10" s="608">
        <v>53.22</v>
      </c>
      <c r="R10" s="608">
        <v>94</v>
      </c>
      <c r="S10" s="608">
        <v>19.569467625884261</v>
      </c>
      <c r="T10" s="609">
        <v>53.19</v>
      </c>
      <c r="U10" s="609">
        <v>93.3</v>
      </c>
      <c r="V10" s="1184">
        <v>19.923638897859451</v>
      </c>
    </row>
    <row r="11" spans="1:22" ht="15">
      <c r="A11" s="56" t="s">
        <v>14</v>
      </c>
      <c r="B11" s="145">
        <v>5095.9000000000005</v>
      </c>
      <c r="C11" s="145">
        <v>5822.9852941176468</v>
      </c>
      <c r="D11" s="145">
        <v>5245.9029411764704</v>
      </c>
      <c r="E11" s="145">
        <v>4736.2647058823522</v>
      </c>
      <c r="F11" s="145">
        <v>5514.9245098039219</v>
      </c>
      <c r="G11" s="1026">
        <v>-12.486469695400825</v>
      </c>
      <c r="H11" s="1026">
        <v>48.34</v>
      </c>
      <c r="I11" s="1026">
        <v>97.2</v>
      </c>
      <c r="J11" s="1026">
        <v>1.9354811893782318</v>
      </c>
      <c r="K11" s="1196">
        <v>48.35</v>
      </c>
      <c r="L11" s="1196">
        <v>97</v>
      </c>
      <c r="M11" s="1196">
        <v>1.9134067597055524</v>
      </c>
      <c r="N11" s="610">
        <v>48.34</v>
      </c>
      <c r="O11" s="610">
        <v>95.2</v>
      </c>
      <c r="P11" s="610">
        <v>2.5582127475032266</v>
      </c>
      <c r="Q11" s="608">
        <v>48.3</v>
      </c>
      <c r="R11" s="608">
        <v>95.6</v>
      </c>
      <c r="S11" s="608">
        <v>3.1739874529781229</v>
      </c>
      <c r="T11" s="609">
        <v>48.2</v>
      </c>
      <c r="U11" s="609">
        <v>94.9</v>
      </c>
      <c r="V11" s="1184">
        <v>3.2725530848827926</v>
      </c>
    </row>
    <row r="12" spans="1:22" ht="15">
      <c r="A12" s="56" t="s">
        <v>15</v>
      </c>
      <c r="B12" s="145">
        <v>4630.9205882352935</v>
      </c>
      <c r="C12" s="145">
        <v>5348.166666666667</v>
      </c>
      <c r="D12" s="145">
        <v>4638.1127450980393</v>
      </c>
      <c r="E12" s="145">
        <v>4183.0490196078435</v>
      </c>
      <c r="F12" s="145">
        <v>5006.3647058823526</v>
      </c>
      <c r="G12" s="1026">
        <v>-13.411064447593372</v>
      </c>
      <c r="H12" s="1026">
        <v>43.49</v>
      </c>
      <c r="I12" s="1026">
        <v>100.5</v>
      </c>
      <c r="J12" s="1026">
        <v>0.18928944707244247</v>
      </c>
      <c r="K12" s="1196">
        <v>43.52</v>
      </c>
      <c r="L12" s="1196">
        <v>100</v>
      </c>
      <c r="M12" s="1196">
        <v>0.21634606555028668</v>
      </c>
      <c r="N12" s="610">
        <v>43.56</v>
      </c>
      <c r="O12" s="610">
        <v>98.9</v>
      </c>
      <c r="P12" s="610">
        <v>0.28508498411768479</v>
      </c>
      <c r="Q12" s="608">
        <v>43.56</v>
      </c>
      <c r="R12" s="608">
        <v>99.8</v>
      </c>
      <c r="S12" s="608">
        <v>0.36943404029361143</v>
      </c>
      <c r="T12" s="609">
        <v>43.53</v>
      </c>
      <c r="U12" s="609">
        <v>98</v>
      </c>
      <c r="V12" s="1184">
        <v>0.32409552819170517</v>
      </c>
    </row>
    <row r="13" spans="1:22" ht="15">
      <c r="A13" s="56" t="s">
        <v>16</v>
      </c>
      <c r="B13" s="145">
        <v>4360.1990196078432</v>
      </c>
      <c r="C13" s="145">
        <v>4597.2254901960787</v>
      </c>
      <c r="D13" s="145">
        <v>3855.5196078431372</v>
      </c>
      <c r="E13" s="145">
        <v>3470.9803921568628</v>
      </c>
      <c r="F13" s="145">
        <v>4276.709803921568</v>
      </c>
      <c r="G13" s="1026">
        <v>-5.1558591392506532</v>
      </c>
      <c r="H13" s="1026">
        <v>37.9</v>
      </c>
      <c r="I13" s="1026">
        <v>94.7</v>
      </c>
      <c r="J13" s="1026">
        <v>1.5658284714631852E-2</v>
      </c>
      <c r="K13" s="1196">
        <v>38.409999999999997</v>
      </c>
      <c r="L13" s="1196">
        <v>101.9</v>
      </c>
      <c r="M13" s="1196">
        <v>1.6769151091040244E-2</v>
      </c>
      <c r="N13" s="610">
        <v>38.64</v>
      </c>
      <c r="O13" s="610">
        <v>91.9</v>
      </c>
      <c r="P13" s="610">
        <v>3.7431573310387121E-2</v>
      </c>
      <c r="Q13" s="608">
        <v>38.64</v>
      </c>
      <c r="R13" s="608">
        <v>93.4</v>
      </c>
      <c r="S13" s="608">
        <v>5.9915679586604931E-2</v>
      </c>
      <c r="T13" s="609">
        <v>38.25</v>
      </c>
      <c r="U13" s="609">
        <v>90.8</v>
      </c>
      <c r="V13" s="1184">
        <v>4.0472730675246579E-2</v>
      </c>
    </row>
    <row r="14" spans="1:22" ht="15" thickBot="1">
      <c r="A14" s="58" t="s">
        <v>124</v>
      </c>
      <c r="B14" s="149">
        <v>5777.9088235294112</v>
      </c>
      <c r="C14" s="149">
        <v>6596.5401960784311</v>
      </c>
      <c r="D14" s="149">
        <v>6106.3215686274516</v>
      </c>
      <c r="E14" s="149">
        <v>5492.7215686274512</v>
      </c>
      <c r="F14" s="149">
        <v>6211.6352941176474</v>
      </c>
      <c r="G14" s="1027">
        <v>-12.410011130314746</v>
      </c>
      <c r="H14" s="1027">
        <v>57.85</v>
      </c>
      <c r="I14" s="1027">
        <v>94.5</v>
      </c>
      <c r="J14" s="1027">
        <v>100</v>
      </c>
      <c r="K14" s="1197">
        <v>57.58</v>
      </c>
      <c r="L14" s="1197">
        <v>93.5</v>
      </c>
      <c r="M14" s="1197">
        <v>100</v>
      </c>
      <c r="N14" s="621">
        <v>57.1</v>
      </c>
      <c r="O14" s="621">
        <v>92.3</v>
      </c>
      <c r="P14" s="621">
        <v>100</v>
      </c>
      <c r="Q14" s="619">
        <v>56.94</v>
      </c>
      <c r="R14" s="619">
        <v>92.5</v>
      </c>
      <c r="S14" s="619">
        <v>100</v>
      </c>
      <c r="T14" s="620">
        <v>56.93</v>
      </c>
      <c r="U14" s="620">
        <v>91.6</v>
      </c>
      <c r="V14" s="1185">
        <v>100</v>
      </c>
    </row>
    <row r="15" spans="1:22" ht="15" thickBot="1">
      <c r="A15" s="1668" t="s">
        <v>46</v>
      </c>
      <c r="B15" s="1669"/>
      <c r="C15" s="1669"/>
      <c r="D15" s="1669"/>
      <c r="E15" s="1669"/>
      <c r="F15" s="1669"/>
      <c r="G15" s="1669"/>
      <c r="H15" s="1669"/>
      <c r="I15" s="1669"/>
      <c r="J15" s="1669"/>
      <c r="K15" s="1669"/>
      <c r="L15" s="1669"/>
      <c r="M15" s="1669"/>
      <c r="N15" s="1669"/>
      <c r="O15" s="1669"/>
      <c r="P15" s="1669"/>
      <c r="Q15" s="1669"/>
      <c r="R15" s="1669"/>
      <c r="S15" s="1669"/>
      <c r="T15" s="1669"/>
      <c r="U15" s="1669"/>
      <c r="V15" s="1670"/>
    </row>
    <row r="16" spans="1:22" ht="15">
      <c r="A16" s="132" t="s">
        <v>125</v>
      </c>
      <c r="B16" s="142">
        <v>5966.5441176470586</v>
      </c>
      <c r="C16" s="142">
        <v>6817.6127450980393</v>
      </c>
      <c r="D16" s="142">
        <v>6390.2254901960778</v>
      </c>
      <c r="E16" s="142">
        <v>5728.7460784313726</v>
      </c>
      <c r="F16" s="142">
        <v>6472.3029411764701</v>
      </c>
      <c r="G16" s="1025">
        <v>-12.483381782910902</v>
      </c>
      <c r="H16" s="1025">
        <v>61.37</v>
      </c>
      <c r="I16" s="1025">
        <v>91.3</v>
      </c>
      <c r="J16" s="1025">
        <v>26.752288825942884</v>
      </c>
      <c r="K16" s="1195">
        <v>61.12</v>
      </c>
      <c r="L16" s="1195">
        <v>91.8</v>
      </c>
      <c r="M16" s="1195">
        <v>22.051298758542448</v>
      </c>
      <c r="N16" s="601">
        <v>61.08</v>
      </c>
      <c r="O16" s="601">
        <v>91.3</v>
      </c>
      <c r="P16" s="601">
        <v>17.855299278442043</v>
      </c>
      <c r="Q16" s="599">
        <v>61.09</v>
      </c>
      <c r="R16" s="599">
        <v>90.5</v>
      </c>
      <c r="S16" s="599">
        <v>15.741010300867448</v>
      </c>
      <c r="T16" s="600">
        <v>61.16</v>
      </c>
      <c r="U16" s="600">
        <v>87.9</v>
      </c>
      <c r="V16" s="1183">
        <v>16.993020261134941</v>
      </c>
    </row>
    <row r="17" spans="1:22" ht="15">
      <c r="A17" s="56" t="s">
        <v>12</v>
      </c>
      <c r="B17" s="145">
        <v>5814.6117647058827</v>
      </c>
      <c r="C17" s="145">
        <v>6690.5960784313729</v>
      </c>
      <c r="D17" s="145">
        <v>6246.8647058823526</v>
      </c>
      <c r="E17" s="145">
        <v>5622.7931372549019</v>
      </c>
      <c r="F17" s="145">
        <v>6331.1705882352935</v>
      </c>
      <c r="G17" s="1026">
        <v>-13.092769365489282</v>
      </c>
      <c r="H17" s="1026">
        <v>57.79</v>
      </c>
      <c r="I17" s="1026">
        <v>93.3</v>
      </c>
      <c r="J17" s="1026">
        <v>58.766661831776943</v>
      </c>
      <c r="K17" s="1196">
        <v>57.82</v>
      </c>
      <c r="L17" s="1196">
        <v>92.2</v>
      </c>
      <c r="M17" s="1196">
        <v>64.090945677129056</v>
      </c>
      <c r="N17" s="610">
        <v>57.69</v>
      </c>
      <c r="O17" s="610">
        <v>91.5</v>
      </c>
      <c r="P17" s="610">
        <v>65.294224744950782</v>
      </c>
      <c r="Q17" s="608">
        <v>57.65</v>
      </c>
      <c r="R17" s="608">
        <v>91.3</v>
      </c>
      <c r="S17" s="608">
        <v>65.180174480288898</v>
      </c>
      <c r="T17" s="609">
        <v>57.66</v>
      </c>
      <c r="U17" s="609">
        <v>89.9</v>
      </c>
      <c r="V17" s="1184">
        <v>64.352705366630389</v>
      </c>
    </row>
    <row r="18" spans="1:22" ht="15">
      <c r="A18" s="56" t="s">
        <v>13</v>
      </c>
      <c r="B18" s="145">
        <v>5459.7107843137255</v>
      </c>
      <c r="C18" s="145">
        <v>6264.1392156862739</v>
      </c>
      <c r="D18" s="145">
        <v>5768.4637254901954</v>
      </c>
      <c r="E18" s="145">
        <v>5184.863725490196</v>
      </c>
      <c r="F18" s="145">
        <v>5894.6529411764704</v>
      </c>
      <c r="G18" s="1026">
        <v>-12.841803217881051</v>
      </c>
      <c r="H18" s="1026">
        <v>53.23</v>
      </c>
      <c r="I18" s="1026">
        <v>95.1</v>
      </c>
      <c r="J18" s="1026">
        <v>13.002983765983622</v>
      </c>
      <c r="K18" s="1196">
        <v>53.26</v>
      </c>
      <c r="L18" s="1196">
        <v>94.6</v>
      </c>
      <c r="M18" s="1196">
        <v>12.381268134134142</v>
      </c>
      <c r="N18" s="610">
        <v>53.26</v>
      </c>
      <c r="O18" s="610">
        <v>93.4</v>
      </c>
      <c r="P18" s="610">
        <v>15.061017247147451</v>
      </c>
      <c r="Q18" s="608">
        <v>53.18</v>
      </c>
      <c r="R18" s="608">
        <v>93.8</v>
      </c>
      <c r="S18" s="608">
        <v>16.609562525053114</v>
      </c>
      <c r="T18" s="609">
        <v>53.2</v>
      </c>
      <c r="U18" s="609">
        <v>92.8</v>
      </c>
      <c r="V18" s="1184">
        <v>16.353298917779842</v>
      </c>
    </row>
    <row r="19" spans="1:22" ht="15">
      <c r="A19" s="56" t="s">
        <v>14</v>
      </c>
      <c r="B19" s="145">
        <v>5118.2019607843131</v>
      </c>
      <c r="C19" s="145">
        <v>5904.2470588235292</v>
      </c>
      <c r="D19" s="145">
        <v>5364.9274509803918</v>
      </c>
      <c r="E19" s="145">
        <v>4825.3725490196075</v>
      </c>
      <c r="F19" s="145">
        <v>5505.2235294117654</v>
      </c>
      <c r="G19" s="1026">
        <v>-13.313214880880039</v>
      </c>
      <c r="H19" s="1026">
        <v>48.33</v>
      </c>
      <c r="I19" s="1026">
        <v>96.6</v>
      </c>
      <c r="J19" s="1026">
        <v>1.3648857513147343</v>
      </c>
      <c r="K19" s="1196">
        <v>48.25</v>
      </c>
      <c r="L19" s="1196">
        <v>96</v>
      </c>
      <c r="M19" s="1196">
        <v>1.3388500707159365</v>
      </c>
      <c r="N19" s="610">
        <v>48.28</v>
      </c>
      <c r="O19" s="610">
        <v>94.7</v>
      </c>
      <c r="P19" s="610">
        <v>1.6369728979349001</v>
      </c>
      <c r="Q19" s="608">
        <v>48.2</v>
      </c>
      <c r="R19" s="608">
        <v>95</v>
      </c>
      <c r="S19" s="608">
        <v>2.2216195218295036</v>
      </c>
      <c r="T19" s="609">
        <v>48.23</v>
      </c>
      <c r="U19" s="609">
        <v>94.4</v>
      </c>
      <c r="V19" s="1184">
        <v>2.0831715845197083</v>
      </c>
    </row>
    <row r="20" spans="1:22" ht="15">
      <c r="A20" s="56" t="s">
        <v>15</v>
      </c>
      <c r="B20" s="145">
        <v>4514.6862745098033</v>
      </c>
      <c r="C20" s="145">
        <v>5327.81568627451</v>
      </c>
      <c r="D20" s="145">
        <v>4793.4558823529405</v>
      </c>
      <c r="E20" s="145">
        <v>4268.1107843137252</v>
      </c>
      <c r="F20" s="145">
        <v>4972.4078431372545</v>
      </c>
      <c r="G20" s="1026">
        <v>-15.261965872045577</v>
      </c>
      <c r="H20" s="1026">
        <v>43.38</v>
      </c>
      <c r="I20" s="1026">
        <v>98.1</v>
      </c>
      <c r="J20" s="1026">
        <v>0.10540300734963523</v>
      </c>
      <c r="K20" s="1196">
        <v>43.35</v>
      </c>
      <c r="L20" s="1196">
        <v>96.5</v>
      </c>
      <c r="M20" s="1196">
        <v>0.13269299318137392</v>
      </c>
      <c r="N20" s="610">
        <v>43.43</v>
      </c>
      <c r="O20" s="610">
        <v>95.8</v>
      </c>
      <c r="P20" s="610">
        <v>0.14736130767849487</v>
      </c>
      <c r="Q20" s="608">
        <v>43.4</v>
      </c>
      <c r="R20" s="608">
        <v>96.7</v>
      </c>
      <c r="S20" s="608">
        <v>0.23940380444545123</v>
      </c>
      <c r="T20" s="609">
        <v>43.4</v>
      </c>
      <c r="U20" s="609">
        <v>95.5</v>
      </c>
      <c r="V20" s="1184">
        <v>0.21123437965865294</v>
      </c>
    </row>
    <row r="21" spans="1:22" ht="15">
      <c r="A21" s="56" t="s">
        <v>16</v>
      </c>
      <c r="B21" s="145">
        <v>4252.802941176471</v>
      </c>
      <c r="C21" s="145">
        <v>5076.4264705882351</v>
      </c>
      <c r="D21" s="145">
        <v>4556.8274509803923</v>
      </c>
      <c r="E21" s="145">
        <v>3918.0058823529412</v>
      </c>
      <c r="F21" s="145">
        <v>4440.9735294117645</v>
      </c>
      <c r="G21" s="1026">
        <v>-16.224474720232209</v>
      </c>
      <c r="H21" s="1026">
        <v>37.39</v>
      </c>
      <c r="I21" s="1026">
        <v>98.1</v>
      </c>
      <c r="J21" s="1026">
        <v>7.776817632179675E-3</v>
      </c>
      <c r="K21" s="1196">
        <v>38.39</v>
      </c>
      <c r="L21" s="1196">
        <v>93.4</v>
      </c>
      <c r="M21" s="1196">
        <v>4.9443662970529278E-3</v>
      </c>
      <c r="N21" s="610">
        <v>38.92</v>
      </c>
      <c r="O21" s="610">
        <v>95</v>
      </c>
      <c r="P21" s="610">
        <v>5.1245238463259457E-3</v>
      </c>
      <c r="Q21" s="608">
        <v>38.86</v>
      </c>
      <c r="R21" s="608">
        <v>97.4</v>
      </c>
      <c r="S21" s="608">
        <v>8.2293675155893434E-3</v>
      </c>
      <c r="T21" s="609">
        <v>38.65</v>
      </c>
      <c r="U21" s="609">
        <v>98.7</v>
      </c>
      <c r="V21" s="1184">
        <v>6.5694902764652837E-3</v>
      </c>
    </row>
    <row r="22" spans="1:22" ht="15" thickBot="1">
      <c r="A22" s="58" t="s">
        <v>124</v>
      </c>
      <c r="B22" s="149">
        <v>5795.9156862745094</v>
      </c>
      <c r="C22" s="149">
        <v>6651.5</v>
      </c>
      <c r="D22" s="149">
        <v>6181.8431372549012</v>
      </c>
      <c r="E22" s="149">
        <v>5542.8960784313722</v>
      </c>
      <c r="F22" s="149">
        <v>6259.894117647058</v>
      </c>
      <c r="G22" s="1027">
        <v>-12.863028094798018</v>
      </c>
      <c r="H22" s="1027">
        <v>58.01</v>
      </c>
      <c r="I22" s="1027">
        <v>93.1</v>
      </c>
      <c r="J22" s="1027">
        <v>100</v>
      </c>
      <c r="K22" s="1197">
        <v>57.84</v>
      </c>
      <c r="L22" s="1197">
        <v>92.5</v>
      </c>
      <c r="M22" s="1197">
        <v>100</v>
      </c>
      <c r="N22" s="621">
        <v>57.45</v>
      </c>
      <c r="O22" s="621">
        <v>91.8</v>
      </c>
      <c r="P22" s="621">
        <v>100</v>
      </c>
      <c r="Q22" s="619">
        <v>57.2</v>
      </c>
      <c r="R22" s="619">
        <v>91.7</v>
      </c>
      <c r="S22" s="619">
        <v>100</v>
      </c>
      <c r="T22" s="620">
        <v>57.29</v>
      </c>
      <c r="U22" s="620">
        <v>90.2</v>
      </c>
      <c r="V22" s="1185">
        <v>100</v>
      </c>
    </row>
    <row r="23" spans="1:22" ht="15" thickBot="1">
      <c r="A23" s="1668" t="s">
        <v>47</v>
      </c>
      <c r="B23" s="1669"/>
      <c r="C23" s="1669"/>
      <c r="D23" s="1669"/>
      <c r="E23" s="1669"/>
      <c r="F23" s="1669"/>
      <c r="G23" s="1669"/>
      <c r="H23" s="1669"/>
      <c r="I23" s="1669"/>
      <c r="J23" s="1669"/>
      <c r="K23" s="1669"/>
      <c r="L23" s="1669"/>
      <c r="M23" s="1669"/>
      <c r="N23" s="1669"/>
      <c r="O23" s="1669"/>
      <c r="P23" s="1669"/>
      <c r="Q23" s="1669"/>
      <c r="R23" s="1669"/>
      <c r="S23" s="1669"/>
      <c r="T23" s="1669"/>
      <c r="U23" s="1669"/>
      <c r="V23" s="1670"/>
    </row>
    <row r="24" spans="1:22" ht="15">
      <c r="A24" s="132" t="s">
        <v>125</v>
      </c>
      <c r="B24" s="142">
        <v>5982.0588235294117</v>
      </c>
      <c r="C24" s="142">
        <v>6751.846078431372</v>
      </c>
      <c r="D24" s="142">
        <v>6402.6735294117643</v>
      </c>
      <c r="E24" s="142">
        <v>5792.161764705882</v>
      </c>
      <c r="F24" s="142">
        <v>6492.9568627450981</v>
      </c>
      <c r="G24" s="1025">
        <v>-11.4011374957292</v>
      </c>
      <c r="H24" s="1025">
        <v>61.49</v>
      </c>
      <c r="I24" s="1025">
        <v>93.2</v>
      </c>
      <c r="J24" s="1025">
        <v>31.483889726549226</v>
      </c>
      <c r="K24" s="1195">
        <v>61.2</v>
      </c>
      <c r="L24" s="1195">
        <v>92.2</v>
      </c>
      <c r="M24" s="1195">
        <v>23.182592123585568</v>
      </c>
      <c r="N24" s="601">
        <v>60.99</v>
      </c>
      <c r="O24" s="601">
        <v>90</v>
      </c>
      <c r="P24" s="601">
        <v>13.302401505313224</v>
      </c>
      <c r="Q24" s="599">
        <v>60.98</v>
      </c>
      <c r="R24" s="599">
        <v>90.3</v>
      </c>
      <c r="S24" s="599">
        <v>13.376425263062661</v>
      </c>
      <c r="T24" s="600">
        <v>60.97</v>
      </c>
      <c r="U24" s="600">
        <v>90</v>
      </c>
      <c r="V24" s="1183">
        <v>14.289850530773968</v>
      </c>
    </row>
    <row r="25" spans="1:22" ht="15">
      <c r="A25" s="56" t="s">
        <v>12</v>
      </c>
      <c r="B25" s="145">
        <v>5868.8549019607844</v>
      </c>
      <c r="C25" s="145">
        <v>6703.9225490196077</v>
      </c>
      <c r="D25" s="145">
        <v>6289.6931372549016</v>
      </c>
      <c r="E25" s="145">
        <v>5683.6676470588236</v>
      </c>
      <c r="F25" s="145">
        <v>6387.2068627450981</v>
      </c>
      <c r="G25" s="1026">
        <v>-12.456403560046279</v>
      </c>
      <c r="H25" s="1026">
        <v>57.05</v>
      </c>
      <c r="I25" s="1026">
        <v>95.6</v>
      </c>
      <c r="J25" s="1026">
        <v>52.829976489621124</v>
      </c>
      <c r="K25" s="1196">
        <v>57.03</v>
      </c>
      <c r="L25" s="1196">
        <v>94.1</v>
      </c>
      <c r="M25" s="1196">
        <v>60.757096738872498</v>
      </c>
      <c r="N25" s="610">
        <v>57</v>
      </c>
      <c r="O25" s="610">
        <v>92.3</v>
      </c>
      <c r="P25" s="610">
        <v>64.26939638708744</v>
      </c>
      <c r="Q25" s="608">
        <v>57.19</v>
      </c>
      <c r="R25" s="608">
        <v>92.5</v>
      </c>
      <c r="S25" s="608">
        <v>62.010953928326998</v>
      </c>
      <c r="T25" s="609">
        <v>57.29</v>
      </c>
      <c r="U25" s="609">
        <v>92.6</v>
      </c>
      <c r="V25" s="1184">
        <v>62.083795434767239</v>
      </c>
    </row>
    <row r="26" spans="1:22" ht="15">
      <c r="A26" s="56" t="s">
        <v>13</v>
      </c>
      <c r="B26" s="145">
        <v>5441.9676470588229</v>
      </c>
      <c r="C26" s="145">
        <v>6164.8813725490199</v>
      </c>
      <c r="D26" s="145">
        <v>5727.7</v>
      </c>
      <c r="E26" s="145">
        <v>5228.1460784313722</v>
      </c>
      <c r="F26" s="145">
        <v>5934.8421568627446</v>
      </c>
      <c r="G26" s="1026">
        <v>-11.726320131790146</v>
      </c>
      <c r="H26" s="1026">
        <v>53.17</v>
      </c>
      <c r="I26" s="1026">
        <v>97.2</v>
      </c>
      <c r="J26" s="1026">
        <v>13.744186303292475</v>
      </c>
      <c r="K26" s="1196">
        <v>53.27</v>
      </c>
      <c r="L26" s="1196">
        <v>95.4</v>
      </c>
      <c r="M26" s="1196">
        <v>14.090088153873017</v>
      </c>
      <c r="N26" s="610">
        <v>53.3</v>
      </c>
      <c r="O26" s="610">
        <v>94</v>
      </c>
      <c r="P26" s="610">
        <v>19.379721693959851</v>
      </c>
      <c r="Q26" s="608">
        <v>53.21</v>
      </c>
      <c r="R26" s="608">
        <v>93.8</v>
      </c>
      <c r="S26" s="608">
        <v>21.134229183054419</v>
      </c>
      <c r="T26" s="609">
        <v>53.12</v>
      </c>
      <c r="U26" s="609">
        <v>93.6</v>
      </c>
      <c r="V26" s="1184">
        <v>20.088458592621226</v>
      </c>
    </row>
    <row r="27" spans="1:22" ht="15">
      <c r="A27" s="56" t="s">
        <v>14</v>
      </c>
      <c r="B27" s="145">
        <v>5152.8186274509799</v>
      </c>
      <c r="C27" s="145">
        <v>5800.75</v>
      </c>
      <c r="D27" s="145">
        <v>5271.6401960784315</v>
      </c>
      <c r="E27" s="145">
        <v>4814.974509803922</v>
      </c>
      <c r="F27" s="145">
        <v>5596.5264705882355</v>
      </c>
      <c r="G27" s="1026">
        <v>-11.169786192285823</v>
      </c>
      <c r="H27" s="1026">
        <v>48.33</v>
      </c>
      <c r="I27" s="1026">
        <v>96.9</v>
      </c>
      <c r="J27" s="1026">
        <v>1.7641372050825603</v>
      </c>
      <c r="K27" s="1196">
        <v>48.3</v>
      </c>
      <c r="L27" s="1196">
        <v>96.1</v>
      </c>
      <c r="M27" s="1196">
        <v>1.7814148662020648</v>
      </c>
      <c r="N27" s="610">
        <v>48.26</v>
      </c>
      <c r="O27" s="610">
        <v>94.8</v>
      </c>
      <c r="P27" s="610">
        <v>2.7848093631769189</v>
      </c>
      <c r="Q27" s="608">
        <v>48.26</v>
      </c>
      <c r="R27" s="608">
        <v>94.7</v>
      </c>
      <c r="S27" s="608">
        <v>3.1818204664885692</v>
      </c>
      <c r="T27" s="609">
        <v>48.23</v>
      </c>
      <c r="U27" s="609">
        <v>93.7</v>
      </c>
      <c r="V27" s="1184">
        <v>3.2376203509777124</v>
      </c>
    </row>
    <row r="28" spans="1:22" ht="15">
      <c r="A28" s="56" t="s">
        <v>15</v>
      </c>
      <c r="B28" s="145">
        <v>4987.123529411765</v>
      </c>
      <c r="C28" s="145">
        <v>5576.5911764705879</v>
      </c>
      <c r="D28" s="145">
        <v>4855.9529411764706</v>
      </c>
      <c r="E28" s="145">
        <v>4480.035294117647</v>
      </c>
      <c r="F28" s="145">
        <v>5336.3686274509801</v>
      </c>
      <c r="G28" s="1026">
        <v>-10.570393783678721</v>
      </c>
      <c r="H28" s="1026">
        <v>43.53</v>
      </c>
      <c r="I28" s="1026">
        <v>98.3</v>
      </c>
      <c r="J28" s="1026">
        <v>0.15666770130327407</v>
      </c>
      <c r="K28" s="1196">
        <v>43.45</v>
      </c>
      <c r="L28" s="1196">
        <v>97.6</v>
      </c>
      <c r="M28" s="1196">
        <v>0.18013804545641418</v>
      </c>
      <c r="N28" s="610">
        <v>43.51</v>
      </c>
      <c r="O28" s="610">
        <v>96.9</v>
      </c>
      <c r="P28" s="610">
        <v>0.25281542624407466</v>
      </c>
      <c r="Q28" s="608">
        <v>43.53</v>
      </c>
      <c r="R28" s="608">
        <v>96.9</v>
      </c>
      <c r="S28" s="608">
        <v>0.28589032500730904</v>
      </c>
      <c r="T28" s="609">
        <v>43.57</v>
      </c>
      <c r="U28" s="609">
        <v>95.2</v>
      </c>
      <c r="V28" s="1184">
        <v>0.28725508793799626</v>
      </c>
    </row>
    <row r="29" spans="1:22" ht="15">
      <c r="A29" s="56" t="s">
        <v>16</v>
      </c>
      <c r="B29" s="145">
        <v>4726.5196078431372</v>
      </c>
      <c r="C29" s="145">
        <v>4862.3245098039215</v>
      </c>
      <c r="D29" s="145">
        <v>4368.6098039215685</v>
      </c>
      <c r="E29" s="145">
        <v>3969.9196078431373</v>
      </c>
      <c r="F29" s="145">
        <v>4766.2833333333338</v>
      </c>
      <c r="G29" s="1026">
        <v>-2.793003669067339</v>
      </c>
      <c r="H29" s="1026">
        <v>37.549999999999997</v>
      </c>
      <c r="I29" s="1026">
        <v>97.6</v>
      </c>
      <c r="J29" s="1026">
        <v>2.1142574151342391E-2</v>
      </c>
      <c r="K29" s="1196">
        <v>37.58</v>
      </c>
      <c r="L29" s="1196">
        <v>95.2</v>
      </c>
      <c r="M29" s="1196">
        <v>8.6700720104431628E-3</v>
      </c>
      <c r="N29" s="610">
        <v>37.869999999999997</v>
      </c>
      <c r="O29" s="610">
        <v>98.4</v>
      </c>
      <c r="P29" s="610">
        <v>1.0855624218495572E-2</v>
      </c>
      <c r="Q29" s="608">
        <v>37.659999999999997</v>
      </c>
      <c r="R29" s="608">
        <v>98.6</v>
      </c>
      <c r="S29" s="608">
        <v>1.0680834060048905E-2</v>
      </c>
      <c r="T29" s="609">
        <v>36.78</v>
      </c>
      <c r="U29" s="609">
        <v>95.9</v>
      </c>
      <c r="V29" s="1184">
        <v>1.302000292185981E-2</v>
      </c>
    </row>
    <row r="30" spans="1:22" ht="15" thickBot="1">
      <c r="A30" s="58" t="s">
        <v>124</v>
      </c>
      <c r="B30" s="149">
        <v>5829.3049019607843</v>
      </c>
      <c r="C30" s="149">
        <v>6618.876470588235</v>
      </c>
      <c r="D30" s="149">
        <v>6160.3980392156864</v>
      </c>
      <c r="E30" s="149">
        <v>5568.1352941176465</v>
      </c>
      <c r="F30" s="149">
        <v>6280.6294117647058</v>
      </c>
      <c r="G30" s="1027">
        <v>-11.929087544328807</v>
      </c>
      <c r="H30" s="1027">
        <v>57.74</v>
      </c>
      <c r="I30" s="1027">
        <v>95.1</v>
      </c>
      <c r="J30" s="1027">
        <v>100</v>
      </c>
      <c r="K30" s="1197">
        <v>57.28</v>
      </c>
      <c r="L30" s="1197">
        <v>93.9</v>
      </c>
      <c r="M30" s="1197">
        <v>100</v>
      </c>
      <c r="N30" s="621">
        <v>56.53</v>
      </c>
      <c r="O30" s="621">
        <v>92.4</v>
      </c>
      <c r="P30" s="621">
        <v>100</v>
      </c>
      <c r="Q30" s="619">
        <v>56.53</v>
      </c>
      <c r="R30" s="619">
        <v>92.5</v>
      </c>
      <c r="S30" s="619">
        <v>100</v>
      </c>
      <c r="T30" s="620">
        <v>56.64</v>
      </c>
      <c r="U30" s="620">
        <v>92.4</v>
      </c>
      <c r="V30" s="1185">
        <v>100</v>
      </c>
    </row>
    <row r="31" spans="1:22" ht="15" thickBot="1">
      <c r="A31" s="1668" t="s">
        <v>188</v>
      </c>
      <c r="B31" s="1669"/>
      <c r="C31" s="1669"/>
      <c r="D31" s="1669"/>
      <c r="E31" s="1669"/>
      <c r="F31" s="1669"/>
      <c r="G31" s="1671"/>
      <c r="H31" s="1671"/>
      <c r="I31" s="1671"/>
      <c r="J31" s="1671"/>
      <c r="K31" s="1671"/>
      <c r="L31" s="1671"/>
      <c r="M31" s="1671"/>
      <c r="N31" s="1671"/>
      <c r="O31" s="1671"/>
      <c r="P31" s="1671"/>
      <c r="Q31" s="1671"/>
      <c r="R31" s="1671"/>
      <c r="S31" s="1671"/>
      <c r="T31" s="1671"/>
      <c r="U31" s="1671"/>
      <c r="V31" s="1672"/>
    </row>
    <row r="32" spans="1:22" ht="15">
      <c r="A32" s="132" t="s">
        <v>125</v>
      </c>
      <c r="B32" s="142">
        <v>5921.8362745098038</v>
      </c>
      <c r="C32" s="142">
        <v>6779.8676470588234</v>
      </c>
      <c r="D32" s="142">
        <v>6282.2823529411762</v>
      </c>
      <c r="E32" s="142">
        <v>5706.9588235294113</v>
      </c>
      <c r="F32" s="142">
        <v>6494.2666666666664</v>
      </c>
      <c r="G32" s="1025">
        <v>-12.655577029165791</v>
      </c>
      <c r="H32" s="1025">
        <v>61.3</v>
      </c>
      <c r="I32" s="1025">
        <v>93.6</v>
      </c>
      <c r="J32" s="1025">
        <v>28.780334124930107</v>
      </c>
      <c r="K32" s="1195">
        <v>61.27</v>
      </c>
      <c r="L32" s="1195">
        <v>92.6</v>
      </c>
      <c r="M32" s="1195">
        <v>25.578114675719345</v>
      </c>
      <c r="N32" s="601">
        <v>61.27</v>
      </c>
      <c r="O32" s="601">
        <v>91.3</v>
      </c>
      <c r="P32" s="601">
        <v>25.101632736077967</v>
      </c>
      <c r="Q32" s="599">
        <v>61.28</v>
      </c>
      <c r="R32" s="599">
        <v>90.8</v>
      </c>
      <c r="S32" s="599">
        <v>23.826920434603391</v>
      </c>
      <c r="T32" s="600">
        <v>61.28</v>
      </c>
      <c r="U32" s="600">
        <v>89.4</v>
      </c>
      <c r="V32" s="1183">
        <v>23.560448803053308</v>
      </c>
    </row>
    <row r="33" spans="1:22" ht="15">
      <c r="A33" s="56" t="s">
        <v>12</v>
      </c>
      <c r="B33" s="145">
        <v>5820.1098039215685</v>
      </c>
      <c r="C33" s="145">
        <v>6645.8745098039217</v>
      </c>
      <c r="D33" s="145">
        <v>6156.7156862745096</v>
      </c>
      <c r="E33" s="145">
        <v>5560.7588235294115</v>
      </c>
      <c r="F33" s="145">
        <v>6298.4901960784309</v>
      </c>
      <c r="G33" s="1026">
        <v>-12.425222665041213</v>
      </c>
      <c r="H33" s="1026">
        <v>57.85</v>
      </c>
      <c r="I33" s="1026">
        <v>94.9</v>
      </c>
      <c r="J33" s="1026">
        <v>56.187774269631355</v>
      </c>
      <c r="K33" s="1196">
        <v>57.79</v>
      </c>
      <c r="L33" s="1196">
        <v>93.8</v>
      </c>
      <c r="M33" s="1196">
        <v>57.970012489916414</v>
      </c>
      <c r="N33" s="610">
        <v>57.75</v>
      </c>
      <c r="O33" s="610">
        <v>93.1</v>
      </c>
      <c r="P33" s="610">
        <v>56.206188276474521</v>
      </c>
      <c r="Q33" s="608">
        <v>57.69</v>
      </c>
      <c r="R33" s="608">
        <v>93.2</v>
      </c>
      <c r="S33" s="608">
        <v>55.435542584627484</v>
      </c>
      <c r="T33" s="609">
        <v>57.69</v>
      </c>
      <c r="U33" s="609">
        <v>91.6</v>
      </c>
      <c r="V33" s="1184">
        <v>56.269868630485654</v>
      </c>
    </row>
    <row r="34" spans="1:22" ht="15">
      <c r="A34" s="56" t="s">
        <v>13</v>
      </c>
      <c r="B34" s="145">
        <v>5482.0274509803921</v>
      </c>
      <c r="C34" s="145">
        <v>6237.3215686274507</v>
      </c>
      <c r="D34" s="145">
        <v>5691.8558823529411</v>
      </c>
      <c r="E34" s="145">
        <v>5130.8343137254906</v>
      </c>
      <c r="F34" s="145">
        <v>5857.1990196078432</v>
      </c>
      <c r="G34" s="1026">
        <v>-12.109270130404147</v>
      </c>
      <c r="H34" s="1026">
        <v>53.14</v>
      </c>
      <c r="I34" s="1026">
        <v>95.9</v>
      </c>
      <c r="J34" s="1026">
        <v>12.740748069089086</v>
      </c>
      <c r="K34" s="1196">
        <v>53.14</v>
      </c>
      <c r="L34" s="1196">
        <v>95.5</v>
      </c>
      <c r="M34" s="1196">
        <v>14.080049869583291</v>
      </c>
      <c r="N34" s="610">
        <v>53.1</v>
      </c>
      <c r="O34" s="610">
        <v>94.2</v>
      </c>
      <c r="P34" s="610">
        <v>15.652110956080096</v>
      </c>
      <c r="Q34" s="608">
        <v>53.07</v>
      </c>
      <c r="R34" s="608">
        <v>94.7</v>
      </c>
      <c r="S34" s="608">
        <v>17.127292111986726</v>
      </c>
      <c r="T34" s="609">
        <v>53.11</v>
      </c>
      <c r="U34" s="609">
        <v>93.1</v>
      </c>
      <c r="V34" s="1184">
        <v>17.032755581309488</v>
      </c>
    </row>
    <row r="35" spans="1:22" ht="15">
      <c r="A35" s="56" t="s">
        <v>14</v>
      </c>
      <c r="B35" s="145">
        <v>5014.2637254901956</v>
      </c>
      <c r="C35" s="145">
        <v>5688.4980392156858</v>
      </c>
      <c r="D35" s="145">
        <v>5116.8980392156864</v>
      </c>
      <c r="E35" s="145">
        <v>4639.2735294117647</v>
      </c>
      <c r="F35" s="145">
        <v>5385.3137254901967</v>
      </c>
      <c r="G35" s="1026">
        <v>-11.852589366778647</v>
      </c>
      <c r="H35" s="1026">
        <v>48.11</v>
      </c>
      <c r="I35" s="1026">
        <v>97.5</v>
      </c>
      <c r="J35" s="1026">
        <v>2.0843985155229063</v>
      </c>
      <c r="K35" s="1196">
        <v>48.09</v>
      </c>
      <c r="L35" s="1196">
        <v>97.2</v>
      </c>
      <c r="M35" s="1196">
        <v>2.1515266028913729</v>
      </c>
      <c r="N35" s="610">
        <v>48.06</v>
      </c>
      <c r="O35" s="610">
        <v>95.8</v>
      </c>
      <c r="P35" s="610">
        <v>2.7111688455174043</v>
      </c>
      <c r="Q35" s="608">
        <v>48.03</v>
      </c>
      <c r="R35" s="608">
        <v>96.5</v>
      </c>
      <c r="S35" s="608">
        <v>3.2090437438365385</v>
      </c>
      <c r="T35" s="609">
        <v>48.07</v>
      </c>
      <c r="U35" s="609">
        <v>94.7</v>
      </c>
      <c r="V35" s="1184">
        <v>2.7709114203213212</v>
      </c>
    </row>
    <row r="36" spans="1:22" ht="15">
      <c r="A36" s="56" t="s">
        <v>15</v>
      </c>
      <c r="B36" s="145">
        <v>4375.1941176470591</v>
      </c>
      <c r="C36" s="145">
        <v>4961.8627450980393</v>
      </c>
      <c r="D36" s="145">
        <v>4305.3999999999996</v>
      </c>
      <c r="E36" s="145">
        <v>3997.3127450980392</v>
      </c>
      <c r="F36" s="145">
        <v>4814.5431372549019</v>
      </c>
      <c r="G36" s="1026">
        <v>-11.823556143921282</v>
      </c>
      <c r="H36" s="1026">
        <v>43.34</v>
      </c>
      <c r="I36" s="1026">
        <v>100</v>
      </c>
      <c r="J36" s="1026">
        <v>0.20062254619528747</v>
      </c>
      <c r="K36" s="1196">
        <v>43.26</v>
      </c>
      <c r="L36" s="1196">
        <v>99.6</v>
      </c>
      <c r="M36" s="1196">
        <v>0.21272944534952171</v>
      </c>
      <c r="N36" s="610">
        <v>43.26</v>
      </c>
      <c r="O36" s="610">
        <v>98.5</v>
      </c>
      <c r="P36" s="610">
        <v>0.31613493445870783</v>
      </c>
      <c r="Q36" s="608">
        <v>43.17</v>
      </c>
      <c r="R36" s="608">
        <v>98.6</v>
      </c>
      <c r="S36" s="608">
        <v>0.38019970050142532</v>
      </c>
      <c r="T36" s="609">
        <v>43.23</v>
      </c>
      <c r="U36" s="609">
        <v>96.1</v>
      </c>
      <c r="V36" s="1184">
        <v>0.34547761730468779</v>
      </c>
    </row>
    <row r="37" spans="1:22" ht="15">
      <c r="A37" s="56" t="s">
        <v>16</v>
      </c>
      <c r="B37" s="145">
        <v>4295.3980392156855</v>
      </c>
      <c r="C37" s="145">
        <v>4928.9411764705883</v>
      </c>
      <c r="D37" s="145">
        <v>3923.4843137254902</v>
      </c>
      <c r="E37" s="145">
        <v>3659.3529411764703</v>
      </c>
      <c r="F37" s="145">
        <v>4285.8715686274509</v>
      </c>
      <c r="G37" s="1026">
        <v>-12.853534148049153</v>
      </c>
      <c r="H37" s="1026">
        <v>37.79</v>
      </c>
      <c r="I37" s="1026">
        <v>99.8</v>
      </c>
      <c r="J37" s="1026">
        <v>6.1224746312628147E-3</v>
      </c>
      <c r="K37" s="1196">
        <v>37.25</v>
      </c>
      <c r="L37" s="1196">
        <v>97.3</v>
      </c>
      <c r="M37" s="1196">
        <v>7.5669165400634453E-3</v>
      </c>
      <c r="N37" s="610">
        <v>38.04</v>
      </c>
      <c r="O37" s="610">
        <v>100.2</v>
      </c>
      <c r="P37" s="610">
        <v>1.27642513913034E-2</v>
      </c>
      <c r="Q37" s="608">
        <v>38.090000000000003</v>
      </c>
      <c r="R37" s="608">
        <v>101.1</v>
      </c>
      <c r="S37" s="608">
        <v>2.1001424444440579E-2</v>
      </c>
      <c r="T37" s="609">
        <v>37.64</v>
      </c>
      <c r="U37" s="609">
        <v>98.7</v>
      </c>
      <c r="V37" s="1184">
        <v>2.0537947525544071E-2</v>
      </c>
    </row>
    <row r="38" spans="1:22" ht="15" thickBot="1">
      <c r="A38" s="58" t="s">
        <v>124</v>
      </c>
      <c r="B38" s="149">
        <v>5784.964705882353</v>
      </c>
      <c r="C38" s="149">
        <v>6595.8892156862739</v>
      </c>
      <c r="D38" s="149">
        <v>6078.3068627450975</v>
      </c>
      <c r="E38" s="149">
        <v>5482.4019607843138</v>
      </c>
      <c r="F38" s="149">
        <v>6235.0421568627453</v>
      </c>
      <c r="G38" s="1027">
        <v>-12.294392511556888</v>
      </c>
      <c r="H38" s="1027">
        <v>58.01</v>
      </c>
      <c r="I38" s="1027">
        <v>94.7</v>
      </c>
      <c r="J38" s="1027">
        <v>100</v>
      </c>
      <c r="K38" s="1197">
        <v>57.78</v>
      </c>
      <c r="L38" s="1197">
        <v>93.8</v>
      </c>
      <c r="M38" s="1197">
        <v>100</v>
      </c>
      <c r="N38" s="621">
        <v>57.59</v>
      </c>
      <c r="O38" s="621">
        <v>92.9</v>
      </c>
      <c r="P38" s="621">
        <v>100</v>
      </c>
      <c r="Q38" s="619">
        <v>57.39</v>
      </c>
      <c r="R38" s="619">
        <v>93</v>
      </c>
      <c r="S38" s="619">
        <v>100</v>
      </c>
      <c r="T38" s="620">
        <v>57.43</v>
      </c>
      <c r="U38" s="620">
        <v>91.4</v>
      </c>
      <c r="V38" s="1185">
        <v>100</v>
      </c>
    </row>
    <row r="39" spans="1:22" ht="15" thickBot="1">
      <c r="A39" s="1668" t="s">
        <v>48</v>
      </c>
      <c r="B39" s="1669"/>
      <c r="C39" s="1669"/>
      <c r="D39" s="1669"/>
      <c r="E39" s="1669"/>
      <c r="F39" s="1669"/>
      <c r="G39" s="1669"/>
      <c r="H39" s="1669"/>
      <c r="I39" s="1669"/>
      <c r="J39" s="1669"/>
      <c r="K39" s="1669"/>
      <c r="L39" s="1669"/>
      <c r="M39" s="1669"/>
      <c r="N39" s="1669"/>
      <c r="O39" s="1669"/>
      <c r="P39" s="1669"/>
      <c r="Q39" s="1669"/>
      <c r="R39" s="1669"/>
      <c r="S39" s="1669"/>
      <c r="T39" s="1669"/>
      <c r="U39" s="1669"/>
      <c r="V39" s="1670"/>
    </row>
    <row r="40" spans="1:22" ht="15">
      <c r="A40" s="132" t="s">
        <v>125</v>
      </c>
      <c r="B40" s="142">
        <v>5871.4794117647052</v>
      </c>
      <c r="C40" s="142">
        <v>6728.3411764705888</v>
      </c>
      <c r="D40" s="142">
        <v>6254.123529411765</v>
      </c>
      <c r="E40" s="142">
        <v>5637.4852941176468</v>
      </c>
      <c r="F40" s="142">
        <v>6333.4921568627451</v>
      </c>
      <c r="G40" s="1025">
        <v>-12.735111704834171</v>
      </c>
      <c r="H40" s="1025">
        <v>61.47</v>
      </c>
      <c r="I40" s="1025">
        <v>92.8</v>
      </c>
      <c r="J40" s="1025">
        <v>24.294937116591694</v>
      </c>
      <c r="K40" s="1195">
        <v>61.45</v>
      </c>
      <c r="L40" s="1195">
        <v>91.9</v>
      </c>
      <c r="M40" s="1195">
        <v>22.671592808147569</v>
      </c>
      <c r="N40" s="601">
        <v>61.36</v>
      </c>
      <c r="O40" s="601">
        <v>90.1</v>
      </c>
      <c r="P40" s="601">
        <v>18.887947853859394</v>
      </c>
      <c r="Q40" s="599">
        <v>61.33</v>
      </c>
      <c r="R40" s="599">
        <v>90.2</v>
      </c>
      <c r="S40" s="599">
        <v>18.418854033172842</v>
      </c>
      <c r="T40" s="600">
        <v>61.18</v>
      </c>
      <c r="U40" s="600">
        <v>89.2</v>
      </c>
      <c r="V40" s="1183">
        <v>18.403099539910457</v>
      </c>
    </row>
    <row r="41" spans="1:22" ht="15">
      <c r="A41" s="56" t="s">
        <v>12</v>
      </c>
      <c r="B41" s="145">
        <v>5750.649019607843</v>
      </c>
      <c r="C41" s="145">
        <v>6591.3843137254908</v>
      </c>
      <c r="D41" s="145">
        <v>6095.3401960784313</v>
      </c>
      <c r="E41" s="145">
        <v>5486.9392156862741</v>
      </c>
      <c r="F41" s="145">
        <v>6187.6029411764703</v>
      </c>
      <c r="G41" s="1026">
        <v>-12.755064097339192</v>
      </c>
      <c r="H41" s="1026">
        <v>57.83</v>
      </c>
      <c r="I41" s="1026">
        <v>94.7</v>
      </c>
      <c r="J41" s="1026">
        <v>58.052104116893169</v>
      </c>
      <c r="K41" s="1196">
        <v>57.83</v>
      </c>
      <c r="L41" s="1196">
        <v>93.7</v>
      </c>
      <c r="M41" s="1196">
        <v>58.438750843004051</v>
      </c>
      <c r="N41" s="610">
        <v>57.77</v>
      </c>
      <c r="O41" s="610">
        <v>92</v>
      </c>
      <c r="P41" s="610">
        <v>58.896158799305674</v>
      </c>
      <c r="Q41" s="608">
        <v>57.73</v>
      </c>
      <c r="R41" s="608">
        <v>92.4</v>
      </c>
      <c r="S41" s="608">
        <v>56.450581183507651</v>
      </c>
      <c r="T41" s="609">
        <v>57.66</v>
      </c>
      <c r="U41" s="609">
        <v>90.9</v>
      </c>
      <c r="V41" s="1184">
        <v>53.648160910557088</v>
      </c>
    </row>
    <row r="42" spans="1:22" ht="15">
      <c r="A42" s="56" t="s">
        <v>13</v>
      </c>
      <c r="B42" s="145">
        <v>5414.9284313725484</v>
      </c>
      <c r="C42" s="145">
        <v>6230.3852941176474</v>
      </c>
      <c r="D42" s="145">
        <v>5699.5421568627453</v>
      </c>
      <c r="E42" s="145">
        <v>5068.2235294117645</v>
      </c>
      <c r="F42" s="145">
        <v>5816.3284313725489</v>
      </c>
      <c r="G42" s="1026">
        <v>-13.088385777922973</v>
      </c>
      <c r="H42" s="1026">
        <v>53.4</v>
      </c>
      <c r="I42" s="1026">
        <v>96.5</v>
      </c>
      <c r="J42" s="1026">
        <v>14.978940057935425</v>
      </c>
      <c r="K42" s="1196">
        <v>53.4</v>
      </c>
      <c r="L42" s="1196">
        <v>95.4</v>
      </c>
      <c r="M42" s="1196">
        <v>16.264195712408362</v>
      </c>
      <c r="N42" s="610">
        <v>53.38</v>
      </c>
      <c r="O42" s="610">
        <v>93.7</v>
      </c>
      <c r="P42" s="610">
        <v>19.002341683893299</v>
      </c>
      <c r="Q42" s="608">
        <v>53.33</v>
      </c>
      <c r="R42" s="608">
        <v>94.1</v>
      </c>
      <c r="S42" s="608">
        <v>20.75580723448515</v>
      </c>
      <c r="T42" s="609">
        <v>53.3</v>
      </c>
      <c r="U42" s="609">
        <v>93.2</v>
      </c>
      <c r="V42" s="1184">
        <v>23.190497166688829</v>
      </c>
    </row>
    <row r="43" spans="1:22" ht="15">
      <c r="A43" s="56" t="s">
        <v>14</v>
      </c>
      <c r="B43" s="145">
        <v>5081.93431372549</v>
      </c>
      <c r="C43" s="145">
        <v>5877.6078431372543</v>
      </c>
      <c r="D43" s="145">
        <v>5247.75</v>
      </c>
      <c r="E43" s="145">
        <v>4676.1656862745103</v>
      </c>
      <c r="F43" s="145">
        <v>5485.1166666666668</v>
      </c>
      <c r="G43" s="1026">
        <v>-13.537370145250494</v>
      </c>
      <c r="H43" s="1026">
        <v>48.48</v>
      </c>
      <c r="I43" s="1026">
        <v>97.6</v>
      </c>
      <c r="J43" s="1026">
        <v>2.3851979006587287</v>
      </c>
      <c r="K43" s="1196">
        <v>48.53</v>
      </c>
      <c r="L43" s="1196">
        <v>98</v>
      </c>
      <c r="M43" s="1196">
        <v>2.2801489622413476</v>
      </c>
      <c r="N43" s="610">
        <v>48.6</v>
      </c>
      <c r="O43" s="610">
        <v>95.5</v>
      </c>
      <c r="P43" s="610">
        <v>2.7285275124746402</v>
      </c>
      <c r="Q43" s="608">
        <v>48.51</v>
      </c>
      <c r="R43" s="608">
        <v>96.3</v>
      </c>
      <c r="S43" s="608">
        <v>3.6731857659911036</v>
      </c>
      <c r="T43" s="609">
        <v>48.22</v>
      </c>
      <c r="U43" s="609">
        <v>96.3</v>
      </c>
      <c r="V43" s="1184">
        <v>4.2332957453135931</v>
      </c>
    </row>
    <row r="44" spans="1:22" ht="15">
      <c r="A44" s="56" t="s">
        <v>15</v>
      </c>
      <c r="B44" s="145">
        <v>4544.8519607843136</v>
      </c>
      <c r="C44" s="145">
        <v>5341.7882352941169</v>
      </c>
      <c r="D44" s="145">
        <v>4595.1705882352935</v>
      </c>
      <c r="E44" s="145">
        <v>4059.100980392157</v>
      </c>
      <c r="F44" s="145">
        <v>4830.4392156862741</v>
      </c>
      <c r="G44" s="1026">
        <v>-14.918904295836894</v>
      </c>
      <c r="H44" s="1026">
        <v>43.55</v>
      </c>
      <c r="I44" s="1026">
        <v>102.7</v>
      </c>
      <c r="J44" s="1026">
        <v>0.26910352910746815</v>
      </c>
      <c r="K44" s="1196">
        <v>43.69</v>
      </c>
      <c r="L44" s="1196">
        <v>102.6</v>
      </c>
      <c r="M44" s="1196">
        <v>0.30791027197456977</v>
      </c>
      <c r="N44" s="610">
        <v>43.77</v>
      </c>
      <c r="O44" s="610">
        <v>101.4</v>
      </c>
      <c r="P44" s="610">
        <v>0.38390436618920398</v>
      </c>
      <c r="Q44" s="608">
        <v>43.77</v>
      </c>
      <c r="R44" s="608">
        <v>102.8</v>
      </c>
      <c r="S44" s="608">
        <v>0.53334962556093479</v>
      </c>
      <c r="T44" s="609">
        <v>43.64</v>
      </c>
      <c r="U44" s="609">
        <v>102</v>
      </c>
      <c r="V44" s="1184">
        <v>0.42121588278221717</v>
      </c>
    </row>
    <row r="45" spans="1:22" ht="15">
      <c r="A45" s="56" t="s">
        <v>16</v>
      </c>
      <c r="B45" s="145">
        <v>3941.7166666666667</v>
      </c>
      <c r="C45" s="145">
        <v>4470.2715686274505</v>
      </c>
      <c r="D45" s="145">
        <v>3758.1686274509802</v>
      </c>
      <c r="E45" s="145">
        <v>3404.0705882352941</v>
      </c>
      <c r="F45" s="145">
        <v>4186.68431372549</v>
      </c>
      <c r="G45" s="1026">
        <v>-11.823776113965963</v>
      </c>
      <c r="H45" s="1026">
        <v>38.44</v>
      </c>
      <c r="I45" s="1026">
        <v>89.8</v>
      </c>
      <c r="J45" s="1026">
        <v>1.9717278813520433E-2</v>
      </c>
      <c r="K45" s="1196">
        <v>38.75</v>
      </c>
      <c r="L45" s="1196">
        <v>104.7</v>
      </c>
      <c r="M45" s="1196">
        <v>3.7401402224103493E-2</v>
      </c>
      <c r="N45" s="610">
        <v>38.78</v>
      </c>
      <c r="O45" s="610">
        <v>90.4</v>
      </c>
      <c r="P45" s="610">
        <v>0.10111978427779354</v>
      </c>
      <c r="Q45" s="608">
        <v>38.74</v>
      </c>
      <c r="R45" s="608">
        <v>92.4</v>
      </c>
      <c r="S45" s="608">
        <v>0.16822215728231904</v>
      </c>
      <c r="T45" s="609">
        <v>38.53</v>
      </c>
      <c r="U45" s="609">
        <v>88.9</v>
      </c>
      <c r="V45" s="1184">
        <v>0.10373075474781347</v>
      </c>
    </row>
    <row r="46" spans="1:22" ht="15" thickBot="1">
      <c r="A46" s="71" t="s">
        <v>124</v>
      </c>
      <c r="B46" s="161">
        <v>5707.823529411764</v>
      </c>
      <c r="C46" s="161">
        <v>6539.886274509804</v>
      </c>
      <c r="D46" s="161">
        <v>6015.4862745098044</v>
      </c>
      <c r="E46" s="161">
        <v>5382.6539215686271</v>
      </c>
      <c r="F46" s="161">
        <v>6086.2607843137257</v>
      </c>
      <c r="G46" s="1027">
        <v>-12.722893184566988</v>
      </c>
      <c r="H46" s="1027">
        <v>57.79</v>
      </c>
      <c r="I46" s="1027">
        <v>94.6</v>
      </c>
      <c r="J46" s="1027">
        <v>100</v>
      </c>
      <c r="K46" s="1197">
        <v>57.67</v>
      </c>
      <c r="L46" s="1197">
        <v>93.7</v>
      </c>
      <c r="M46" s="1197">
        <v>100</v>
      </c>
      <c r="N46" s="621">
        <v>57.29</v>
      </c>
      <c r="O46" s="621">
        <v>92.1</v>
      </c>
      <c r="P46" s="621">
        <v>100</v>
      </c>
      <c r="Q46" s="619">
        <v>57.03</v>
      </c>
      <c r="R46" s="619">
        <v>92.5</v>
      </c>
      <c r="S46" s="619">
        <v>100</v>
      </c>
      <c r="T46" s="620">
        <v>56.82</v>
      </c>
      <c r="U46" s="620">
        <v>91.4</v>
      </c>
      <c r="V46" s="1185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518</v>
      </c>
    </row>
    <row r="2" spans="2:24" ht="25.5">
      <c r="C2" s="1449" t="s">
        <v>466</v>
      </c>
      <c r="D2" s="1450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544</v>
      </c>
      <c r="D3" s="492"/>
      <c r="E3" s="492"/>
      <c r="F3" s="492"/>
      <c r="G3" s="492"/>
      <c r="H3" s="492"/>
      <c r="I3" s="492"/>
      <c r="J3" s="492"/>
      <c r="K3" s="492"/>
      <c r="L3" s="493"/>
      <c r="O3" s="1435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521</v>
      </c>
      <c r="D6" s="500"/>
      <c r="E6" s="501"/>
      <c r="F6" s="502"/>
      <c r="G6" s="502"/>
      <c r="H6" s="499" t="s">
        <v>522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467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467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1" t="s">
        <v>531</v>
      </c>
      <c r="O8" s="1451"/>
      <c r="P8" s="1451"/>
      <c r="Q8" s="1451"/>
      <c r="R8" s="1451"/>
      <c r="S8" s="1451"/>
      <c r="T8" s="1451"/>
      <c r="U8" s="1451"/>
      <c r="V8" s="1451"/>
      <c r="W8" s="493"/>
      <c r="X8" s="1452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3"/>
      <c r="O9" s="1453"/>
      <c r="P9" s="490"/>
      <c r="Q9" s="490"/>
      <c r="R9" s="1454"/>
      <c r="S9" s="489"/>
      <c r="T9" s="489"/>
      <c r="U9" s="1453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5"/>
      <c r="O10" s="1455" t="s">
        <v>205</v>
      </c>
      <c r="P10" s="1456"/>
      <c r="Q10" s="1456"/>
      <c r="R10" s="1456"/>
      <c r="S10" s="1456"/>
      <c r="T10" s="1456"/>
      <c r="U10" s="1457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58"/>
      <c r="O11" s="1459"/>
      <c r="P11" s="1750" t="s">
        <v>532</v>
      </c>
      <c r="Q11" s="1751"/>
      <c r="R11" s="1752"/>
      <c r="S11" s="1750" t="s">
        <v>533</v>
      </c>
      <c r="T11" s="1751"/>
      <c r="U11" s="1752"/>
      <c r="V11" s="1450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60" t="s">
        <v>534</v>
      </c>
      <c r="O12" s="1461" t="s">
        <v>535</v>
      </c>
      <c r="P12" s="1462" t="s">
        <v>203</v>
      </c>
      <c r="Q12" s="1142" t="s">
        <v>536</v>
      </c>
      <c r="R12" s="1463" t="s">
        <v>467</v>
      </c>
      <c r="S12" s="1464" t="s">
        <v>203</v>
      </c>
      <c r="T12" s="1142" t="s">
        <v>536</v>
      </c>
      <c r="U12" s="1463" t="s">
        <v>467</v>
      </c>
      <c r="V12" s="1450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5" t="s">
        <v>537</v>
      </c>
      <c r="O13" s="1466" t="s">
        <v>538</v>
      </c>
      <c r="P13" s="1467">
        <v>510626.23599999998</v>
      </c>
      <c r="Q13" s="1468">
        <v>225925.68900000001</v>
      </c>
      <c r="R13" s="1469">
        <v>6974.0389999999998</v>
      </c>
      <c r="S13" s="1470">
        <v>427169.641</v>
      </c>
      <c r="T13" s="1468">
        <v>243397.83799999999</v>
      </c>
      <c r="U13" s="1469">
        <v>7613.9040000000005</v>
      </c>
      <c r="V13" s="1450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1" t="s">
        <v>539</v>
      </c>
      <c r="O14" s="1472" t="s">
        <v>540</v>
      </c>
      <c r="P14" s="1473">
        <v>412176.28899999999</v>
      </c>
      <c r="Q14" s="1474">
        <v>171606.008</v>
      </c>
      <c r="R14" s="1475">
        <v>5844.0839999999998</v>
      </c>
      <c r="S14" s="1476">
        <v>361940.55200000003</v>
      </c>
      <c r="T14" s="1474">
        <v>200210.1</v>
      </c>
      <c r="U14" s="1475">
        <v>6808.174</v>
      </c>
      <c r="V14" s="1450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446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7" t="s">
        <v>541</v>
      </c>
      <c r="O15" s="1478" t="s">
        <v>542</v>
      </c>
      <c r="P15" s="1479">
        <v>31462.311000000002</v>
      </c>
      <c r="Q15" s="1480">
        <v>23990.956999999999</v>
      </c>
      <c r="R15" s="1481">
        <v>227.63900000000001</v>
      </c>
      <c r="S15" s="1482">
        <v>25089.562000000002</v>
      </c>
      <c r="T15" s="1480">
        <v>21198.098999999998</v>
      </c>
      <c r="U15" s="1481">
        <v>231.923</v>
      </c>
      <c r="V15" s="1450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526</v>
      </c>
      <c r="D17" s="517"/>
      <c r="E17" s="517"/>
      <c r="F17" s="517"/>
      <c r="G17" s="1368"/>
      <c r="H17" s="516" t="s">
        <v>526</v>
      </c>
      <c r="I17" s="517"/>
      <c r="J17" s="517"/>
      <c r="K17" s="517"/>
      <c r="L17" s="1368"/>
      <c r="N17" s="1483" t="s">
        <v>543</v>
      </c>
      <c r="O17" s="1483"/>
      <c r="P17" s="1437"/>
      <c r="Q17" s="1437"/>
      <c r="R17" s="1437"/>
      <c r="S17" s="1438"/>
      <c r="T17" s="1438"/>
    </row>
    <row r="18" spans="2:46" ht="15.75">
      <c r="O18" s="1484"/>
      <c r="P18" s="1437"/>
      <c r="Q18" s="1437"/>
      <c r="R18" s="1437"/>
      <c r="S18" s="1438"/>
      <c r="T18" s="1438"/>
      <c r="U18" s="1438"/>
      <c r="V18" s="1151"/>
    </row>
    <row r="19" spans="2:46" ht="15.75">
      <c r="O19" s="1484"/>
      <c r="P19" s="1437"/>
      <c r="Q19" s="1437"/>
      <c r="R19" s="1437"/>
      <c r="S19" s="1484"/>
      <c r="T19" s="1484"/>
    </row>
    <row r="20" spans="2:46" ht="25.5">
      <c r="C20" s="1449" t="s">
        <v>468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6"/>
      <c r="T20" s="1436"/>
      <c r="U20" s="1436"/>
      <c r="V20" s="1436"/>
      <c r="W20" s="1436"/>
      <c r="X20" s="1436"/>
      <c r="Y20" s="1436"/>
      <c r="Z20" s="1436"/>
      <c r="AA20" s="1436"/>
      <c r="AB20" s="1439"/>
      <c r="AC20" s="1439"/>
      <c r="AD20" s="1439"/>
      <c r="AE20" s="1439"/>
      <c r="AF20" s="1440"/>
      <c r="AG20" s="1440"/>
      <c r="AH20" s="1440"/>
      <c r="AI20" s="1440"/>
      <c r="AJ20" s="1440"/>
      <c r="AK20" s="1440"/>
      <c r="AL20" s="1440"/>
      <c r="AM20" s="1440"/>
      <c r="AN20" s="1440"/>
      <c r="AO20" s="1440"/>
      <c r="AP20" s="1440"/>
      <c r="AQ20" s="1440"/>
      <c r="AR20" s="1440"/>
      <c r="AS20" s="1440"/>
      <c r="AT20" s="1440"/>
    </row>
    <row r="21" spans="2:46" ht="18.75">
      <c r="C21" s="492" t="s">
        <v>545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1"/>
      <c r="T21" s="1441"/>
      <c r="U21" s="1485"/>
      <c r="V21" s="1485"/>
      <c r="W21" s="1486"/>
      <c r="X21" s="1439"/>
      <c r="Y21" s="1439"/>
      <c r="Z21" s="1441"/>
      <c r="AA21" s="1442"/>
      <c r="AB21" s="1439"/>
      <c r="AC21" s="1439"/>
      <c r="AD21" s="1439"/>
      <c r="AE21" s="1439"/>
      <c r="AF21" s="1440"/>
      <c r="AG21" s="1440"/>
      <c r="AH21" s="1440"/>
      <c r="AI21" s="1440"/>
      <c r="AJ21" s="1440"/>
      <c r="AK21" s="1440"/>
      <c r="AL21" s="1440"/>
      <c r="AM21" s="1440"/>
      <c r="AN21" s="1440"/>
      <c r="AO21" s="1440"/>
      <c r="AP21" s="1440"/>
      <c r="AQ21" s="1440"/>
      <c r="AR21" s="1440"/>
      <c r="AS21" s="1440"/>
      <c r="AT21" s="1440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53"/>
      <c r="T22" s="1753"/>
      <c r="U22" s="1753"/>
      <c r="V22" s="1753"/>
      <c r="W22" s="1753"/>
      <c r="X22" s="1753"/>
      <c r="Y22" s="1753"/>
      <c r="Z22" s="1447"/>
      <c r="AA22" s="1439"/>
      <c r="AB22" s="1439"/>
      <c r="AC22" s="1439"/>
      <c r="AD22" s="1439"/>
      <c r="AE22" s="1439"/>
      <c r="AF22" s="1440"/>
      <c r="AG22" s="1440"/>
      <c r="AH22" s="1440"/>
      <c r="AI22" s="1440"/>
      <c r="AJ22" s="1440"/>
      <c r="AK22" s="1440"/>
      <c r="AL22" s="1440"/>
      <c r="AM22" s="1440"/>
      <c r="AN22" s="1440"/>
      <c r="AO22" s="1440"/>
      <c r="AP22" s="1440"/>
      <c r="AQ22" s="1440"/>
      <c r="AR22" s="1440"/>
      <c r="AS22" s="1440"/>
      <c r="AT22" s="1440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7"/>
      <c r="T23" s="1754"/>
      <c r="U23" s="1754"/>
      <c r="V23" s="1754"/>
      <c r="W23" s="1754"/>
      <c r="X23" s="1754"/>
      <c r="Y23" s="1754"/>
      <c r="Z23" s="1443"/>
      <c r="AA23" s="1488"/>
      <c r="AB23" s="1439"/>
      <c r="AC23" s="1439"/>
      <c r="AD23" s="1439"/>
      <c r="AE23" s="1439"/>
      <c r="AF23" s="1440"/>
      <c r="AG23" s="1440"/>
      <c r="AH23" s="1440"/>
      <c r="AI23" s="1440"/>
      <c r="AJ23" s="1440"/>
      <c r="AK23" s="1440"/>
      <c r="AL23" s="1440"/>
      <c r="AM23" s="1440"/>
      <c r="AN23" s="1440"/>
      <c r="AO23" s="1440"/>
      <c r="AP23" s="1440"/>
      <c r="AQ23" s="1440"/>
      <c r="AR23" s="1440"/>
      <c r="AS23" s="1440"/>
      <c r="AT23" s="1440"/>
    </row>
    <row r="24" spans="2:46" ht="16.5" thickBot="1">
      <c r="C24" s="499" t="s">
        <v>521</v>
      </c>
      <c r="D24" s="500"/>
      <c r="E24" s="501"/>
      <c r="F24" s="502"/>
      <c r="G24" s="502"/>
      <c r="H24" s="499" t="s">
        <v>522</v>
      </c>
      <c r="I24" s="500"/>
      <c r="J24" s="501"/>
      <c r="K24" s="502"/>
      <c r="L24" s="502"/>
      <c r="M24" s="489"/>
      <c r="N24" s="1755"/>
      <c r="O24" s="1755"/>
      <c r="P24" s="1755"/>
      <c r="Q24" s="1755"/>
      <c r="R24" s="1755"/>
      <c r="S24" s="1489"/>
      <c r="T24" s="1444"/>
      <c r="U24" s="1444"/>
      <c r="V24" s="1444"/>
      <c r="W24" s="1444"/>
      <c r="X24" s="1444"/>
      <c r="Y24" s="1444"/>
      <c r="Z24" s="1082"/>
      <c r="AA24" s="1439"/>
      <c r="AB24" s="1439"/>
      <c r="AC24" s="1439"/>
      <c r="AD24" s="1439"/>
      <c r="AE24" s="1439"/>
      <c r="AF24" s="1440"/>
      <c r="AG24" s="1440"/>
      <c r="AH24" s="1440"/>
      <c r="AI24" s="1440"/>
      <c r="AJ24" s="1440"/>
      <c r="AK24" s="1440"/>
      <c r="AL24" s="1440"/>
      <c r="AM24" s="1440"/>
      <c r="AN24" s="1440"/>
      <c r="AO24" s="1440"/>
      <c r="AP24" s="1440"/>
      <c r="AQ24" s="1440"/>
      <c r="AR24" s="1440"/>
      <c r="AS24" s="1440"/>
      <c r="AT24" s="1440"/>
    </row>
    <row r="25" spans="2:46" ht="29.25" thickBot="1">
      <c r="B25" s="1435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467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467</v>
      </c>
      <c r="M25" s="489"/>
      <c r="N25" s="1749"/>
      <c r="O25" s="1749"/>
      <c r="P25" s="1749"/>
      <c r="Q25" s="1749"/>
      <c r="R25" s="1749"/>
      <c r="S25" s="1490"/>
      <c r="T25" s="1438"/>
      <c r="U25" s="1438"/>
      <c r="V25" s="1438"/>
      <c r="W25" s="1438"/>
      <c r="X25" s="1438"/>
      <c r="Y25" s="1438"/>
      <c r="Z25" s="1082"/>
      <c r="AA25" s="1439"/>
      <c r="AB25" s="1439"/>
      <c r="AC25" s="1439"/>
      <c r="AD25" s="1439"/>
      <c r="AE25" s="1439"/>
      <c r="AF25" s="1440"/>
      <c r="AG25" s="1440"/>
      <c r="AH25" s="1440"/>
      <c r="AI25" s="1440"/>
      <c r="AJ25" s="1440"/>
      <c r="AK25" s="1440"/>
      <c r="AL25" s="1440"/>
      <c r="AM25" s="1440"/>
      <c r="AN25" s="1440"/>
      <c r="AO25" s="1440"/>
      <c r="AP25" s="1440"/>
      <c r="AQ25" s="1440"/>
      <c r="AR25" s="1440"/>
      <c r="AS25" s="1440"/>
      <c r="AT25" s="1440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50"/>
      <c r="O26" s="1450"/>
      <c r="P26" s="1491"/>
      <c r="Q26" s="1491"/>
      <c r="R26" s="1491"/>
      <c r="S26" s="1491"/>
      <c r="T26" s="1437"/>
      <c r="U26" s="1437"/>
      <c r="V26" s="1437"/>
      <c r="W26" s="1437"/>
      <c r="X26" s="1437"/>
      <c r="Y26" s="1437"/>
      <c r="Z26" s="1082"/>
      <c r="AA26" s="1439"/>
      <c r="AB26" s="1439"/>
      <c r="AC26" s="1439"/>
      <c r="AD26" s="1439"/>
      <c r="AE26" s="1439"/>
      <c r="AF26" s="1440"/>
      <c r="AG26" s="1440"/>
      <c r="AH26" s="1440"/>
      <c r="AI26" s="1440"/>
      <c r="AJ26" s="1440"/>
      <c r="AK26" s="1440"/>
      <c r="AL26" s="1440"/>
      <c r="AM26" s="1440"/>
      <c r="AN26" s="1440"/>
      <c r="AO26" s="1440"/>
      <c r="AP26" s="1440"/>
      <c r="AQ26" s="1440"/>
      <c r="AR26" s="1440"/>
      <c r="AS26" s="1440"/>
      <c r="AT26" s="1440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50"/>
      <c r="O27" s="1450"/>
      <c r="P27" s="1491"/>
      <c r="Q27" s="1491"/>
      <c r="R27" s="1491"/>
      <c r="S27" s="1491"/>
      <c r="T27" s="1437"/>
      <c r="U27" s="1437"/>
      <c r="V27" s="1437"/>
      <c r="W27" s="1437"/>
      <c r="X27" s="1437"/>
      <c r="Y27" s="1437"/>
      <c r="Z27" s="1082"/>
      <c r="AA27" s="1439"/>
      <c r="AB27" s="1439"/>
      <c r="AC27" s="1439"/>
      <c r="AD27" s="1439"/>
      <c r="AE27" s="1439"/>
      <c r="AF27" s="1440"/>
      <c r="AG27" s="1440"/>
      <c r="AH27" s="1440"/>
      <c r="AI27" s="1440"/>
      <c r="AJ27" s="1440"/>
      <c r="AK27" s="1440"/>
      <c r="AL27" s="1440"/>
      <c r="AM27" s="1440"/>
      <c r="AN27" s="1440"/>
      <c r="AO27" s="1440"/>
      <c r="AP27" s="1440"/>
      <c r="AQ27" s="1440"/>
      <c r="AR27" s="1440"/>
      <c r="AS27" s="1440"/>
      <c r="AT27" s="1440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50"/>
      <c r="O28" s="1450"/>
      <c r="P28" s="1491"/>
      <c r="Q28" s="1491"/>
      <c r="R28" s="1491"/>
      <c r="S28" s="1491"/>
      <c r="T28" s="1082"/>
      <c r="U28" s="794"/>
      <c r="V28" s="794"/>
      <c r="W28" s="794"/>
      <c r="X28" s="1082"/>
      <c r="Y28" s="1082"/>
      <c r="Z28" s="794"/>
      <c r="AA28" s="1439"/>
      <c r="AB28" s="1439"/>
      <c r="AC28" s="1439"/>
      <c r="AD28" s="1439"/>
      <c r="AE28" s="1439"/>
      <c r="AF28" s="1440"/>
      <c r="AG28" s="1440"/>
      <c r="AH28" s="1440"/>
      <c r="AI28" s="1440"/>
      <c r="AJ28" s="1440"/>
      <c r="AK28" s="1440"/>
      <c r="AL28" s="1440"/>
      <c r="AM28" s="1440"/>
      <c r="AN28" s="1440"/>
      <c r="AO28" s="1440"/>
      <c r="AP28" s="1440"/>
      <c r="AQ28" s="1440"/>
      <c r="AR28" s="1440"/>
      <c r="AS28" s="1440"/>
      <c r="AT28" s="1440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50"/>
      <c r="O29" s="1450"/>
      <c r="P29" s="1491"/>
      <c r="Q29" s="1491"/>
      <c r="R29" s="1491"/>
      <c r="S29" s="1491"/>
      <c r="T29" s="1082"/>
      <c r="U29" s="1082"/>
      <c r="V29" s="1082"/>
      <c r="W29" s="1082"/>
      <c r="X29" s="1082"/>
      <c r="Y29" s="1082"/>
      <c r="Z29" s="1082"/>
      <c r="AA29" s="1439"/>
      <c r="AB29" s="1439"/>
      <c r="AC29" s="1439"/>
      <c r="AD29" s="1439"/>
      <c r="AE29" s="1439"/>
      <c r="AF29" s="1440"/>
      <c r="AG29" s="1440"/>
      <c r="AH29" s="1440"/>
      <c r="AI29" s="1440"/>
      <c r="AJ29" s="1440"/>
      <c r="AK29" s="1440"/>
      <c r="AL29" s="1440"/>
      <c r="AM29" s="1440"/>
      <c r="AN29" s="1440"/>
      <c r="AO29" s="1440"/>
      <c r="AP29" s="1440"/>
      <c r="AQ29" s="1440"/>
      <c r="AR29" s="1440"/>
      <c r="AS29" s="1440"/>
      <c r="AT29" s="1440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50"/>
      <c r="O30" s="1450"/>
      <c r="P30" s="1491"/>
      <c r="Q30" s="1491"/>
      <c r="R30" s="1491"/>
      <c r="S30" s="1491"/>
      <c r="T30" s="1440"/>
      <c r="U30" s="1440"/>
      <c r="V30" s="1440"/>
      <c r="W30" s="1440"/>
      <c r="X30" s="1440"/>
      <c r="Y30" s="1440"/>
      <c r="Z30" s="1438"/>
      <c r="AA30" s="1082"/>
      <c r="AB30" s="1439"/>
      <c r="AC30" s="1439"/>
      <c r="AD30" s="1439"/>
      <c r="AE30" s="1439"/>
      <c r="AF30" s="1440"/>
      <c r="AG30" s="1440"/>
      <c r="AH30" s="1440"/>
      <c r="AI30" s="1440"/>
      <c r="AJ30" s="1440"/>
      <c r="AK30" s="1440"/>
      <c r="AL30" s="1440"/>
      <c r="AM30" s="1440"/>
      <c r="AN30" s="1440"/>
      <c r="AO30" s="1440"/>
      <c r="AP30" s="1440"/>
      <c r="AQ30" s="1440"/>
      <c r="AR30" s="1440"/>
      <c r="AS30" s="1440"/>
      <c r="AT30" s="1440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50"/>
      <c r="O31" s="1450"/>
      <c r="P31" s="1491"/>
      <c r="Q31" s="1491"/>
      <c r="R31" s="1491"/>
      <c r="S31" s="1491"/>
      <c r="T31" s="1484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50"/>
      <c r="O32" s="1450"/>
      <c r="P32" s="1491"/>
      <c r="Q32" s="1491"/>
      <c r="R32" s="1491"/>
      <c r="S32" s="1491"/>
      <c r="T32" s="1484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50"/>
      <c r="O33" s="1450"/>
      <c r="P33" s="1491"/>
      <c r="Q33" s="1491"/>
      <c r="R33" s="1491"/>
      <c r="S33" s="1491"/>
      <c r="T33" s="1484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50"/>
      <c r="O34" s="1450"/>
      <c r="P34" s="1491"/>
      <c r="Q34" s="1491"/>
      <c r="R34" s="1491"/>
      <c r="S34" s="1491"/>
      <c r="T34" s="1484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50"/>
      <c r="O35" s="1450"/>
      <c r="P35" s="1491"/>
      <c r="Q35" s="1491"/>
      <c r="R35" s="1491"/>
      <c r="S35" s="1491"/>
      <c r="T35" s="1484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5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50"/>
      <c r="O36" s="1450"/>
      <c r="P36" s="1491"/>
      <c r="Q36" s="1491"/>
      <c r="R36" s="1491"/>
      <c r="S36" s="1491"/>
      <c r="T36" s="1484"/>
    </row>
    <row r="37" spans="3:22" ht="15.75" thickBot="1">
      <c r="C37" s="516" t="s">
        <v>526</v>
      </c>
      <c r="D37" s="517"/>
      <c r="E37" s="517"/>
      <c r="F37" s="517"/>
      <c r="G37" s="1368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5">
        <v>0.14499999999999999</v>
      </c>
      <c r="M37" s="489"/>
      <c r="N37" s="489"/>
      <c r="O37" s="1450"/>
      <c r="P37" s="1491"/>
      <c r="Q37" s="1491"/>
      <c r="R37" s="1491"/>
      <c r="S37" s="1491"/>
      <c r="T37" s="1484"/>
    </row>
    <row r="38" spans="3:22" ht="15">
      <c r="H38" s="516" t="s">
        <v>526</v>
      </c>
      <c r="I38" s="1149"/>
      <c r="J38" s="1149"/>
      <c r="K38" s="1149"/>
      <c r="L38" s="1446"/>
      <c r="O38" s="1492"/>
      <c r="P38" s="1492"/>
      <c r="Q38" s="1492"/>
      <c r="R38" s="1492"/>
      <c r="S38" s="1484"/>
      <c r="T38" s="1492"/>
      <c r="U38" s="1493"/>
      <c r="V38" s="1493"/>
    </row>
    <row r="39" spans="3:22" ht="15.75">
      <c r="O39" s="1492"/>
      <c r="P39" s="1437"/>
      <c r="Q39" s="1437"/>
      <c r="R39" s="1437"/>
      <c r="S39" s="1484"/>
      <c r="T39" s="1492"/>
      <c r="U39" s="1493"/>
      <c r="V39" s="1493"/>
    </row>
    <row r="40" spans="3:22" ht="15.75">
      <c r="O40" s="1492"/>
      <c r="P40" s="1437"/>
      <c r="Q40" s="1437"/>
      <c r="R40" s="1437"/>
      <c r="S40" s="1484"/>
      <c r="T40" s="1492"/>
      <c r="U40" s="1494"/>
      <c r="V40" s="1494"/>
    </row>
    <row r="41" spans="3:22" ht="15">
      <c r="O41" s="1492"/>
      <c r="P41" s="1492"/>
      <c r="Q41" s="1492"/>
      <c r="R41" s="1492"/>
      <c r="S41" s="1484"/>
      <c r="T41" s="1492"/>
      <c r="U41" s="1494"/>
      <c r="V41" s="1494"/>
    </row>
    <row r="42" spans="3:22" ht="15.75">
      <c r="O42" s="1492"/>
      <c r="P42" s="1437"/>
      <c r="Q42" s="1437"/>
      <c r="R42" s="1437"/>
      <c r="S42" s="1484"/>
      <c r="T42" s="1484"/>
      <c r="U42" s="1151"/>
      <c r="V42" s="1151"/>
    </row>
    <row r="43" spans="3:22" ht="15.75">
      <c r="O43" s="1492"/>
      <c r="P43" s="1437"/>
      <c r="Q43" s="1437"/>
      <c r="R43" s="1437"/>
      <c r="S43" s="1484"/>
      <c r="T43" s="1484"/>
    </row>
    <row r="44" spans="3:22">
      <c r="O44" s="1484"/>
      <c r="P44" s="1484"/>
      <c r="Q44" s="1484"/>
      <c r="R44" s="1484"/>
      <c r="S44" s="1484"/>
      <c r="T44" s="1484"/>
    </row>
    <row r="45" spans="3:22" ht="15">
      <c r="O45" s="1492"/>
      <c r="P45" s="1492"/>
      <c r="Q45" s="1492"/>
      <c r="R45" s="1492"/>
      <c r="S45" s="1484"/>
      <c r="T45" s="1484"/>
    </row>
    <row r="46" spans="3:22" ht="15">
      <c r="O46" s="1492"/>
      <c r="P46" s="1492"/>
      <c r="Q46" s="1492"/>
      <c r="R46" s="1492"/>
      <c r="S46" s="1484"/>
      <c r="T46" s="1484"/>
    </row>
    <row r="47" spans="3:22" ht="15">
      <c r="O47" s="1492"/>
      <c r="P47" s="1495"/>
      <c r="Q47" s="1495"/>
      <c r="R47" s="1495"/>
      <c r="S47" s="1484"/>
      <c r="T47" s="1484"/>
    </row>
    <row r="48" spans="3:22" ht="15">
      <c r="O48" s="1492"/>
      <c r="P48" s="1495"/>
      <c r="Q48" s="1495"/>
      <c r="R48" s="1495"/>
      <c r="S48" s="1484"/>
      <c r="T48" s="1484"/>
    </row>
    <row r="49" spans="15:20">
      <c r="O49" s="1484"/>
      <c r="P49" s="1484"/>
      <c r="Q49" s="1484"/>
      <c r="R49" s="1484"/>
      <c r="S49" s="1484"/>
      <c r="T49" s="1484"/>
    </row>
    <row r="50" spans="15:20" ht="15">
      <c r="O50" s="1492"/>
      <c r="P50" s="1492"/>
      <c r="Q50" s="1492"/>
      <c r="R50" s="1492"/>
      <c r="S50" s="1484"/>
      <c r="T50" s="1484"/>
    </row>
    <row r="51" spans="15:20" ht="15">
      <c r="O51" s="1492"/>
      <c r="P51" s="1492"/>
      <c r="Q51" s="1492"/>
      <c r="R51" s="1492"/>
      <c r="S51" s="1484"/>
      <c r="T51" s="1484"/>
    </row>
    <row r="52" spans="15:20" ht="15">
      <c r="O52" s="1492"/>
      <c r="P52" s="1495"/>
      <c r="Q52" s="1495"/>
      <c r="R52" s="1495"/>
      <c r="S52" s="1484"/>
      <c r="T52" s="1484"/>
    </row>
    <row r="53" spans="15:20" ht="15">
      <c r="O53" s="1492"/>
      <c r="P53" s="1495"/>
      <c r="Q53" s="1495"/>
      <c r="R53" s="1495"/>
      <c r="S53" s="1484"/>
      <c r="T53" s="1484"/>
    </row>
    <row r="54" spans="15:20">
      <c r="O54" s="1484"/>
      <c r="P54" s="1484"/>
      <c r="Q54" s="1484"/>
      <c r="R54" s="1484"/>
      <c r="S54" s="1484"/>
      <c r="T54" s="1484"/>
    </row>
    <row r="55" spans="15:20">
      <c r="O55" s="1484"/>
      <c r="P55" s="1484"/>
      <c r="Q55" s="1484"/>
      <c r="R55" s="1484"/>
      <c r="S55" s="1484"/>
      <c r="T55" s="1484"/>
    </row>
    <row r="56" spans="15:20">
      <c r="O56" s="1484"/>
      <c r="P56" s="1484"/>
      <c r="Q56" s="1484"/>
      <c r="R56" s="1484"/>
      <c r="S56" s="1484"/>
      <c r="T56" s="1484"/>
    </row>
    <row r="57" spans="15:20">
      <c r="O57" s="1484"/>
      <c r="P57" s="1484"/>
      <c r="Q57" s="1484"/>
      <c r="R57" s="1484"/>
      <c r="S57" s="1484"/>
      <c r="T57" s="1484"/>
    </row>
    <row r="58" spans="15:20">
      <c r="O58" s="1484"/>
      <c r="P58" s="1484"/>
      <c r="Q58" s="1484"/>
      <c r="R58" s="1484"/>
      <c r="S58" s="1484"/>
      <c r="T58" s="1484"/>
    </row>
    <row r="59" spans="15:20">
      <c r="O59" s="1484"/>
      <c r="P59" s="1484"/>
      <c r="Q59" s="1484"/>
      <c r="R59" s="1484"/>
      <c r="S59" s="1484"/>
      <c r="T59" s="1484"/>
    </row>
    <row r="60" spans="15:20">
      <c r="O60" s="1484"/>
      <c r="P60" s="1484"/>
      <c r="Q60" s="1484"/>
      <c r="R60" s="1484"/>
      <c r="S60" s="1484"/>
      <c r="T60" s="1484"/>
    </row>
    <row r="61" spans="15:20">
      <c r="O61" s="1484"/>
      <c r="P61" s="1484"/>
      <c r="Q61" s="1484"/>
      <c r="R61" s="1484"/>
      <c r="S61" s="1484"/>
      <c r="T61" s="1484"/>
    </row>
    <row r="62" spans="15:20">
      <c r="O62" s="1484"/>
      <c r="P62" s="1484"/>
      <c r="Q62" s="1484"/>
      <c r="R62" s="1484"/>
      <c r="S62" s="1484"/>
      <c r="T62" s="1484"/>
    </row>
    <row r="63" spans="15:20">
      <c r="O63" s="1484"/>
      <c r="P63" s="1484"/>
      <c r="Q63" s="1484"/>
      <c r="R63" s="1484"/>
      <c r="S63" s="1484"/>
      <c r="T63" s="1484"/>
    </row>
    <row r="64" spans="15:20">
      <c r="O64" s="1484"/>
      <c r="P64" s="1484"/>
      <c r="Q64" s="1484"/>
      <c r="R64" s="1484"/>
      <c r="S64" s="1484"/>
      <c r="T64" s="1484"/>
    </row>
    <row r="65" spans="15:20">
      <c r="O65" s="1484"/>
      <c r="P65" s="1484"/>
      <c r="Q65" s="1484"/>
      <c r="R65" s="1484"/>
      <c r="S65" s="1484"/>
      <c r="T65" s="1484"/>
    </row>
    <row r="66" spans="15:20">
      <c r="O66" s="1484"/>
      <c r="P66" s="1484"/>
      <c r="Q66" s="1484"/>
      <c r="R66" s="1484"/>
      <c r="S66" s="1484"/>
      <c r="T66" s="1484"/>
    </row>
    <row r="67" spans="15:20">
      <c r="O67" s="1484"/>
      <c r="P67" s="1484"/>
      <c r="Q67" s="1484"/>
      <c r="R67" s="1484"/>
      <c r="S67" s="1484"/>
      <c r="T67" s="1484"/>
    </row>
    <row r="68" spans="15:20">
      <c r="O68" s="1484"/>
      <c r="P68" s="1484"/>
      <c r="Q68" s="1484"/>
      <c r="R68" s="1484"/>
      <c r="S68" s="1484"/>
      <c r="T68" s="1484"/>
    </row>
    <row r="69" spans="15:20">
      <c r="O69" s="1484"/>
      <c r="P69" s="1484"/>
      <c r="Q69" s="1484"/>
      <c r="R69" s="1484"/>
      <c r="S69" s="1484"/>
      <c r="T69" s="1484"/>
    </row>
    <row r="70" spans="15:20">
      <c r="O70" s="1484"/>
      <c r="P70" s="1484"/>
      <c r="Q70" s="1484"/>
      <c r="R70" s="1484"/>
      <c r="S70" s="1484"/>
      <c r="T70" s="1484"/>
    </row>
    <row r="71" spans="15:20">
      <c r="O71" s="1484"/>
      <c r="P71" s="1484"/>
      <c r="Q71" s="1484"/>
      <c r="R71" s="1484"/>
      <c r="S71" s="1484"/>
      <c r="T71" s="1484"/>
    </row>
    <row r="72" spans="15:20">
      <c r="O72" s="1484"/>
      <c r="P72" s="1484"/>
      <c r="Q72" s="1484"/>
      <c r="R72" s="1484"/>
      <c r="S72" s="1484"/>
      <c r="T72" s="1484"/>
    </row>
    <row r="73" spans="15:20">
      <c r="O73" s="1484"/>
      <c r="P73" s="1484"/>
      <c r="Q73" s="1484"/>
      <c r="R73" s="1484"/>
      <c r="S73" s="1484"/>
      <c r="T73" s="1484"/>
    </row>
    <row r="74" spans="15:20">
      <c r="O74" s="1484"/>
      <c r="P74" s="1484"/>
      <c r="Q74" s="1484"/>
      <c r="R74" s="1484"/>
      <c r="S74" s="1484"/>
      <c r="T74" s="1484"/>
    </row>
    <row r="75" spans="15:20">
      <c r="O75" s="1484"/>
      <c r="P75" s="1484"/>
      <c r="Q75" s="1484"/>
      <c r="R75" s="1484"/>
      <c r="S75" s="1484"/>
      <c r="T75" s="1484"/>
    </row>
    <row r="76" spans="15:20">
      <c r="O76" s="1484"/>
      <c r="P76" s="1484"/>
      <c r="Q76" s="1484"/>
      <c r="R76" s="1484"/>
      <c r="S76" s="1484"/>
      <c r="T76" s="1484"/>
    </row>
    <row r="77" spans="15:20">
      <c r="O77" s="1484"/>
      <c r="P77" s="1484"/>
      <c r="Q77" s="1484"/>
      <c r="R77" s="1484"/>
      <c r="S77" s="1484"/>
      <c r="T77" s="1484"/>
    </row>
    <row r="78" spans="15:20">
      <c r="O78" s="1484"/>
      <c r="P78" s="1484"/>
      <c r="Q78" s="1484"/>
      <c r="R78" s="1484"/>
      <c r="S78" s="1484"/>
      <c r="T78" s="1484"/>
    </row>
    <row r="79" spans="15:20">
      <c r="O79" s="1484"/>
      <c r="P79" s="1484"/>
      <c r="Q79" s="1484"/>
      <c r="R79" s="1484"/>
      <c r="S79" s="1484"/>
      <c r="T79" s="1484"/>
    </row>
    <row r="80" spans="15:20">
      <c r="O80" s="1484"/>
      <c r="P80" s="1484"/>
      <c r="Q80" s="1484"/>
      <c r="R80" s="1484"/>
      <c r="S80" s="1484"/>
      <c r="T80" s="1484"/>
    </row>
    <row r="81" spans="15:20">
      <c r="O81" s="1484"/>
      <c r="P81" s="1484"/>
      <c r="Q81" s="1484"/>
      <c r="R81" s="1484"/>
      <c r="S81" s="1484"/>
      <c r="T81" s="1484"/>
    </row>
    <row r="82" spans="15:20">
      <c r="O82" s="1484"/>
      <c r="P82" s="1484"/>
      <c r="Q82" s="1484"/>
      <c r="R82" s="1484"/>
      <c r="S82" s="1484"/>
      <c r="T82" s="1484"/>
    </row>
    <row r="83" spans="15:20">
      <c r="O83" s="1484"/>
      <c r="P83" s="1484"/>
      <c r="Q83" s="1484"/>
      <c r="R83" s="1484"/>
      <c r="S83" s="1484"/>
      <c r="T83" s="1484"/>
    </row>
    <row r="84" spans="15:20">
      <c r="O84" s="1484"/>
      <c r="P84" s="1484"/>
      <c r="Q84" s="1484"/>
      <c r="R84" s="1484"/>
      <c r="S84" s="1484"/>
      <c r="T84" s="1484"/>
    </row>
    <row r="85" spans="15:20">
      <c r="O85" s="1484"/>
      <c r="P85" s="1484"/>
      <c r="Q85" s="1484"/>
      <c r="R85" s="1484"/>
      <c r="S85" s="1484"/>
      <c r="T85" s="1484"/>
    </row>
    <row r="86" spans="15:20">
      <c r="O86" s="1484"/>
      <c r="P86" s="1484"/>
      <c r="Q86" s="1484"/>
      <c r="R86" s="1484"/>
      <c r="S86" s="1484"/>
      <c r="T86" s="1484"/>
    </row>
    <row r="87" spans="15:20">
      <c r="O87" s="1484"/>
      <c r="P87" s="1484"/>
      <c r="Q87" s="1484"/>
      <c r="R87" s="1484"/>
      <c r="S87" s="1484"/>
      <c r="T87" s="1484"/>
    </row>
    <row r="88" spans="15:20">
      <c r="O88" s="1484"/>
      <c r="P88" s="1484"/>
      <c r="Q88" s="1484"/>
      <c r="R88" s="1484"/>
      <c r="S88" s="1484"/>
      <c r="T88" s="1484"/>
    </row>
    <row r="89" spans="15:20">
      <c r="O89" s="1484"/>
      <c r="P89" s="1484"/>
      <c r="Q89" s="1484"/>
      <c r="R89" s="1484"/>
      <c r="S89" s="1484"/>
      <c r="T89" s="1484"/>
    </row>
    <row r="90" spans="15:20">
      <c r="O90" s="1484"/>
      <c r="P90" s="1484"/>
      <c r="Q90" s="1484"/>
      <c r="R90" s="1484"/>
      <c r="S90" s="1484"/>
      <c r="T90" s="1484"/>
    </row>
    <row r="91" spans="15:20">
      <c r="O91" s="1484"/>
      <c r="P91" s="1484"/>
      <c r="Q91" s="1484"/>
      <c r="R91" s="1484"/>
      <c r="S91" s="1484"/>
      <c r="T91" s="1484"/>
    </row>
    <row r="92" spans="15:20">
      <c r="O92" s="1484"/>
      <c r="P92" s="1484"/>
      <c r="Q92" s="1484"/>
      <c r="R92" s="1484"/>
      <c r="S92" s="1484"/>
      <c r="T92" s="1484"/>
    </row>
    <row r="93" spans="15:20">
      <c r="O93" s="1484"/>
      <c r="P93" s="1484"/>
      <c r="Q93" s="1484"/>
      <c r="R93" s="1484"/>
      <c r="S93" s="1484"/>
      <c r="T93" s="1484"/>
    </row>
    <row r="94" spans="15:20">
      <c r="O94" s="1484"/>
      <c r="P94" s="1484"/>
      <c r="Q94" s="1484"/>
      <c r="R94" s="1484"/>
      <c r="S94" s="1484"/>
      <c r="T94" s="1484"/>
    </row>
    <row r="95" spans="15:20">
      <c r="O95" s="1484"/>
      <c r="P95" s="1484"/>
      <c r="Q95" s="1484"/>
      <c r="R95" s="1484"/>
      <c r="S95" s="1484"/>
      <c r="T95" s="1484"/>
    </row>
    <row r="96" spans="15:20">
      <c r="O96" s="1484"/>
      <c r="P96" s="1484"/>
      <c r="Q96" s="1484"/>
      <c r="R96" s="1484"/>
      <c r="S96" s="1484"/>
      <c r="T96" s="1484"/>
    </row>
    <row r="97" spans="15:20">
      <c r="O97" s="1484"/>
      <c r="P97" s="1484"/>
      <c r="Q97" s="1484"/>
      <c r="R97" s="1484"/>
      <c r="S97" s="1484"/>
      <c r="T97" s="1484"/>
    </row>
    <row r="98" spans="15:20">
      <c r="O98" s="1484"/>
      <c r="P98" s="1484"/>
      <c r="Q98" s="1484"/>
      <c r="R98" s="1484"/>
      <c r="S98" s="1484"/>
      <c r="T98" s="1484"/>
    </row>
    <row r="99" spans="15:20">
      <c r="O99" s="1484"/>
      <c r="P99" s="1484"/>
      <c r="Q99" s="1484"/>
      <c r="R99" s="1484"/>
      <c r="S99" s="1484"/>
      <c r="T99" s="1484"/>
    </row>
    <row r="100" spans="15:20">
      <c r="O100" s="1484"/>
      <c r="P100" s="1484"/>
      <c r="Q100" s="1484"/>
      <c r="R100" s="1484"/>
      <c r="S100" s="1484"/>
      <c r="T100" s="1484"/>
    </row>
    <row r="101" spans="15:20">
      <c r="O101" s="1484"/>
      <c r="P101" s="1484"/>
      <c r="Q101" s="1484"/>
      <c r="R101" s="1484"/>
      <c r="S101" s="1484"/>
      <c r="T101" s="1484"/>
    </row>
    <row r="102" spans="15:20">
      <c r="O102" s="1484"/>
      <c r="P102" s="1484"/>
      <c r="Q102" s="1484"/>
      <c r="R102" s="1484"/>
      <c r="S102" s="1484"/>
      <c r="T102" s="1484"/>
    </row>
    <row r="103" spans="15:20">
      <c r="O103" s="1484"/>
      <c r="P103" s="1484"/>
      <c r="Q103" s="1484"/>
      <c r="R103" s="1484"/>
      <c r="S103" s="1484"/>
      <c r="T103" s="1484"/>
    </row>
    <row r="104" spans="15:20">
      <c r="O104" s="1484"/>
      <c r="P104" s="1484"/>
      <c r="Q104" s="1484"/>
      <c r="R104" s="1484"/>
      <c r="S104" s="1484"/>
      <c r="T104" s="1484"/>
    </row>
    <row r="105" spans="15:20">
      <c r="O105" s="1484"/>
      <c r="P105" s="1484"/>
      <c r="Q105" s="1484"/>
      <c r="R105" s="1484"/>
      <c r="S105" s="1484"/>
      <c r="T105" s="1484"/>
    </row>
    <row r="106" spans="15:20">
      <c r="O106" s="1484"/>
      <c r="P106" s="1484"/>
      <c r="Q106" s="1484"/>
      <c r="R106" s="1484"/>
      <c r="S106" s="1484"/>
      <c r="T106" s="1484"/>
    </row>
    <row r="107" spans="15:20">
      <c r="O107" s="1484"/>
      <c r="P107" s="1484"/>
      <c r="Q107" s="1484"/>
      <c r="R107" s="1484"/>
      <c r="S107" s="1484"/>
      <c r="T107" s="1484"/>
    </row>
    <row r="108" spans="15:20">
      <c r="O108" s="1484"/>
      <c r="P108" s="1484"/>
      <c r="Q108" s="1484"/>
      <c r="R108" s="1484"/>
      <c r="S108" s="1484"/>
      <c r="T108" s="1484"/>
    </row>
    <row r="109" spans="15:20">
      <c r="O109" s="1484"/>
      <c r="P109" s="1484"/>
      <c r="Q109" s="1484"/>
      <c r="R109" s="1484"/>
      <c r="S109" s="1484"/>
      <c r="T109" s="1484"/>
    </row>
    <row r="110" spans="15:20">
      <c r="O110" s="1484"/>
      <c r="P110" s="1484"/>
      <c r="Q110" s="1484"/>
      <c r="R110" s="1484"/>
      <c r="S110" s="1484"/>
      <c r="T110" s="1484"/>
    </row>
    <row r="111" spans="15:20">
      <c r="O111" s="1484"/>
      <c r="P111" s="1484"/>
      <c r="Q111" s="1484"/>
      <c r="R111" s="1484"/>
      <c r="S111" s="1484"/>
      <c r="T111" s="1484"/>
    </row>
    <row r="112" spans="15:20">
      <c r="O112" s="1484"/>
      <c r="P112" s="1484"/>
      <c r="Q112" s="1484"/>
      <c r="R112" s="1484"/>
      <c r="S112" s="1484"/>
      <c r="T112" s="1484"/>
    </row>
    <row r="113" spans="15:20">
      <c r="O113" s="1484"/>
      <c r="P113" s="1484"/>
      <c r="Q113" s="1484"/>
      <c r="R113" s="1484"/>
      <c r="S113" s="1484"/>
      <c r="T113" s="1484"/>
    </row>
    <row r="114" spans="15:20">
      <c r="O114" s="1484"/>
      <c r="P114" s="1484"/>
      <c r="Q114" s="1484"/>
      <c r="R114" s="1484"/>
      <c r="S114" s="1484"/>
      <c r="T114" s="1484"/>
    </row>
    <row r="115" spans="15:20">
      <c r="O115" s="1484"/>
      <c r="P115" s="1484"/>
      <c r="Q115" s="1484"/>
      <c r="R115" s="1484"/>
      <c r="S115" s="1484"/>
      <c r="T115" s="1484"/>
    </row>
    <row r="116" spans="15:20">
      <c r="O116" s="1484"/>
      <c r="P116" s="1484"/>
      <c r="Q116" s="1484"/>
      <c r="R116" s="1484"/>
      <c r="S116" s="1484"/>
      <c r="T116" s="1484"/>
    </row>
    <row r="117" spans="15:20">
      <c r="O117" s="1484"/>
      <c r="P117" s="1484"/>
      <c r="Q117" s="1484"/>
      <c r="R117" s="1484"/>
      <c r="S117" s="1484"/>
      <c r="T117" s="1484"/>
    </row>
    <row r="118" spans="15:20">
      <c r="O118" s="1484"/>
      <c r="P118" s="1484"/>
      <c r="Q118" s="1484"/>
      <c r="R118" s="1484"/>
      <c r="S118" s="1484"/>
      <c r="T118" s="1484"/>
    </row>
    <row r="119" spans="15:20">
      <c r="O119" s="1484"/>
      <c r="P119" s="1484"/>
      <c r="Q119" s="1484"/>
      <c r="R119" s="1484"/>
      <c r="S119" s="1484"/>
      <c r="T119" s="1484"/>
    </row>
    <row r="120" spans="15:20">
      <c r="O120" s="1484"/>
      <c r="P120" s="1484"/>
      <c r="Q120" s="1484"/>
      <c r="R120" s="1484"/>
      <c r="S120" s="1484"/>
      <c r="T120" s="1484"/>
    </row>
    <row r="121" spans="15:20">
      <c r="O121" s="1484"/>
      <c r="P121" s="1484"/>
      <c r="Q121" s="1484"/>
      <c r="R121" s="1484"/>
      <c r="S121" s="1484"/>
      <c r="T121" s="1484"/>
    </row>
    <row r="122" spans="15:20">
      <c r="O122" s="1484"/>
      <c r="P122" s="1484"/>
      <c r="Q122" s="1484"/>
      <c r="R122" s="1484"/>
      <c r="S122" s="1484"/>
      <c r="T122" s="1484"/>
    </row>
    <row r="123" spans="15:20">
      <c r="O123" s="1484"/>
      <c r="P123" s="1484"/>
      <c r="Q123" s="1484"/>
      <c r="R123" s="1484"/>
      <c r="S123" s="1484"/>
      <c r="T123" s="1484"/>
    </row>
    <row r="124" spans="15:20">
      <c r="O124" s="1484"/>
      <c r="P124" s="1484"/>
      <c r="Q124" s="1484"/>
      <c r="R124" s="1484"/>
      <c r="S124" s="1484"/>
      <c r="T124" s="1484"/>
    </row>
    <row r="125" spans="15:20">
      <c r="O125" s="1484"/>
      <c r="P125" s="1484"/>
      <c r="Q125" s="1484"/>
      <c r="R125" s="1484"/>
      <c r="S125" s="1484"/>
      <c r="T125" s="1484"/>
    </row>
    <row r="126" spans="15:20">
      <c r="O126" s="1484"/>
      <c r="P126" s="1484"/>
      <c r="Q126" s="1484"/>
      <c r="R126" s="1484"/>
      <c r="S126" s="1484"/>
      <c r="T126" s="1484"/>
    </row>
    <row r="127" spans="15:20">
      <c r="O127" s="1484"/>
      <c r="P127" s="1484"/>
      <c r="Q127" s="1484"/>
      <c r="R127" s="1484"/>
      <c r="S127" s="1484"/>
      <c r="T127" s="1484"/>
    </row>
    <row r="128" spans="15:20">
      <c r="O128" s="1484"/>
      <c r="P128" s="1484"/>
      <c r="Q128" s="1484"/>
      <c r="R128" s="1484"/>
      <c r="S128" s="1484"/>
      <c r="T128" s="1484"/>
    </row>
    <row r="129" spans="15:20">
      <c r="O129" s="1484"/>
      <c r="P129" s="1484"/>
      <c r="Q129" s="1484"/>
      <c r="R129" s="1484"/>
      <c r="S129" s="1484"/>
      <c r="T129" s="1484"/>
    </row>
    <row r="130" spans="15:20">
      <c r="O130" s="1484"/>
      <c r="P130" s="1484"/>
      <c r="Q130" s="1484"/>
      <c r="R130" s="1484"/>
      <c r="S130" s="1484"/>
      <c r="T130" s="1484"/>
    </row>
    <row r="131" spans="15:20">
      <c r="O131" s="1484"/>
      <c r="P131" s="1484"/>
      <c r="Q131" s="1484"/>
      <c r="R131" s="1484"/>
      <c r="S131" s="1484"/>
      <c r="T131" s="1484"/>
    </row>
    <row r="132" spans="15:20">
      <c r="O132" s="1484"/>
      <c r="P132" s="1484"/>
      <c r="Q132" s="1484"/>
      <c r="R132" s="1484"/>
      <c r="S132" s="1484"/>
      <c r="T132" s="1484"/>
    </row>
    <row r="133" spans="15:20">
      <c r="O133" s="1484"/>
      <c r="P133" s="1484"/>
      <c r="Q133" s="1484"/>
      <c r="R133" s="1484"/>
      <c r="S133" s="1484"/>
      <c r="T133" s="1484"/>
    </row>
    <row r="134" spans="15:20">
      <c r="O134" s="1484"/>
      <c r="P134" s="1484"/>
      <c r="Q134" s="1484"/>
      <c r="R134" s="1484"/>
      <c r="S134" s="1484"/>
      <c r="T134" s="1484"/>
    </row>
    <row r="135" spans="15:20">
      <c r="O135" s="1484"/>
      <c r="P135" s="1484"/>
      <c r="Q135" s="1484"/>
      <c r="R135" s="1484"/>
      <c r="S135" s="1484"/>
      <c r="T135" s="1484"/>
    </row>
    <row r="136" spans="15:20">
      <c r="O136" s="1484"/>
      <c r="P136" s="1484"/>
      <c r="Q136" s="1484"/>
      <c r="R136" s="1484"/>
      <c r="S136" s="1484"/>
      <c r="T136" s="1484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518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519</v>
      </c>
      <c r="C3" s="1125"/>
      <c r="D3" s="1125"/>
      <c r="E3" s="1125"/>
      <c r="F3" s="1125"/>
      <c r="G3" s="1125"/>
      <c r="H3" s="1125"/>
      <c r="I3" s="1125"/>
      <c r="J3" s="1125"/>
      <c r="K3" s="1125" t="s">
        <v>520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521</v>
      </c>
      <c r="C6" s="1130"/>
      <c r="D6" s="1131"/>
      <c r="E6" s="1132"/>
      <c r="F6" s="1129" t="s">
        <v>522</v>
      </c>
      <c r="G6" s="1130"/>
      <c r="H6" s="1131"/>
      <c r="I6" s="1132"/>
      <c r="K6" s="1129" t="s">
        <v>523</v>
      </c>
      <c r="L6" s="1131"/>
      <c r="M6" s="1132"/>
      <c r="N6" s="1421"/>
      <c r="O6" s="1133" t="s">
        <v>522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2" t="s">
        <v>169</v>
      </c>
      <c r="F7" s="1136" t="s">
        <v>206</v>
      </c>
      <c r="G7" s="1135" t="s">
        <v>203</v>
      </c>
      <c r="H7" s="505" t="s">
        <v>207</v>
      </c>
      <c r="I7" s="1422" t="s">
        <v>169</v>
      </c>
      <c r="K7" s="1423" t="s">
        <v>206</v>
      </c>
      <c r="L7" s="1424" t="s">
        <v>203</v>
      </c>
      <c r="M7" s="1100" t="s">
        <v>207</v>
      </c>
      <c r="N7" s="1425" t="s">
        <v>169</v>
      </c>
      <c r="O7" s="1426" t="s">
        <v>206</v>
      </c>
      <c r="P7" s="1424" t="s">
        <v>203</v>
      </c>
      <c r="Q7" s="1100" t="s">
        <v>207</v>
      </c>
      <c r="R7" s="1425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7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427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429</v>
      </c>
      <c r="L27" s="158">
        <v>102.816</v>
      </c>
      <c r="M27" s="1106">
        <v>439.73700000000002</v>
      </c>
      <c r="N27" s="159">
        <v>39.720999999999997</v>
      </c>
      <c r="O27" s="175" t="s">
        <v>427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524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525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430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28" t="s">
        <v>428</v>
      </c>
      <c r="P33" s="179">
        <v>0.73499999999999999</v>
      </c>
      <c r="Q33" s="1174">
        <v>3.0630000000000002</v>
      </c>
      <c r="R33" s="1429">
        <v>3.5000000000000003E-2</v>
      </c>
    </row>
    <row r="34" spans="2:19" ht="13.5" thickBot="1">
      <c r="B34" s="157" t="s">
        <v>422</v>
      </c>
      <c r="C34" s="158">
        <v>5537.1719999999996</v>
      </c>
      <c r="D34" s="1106">
        <v>23692.339</v>
      </c>
      <c r="E34" s="159">
        <v>1894.7460000000001</v>
      </c>
      <c r="F34" s="157" t="s">
        <v>438</v>
      </c>
      <c r="G34" s="158">
        <v>3166.9279999999999</v>
      </c>
      <c r="H34" s="1106">
        <v>13444.130999999999</v>
      </c>
      <c r="I34" s="159">
        <v>1772.7929999999999</v>
      </c>
      <c r="K34" s="1117" t="s">
        <v>428</v>
      </c>
      <c r="L34" s="1118">
        <v>0.623</v>
      </c>
      <c r="M34" s="1115">
        <v>2.64</v>
      </c>
      <c r="N34" s="1116">
        <v>0.03</v>
      </c>
      <c r="O34" s="516" t="s">
        <v>526</v>
      </c>
      <c r="P34" s="795"/>
      <c r="Q34" s="795"/>
      <c r="R34" s="795"/>
    </row>
    <row r="35" spans="2:19">
      <c r="B35" s="173" t="s">
        <v>430</v>
      </c>
      <c r="C35" s="176">
        <v>5441.4750000000004</v>
      </c>
      <c r="D35" s="1107">
        <v>23210.273000000001</v>
      </c>
      <c r="E35" s="177">
        <v>2432.502</v>
      </c>
      <c r="F35" s="173" t="s">
        <v>435</v>
      </c>
      <c r="G35" s="176">
        <v>2709.8620000000001</v>
      </c>
      <c r="H35" s="1107">
        <v>11542.204</v>
      </c>
      <c r="I35" s="177">
        <v>7551.6170000000002</v>
      </c>
      <c r="K35" s="516" t="s">
        <v>526</v>
      </c>
      <c r="L35" s="1430"/>
      <c r="M35" s="1430"/>
      <c r="N35" s="1430"/>
      <c r="O35" s="1119"/>
      <c r="P35" s="795"/>
      <c r="Q35" s="795"/>
      <c r="R35" s="795"/>
    </row>
    <row r="36" spans="2:19">
      <c r="B36" s="157" t="s">
        <v>432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434</v>
      </c>
      <c r="C37" s="176">
        <v>2567.212</v>
      </c>
      <c r="D37" s="1107">
        <v>10936.625</v>
      </c>
      <c r="E37" s="177">
        <v>2651.84</v>
      </c>
      <c r="F37" s="173" t="s">
        <v>434</v>
      </c>
      <c r="G37" s="176">
        <v>2573.8510000000001</v>
      </c>
      <c r="H37" s="1107">
        <v>10939.797</v>
      </c>
      <c r="I37" s="177">
        <v>3397.42</v>
      </c>
      <c r="K37" s="1431"/>
      <c r="L37" s="1431"/>
      <c r="M37" s="1431"/>
      <c r="N37" s="1431"/>
      <c r="O37" s="1431"/>
      <c r="P37" s="1432"/>
      <c r="Q37" s="1432"/>
      <c r="R37" s="795"/>
      <c r="S37" s="1151"/>
    </row>
    <row r="38" spans="2:19" ht="15">
      <c r="B38" s="157" t="s">
        <v>435</v>
      </c>
      <c r="C38" s="158">
        <v>2431.384</v>
      </c>
      <c r="D38" s="1106">
        <v>10398.633</v>
      </c>
      <c r="E38" s="159">
        <v>5468.5889999999999</v>
      </c>
      <c r="F38" s="157" t="s">
        <v>432</v>
      </c>
      <c r="G38" s="158">
        <v>2560.0749999999998</v>
      </c>
      <c r="H38" s="1106">
        <v>10898.509</v>
      </c>
      <c r="I38" s="159">
        <v>1262.047</v>
      </c>
      <c r="K38" s="1431"/>
      <c r="L38" s="1432"/>
      <c r="M38" s="1432"/>
      <c r="N38" s="1432"/>
      <c r="O38" s="1432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422</v>
      </c>
      <c r="G39" s="1111">
        <v>2310.6439999999998</v>
      </c>
      <c r="H39" s="1108">
        <v>9852.2690000000002</v>
      </c>
      <c r="I39" s="1109">
        <v>905.17399999999998</v>
      </c>
      <c r="K39" s="1431"/>
      <c r="L39" s="1432"/>
      <c r="M39" s="1432"/>
      <c r="N39" s="1433"/>
      <c r="O39" s="1433"/>
      <c r="P39" s="1433"/>
      <c r="Q39" s="1433"/>
      <c r="R39" s="1433"/>
      <c r="S39" s="1151"/>
    </row>
    <row r="40" spans="2:19" ht="15">
      <c r="B40" s="173" t="s">
        <v>436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1"/>
      <c r="L40" s="1432"/>
      <c r="M40" s="1432"/>
      <c r="N40" s="1433"/>
      <c r="O40" s="1434"/>
      <c r="P40" s="1434"/>
      <c r="Q40" s="1434"/>
      <c r="R40" s="1434"/>
      <c r="S40" s="1151"/>
    </row>
    <row r="41" spans="2:19" ht="15">
      <c r="B41" s="157" t="s">
        <v>438</v>
      </c>
      <c r="C41" s="158">
        <v>1554.66</v>
      </c>
      <c r="D41" s="1106">
        <v>6589.4579999999996</v>
      </c>
      <c r="E41" s="159">
        <v>739.43899999999996</v>
      </c>
      <c r="F41" s="157" t="s">
        <v>436</v>
      </c>
      <c r="G41" s="158">
        <v>1878.481</v>
      </c>
      <c r="H41" s="1106">
        <v>8050.3429999999998</v>
      </c>
      <c r="I41" s="159">
        <v>2615.19</v>
      </c>
      <c r="K41" s="1431"/>
      <c r="L41" s="1432"/>
      <c r="M41" s="1432"/>
      <c r="N41" s="1433"/>
      <c r="O41" s="1434"/>
      <c r="P41" s="1434"/>
      <c r="Q41" s="1434"/>
      <c r="R41" s="1434"/>
      <c r="S41" s="1151"/>
    </row>
    <row r="42" spans="2:19" ht="15">
      <c r="B42" s="1110" t="s">
        <v>439</v>
      </c>
      <c r="C42" s="1111">
        <v>1519.056</v>
      </c>
      <c r="D42" s="1108">
        <v>6453.3230000000003</v>
      </c>
      <c r="E42" s="1109">
        <v>671.50900000000001</v>
      </c>
      <c r="F42" s="1110" t="s">
        <v>437</v>
      </c>
      <c r="G42" s="1111">
        <v>1762.07</v>
      </c>
      <c r="H42" s="1108">
        <v>7531.0349999999999</v>
      </c>
      <c r="I42" s="1109">
        <v>3922.8240000000001</v>
      </c>
      <c r="K42" s="1431"/>
      <c r="L42" s="1432"/>
      <c r="M42" s="1432"/>
      <c r="N42" s="1433"/>
      <c r="O42" s="1434"/>
      <c r="P42" s="1434"/>
      <c r="Q42" s="1434"/>
      <c r="R42" s="1434"/>
      <c r="S42" s="1151"/>
    </row>
    <row r="43" spans="2:19" ht="15">
      <c r="B43" s="157" t="s">
        <v>437</v>
      </c>
      <c r="C43" s="158">
        <v>1398.4559999999999</v>
      </c>
      <c r="D43" s="1106">
        <v>5961.3689999999997</v>
      </c>
      <c r="E43" s="159">
        <v>2739.0749999999998</v>
      </c>
      <c r="F43" s="157" t="s">
        <v>439</v>
      </c>
      <c r="G43" s="158">
        <v>1541.309</v>
      </c>
      <c r="H43" s="1106">
        <v>6550.6459999999997</v>
      </c>
      <c r="I43" s="159">
        <v>840.62099999999998</v>
      </c>
      <c r="K43" s="1431"/>
      <c r="L43" s="1432"/>
      <c r="M43" s="1432"/>
      <c r="N43" s="1433"/>
      <c r="O43" s="1434"/>
      <c r="P43" s="1434"/>
      <c r="Q43" s="1434"/>
      <c r="R43" s="1434"/>
      <c r="S43" s="1151"/>
    </row>
    <row r="44" spans="2:19" ht="15">
      <c r="B44" s="157" t="s">
        <v>431</v>
      </c>
      <c r="C44" s="158">
        <v>1369.0319999999999</v>
      </c>
      <c r="D44" s="1106">
        <v>5918.299</v>
      </c>
      <c r="E44" s="159">
        <v>577.93200000000002</v>
      </c>
      <c r="F44" s="157" t="s">
        <v>527</v>
      </c>
      <c r="G44" s="158">
        <v>1383.222</v>
      </c>
      <c r="H44" s="1106">
        <v>5952.5709999999999</v>
      </c>
      <c r="I44" s="159">
        <v>779.37199999999996</v>
      </c>
      <c r="K44" s="1431"/>
      <c r="L44" s="1432"/>
      <c r="M44" s="1432"/>
      <c r="N44" s="1433"/>
      <c r="O44" s="1434"/>
      <c r="P44" s="1434"/>
      <c r="Q44" s="1434"/>
      <c r="R44" s="1434"/>
      <c r="S44" s="1151"/>
    </row>
    <row r="45" spans="2:19" ht="15">
      <c r="B45" s="157" t="s">
        <v>441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1"/>
      <c r="L45" s="1432"/>
      <c r="M45" s="1432"/>
      <c r="N45" s="1433"/>
      <c r="O45" s="1434"/>
      <c r="P45" s="1434"/>
      <c r="Q45" s="1434"/>
      <c r="R45" s="1434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444</v>
      </c>
      <c r="G46" s="176">
        <v>652.87199999999996</v>
      </c>
      <c r="H46" s="1107">
        <v>2785.9960000000001</v>
      </c>
      <c r="I46" s="177">
        <v>2081.06</v>
      </c>
      <c r="K46" s="1431"/>
      <c r="L46" s="1432"/>
      <c r="M46" s="1432"/>
      <c r="N46" s="1433"/>
      <c r="O46" s="1434"/>
      <c r="P46" s="1434"/>
      <c r="Q46" s="1434"/>
      <c r="R46" s="1434"/>
      <c r="S46" s="1151"/>
    </row>
    <row r="47" spans="2:19" ht="15">
      <c r="B47" s="157" t="s">
        <v>443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1"/>
      <c r="L47" s="1432"/>
      <c r="M47" s="1432"/>
      <c r="N47" s="1433"/>
      <c r="O47" s="1434"/>
      <c r="P47" s="1434"/>
      <c r="Q47" s="1434"/>
      <c r="R47" s="1434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442</v>
      </c>
      <c r="G48" s="1111">
        <v>623.59</v>
      </c>
      <c r="H48" s="1108">
        <v>2663.692</v>
      </c>
      <c r="I48" s="1109">
        <v>840.86300000000006</v>
      </c>
      <c r="K48" s="1431"/>
      <c r="L48" s="1432"/>
      <c r="M48" s="1432"/>
      <c r="N48" s="1433"/>
      <c r="O48" s="1434"/>
      <c r="P48" s="1434"/>
      <c r="Q48" s="1434"/>
      <c r="R48" s="1434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445</v>
      </c>
      <c r="G49" s="158">
        <v>556.76599999999996</v>
      </c>
      <c r="H49" s="1106">
        <v>2340.297</v>
      </c>
      <c r="I49" s="159">
        <v>164.12799999999999</v>
      </c>
      <c r="K49" s="1431"/>
      <c r="L49" s="1432"/>
      <c r="M49" s="1432"/>
      <c r="N49" s="1433"/>
      <c r="O49" s="1434"/>
      <c r="P49" s="1434"/>
      <c r="Q49" s="1434"/>
      <c r="R49" s="1434"/>
      <c r="S49" s="1151"/>
    </row>
    <row r="50" spans="2:19" ht="15">
      <c r="B50" s="157" t="s">
        <v>446</v>
      </c>
      <c r="C50" s="158">
        <v>778.00900000000001</v>
      </c>
      <c r="D50" s="1106">
        <v>3319.0909999999999</v>
      </c>
      <c r="E50" s="159">
        <v>542.596</v>
      </c>
      <c r="F50" s="157" t="s">
        <v>443</v>
      </c>
      <c r="G50" s="158">
        <v>540.39499999999998</v>
      </c>
      <c r="H50" s="1106">
        <v>2286.9650000000001</v>
      </c>
      <c r="I50" s="159">
        <v>439.08100000000002</v>
      </c>
      <c r="K50" s="1431"/>
      <c r="L50" s="1432"/>
      <c r="M50" s="1432"/>
      <c r="N50" s="1433"/>
      <c r="O50" s="1434"/>
      <c r="P50" s="1434"/>
      <c r="Q50" s="1434"/>
      <c r="R50" s="1434"/>
      <c r="S50" s="1151"/>
    </row>
    <row r="51" spans="2:19" ht="15">
      <c r="B51" s="157" t="s">
        <v>428</v>
      </c>
      <c r="C51" s="158">
        <v>606.21199999999999</v>
      </c>
      <c r="D51" s="1106">
        <v>2605.9</v>
      </c>
      <c r="E51" s="159">
        <v>503.68</v>
      </c>
      <c r="F51" s="157" t="s">
        <v>440</v>
      </c>
      <c r="G51" s="158">
        <v>454.14400000000001</v>
      </c>
      <c r="H51" s="1106">
        <v>1945.9639999999999</v>
      </c>
      <c r="I51" s="159">
        <v>386.51499999999999</v>
      </c>
      <c r="K51" s="1431"/>
      <c r="L51" s="1432"/>
      <c r="M51" s="1432"/>
      <c r="N51" s="1433"/>
      <c r="O51" s="1434"/>
      <c r="P51" s="1434"/>
      <c r="Q51" s="1434"/>
      <c r="R51" s="1434"/>
      <c r="S51" s="1151"/>
    </row>
    <row r="52" spans="2:19" ht="15">
      <c r="B52" s="173" t="s">
        <v>440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1"/>
      <c r="L52" s="1432"/>
      <c r="M52" s="1432"/>
      <c r="N52" s="1433"/>
      <c r="O52" s="1434"/>
      <c r="P52" s="1434"/>
      <c r="Q52" s="1434"/>
      <c r="R52" s="1434"/>
      <c r="S52" s="1151"/>
    </row>
    <row r="53" spans="2:19" ht="15">
      <c r="B53" s="157" t="s">
        <v>444</v>
      </c>
      <c r="C53" s="158">
        <v>531.64400000000001</v>
      </c>
      <c r="D53" s="1106">
        <v>2260.2739999999999</v>
      </c>
      <c r="E53" s="159">
        <v>1511.3</v>
      </c>
      <c r="F53" s="157" t="s">
        <v>450</v>
      </c>
      <c r="G53" s="158">
        <v>299.10500000000002</v>
      </c>
      <c r="H53" s="1106">
        <v>1280.712</v>
      </c>
      <c r="I53" s="159">
        <v>176</v>
      </c>
      <c r="K53" s="1431"/>
      <c r="L53" s="1432"/>
      <c r="M53" s="1432"/>
      <c r="N53" s="1433"/>
      <c r="O53" s="1434"/>
      <c r="P53" s="1434"/>
      <c r="Q53" s="1434"/>
      <c r="R53" s="1434"/>
      <c r="S53" s="1151"/>
    </row>
    <row r="54" spans="2:19" ht="15">
      <c r="B54" s="1110" t="s">
        <v>442</v>
      </c>
      <c r="C54" s="1111">
        <v>529.41200000000003</v>
      </c>
      <c r="D54" s="1108">
        <v>2254.442</v>
      </c>
      <c r="E54" s="1109">
        <v>445.57100000000003</v>
      </c>
      <c r="F54" s="1110" t="s">
        <v>447</v>
      </c>
      <c r="G54" s="1111">
        <v>256.93900000000002</v>
      </c>
      <c r="H54" s="1108">
        <v>1099.652</v>
      </c>
      <c r="I54" s="1109">
        <v>169.40700000000001</v>
      </c>
      <c r="K54" s="1431"/>
      <c r="L54" s="1432"/>
      <c r="M54" s="1432"/>
      <c r="N54" s="1433"/>
      <c r="O54" s="1434"/>
      <c r="P54" s="1434"/>
      <c r="Q54" s="1434"/>
      <c r="R54" s="1434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461</v>
      </c>
      <c r="G55" s="158">
        <v>189.13</v>
      </c>
      <c r="H55" s="1106">
        <v>812.04899999999998</v>
      </c>
      <c r="I55" s="159">
        <v>243</v>
      </c>
      <c r="K55" s="1431"/>
      <c r="L55" s="1432"/>
      <c r="M55" s="1432"/>
      <c r="N55" s="1433"/>
      <c r="O55" s="1434"/>
      <c r="P55" s="1434"/>
      <c r="Q55" s="1434"/>
      <c r="R55" s="1434"/>
      <c r="S55" s="1151"/>
    </row>
    <row r="56" spans="2:19" ht="15">
      <c r="B56" s="157" t="s">
        <v>445</v>
      </c>
      <c r="C56" s="158">
        <v>253.357</v>
      </c>
      <c r="D56" s="1106">
        <v>1073.3800000000001</v>
      </c>
      <c r="E56" s="159">
        <v>77.528000000000006</v>
      </c>
      <c r="F56" s="157" t="s">
        <v>431</v>
      </c>
      <c r="G56" s="158">
        <v>188.36699999999999</v>
      </c>
      <c r="H56" s="1106">
        <v>799.02300000000002</v>
      </c>
      <c r="I56" s="159">
        <v>107.69799999999999</v>
      </c>
      <c r="K56" s="1431"/>
      <c r="L56" s="1432"/>
      <c r="M56" s="1432"/>
      <c r="N56" s="1433"/>
      <c r="O56" s="1434"/>
      <c r="P56" s="1434"/>
      <c r="Q56" s="1434"/>
      <c r="R56" s="1434"/>
      <c r="S56" s="1151"/>
    </row>
    <row r="57" spans="2:19" ht="15">
      <c r="B57" s="157" t="s">
        <v>450</v>
      </c>
      <c r="C57" s="158">
        <v>235.607</v>
      </c>
      <c r="D57" s="1106">
        <v>1011.327</v>
      </c>
      <c r="E57" s="159">
        <v>174.8</v>
      </c>
      <c r="F57" s="157" t="s">
        <v>428</v>
      </c>
      <c r="G57" s="158">
        <v>174.84</v>
      </c>
      <c r="H57" s="1106">
        <v>750.47500000000002</v>
      </c>
      <c r="I57" s="159">
        <v>174.005</v>
      </c>
      <c r="K57" s="1431"/>
      <c r="L57" s="1432"/>
      <c r="M57" s="1432"/>
      <c r="N57" s="1433"/>
      <c r="O57" s="1434"/>
      <c r="P57" s="1434"/>
      <c r="Q57" s="1434"/>
      <c r="R57" s="1434"/>
      <c r="S57" s="1151"/>
    </row>
    <row r="58" spans="2:19" ht="15">
      <c r="B58" s="173" t="s">
        <v>452</v>
      </c>
      <c r="C58" s="176">
        <v>189.16399999999999</v>
      </c>
      <c r="D58" s="1107">
        <v>810.63800000000003</v>
      </c>
      <c r="E58" s="177">
        <v>110.73</v>
      </c>
      <c r="F58" s="173" t="s">
        <v>454</v>
      </c>
      <c r="G58" s="176">
        <v>157.51599999999999</v>
      </c>
      <c r="H58" s="1107">
        <v>675.59400000000005</v>
      </c>
      <c r="I58" s="177">
        <v>243.71</v>
      </c>
      <c r="K58" s="1431"/>
      <c r="L58" s="1432"/>
      <c r="M58" s="1432"/>
      <c r="N58" s="1433"/>
      <c r="O58" s="1434"/>
      <c r="P58" s="1434"/>
      <c r="Q58" s="1434"/>
      <c r="R58" s="1434"/>
      <c r="S58" s="1151"/>
    </row>
    <row r="59" spans="2:19" ht="15">
      <c r="B59" s="157" t="s">
        <v>448</v>
      </c>
      <c r="C59" s="158">
        <v>162.05699999999999</v>
      </c>
      <c r="D59" s="1106">
        <v>699.25199999999995</v>
      </c>
      <c r="E59" s="159">
        <v>47.881</v>
      </c>
      <c r="F59" s="157" t="s">
        <v>448</v>
      </c>
      <c r="G59" s="158">
        <v>148.64599999999999</v>
      </c>
      <c r="H59" s="1106">
        <v>621.702</v>
      </c>
      <c r="I59" s="159">
        <v>50.024000000000001</v>
      </c>
      <c r="K59" s="1431"/>
      <c r="L59" s="1432"/>
      <c r="M59" s="1432"/>
      <c r="N59" s="1433"/>
      <c r="O59" s="1434"/>
      <c r="P59" s="1434"/>
      <c r="Q59" s="1434"/>
      <c r="R59" s="1434"/>
      <c r="S59" s="1151"/>
    </row>
    <row r="60" spans="2:19" ht="15">
      <c r="B60" s="1110" t="s">
        <v>453</v>
      </c>
      <c r="C60" s="1111">
        <v>141.15</v>
      </c>
      <c r="D60" s="1108">
        <v>599.23199999999997</v>
      </c>
      <c r="E60" s="1109">
        <v>50</v>
      </c>
      <c r="F60" s="1110" t="s">
        <v>453</v>
      </c>
      <c r="G60" s="1111">
        <v>114.25</v>
      </c>
      <c r="H60" s="1108">
        <v>491.68700000000001</v>
      </c>
      <c r="I60" s="1109">
        <v>50</v>
      </c>
      <c r="K60" s="1431"/>
      <c r="L60" s="1432"/>
      <c r="M60" s="1432"/>
      <c r="N60" s="1433"/>
      <c r="O60" s="1434"/>
      <c r="P60" s="1434"/>
      <c r="Q60" s="1434"/>
      <c r="R60" s="1434"/>
      <c r="S60" s="1151"/>
    </row>
    <row r="61" spans="2:19" ht="15">
      <c r="B61" s="157" t="s">
        <v>447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1"/>
      <c r="L61" s="1432"/>
      <c r="M61" s="1432"/>
      <c r="N61" s="1433"/>
      <c r="O61" s="1434"/>
      <c r="P61" s="1434"/>
      <c r="Q61" s="1434"/>
      <c r="R61" s="1434"/>
      <c r="S61" s="1151"/>
    </row>
    <row r="62" spans="2:19" ht="15">
      <c r="B62" s="157" t="s">
        <v>454</v>
      </c>
      <c r="C62" s="158">
        <v>106.529</v>
      </c>
      <c r="D62" s="1106">
        <v>459.791</v>
      </c>
      <c r="E62" s="159">
        <v>99.79</v>
      </c>
      <c r="F62" s="157" t="s">
        <v>451</v>
      </c>
      <c r="G62" s="158">
        <v>106.30800000000001</v>
      </c>
      <c r="H62" s="1106">
        <v>457.86500000000001</v>
      </c>
      <c r="I62" s="159">
        <v>48.851999999999997</v>
      </c>
      <c r="K62" s="1431"/>
      <c r="L62" s="1432"/>
      <c r="M62" s="1432"/>
      <c r="N62" s="1433"/>
      <c r="O62" s="1434"/>
      <c r="P62" s="1434"/>
      <c r="Q62" s="1434"/>
      <c r="R62" s="1434"/>
    </row>
    <row r="63" spans="2:19" ht="15">
      <c r="B63" s="157" t="s">
        <v>455</v>
      </c>
      <c r="C63" s="158">
        <v>76.165999999999997</v>
      </c>
      <c r="D63" s="1106">
        <v>325.738</v>
      </c>
      <c r="E63" s="159">
        <v>25.849</v>
      </c>
      <c r="F63" s="157" t="s">
        <v>456</v>
      </c>
      <c r="G63" s="158">
        <v>96.126999999999995</v>
      </c>
      <c r="H63" s="1106">
        <v>408.351</v>
      </c>
      <c r="I63" s="159">
        <v>49.119</v>
      </c>
      <c r="K63" s="1431"/>
      <c r="L63" s="1432"/>
      <c r="M63" s="1432"/>
      <c r="N63" s="1433"/>
      <c r="O63" s="1434"/>
      <c r="P63" s="1434"/>
      <c r="Q63" s="1434"/>
      <c r="R63" s="1434"/>
    </row>
    <row r="64" spans="2:19" ht="15">
      <c r="B64" s="173" t="s">
        <v>456</v>
      </c>
      <c r="C64" s="176">
        <v>58.064</v>
      </c>
      <c r="D64" s="1107">
        <v>244.25200000000001</v>
      </c>
      <c r="E64" s="177">
        <v>19.318999999999999</v>
      </c>
      <c r="F64" s="173" t="s">
        <v>452</v>
      </c>
      <c r="G64" s="176">
        <v>95.22</v>
      </c>
      <c r="H64" s="1107">
        <v>408.95699999999999</v>
      </c>
      <c r="I64" s="177">
        <v>80.641000000000005</v>
      </c>
      <c r="K64" s="1431"/>
      <c r="L64" s="1432"/>
      <c r="M64" s="1432"/>
      <c r="N64" s="1433"/>
      <c r="O64" s="1434"/>
      <c r="P64" s="1434"/>
      <c r="Q64" s="1434"/>
      <c r="R64" s="1434"/>
    </row>
    <row r="65" spans="2:18" ht="15">
      <c r="B65" s="157" t="s">
        <v>457</v>
      </c>
      <c r="C65" s="158">
        <v>57.072000000000003</v>
      </c>
      <c r="D65" s="1106">
        <v>242.84200000000001</v>
      </c>
      <c r="E65" s="159">
        <v>50</v>
      </c>
      <c r="F65" s="157" t="s">
        <v>449</v>
      </c>
      <c r="G65" s="158">
        <v>77.873999999999995</v>
      </c>
      <c r="H65" s="1106">
        <v>334.26600000000002</v>
      </c>
      <c r="I65" s="159">
        <v>126.71</v>
      </c>
      <c r="K65" s="1431"/>
      <c r="L65" s="1432"/>
      <c r="M65" s="1432"/>
      <c r="N65" s="1433"/>
      <c r="O65" s="1434"/>
      <c r="P65" s="1434"/>
      <c r="Q65" s="1434"/>
      <c r="R65" s="1434"/>
    </row>
    <row r="66" spans="2:18" ht="15">
      <c r="B66" s="1110" t="s">
        <v>449</v>
      </c>
      <c r="C66" s="1111">
        <v>54.289000000000001</v>
      </c>
      <c r="D66" s="1108">
        <v>228.67400000000001</v>
      </c>
      <c r="E66" s="1109">
        <v>78.16</v>
      </c>
      <c r="F66" s="1110" t="s">
        <v>455</v>
      </c>
      <c r="G66" s="1111">
        <v>55.789000000000001</v>
      </c>
      <c r="H66" s="1108">
        <v>240.846</v>
      </c>
      <c r="I66" s="1109">
        <v>20.5</v>
      </c>
      <c r="K66" s="1431"/>
      <c r="L66" s="1432"/>
      <c r="M66" s="1432"/>
      <c r="N66" s="1432"/>
      <c r="O66" s="1151"/>
    </row>
    <row r="67" spans="2:18" ht="15">
      <c r="B67" s="173" t="s">
        <v>458</v>
      </c>
      <c r="C67" s="176">
        <v>51.165999999999997</v>
      </c>
      <c r="D67" s="1107">
        <v>216.39699999999999</v>
      </c>
      <c r="E67" s="177">
        <v>21.414000000000001</v>
      </c>
      <c r="F67" s="173" t="s">
        <v>465</v>
      </c>
      <c r="G67" s="176">
        <v>39.715000000000003</v>
      </c>
      <c r="H67" s="1107">
        <v>170.506</v>
      </c>
      <c r="I67" s="177">
        <v>42.220999999999997</v>
      </c>
      <c r="K67" s="1431"/>
      <c r="L67" s="1432"/>
      <c r="M67" s="1432"/>
      <c r="N67" s="1432"/>
      <c r="O67" s="1151"/>
    </row>
    <row r="68" spans="2:18" ht="15">
      <c r="B68" s="157" t="s">
        <v>460</v>
      </c>
      <c r="C68" s="158">
        <v>38.03</v>
      </c>
      <c r="D68" s="1106">
        <v>161.40899999999999</v>
      </c>
      <c r="E68" s="159">
        <v>20.015999999999998</v>
      </c>
      <c r="F68" s="157" t="s">
        <v>446</v>
      </c>
      <c r="G68" s="158">
        <v>26.983000000000001</v>
      </c>
      <c r="H68" s="1106">
        <v>115.01900000000001</v>
      </c>
      <c r="I68" s="159">
        <v>48.225999999999999</v>
      </c>
      <c r="K68" s="1431"/>
      <c r="L68" s="1432"/>
      <c r="M68" s="1432"/>
      <c r="N68" s="1432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528</v>
      </c>
      <c r="G69" s="1111">
        <v>24.824999999999999</v>
      </c>
      <c r="H69" s="1108">
        <v>106.59099999999999</v>
      </c>
      <c r="I69" s="1109">
        <v>25</v>
      </c>
      <c r="K69" s="1431"/>
      <c r="L69" s="1432"/>
      <c r="M69" s="1432"/>
      <c r="N69" s="1432"/>
      <c r="O69" s="1151"/>
    </row>
    <row r="70" spans="2:18" ht="15">
      <c r="B70" s="157" t="s">
        <v>461</v>
      </c>
      <c r="C70" s="158">
        <v>21.93</v>
      </c>
      <c r="D70" s="1106">
        <v>92.747</v>
      </c>
      <c r="E70" s="159">
        <v>24.92</v>
      </c>
      <c r="F70" s="157" t="s">
        <v>459</v>
      </c>
      <c r="G70" s="158">
        <v>19.664999999999999</v>
      </c>
      <c r="H70" s="1106">
        <v>84.697000000000003</v>
      </c>
      <c r="I70" s="159">
        <v>27</v>
      </c>
      <c r="K70" s="1431"/>
      <c r="L70" s="1432"/>
      <c r="M70" s="1432"/>
      <c r="N70" s="1432"/>
      <c r="O70" s="1151"/>
    </row>
    <row r="71" spans="2:18" ht="15">
      <c r="B71" s="157" t="s">
        <v>451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1"/>
      <c r="L71" s="1432"/>
      <c r="M71" s="1432"/>
      <c r="N71" s="1432"/>
      <c r="O71" s="1151"/>
    </row>
    <row r="72" spans="2:18" ht="15">
      <c r="B72" s="157" t="s">
        <v>462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1"/>
      <c r="L72" s="1432"/>
      <c r="M72" s="1432"/>
      <c r="N72" s="1432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1"/>
      <c r="L73" s="1432"/>
      <c r="M73" s="1432"/>
      <c r="N73" s="1432"/>
      <c r="O73" s="1151"/>
    </row>
    <row r="74" spans="2:18" ht="15">
      <c r="B74" s="157" t="s">
        <v>463</v>
      </c>
      <c r="C74" s="158">
        <v>3.7389999999999999</v>
      </c>
      <c r="D74" s="1106">
        <v>15.994999999999999</v>
      </c>
      <c r="E74" s="159">
        <v>0.54600000000000004</v>
      </c>
      <c r="F74" s="157" t="s">
        <v>462</v>
      </c>
      <c r="G74" s="158">
        <v>6.69</v>
      </c>
      <c r="H74" s="1106">
        <v>28.881</v>
      </c>
      <c r="I74" s="159">
        <v>25.73</v>
      </c>
      <c r="K74" s="1431"/>
      <c r="L74" s="1432"/>
      <c r="M74" s="1432"/>
      <c r="N74" s="1432"/>
      <c r="O74" s="1151"/>
    </row>
    <row r="75" spans="2:18" ht="15">
      <c r="B75" s="1110" t="s">
        <v>464</v>
      </c>
      <c r="C75" s="1111">
        <v>2.3290000000000002</v>
      </c>
      <c r="D75" s="1108">
        <v>9.9600000000000009</v>
      </c>
      <c r="E75" s="1109">
        <v>0.89900000000000002</v>
      </c>
      <c r="F75" s="1110" t="s">
        <v>427</v>
      </c>
      <c r="G75" s="1111">
        <v>3.7069999999999999</v>
      </c>
      <c r="H75" s="1108">
        <v>15.824999999999999</v>
      </c>
      <c r="I75" s="1109">
        <v>1.091</v>
      </c>
      <c r="K75" s="1431"/>
      <c r="L75" s="1432"/>
      <c r="M75" s="1432"/>
      <c r="N75" s="1432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464</v>
      </c>
      <c r="G76" s="158">
        <v>3.4369999999999998</v>
      </c>
      <c r="H76" s="1106">
        <v>14.382999999999999</v>
      </c>
      <c r="I76" s="159">
        <v>1.179</v>
      </c>
      <c r="K76" s="1431"/>
      <c r="L76" s="1432"/>
      <c r="M76" s="1432"/>
      <c r="N76" s="1432"/>
      <c r="O76" s="1151"/>
    </row>
    <row r="77" spans="2:18" ht="15">
      <c r="B77" s="157" t="s">
        <v>427</v>
      </c>
      <c r="C77" s="158">
        <v>1.905</v>
      </c>
      <c r="D77" s="1106">
        <v>8.1270000000000007</v>
      </c>
      <c r="E77" s="159">
        <v>0.57299999999999995</v>
      </c>
      <c r="F77" s="1110" t="s">
        <v>463</v>
      </c>
      <c r="G77" s="1111">
        <v>2.9580000000000002</v>
      </c>
      <c r="H77" s="1108">
        <v>12.699</v>
      </c>
      <c r="I77" s="1109">
        <v>0.39400000000000002</v>
      </c>
      <c r="K77" s="1431"/>
      <c r="L77" s="1432"/>
      <c r="M77" s="1432"/>
      <c r="N77" s="1432"/>
      <c r="O77" s="1151"/>
    </row>
    <row r="78" spans="2:18" ht="15.75" thickBot="1">
      <c r="B78" s="1117" t="s">
        <v>465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529</v>
      </c>
      <c r="G78" s="158">
        <v>0.56699999999999995</v>
      </c>
      <c r="H78" s="1106">
        <v>2.4409999999999998</v>
      </c>
      <c r="I78" s="159">
        <v>0.22</v>
      </c>
      <c r="K78" s="1431"/>
      <c r="L78" s="1432"/>
      <c r="M78" s="1432"/>
      <c r="N78" s="1432"/>
      <c r="O78" s="1151"/>
    </row>
    <row r="79" spans="2:18" ht="15.75" thickBot="1">
      <c r="B79" s="516" t="s">
        <v>526</v>
      </c>
      <c r="C79" s="1149"/>
      <c r="D79" s="1149"/>
      <c r="E79" s="1149"/>
      <c r="F79" s="178" t="s">
        <v>530</v>
      </c>
      <c r="G79" s="179">
        <v>0.25800000000000001</v>
      </c>
      <c r="H79" s="1174">
        <v>1.0760000000000001</v>
      </c>
      <c r="I79" s="1429">
        <v>3.95</v>
      </c>
      <c r="K79" s="1431"/>
      <c r="L79" s="1432"/>
      <c r="M79" s="1432"/>
      <c r="N79" s="1432"/>
      <c r="O79" s="1151"/>
    </row>
    <row r="80" spans="2:18" ht="15">
      <c r="F80" s="516" t="s">
        <v>526</v>
      </c>
      <c r="G80" s="1149"/>
      <c r="H80" s="1149"/>
      <c r="I80" s="1149"/>
      <c r="K80" s="1431"/>
      <c r="L80" s="1432"/>
      <c r="M80" s="1432"/>
      <c r="N80" s="1432"/>
      <c r="O80" s="1151"/>
    </row>
    <row r="81" spans="3:14" ht="15">
      <c r="C81" s="1149"/>
      <c r="D81" s="1149"/>
      <c r="E81" s="1149"/>
      <c r="G81" s="1149"/>
      <c r="H81" s="1149"/>
      <c r="I81" s="1149"/>
      <c r="K81" s="1431"/>
      <c r="L81" s="1432"/>
      <c r="M81" s="1432"/>
      <c r="N81" s="1432"/>
    </row>
    <row r="82" spans="3:14" ht="15">
      <c r="K82" s="1431"/>
      <c r="L82" s="1432"/>
      <c r="M82" s="1432"/>
      <c r="N82" s="1432"/>
    </row>
    <row r="83" spans="3:14" ht="15">
      <c r="K83" s="1431"/>
      <c r="L83" s="1432"/>
      <c r="M83" s="1432"/>
      <c r="N83" s="1432"/>
    </row>
    <row r="84" spans="3:14" ht="15">
      <c r="K84" s="1431"/>
      <c r="L84" s="1432"/>
      <c r="M84" s="1432"/>
      <c r="N84" s="1432"/>
    </row>
    <row r="85" spans="3:14" ht="15">
      <c r="K85" s="1431"/>
      <c r="L85" s="1432"/>
      <c r="M85" s="1432"/>
      <c r="N85" s="1432"/>
    </row>
    <row r="86" spans="3:14" ht="15">
      <c r="K86" s="1431"/>
      <c r="L86" s="1432"/>
      <c r="M86" s="1432"/>
      <c r="N86" s="1432"/>
    </row>
    <row r="87" spans="3:14" ht="15">
      <c r="K87" s="1431"/>
      <c r="L87" s="1432"/>
      <c r="M87" s="1432"/>
      <c r="N87" s="1432"/>
    </row>
    <row r="88" spans="3:14" ht="15">
      <c r="K88" s="1431"/>
      <c r="L88" s="1432"/>
      <c r="M88" s="1432"/>
      <c r="N88" s="1432"/>
    </row>
    <row r="89" spans="3:14" ht="15">
      <c r="K89" s="1431"/>
      <c r="L89" s="1432"/>
      <c r="M89" s="1432"/>
      <c r="N89" s="1432"/>
    </row>
    <row r="90" spans="3:14" ht="15">
      <c r="K90" s="1431"/>
      <c r="L90" s="1432"/>
      <c r="M90" s="1432"/>
      <c r="N90" s="1432"/>
    </row>
    <row r="91" spans="3:14" ht="15">
      <c r="K91" s="1431"/>
      <c r="L91" s="1432"/>
      <c r="M91" s="1432"/>
      <c r="N91" s="1432"/>
    </row>
    <row r="92" spans="3:14" ht="15">
      <c r="K92" s="1431"/>
      <c r="L92" s="1432"/>
      <c r="M92" s="1432"/>
      <c r="N92" s="1432"/>
    </row>
    <row r="93" spans="3:14" ht="15">
      <c r="K93" s="1431"/>
      <c r="L93" s="1432"/>
      <c r="M93" s="1432"/>
      <c r="N93" s="1432"/>
    </row>
    <row r="94" spans="3:14" ht="15">
      <c r="K94" s="1431"/>
      <c r="L94" s="1432"/>
      <c r="M94" s="1432"/>
      <c r="N94" s="1432"/>
    </row>
    <row r="95" spans="3:14" ht="15">
      <c r="K95" s="1431"/>
      <c r="L95" s="1432"/>
      <c r="M95" s="1432"/>
      <c r="N95" s="1432"/>
    </row>
    <row r="96" spans="3:14" ht="15">
      <c r="K96" s="1431"/>
      <c r="L96" s="1432"/>
      <c r="M96" s="1432"/>
      <c r="N96" s="1432"/>
    </row>
    <row r="97" spans="11:14" ht="15">
      <c r="K97" s="1431"/>
      <c r="L97" s="1432"/>
      <c r="M97" s="1432"/>
      <c r="N97" s="1432"/>
    </row>
    <row r="98" spans="11:14" ht="15">
      <c r="K98" s="1431"/>
      <c r="L98" s="1432"/>
      <c r="M98" s="1432"/>
      <c r="N98" s="1432"/>
    </row>
    <row r="99" spans="11:14" ht="15">
      <c r="K99" s="1431"/>
      <c r="L99" s="1432"/>
      <c r="M99" s="1432"/>
      <c r="N99" s="1432"/>
    </row>
    <row r="100" spans="11:14" ht="15">
      <c r="K100" s="1431"/>
      <c r="L100" s="1432"/>
      <c r="M100" s="1432"/>
      <c r="N100" s="1432"/>
    </row>
    <row r="101" spans="11:14" ht="15">
      <c r="K101" s="1431"/>
      <c r="L101" s="1432"/>
      <c r="M101" s="1432"/>
      <c r="N101" s="1432"/>
    </row>
    <row r="102" spans="11:14" ht="15">
      <c r="K102" s="1431"/>
      <c r="L102" s="1432"/>
      <c r="M102" s="1432"/>
      <c r="N102" s="1432"/>
    </row>
    <row r="103" spans="11:14" ht="15">
      <c r="K103" s="1431"/>
      <c r="L103" s="1432"/>
      <c r="M103" s="1432"/>
      <c r="N103" s="1432"/>
    </row>
    <row r="104" spans="11:14" ht="15">
      <c r="K104" s="1431"/>
      <c r="L104" s="1432"/>
      <c r="M104" s="1432"/>
      <c r="N104" s="1432"/>
    </row>
    <row r="105" spans="11:14" ht="15">
      <c r="K105" s="1431"/>
      <c r="L105" s="1432"/>
      <c r="M105" s="1432"/>
      <c r="N105" s="1432"/>
    </row>
    <row r="106" spans="11:14" ht="15">
      <c r="K106" s="1431"/>
      <c r="L106" s="1432"/>
      <c r="M106" s="1432"/>
      <c r="N106" s="1432"/>
    </row>
    <row r="107" spans="11:14" ht="15">
      <c r="K107" s="1431"/>
      <c r="L107" s="1432"/>
      <c r="M107" s="1432"/>
      <c r="N107" s="143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H28" sqref="H28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4"/>
      <c r="C1" s="1615"/>
      <c r="D1" s="1615"/>
      <c r="G1" s="1617"/>
      <c r="H1" s="1617"/>
      <c r="I1" s="1617"/>
      <c r="J1" s="1617"/>
      <c r="K1" s="1617"/>
      <c r="L1" s="1617"/>
      <c r="M1" s="1617"/>
      <c r="N1" s="1618"/>
      <c r="O1" s="1618"/>
      <c r="P1" s="1361"/>
    </row>
    <row r="2" spans="2:16" ht="28.5" customHeight="1">
      <c r="B2" s="861" t="s">
        <v>567</v>
      </c>
      <c r="C2" s="861"/>
      <c r="D2" s="861"/>
      <c r="E2" s="861"/>
      <c r="F2" s="1350"/>
      <c r="G2" s="1617"/>
      <c r="H2" s="1617"/>
      <c r="I2" s="1617"/>
      <c r="J2" s="1617"/>
      <c r="K2" s="1617"/>
      <c r="L2" s="1617"/>
      <c r="M2" s="1617"/>
      <c r="N2" s="1618"/>
      <c r="O2" s="1618"/>
      <c r="P2" s="1361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56" t="s">
        <v>353</v>
      </c>
      <c r="C4" s="1757"/>
      <c r="D4" s="1757"/>
      <c r="E4" s="1758"/>
    </row>
    <row r="5" spans="2:16" ht="21" customHeight="1" thickBot="1">
      <c r="B5" s="863" t="s">
        <v>354</v>
      </c>
      <c r="C5" s="864" t="s">
        <v>568</v>
      </c>
      <c r="D5" s="865" t="s">
        <v>569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25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26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26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27">
        <v>-9.1795080740252288</v>
      </c>
      <c r="F10" s="876"/>
    </row>
    <row r="11" spans="2:16" ht="29.2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28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29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29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0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19" t="s">
        <v>363</v>
      </c>
      <c r="C18" s="1620">
        <f>C8/C7*100</f>
        <v>99.887248338870805</v>
      </c>
      <c r="D18" s="1621">
        <f>C13/C12*100</f>
        <v>100</v>
      </c>
      <c r="E18" s="899"/>
      <c r="F18" s="876"/>
    </row>
    <row r="19" spans="2:6" ht="21" customHeight="1" thickBot="1">
      <c r="B19" s="1622" t="s">
        <v>364</v>
      </c>
      <c r="C19" s="1623">
        <f>C10/C9*100</f>
        <v>71.820593905259116</v>
      </c>
      <c r="D19" s="1624">
        <f>C15/C14*100</f>
        <v>99.889846559343098</v>
      </c>
      <c r="E19" s="898"/>
      <c r="F19" s="876"/>
    </row>
    <row r="20" spans="2:6" ht="21" customHeight="1" thickBot="1">
      <c r="B20" s="1625"/>
      <c r="C20" s="1626"/>
      <c r="D20" s="1626"/>
      <c r="E20" s="898"/>
      <c r="F20" s="876"/>
    </row>
    <row r="21" spans="2:6" ht="21" customHeight="1" thickBot="1">
      <c r="B21" s="1759" t="s">
        <v>365</v>
      </c>
      <c r="C21" s="1760"/>
      <c r="D21" s="1761"/>
      <c r="E21" s="900"/>
      <c r="F21" s="876"/>
    </row>
    <row r="22" spans="2:6" ht="21" customHeight="1" thickBot="1">
      <c r="B22" s="901" t="s">
        <v>366</v>
      </c>
      <c r="C22" s="864" t="str">
        <f>C5</f>
        <v>I-X 2019 Rok</v>
      </c>
      <c r="D22" s="865" t="str">
        <f>D5</f>
        <v>I-X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861" t="s">
        <v>570</v>
      </c>
      <c r="C27" s="861"/>
      <c r="D27" s="861"/>
      <c r="E27" s="861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63" t="s">
        <v>354</v>
      </c>
      <c r="C31" s="864" t="str">
        <f>C5</f>
        <v>I-X 2019 Rok</v>
      </c>
      <c r="D31" s="865" t="str">
        <f>D5</f>
        <v>I-X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62" t="s">
        <v>372</v>
      </c>
      <c r="C43" s="1763"/>
      <c r="D43" s="1764"/>
    </row>
    <row r="44" spans="2:6" ht="18" customHeight="1" thickBot="1">
      <c r="B44" s="928" t="s">
        <v>203</v>
      </c>
      <c r="C44" s="864" t="str">
        <f>C5</f>
        <v>I-X 2019 Rok</v>
      </c>
      <c r="D44" s="865" t="str">
        <f>D5</f>
        <v>I-X 2018 Rok</v>
      </c>
      <c r="F44" s="1420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0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2"/>
      <c r="B50" s="1627"/>
      <c r="C50" s="1628"/>
      <c r="D50" s="1617"/>
      <c r="E50" s="1617"/>
      <c r="F50" s="1617"/>
      <c r="G50" s="1617"/>
      <c r="H50" s="1618"/>
      <c r="I50" s="1618"/>
      <c r="J50" s="872"/>
      <c r="K50" s="872"/>
    </row>
    <row r="51" spans="1:11" ht="28.5" customHeight="1">
      <c r="A51" s="1362"/>
      <c r="B51" s="1616"/>
      <c r="C51" s="1629"/>
      <c r="D51" s="1617"/>
      <c r="E51" s="1617"/>
      <c r="F51" s="1617"/>
      <c r="G51" s="1617"/>
      <c r="H51" s="1618"/>
      <c r="I51" s="1618"/>
      <c r="J51" s="1361"/>
      <c r="K51" s="1361"/>
    </row>
    <row r="52" spans="1:11" ht="28.5" customHeight="1">
      <c r="A52" s="1362"/>
      <c r="B52" s="1616"/>
      <c r="C52" s="1629"/>
      <c r="D52" s="1617"/>
      <c r="E52" s="1617"/>
      <c r="F52" s="1617"/>
      <c r="G52" s="1617"/>
      <c r="H52" s="1618"/>
      <c r="I52" s="1618"/>
      <c r="J52" s="1361"/>
      <c r="K52" s="1361"/>
    </row>
    <row r="53" spans="1:11" ht="28.5" customHeight="1">
      <c r="A53" s="1362"/>
      <c r="B53" s="1361"/>
      <c r="C53" s="1361"/>
      <c r="D53" s="1361"/>
      <c r="E53" s="1361"/>
      <c r="F53" s="1361"/>
      <c r="G53" s="1361"/>
      <c r="H53" s="1361"/>
      <c r="I53" s="1361"/>
      <c r="J53" s="1362"/>
      <c r="K53" s="1362"/>
    </row>
    <row r="54" spans="1:11" ht="28.5" customHeight="1">
      <c r="B54" s="1361"/>
      <c r="C54" s="1361"/>
      <c r="D54" s="1361"/>
      <c r="E54" s="1361"/>
      <c r="F54" s="1361"/>
      <c r="G54" s="1361"/>
      <c r="H54" s="1361"/>
      <c r="I54" s="1361"/>
      <c r="J54" s="1362"/>
      <c r="K54" s="1362"/>
    </row>
    <row r="55" spans="1:11" ht="28.5" customHeight="1">
      <c r="B55" s="1362"/>
      <c r="C55" s="1362"/>
      <c r="D55" s="1362"/>
      <c r="E55" s="1362"/>
      <c r="F55" s="1362"/>
      <c r="G55" s="1362"/>
      <c r="H55" s="1362"/>
      <c r="I55" s="1362"/>
      <c r="J55" s="1362"/>
      <c r="K55" s="1362"/>
    </row>
    <row r="56" spans="1:11" ht="28.5" customHeight="1">
      <c r="B56" s="1362"/>
      <c r="C56" s="1362"/>
      <c r="D56" s="1362"/>
      <c r="E56" s="1362"/>
      <c r="F56" s="1362"/>
      <c r="G56" s="1362"/>
      <c r="H56" s="1362"/>
      <c r="I56" s="1362"/>
      <c r="J56" s="1362"/>
      <c r="K56" s="1362"/>
    </row>
    <row r="57" spans="1:11" ht="28.5" customHeight="1">
      <c r="B57" s="1362"/>
      <c r="C57" s="1362"/>
      <c r="D57" s="1362"/>
      <c r="E57" s="1362"/>
      <c r="F57" s="1362"/>
      <c r="G57" s="1362"/>
      <c r="H57" s="1362"/>
      <c r="I57" s="1362"/>
      <c r="J57" s="1362"/>
      <c r="K57" s="1362"/>
    </row>
    <row r="58" spans="1:11" ht="28.5" customHeight="1">
      <c r="B58" s="1362"/>
      <c r="C58" s="1362"/>
      <c r="D58" s="1362"/>
      <c r="E58" s="1362"/>
      <c r="F58" s="1362"/>
      <c r="G58" s="1362"/>
      <c r="H58" s="1362"/>
      <c r="I58" s="1362"/>
      <c r="J58" s="1362"/>
      <c r="K58" s="1362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3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470</v>
      </c>
      <c r="C3"/>
      <c r="F3" s="486"/>
      <c r="G3" s="486"/>
      <c r="H3" s="487"/>
      <c r="I3" s="488"/>
      <c r="M3" s="1170" t="s">
        <v>486</v>
      </c>
      <c r="N3"/>
      <c r="Q3" s="486"/>
      <c r="R3" s="486"/>
      <c r="S3" s="487"/>
    </row>
    <row r="4" spans="2:23" ht="21" customHeight="1">
      <c r="B4" s="492" t="s">
        <v>571</v>
      </c>
      <c r="C4" s="492"/>
      <c r="D4" s="492"/>
      <c r="E4" s="492"/>
      <c r="F4" s="492"/>
      <c r="G4" s="492"/>
      <c r="H4" s="492"/>
      <c r="I4" s="493"/>
      <c r="J4" s="493"/>
      <c r="M4" s="492" t="s">
        <v>572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573</v>
      </c>
      <c r="C7" s="500"/>
      <c r="D7" s="501"/>
      <c r="E7" s="502"/>
      <c r="F7" s="499" t="s">
        <v>574</v>
      </c>
      <c r="G7" s="500"/>
      <c r="H7" s="501"/>
      <c r="I7" s="502"/>
      <c r="M7" s="499" t="s">
        <v>573</v>
      </c>
      <c r="N7" s="500"/>
      <c r="O7" s="501"/>
      <c r="P7" s="502"/>
      <c r="Q7" s="499" t="s">
        <v>574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725790.10800000001</v>
      </c>
      <c r="D9" s="932">
        <v>3078560.9279999998</v>
      </c>
      <c r="E9" s="933">
        <v>419250.63099999999</v>
      </c>
      <c r="F9" s="930" t="s">
        <v>166</v>
      </c>
      <c r="G9" s="931">
        <v>699662.65899999999</v>
      </c>
      <c r="H9" s="934">
        <v>3008824.5210000002</v>
      </c>
      <c r="I9" s="933">
        <v>379568.68800000002</v>
      </c>
      <c r="M9" s="508" t="s">
        <v>166</v>
      </c>
      <c r="N9" s="155">
        <v>1194514.6850000001</v>
      </c>
      <c r="O9" s="170">
        <v>5068687.8990000002</v>
      </c>
      <c r="P9" s="156">
        <v>640257.53200000001</v>
      </c>
      <c r="Q9" s="508" t="s">
        <v>166</v>
      </c>
      <c r="R9" s="155">
        <v>1205095.3870000001</v>
      </c>
      <c r="S9" s="170">
        <v>5180550.6399999997</v>
      </c>
      <c r="T9" s="156">
        <v>563849.84100000001</v>
      </c>
      <c r="W9" s="512"/>
    </row>
    <row r="10" spans="2:23">
      <c r="B10" s="935" t="s">
        <v>344</v>
      </c>
      <c r="C10" s="936">
        <v>124633.476</v>
      </c>
      <c r="D10" s="937">
        <v>527086.20200000005</v>
      </c>
      <c r="E10" s="938">
        <v>50287.546000000002</v>
      </c>
      <c r="F10" s="935" t="s">
        <v>344</v>
      </c>
      <c r="G10" s="939">
        <v>91425.937999999995</v>
      </c>
      <c r="H10" s="940">
        <v>392848.46100000001</v>
      </c>
      <c r="I10" s="941">
        <v>37824.576999999997</v>
      </c>
      <c r="K10" s="512"/>
      <c r="M10" s="173" t="s">
        <v>108</v>
      </c>
      <c r="N10" s="509">
        <v>338540.89899999998</v>
      </c>
      <c r="O10" s="510">
        <v>1436105.199</v>
      </c>
      <c r="P10" s="511">
        <v>153243.22200000001</v>
      </c>
      <c r="Q10" s="783" t="s">
        <v>108</v>
      </c>
      <c r="R10" s="784">
        <v>337855.11099999998</v>
      </c>
      <c r="S10" s="785">
        <v>1452249.078</v>
      </c>
      <c r="T10" s="786">
        <v>131828.96400000001</v>
      </c>
      <c r="W10" s="512"/>
    </row>
    <row r="11" spans="2:23">
      <c r="B11" s="942" t="s">
        <v>113</v>
      </c>
      <c r="C11" s="943">
        <v>75812.710000000006</v>
      </c>
      <c r="D11" s="944">
        <v>321762.315</v>
      </c>
      <c r="E11" s="945">
        <v>53295.527000000002</v>
      </c>
      <c r="F11" s="942" t="s">
        <v>108</v>
      </c>
      <c r="G11" s="943">
        <v>77247.28</v>
      </c>
      <c r="H11" s="944">
        <v>332174.23300000001</v>
      </c>
      <c r="I11" s="946">
        <v>57366.313999999998</v>
      </c>
      <c r="K11" s="512"/>
      <c r="L11" s="512"/>
      <c r="M11" s="174" t="s">
        <v>104</v>
      </c>
      <c r="N11" s="513">
        <v>286623.679</v>
      </c>
      <c r="O11" s="514">
        <v>1216614.4809999999</v>
      </c>
      <c r="P11" s="515">
        <v>176948.41800000001</v>
      </c>
      <c r="Q11" s="174" t="s">
        <v>104</v>
      </c>
      <c r="R11" s="513">
        <v>303292.66100000002</v>
      </c>
      <c r="S11" s="514">
        <v>1304010.304</v>
      </c>
      <c r="T11" s="515">
        <v>164331.177</v>
      </c>
      <c r="W11" s="512"/>
    </row>
    <row r="12" spans="2:23">
      <c r="B12" s="942" t="s">
        <v>108</v>
      </c>
      <c r="C12" s="943">
        <v>71221.767999999996</v>
      </c>
      <c r="D12" s="944">
        <v>302169.33100000001</v>
      </c>
      <c r="E12" s="945">
        <v>61504.406000000003</v>
      </c>
      <c r="F12" s="942" t="s">
        <v>168</v>
      </c>
      <c r="G12" s="943">
        <v>63599.745000000003</v>
      </c>
      <c r="H12" s="944">
        <v>273501.27299999999</v>
      </c>
      <c r="I12" s="946">
        <v>23261.662</v>
      </c>
      <c r="K12" s="512"/>
      <c r="L12" s="512"/>
      <c r="M12" s="174" t="s">
        <v>106</v>
      </c>
      <c r="N12" s="513">
        <v>179835.367</v>
      </c>
      <c r="O12" s="514">
        <v>763519.375</v>
      </c>
      <c r="P12" s="515">
        <v>115064.76700000001</v>
      </c>
      <c r="Q12" s="174" t="s">
        <v>106</v>
      </c>
      <c r="R12" s="513">
        <v>166302.856</v>
      </c>
      <c r="S12" s="514">
        <v>714750.28599999996</v>
      </c>
      <c r="T12" s="515">
        <v>88797.69</v>
      </c>
      <c r="W12" s="512"/>
    </row>
    <row r="13" spans="2:23">
      <c r="B13" s="942" t="s">
        <v>168</v>
      </c>
      <c r="C13" s="943">
        <v>65381.498</v>
      </c>
      <c r="D13" s="944">
        <v>277629.23800000001</v>
      </c>
      <c r="E13" s="945">
        <v>25681.273000000001</v>
      </c>
      <c r="F13" s="942" t="s">
        <v>113</v>
      </c>
      <c r="G13" s="943">
        <v>63248.677000000003</v>
      </c>
      <c r="H13" s="944">
        <v>271846.49699999997</v>
      </c>
      <c r="I13" s="946">
        <v>37508.894</v>
      </c>
      <c r="K13" s="512"/>
      <c r="L13" s="512"/>
      <c r="M13" s="174" t="s">
        <v>110</v>
      </c>
      <c r="N13" s="513">
        <v>139895.13200000001</v>
      </c>
      <c r="O13" s="514">
        <v>593916.39300000004</v>
      </c>
      <c r="P13" s="515">
        <v>58553.743000000002</v>
      </c>
      <c r="Q13" s="174" t="s">
        <v>110</v>
      </c>
      <c r="R13" s="513">
        <v>155091.26199999999</v>
      </c>
      <c r="S13" s="514">
        <v>666954.70299999998</v>
      </c>
      <c r="T13" s="515">
        <v>61002.106</v>
      </c>
    </row>
    <row r="14" spans="2:23">
      <c r="B14" s="942" t="s">
        <v>134</v>
      </c>
      <c r="C14" s="943">
        <v>59999.635000000002</v>
      </c>
      <c r="D14" s="944">
        <v>254567.152</v>
      </c>
      <c r="E14" s="945">
        <v>29242.094000000001</v>
      </c>
      <c r="F14" s="942" t="s">
        <v>134</v>
      </c>
      <c r="G14" s="943">
        <v>50444.133000000002</v>
      </c>
      <c r="H14" s="944">
        <v>216965.70600000001</v>
      </c>
      <c r="I14" s="946">
        <v>23121.156999999999</v>
      </c>
      <c r="M14" s="174" t="s">
        <v>115</v>
      </c>
      <c r="N14" s="513">
        <v>113168.463</v>
      </c>
      <c r="O14" s="514">
        <v>480229.34700000001</v>
      </c>
      <c r="P14" s="515">
        <v>74139.48</v>
      </c>
      <c r="Q14" s="174" t="s">
        <v>115</v>
      </c>
      <c r="R14" s="513">
        <v>104520.841</v>
      </c>
      <c r="S14" s="514">
        <v>449137.462</v>
      </c>
      <c r="T14" s="515">
        <v>57405.661</v>
      </c>
    </row>
    <row r="15" spans="2:23">
      <c r="B15" s="942" t="s">
        <v>129</v>
      </c>
      <c r="C15" s="943">
        <v>38261.442999999999</v>
      </c>
      <c r="D15" s="944">
        <v>162530.82999999999</v>
      </c>
      <c r="E15" s="945">
        <v>19350.756000000001</v>
      </c>
      <c r="F15" s="942" t="s">
        <v>167</v>
      </c>
      <c r="G15" s="943">
        <v>41305.610999999997</v>
      </c>
      <c r="H15" s="944">
        <v>177702.41500000001</v>
      </c>
      <c r="I15" s="946">
        <v>16573.377</v>
      </c>
      <c r="M15" s="174" t="s">
        <v>167</v>
      </c>
      <c r="N15" s="513">
        <v>59671.885999999999</v>
      </c>
      <c r="O15" s="514">
        <v>253191.55799999999</v>
      </c>
      <c r="P15" s="515">
        <v>24589.129000000001</v>
      </c>
      <c r="Q15" s="174" t="s">
        <v>167</v>
      </c>
      <c r="R15" s="513">
        <v>47182.343999999997</v>
      </c>
      <c r="S15" s="514">
        <v>202812.93</v>
      </c>
      <c r="T15" s="515">
        <v>19369.28</v>
      </c>
    </row>
    <row r="16" spans="2:23">
      <c r="B16" s="942" t="s">
        <v>167</v>
      </c>
      <c r="C16" s="943">
        <v>31854.406999999999</v>
      </c>
      <c r="D16" s="944">
        <v>135043.45000000001</v>
      </c>
      <c r="E16" s="945">
        <v>13412.468999999999</v>
      </c>
      <c r="F16" s="942" t="s">
        <v>131</v>
      </c>
      <c r="G16" s="943">
        <v>37673.410000000003</v>
      </c>
      <c r="H16" s="944">
        <v>162028.35200000001</v>
      </c>
      <c r="I16" s="946">
        <v>18764.955000000002</v>
      </c>
      <c r="M16" s="174" t="s">
        <v>111</v>
      </c>
      <c r="N16" s="513">
        <v>21317.971000000001</v>
      </c>
      <c r="O16" s="514">
        <v>90272.842000000004</v>
      </c>
      <c r="P16" s="515">
        <v>13724.361000000001</v>
      </c>
      <c r="Q16" s="174" t="s">
        <v>111</v>
      </c>
      <c r="R16" s="513">
        <v>34336.152999999998</v>
      </c>
      <c r="S16" s="514">
        <v>147646.753</v>
      </c>
      <c r="T16" s="515">
        <v>18480.267</v>
      </c>
    </row>
    <row r="17" spans="2:23">
      <c r="B17" s="942" t="s">
        <v>131</v>
      </c>
      <c r="C17" s="943">
        <v>30472.105</v>
      </c>
      <c r="D17" s="944">
        <v>129204.292</v>
      </c>
      <c r="E17" s="945">
        <v>15737.511</v>
      </c>
      <c r="F17" s="942" t="s">
        <v>152</v>
      </c>
      <c r="G17" s="943">
        <v>35969.625</v>
      </c>
      <c r="H17" s="944">
        <v>154695.658</v>
      </c>
      <c r="I17" s="946">
        <v>18198.710999999999</v>
      </c>
      <c r="M17" s="174" t="s">
        <v>119</v>
      </c>
      <c r="N17" s="513">
        <v>17497.688999999998</v>
      </c>
      <c r="O17" s="514">
        <v>74155.797000000006</v>
      </c>
      <c r="P17" s="515">
        <v>5104.6229999999996</v>
      </c>
      <c r="Q17" s="174" t="s">
        <v>119</v>
      </c>
      <c r="R17" s="513">
        <v>15650.352999999999</v>
      </c>
      <c r="S17" s="514">
        <v>67305.133000000002</v>
      </c>
      <c r="T17" s="515">
        <v>4657.5460000000003</v>
      </c>
    </row>
    <row r="18" spans="2:23">
      <c r="B18" s="942" t="s">
        <v>152</v>
      </c>
      <c r="C18" s="943">
        <v>28857.044999999998</v>
      </c>
      <c r="D18" s="944">
        <v>122341.255</v>
      </c>
      <c r="E18" s="945">
        <v>16343.564</v>
      </c>
      <c r="F18" s="942" t="s">
        <v>115</v>
      </c>
      <c r="G18" s="943">
        <v>33460.639999999999</v>
      </c>
      <c r="H18" s="944">
        <v>143909.59700000001</v>
      </c>
      <c r="I18" s="946">
        <v>18360.237000000001</v>
      </c>
      <c r="M18" s="174" t="s">
        <v>113</v>
      </c>
      <c r="N18" s="513">
        <v>10370.093999999999</v>
      </c>
      <c r="O18" s="514">
        <v>43755.658000000003</v>
      </c>
      <c r="P18" s="515">
        <v>3691.607</v>
      </c>
      <c r="Q18" s="174" t="s">
        <v>131</v>
      </c>
      <c r="R18" s="513">
        <v>14828.272000000001</v>
      </c>
      <c r="S18" s="514">
        <v>63706.311999999998</v>
      </c>
      <c r="T18" s="515">
        <v>6786.4380000000001</v>
      </c>
    </row>
    <row r="19" spans="2:23">
      <c r="B19" s="942" t="s">
        <v>115</v>
      </c>
      <c r="C19" s="943">
        <v>24558.016</v>
      </c>
      <c r="D19" s="944">
        <v>104396.967</v>
      </c>
      <c r="E19" s="945">
        <v>14023.864</v>
      </c>
      <c r="F19" s="942" t="s">
        <v>129</v>
      </c>
      <c r="G19" s="943">
        <v>31468.433000000001</v>
      </c>
      <c r="H19" s="944">
        <v>135376.889</v>
      </c>
      <c r="I19" s="946">
        <v>14832.232</v>
      </c>
      <c r="M19" s="174" t="s">
        <v>131</v>
      </c>
      <c r="N19" s="513">
        <v>9461.57</v>
      </c>
      <c r="O19" s="514">
        <v>39973.050000000003</v>
      </c>
      <c r="P19" s="515">
        <v>5323.3919999999998</v>
      </c>
      <c r="Q19" s="174" t="s">
        <v>113</v>
      </c>
      <c r="R19" s="513">
        <v>4982.26</v>
      </c>
      <c r="S19" s="514">
        <v>21486.358</v>
      </c>
      <c r="T19" s="515">
        <v>2023.325</v>
      </c>
      <c r="U19" s="795"/>
      <c r="V19" s="795"/>
      <c r="W19" s="795"/>
    </row>
    <row r="20" spans="2:23">
      <c r="B20" s="942" t="s">
        <v>110</v>
      </c>
      <c r="C20" s="943">
        <v>19434.396000000001</v>
      </c>
      <c r="D20" s="944">
        <v>82365.764999999999</v>
      </c>
      <c r="E20" s="945">
        <v>10186.495000000001</v>
      </c>
      <c r="F20" s="942" t="s">
        <v>406</v>
      </c>
      <c r="G20" s="943">
        <v>18556.471000000001</v>
      </c>
      <c r="H20" s="944">
        <v>79769.001999999993</v>
      </c>
      <c r="I20" s="946">
        <v>11737.403</v>
      </c>
      <c r="M20" s="174" t="s">
        <v>118</v>
      </c>
      <c r="N20" s="509">
        <v>6425.0230000000001</v>
      </c>
      <c r="O20" s="510">
        <v>27260.694</v>
      </c>
      <c r="P20" s="511">
        <v>4174.6629999999996</v>
      </c>
      <c r="Q20" s="173" t="s">
        <v>118</v>
      </c>
      <c r="R20" s="513">
        <v>4624.1859999999997</v>
      </c>
      <c r="S20" s="514">
        <v>19873.912</v>
      </c>
      <c r="T20" s="515">
        <v>1329.3109999999999</v>
      </c>
    </row>
    <row r="21" spans="2:23">
      <c r="B21" s="942" t="s">
        <v>186</v>
      </c>
      <c r="C21" s="943">
        <v>16343.646000000001</v>
      </c>
      <c r="D21" s="944">
        <v>69192.482000000004</v>
      </c>
      <c r="E21" s="945">
        <v>16390.681</v>
      </c>
      <c r="F21" s="942" t="s">
        <v>186</v>
      </c>
      <c r="G21" s="943">
        <v>16958.099999999999</v>
      </c>
      <c r="H21" s="944">
        <v>72999.804000000004</v>
      </c>
      <c r="I21" s="946">
        <v>17067.84</v>
      </c>
      <c r="M21" s="174" t="s">
        <v>112</v>
      </c>
      <c r="N21" s="513">
        <v>4830.6490000000003</v>
      </c>
      <c r="O21" s="514">
        <v>20497.787</v>
      </c>
      <c r="P21" s="515">
        <v>1976.152</v>
      </c>
      <c r="Q21" s="174" t="s">
        <v>112</v>
      </c>
      <c r="R21" s="513">
        <v>4397.1180000000004</v>
      </c>
      <c r="S21" s="514">
        <v>18870.326000000001</v>
      </c>
      <c r="T21" s="515">
        <v>1621.789</v>
      </c>
    </row>
    <row r="22" spans="2:23">
      <c r="B22" s="942" t="s">
        <v>276</v>
      </c>
      <c r="C22" s="943">
        <v>13608.214</v>
      </c>
      <c r="D22" s="944">
        <v>57497.51</v>
      </c>
      <c r="E22" s="945">
        <v>5114.0600000000004</v>
      </c>
      <c r="F22" s="942" t="s">
        <v>126</v>
      </c>
      <c r="G22" s="943">
        <v>13333.07</v>
      </c>
      <c r="H22" s="944">
        <v>57356.273000000001</v>
      </c>
      <c r="I22" s="946">
        <v>5555.6009999999997</v>
      </c>
      <c r="M22" s="173" t="s">
        <v>129</v>
      </c>
      <c r="N22" s="513">
        <v>2529.6320000000001</v>
      </c>
      <c r="O22" s="514">
        <v>10796.494000000001</v>
      </c>
      <c r="P22" s="515">
        <v>1360.924</v>
      </c>
      <c r="Q22" s="174" t="s">
        <v>129</v>
      </c>
      <c r="R22" s="513">
        <v>4290.8</v>
      </c>
      <c r="S22" s="514">
        <v>18478.982</v>
      </c>
      <c r="T22" s="515">
        <v>2221.6129999999998</v>
      </c>
    </row>
    <row r="23" spans="2:23">
      <c r="B23" s="942" t="s">
        <v>130</v>
      </c>
      <c r="C23" s="943">
        <v>13386.643</v>
      </c>
      <c r="D23" s="944">
        <v>56791.881999999998</v>
      </c>
      <c r="E23" s="945">
        <v>6222.6139999999996</v>
      </c>
      <c r="F23" s="942" t="s">
        <v>292</v>
      </c>
      <c r="G23" s="943">
        <v>12312.35</v>
      </c>
      <c r="H23" s="944">
        <v>53069.767</v>
      </c>
      <c r="I23" s="946">
        <v>11993.078</v>
      </c>
      <c r="M23" s="174" t="s">
        <v>117</v>
      </c>
      <c r="N23" s="509">
        <v>1276.421</v>
      </c>
      <c r="O23" s="510">
        <v>5435.25</v>
      </c>
      <c r="P23" s="511">
        <v>523.62099999999998</v>
      </c>
      <c r="Q23" s="174" t="s">
        <v>134</v>
      </c>
      <c r="R23" s="513">
        <v>2606.375</v>
      </c>
      <c r="S23" s="514">
        <v>11196.569</v>
      </c>
      <c r="T23" s="515">
        <v>1232.289</v>
      </c>
    </row>
    <row r="24" spans="2:23" ht="13.5" thickBot="1">
      <c r="B24" s="942" t="s">
        <v>126</v>
      </c>
      <c r="C24" s="943">
        <v>12226.347</v>
      </c>
      <c r="D24" s="944">
        <v>51781.137999999999</v>
      </c>
      <c r="E24" s="945">
        <v>5844.9970000000003</v>
      </c>
      <c r="F24" s="942" t="s">
        <v>110</v>
      </c>
      <c r="G24" s="943">
        <v>11641.378000000001</v>
      </c>
      <c r="H24" s="944">
        <v>50076.783000000003</v>
      </c>
      <c r="I24" s="946">
        <v>5460.4440000000004</v>
      </c>
      <c r="M24" s="1079" t="s">
        <v>116</v>
      </c>
      <c r="N24" s="993">
        <v>969.85799999999995</v>
      </c>
      <c r="O24" s="994">
        <v>4117.93</v>
      </c>
      <c r="P24" s="995">
        <v>546.303</v>
      </c>
      <c r="Q24" s="1079" t="s">
        <v>168</v>
      </c>
      <c r="R24" s="993">
        <v>1639.748</v>
      </c>
      <c r="S24" s="994">
        <v>7041.8310000000001</v>
      </c>
      <c r="T24" s="995">
        <v>1190.559</v>
      </c>
    </row>
    <row r="25" spans="2:23">
      <c r="B25" s="935" t="s">
        <v>406</v>
      </c>
      <c r="C25" s="943">
        <v>11541.361999999999</v>
      </c>
      <c r="D25" s="944">
        <v>49359.271999999997</v>
      </c>
      <c r="E25" s="945">
        <v>8252.2450000000008</v>
      </c>
      <c r="F25" s="935" t="s">
        <v>130</v>
      </c>
      <c r="G25" s="943">
        <v>10896.995000000001</v>
      </c>
      <c r="H25" s="944">
        <v>46902.6</v>
      </c>
      <c r="I25" s="946">
        <v>4905.3119999999999</v>
      </c>
      <c r="M25" s="516" t="s">
        <v>433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292</v>
      </c>
      <c r="C26" s="943">
        <v>11061.991</v>
      </c>
      <c r="D26" s="944">
        <v>47280.72</v>
      </c>
      <c r="E26" s="945">
        <v>11829.620999999999</v>
      </c>
      <c r="F26" s="935" t="s">
        <v>106</v>
      </c>
      <c r="G26" s="943">
        <v>9968.8580000000002</v>
      </c>
      <c r="H26" s="944">
        <v>42933.048000000003</v>
      </c>
      <c r="I26" s="946">
        <v>4749.5020000000004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112</v>
      </c>
      <c r="C27" s="943">
        <v>9228.232</v>
      </c>
      <c r="D27" s="944">
        <v>39295.43</v>
      </c>
      <c r="E27" s="945">
        <v>3338.223</v>
      </c>
      <c r="F27" s="935" t="s">
        <v>112</v>
      </c>
      <c r="G27" s="943">
        <v>9320.9330000000009</v>
      </c>
      <c r="H27" s="944">
        <v>40017.504000000001</v>
      </c>
      <c r="I27" s="946">
        <v>3291.7069999999999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252</v>
      </c>
      <c r="C28" s="943">
        <v>9046.3639999999996</v>
      </c>
      <c r="D28" s="944">
        <v>38424.93</v>
      </c>
      <c r="E28" s="945">
        <v>4701.1859999999997</v>
      </c>
      <c r="F28" s="935" t="s">
        <v>252</v>
      </c>
      <c r="G28" s="943">
        <v>8506.8340000000007</v>
      </c>
      <c r="H28" s="944">
        <v>36577.021000000001</v>
      </c>
      <c r="I28" s="946">
        <v>4182.0249999999996</v>
      </c>
      <c r="K28" s="1029"/>
      <c r="L28" s="794"/>
      <c r="M28" s="1029"/>
      <c r="N28" s="794"/>
      <c r="O28" s="794"/>
      <c r="P28" s="794"/>
      <c r="Q28" s="1524"/>
      <c r="R28" s="794"/>
      <c r="S28" s="1082"/>
      <c r="T28" s="1439"/>
      <c r="U28" s="1439"/>
    </row>
    <row r="29" spans="2:23">
      <c r="B29" s="935" t="s">
        <v>106</v>
      </c>
      <c r="C29" s="943">
        <v>7410.3370000000004</v>
      </c>
      <c r="D29" s="944">
        <v>31382.092000000001</v>
      </c>
      <c r="E29" s="945">
        <v>4334.7079999999996</v>
      </c>
      <c r="F29" s="942" t="s">
        <v>153</v>
      </c>
      <c r="G29" s="943">
        <v>7211.3959999999997</v>
      </c>
      <c r="H29" s="944">
        <v>31034.887999999999</v>
      </c>
      <c r="I29" s="946">
        <v>3755.672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39"/>
      <c r="U29" s="1439"/>
    </row>
    <row r="30" spans="2:23">
      <c r="B30" s="935" t="s">
        <v>119</v>
      </c>
      <c r="C30" s="943">
        <v>7096.9579999999996</v>
      </c>
      <c r="D30" s="944">
        <v>30073.585999999999</v>
      </c>
      <c r="E30" s="945">
        <v>6253.65</v>
      </c>
      <c r="F30" s="935" t="s">
        <v>276</v>
      </c>
      <c r="G30" s="943">
        <v>6946.6350000000002</v>
      </c>
      <c r="H30" s="944">
        <v>29855.758000000002</v>
      </c>
      <c r="I30" s="946">
        <v>2665.3159999999998</v>
      </c>
      <c r="L30" s="512"/>
      <c r="M30" s="1029"/>
      <c r="N30" s="794"/>
      <c r="O30" s="794"/>
      <c r="P30" s="794"/>
      <c r="Q30" s="1082"/>
      <c r="R30" s="1082"/>
      <c r="S30" s="1082"/>
      <c r="T30" s="1439"/>
      <c r="U30" s="1439"/>
    </row>
    <row r="31" spans="2:23">
      <c r="B31" s="935" t="s">
        <v>153</v>
      </c>
      <c r="C31" s="943">
        <v>5904.2389999999996</v>
      </c>
      <c r="D31" s="944">
        <v>25082.746999999999</v>
      </c>
      <c r="E31" s="945">
        <v>3510.6030000000001</v>
      </c>
      <c r="F31" s="935" t="s">
        <v>104</v>
      </c>
      <c r="G31" s="943">
        <v>6159.4660000000003</v>
      </c>
      <c r="H31" s="944">
        <v>26475.895</v>
      </c>
      <c r="I31" s="946">
        <v>5087.1139999999996</v>
      </c>
      <c r="L31" s="512"/>
      <c r="M31" s="1029"/>
      <c r="N31" s="794"/>
      <c r="O31" s="794"/>
      <c r="P31" s="794"/>
      <c r="Q31" s="1082"/>
      <c r="R31" s="1082"/>
      <c r="S31" s="1082"/>
      <c r="T31" s="1439"/>
      <c r="U31" s="1439"/>
    </row>
    <row r="32" spans="2:23">
      <c r="B32" s="935" t="s">
        <v>104</v>
      </c>
      <c r="C32" s="943">
        <v>5043.4840000000004</v>
      </c>
      <c r="D32" s="944">
        <v>21404.225999999999</v>
      </c>
      <c r="E32" s="945">
        <v>4363.6819999999998</v>
      </c>
      <c r="F32" s="935" t="s">
        <v>119</v>
      </c>
      <c r="G32" s="943">
        <v>5868.277</v>
      </c>
      <c r="H32" s="944">
        <v>25238.526999999998</v>
      </c>
      <c r="I32" s="945">
        <v>4191.1760000000004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39"/>
      <c r="U32" s="1439"/>
    </row>
    <row r="33" spans="2:23" ht="13.5" customHeight="1" thickBot="1">
      <c r="B33" s="947" t="s">
        <v>291</v>
      </c>
      <c r="C33" s="948">
        <v>4747.0600000000004</v>
      </c>
      <c r="D33" s="949">
        <v>20075.507000000001</v>
      </c>
      <c r="E33" s="950">
        <v>2471.2150000000001</v>
      </c>
      <c r="F33" s="947" t="s">
        <v>422</v>
      </c>
      <c r="G33" s="948">
        <v>5606.0389999999998</v>
      </c>
      <c r="H33" s="949">
        <v>24104.383000000002</v>
      </c>
      <c r="I33" s="950">
        <v>2003.8820000000001</v>
      </c>
      <c r="L33" s="517"/>
      <c r="M33" s="517"/>
      <c r="N33" s="517"/>
    </row>
    <row r="34" spans="2:23" ht="14.25" customHeight="1">
      <c r="B34" s="516" t="s">
        <v>433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466</v>
      </c>
      <c r="C36"/>
      <c r="H36" s="512"/>
      <c r="I36" s="512"/>
      <c r="J36" s="512"/>
      <c r="M36" s="1170" t="s">
        <v>468</v>
      </c>
    </row>
    <row r="37" spans="2:23" ht="15.75">
      <c r="B37" s="492" t="s">
        <v>575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576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573</v>
      </c>
      <c r="C40" s="500"/>
      <c r="D40" s="501"/>
      <c r="E40" s="502"/>
      <c r="F40" s="502"/>
      <c r="G40" s="499" t="s">
        <v>574</v>
      </c>
      <c r="H40" s="500"/>
      <c r="I40" s="501"/>
      <c r="J40" s="502"/>
      <c r="K40" s="502"/>
      <c r="M40" s="499" t="s">
        <v>573</v>
      </c>
      <c r="N40" s="500"/>
      <c r="O40" s="501"/>
      <c r="P40" s="502"/>
      <c r="Q40" s="502"/>
      <c r="R40" s="499" t="s">
        <v>574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467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467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467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467</v>
      </c>
      <c r="W41" s="1366" t="s">
        <v>488</v>
      </c>
    </row>
    <row r="42" spans="2:23" ht="16.5" thickBot="1">
      <c r="B42" s="508" t="s">
        <v>166</v>
      </c>
      <c r="C42" s="155">
        <v>10953.065000000001</v>
      </c>
      <c r="D42" s="1101">
        <v>46491.305999999997</v>
      </c>
      <c r="E42" s="1101">
        <v>7654.835</v>
      </c>
      <c r="F42" s="1138">
        <v>114.06399999999999</v>
      </c>
      <c r="G42" s="155" t="s">
        <v>166</v>
      </c>
      <c r="H42" s="1101">
        <v>9773.3330000000005</v>
      </c>
      <c r="I42" s="1101">
        <v>42037.677000000003</v>
      </c>
      <c r="J42" s="156">
        <v>6742.2510000000002</v>
      </c>
      <c r="K42" s="1630">
        <v>88.801000000000002</v>
      </c>
      <c r="M42" s="508" t="s">
        <v>166</v>
      </c>
      <c r="N42" s="155">
        <v>374812.26699999999</v>
      </c>
      <c r="O42" s="1101">
        <v>1588758.2379999999</v>
      </c>
      <c r="P42" s="1101">
        <v>207022.52600000001</v>
      </c>
      <c r="Q42" s="1138">
        <v>6461.4129999999996</v>
      </c>
      <c r="R42" s="508" t="s">
        <v>166</v>
      </c>
      <c r="S42" s="155">
        <v>404290.90500000003</v>
      </c>
      <c r="T42" s="1101">
        <v>1738178.9879999999</v>
      </c>
      <c r="U42" s="1101">
        <v>178274.497</v>
      </c>
      <c r="V42" s="1138">
        <v>5841.6009999999997</v>
      </c>
      <c r="W42" s="1367">
        <f>((V42-Q42)/Q42)*100</f>
        <v>-9.5925148260914437</v>
      </c>
    </row>
    <row r="43" spans="2:23">
      <c r="B43" s="1104" t="s">
        <v>134</v>
      </c>
      <c r="C43" s="1105">
        <v>3674.1309999999999</v>
      </c>
      <c r="D43" s="1102">
        <v>15673.412</v>
      </c>
      <c r="E43" s="1102">
        <v>2926.768</v>
      </c>
      <c r="F43" s="1139">
        <v>25.777999999999999</v>
      </c>
      <c r="G43" s="1104" t="s">
        <v>134</v>
      </c>
      <c r="H43" s="1105">
        <v>4957.2529999999997</v>
      </c>
      <c r="I43" s="1102">
        <v>21321.831999999999</v>
      </c>
      <c r="J43" s="1102">
        <v>3723.2750000000001</v>
      </c>
      <c r="K43" s="1139">
        <v>30.933</v>
      </c>
      <c r="M43" s="1104" t="s">
        <v>106</v>
      </c>
      <c r="N43" s="1105">
        <v>301396.20400000003</v>
      </c>
      <c r="O43" s="1102">
        <v>1277413.2109999999</v>
      </c>
      <c r="P43" s="1102">
        <v>161950.834</v>
      </c>
      <c r="Q43" s="1139">
        <v>5425.5309999999999</v>
      </c>
      <c r="R43" s="1110" t="s">
        <v>106</v>
      </c>
      <c r="S43" s="1111">
        <v>360874.74</v>
      </c>
      <c r="T43" s="1108">
        <v>1551520.0989999999</v>
      </c>
      <c r="U43" s="1108">
        <v>155281.66899999999</v>
      </c>
      <c r="V43" s="1145">
        <v>5307.7709999999997</v>
      </c>
    </row>
    <row r="44" spans="2:23">
      <c r="B44" s="157" t="s">
        <v>115</v>
      </c>
      <c r="C44" s="158">
        <v>3135.1689999999999</v>
      </c>
      <c r="D44" s="1106">
        <v>13237.026</v>
      </c>
      <c r="E44" s="1106">
        <v>2485.6979999999999</v>
      </c>
      <c r="F44" s="1141">
        <v>27.54</v>
      </c>
      <c r="G44" s="157" t="s">
        <v>108</v>
      </c>
      <c r="H44" s="158">
        <v>3010.643</v>
      </c>
      <c r="I44" s="1106">
        <v>12969.44</v>
      </c>
      <c r="J44" s="1106">
        <v>1336.0239999999999</v>
      </c>
      <c r="K44" s="1141">
        <v>47.277000000000001</v>
      </c>
      <c r="M44" s="157" t="s">
        <v>108</v>
      </c>
      <c r="N44" s="158">
        <v>38448.720999999998</v>
      </c>
      <c r="O44" s="1106">
        <v>162627.24799999999</v>
      </c>
      <c r="P44" s="1106">
        <v>22879.8</v>
      </c>
      <c r="Q44" s="1141">
        <v>600.40300000000002</v>
      </c>
      <c r="R44" s="157" t="s">
        <v>108</v>
      </c>
      <c r="S44" s="158">
        <v>22836.33</v>
      </c>
      <c r="T44" s="1106">
        <v>98234.520999999993</v>
      </c>
      <c r="U44" s="1106">
        <v>11271.502</v>
      </c>
      <c r="V44" s="1141">
        <v>283.38900000000001</v>
      </c>
    </row>
    <row r="45" spans="2:23">
      <c r="B45" s="157" t="s">
        <v>108</v>
      </c>
      <c r="C45" s="158">
        <v>2180.681</v>
      </c>
      <c r="D45" s="1106">
        <v>9283.5509999999995</v>
      </c>
      <c r="E45" s="1106">
        <v>1248.0340000000001</v>
      </c>
      <c r="F45" s="1141">
        <v>40.654000000000003</v>
      </c>
      <c r="G45" s="157" t="s">
        <v>115</v>
      </c>
      <c r="H45" s="158">
        <v>1308.0930000000001</v>
      </c>
      <c r="I45" s="1106">
        <v>5613.9290000000001</v>
      </c>
      <c r="J45" s="1106">
        <v>1341.3030000000001</v>
      </c>
      <c r="K45" s="1141">
        <v>8.3360000000000003</v>
      </c>
      <c r="M45" s="157" t="s">
        <v>129</v>
      </c>
      <c r="N45" s="158">
        <v>12369.947</v>
      </c>
      <c r="O45" s="1106">
        <v>52548.993000000002</v>
      </c>
      <c r="P45" s="1106">
        <v>11369.831</v>
      </c>
      <c r="Q45" s="1141">
        <v>107.349</v>
      </c>
      <c r="R45" s="157" t="s">
        <v>115</v>
      </c>
      <c r="S45" s="158">
        <v>10483.245000000001</v>
      </c>
      <c r="T45" s="1106">
        <v>45001.754000000001</v>
      </c>
      <c r="U45" s="1106">
        <v>4252.4949999999999</v>
      </c>
      <c r="V45" s="1141">
        <v>158.17099999999999</v>
      </c>
    </row>
    <row r="46" spans="2:23">
      <c r="B46" s="157" t="s">
        <v>113</v>
      </c>
      <c r="C46" s="158">
        <v>1219.3399999999999</v>
      </c>
      <c r="D46" s="1106">
        <v>5121.6350000000002</v>
      </c>
      <c r="E46" s="1106">
        <v>738.58500000000004</v>
      </c>
      <c r="F46" s="1141">
        <v>11.473000000000001</v>
      </c>
      <c r="G46" s="157" t="s">
        <v>113</v>
      </c>
      <c r="H46" s="158">
        <v>429.05200000000002</v>
      </c>
      <c r="I46" s="1106">
        <v>1838.443</v>
      </c>
      <c r="J46" s="1106">
        <v>334.04700000000003</v>
      </c>
      <c r="K46" s="1141">
        <v>2.1680000000000001</v>
      </c>
      <c r="M46" s="157" t="s">
        <v>115</v>
      </c>
      <c r="N46" s="158">
        <v>11925.842000000001</v>
      </c>
      <c r="O46" s="1106">
        <v>50741.36</v>
      </c>
      <c r="P46" s="1106">
        <v>5897.893</v>
      </c>
      <c r="Q46" s="1141">
        <v>224.66200000000001</v>
      </c>
      <c r="R46" s="157" t="s">
        <v>129</v>
      </c>
      <c r="S46" s="158">
        <v>6720.4579999999996</v>
      </c>
      <c r="T46" s="1106">
        <v>28923.420999999998</v>
      </c>
      <c r="U46" s="1106">
        <v>5371.8069999999998</v>
      </c>
      <c r="V46" s="1141">
        <v>51.509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4562.991</v>
      </c>
      <c r="O47" s="1107">
        <v>19589.365000000002</v>
      </c>
      <c r="P47" s="1107">
        <v>1946.37</v>
      </c>
      <c r="Q47" s="1143">
        <v>13.177</v>
      </c>
      <c r="R47" s="173" t="s">
        <v>168</v>
      </c>
      <c r="S47" s="176">
        <v>1418.6610000000001</v>
      </c>
      <c r="T47" s="1107">
        <v>6092.241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1146.4590000000001</v>
      </c>
      <c r="T48" s="1106">
        <v>4911.7079999999996</v>
      </c>
      <c r="U48" s="1106">
        <v>662.87800000000004</v>
      </c>
      <c r="V48" s="1141">
        <v>16.847999999999999</v>
      </c>
    </row>
    <row r="49" spans="2:22" ht="13.5" thickBot="1">
      <c r="B49" s="1117" t="s">
        <v>446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511.05399999999997</v>
      </c>
      <c r="T49" s="1106">
        <v>2205.7449999999999</v>
      </c>
      <c r="U49" s="1106">
        <v>230.119</v>
      </c>
      <c r="V49" s="1141">
        <v>8.3889999999999993</v>
      </c>
    </row>
    <row r="50" spans="2:22">
      <c r="B50" s="516" t="s">
        <v>433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1712.5609999999999</v>
      </c>
      <c r="O50" s="1108">
        <v>7277.5640000000003</v>
      </c>
      <c r="P50" s="1108">
        <v>585.68399999999997</v>
      </c>
      <c r="Q50" s="1145">
        <v>6.7229999999999999</v>
      </c>
      <c r="R50" s="1110" t="s">
        <v>130</v>
      </c>
      <c r="S50" s="1111">
        <v>210.66399999999999</v>
      </c>
      <c r="T50" s="1108">
        <v>906.44</v>
      </c>
      <c r="U50" s="1108">
        <v>92.444999999999993</v>
      </c>
      <c r="V50" s="1145">
        <v>3.2160000000000002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89.293999999999997</v>
      </c>
      <c r="T51" s="1115">
        <v>383.05900000000003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631">
        <v>26.5</v>
      </c>
      <c r="O52" s="1632">
        <v>113.771</v>
      </c>
      <c r="P52" s="1632">
        <v>33.718000000000004</v>
      </c>
      <c r="Q52" s="1633">
        <v>1.181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433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N43" sqref="N43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482</v>
      </c>
      <c r="B5" s="296"/>
      <c r="C5" s="296"/>
      <c r="H5" s="296" t="s">
        <v>419</v>
      </c>
      <c r="I5" s="296"/>
      <c r="J5" s="296"/>
      <c r="O5" s="296" t="s">
        <v>471</v>
      </c>
      <c r="P5" s="296"/>
      <c r="Q5" s="296"/>
      <c r="W5" s="296" t="s">
        <v>472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276"/>
      <c r="AP7" s="1767" t="s">
        <v>265</v>
      </c>
      <c r="AQ7" s="1770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65" t="s">
        <v>321</v>
      </c>
      <c r="Z9"/>
      <c r="AE9" s="1775"/>
      <c r="AF9" s="1779" t="s">
        <v>267</v>
      </c>
      <c r="AG9" s="1765" t="s">
        <v>321</v>
      </c>
      <c r="AI9" s="481"/>
      <c r="AJ9" s="481"/>
      <c r="AL9" s="1775"/>
      <c r="AM9" s="1779" t="s">
        <v>267</v>
      </c>
      <c r="AN9" s="1765" t="s">
        <v>321</v>
      </c>
      <c r="AP9" s="1768"/>
      <c r="AQ9" s="1772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66"/>
      <c r="Z10"/>
      <c r="AE10" s="1776"/>
      <c r="AF10" s="1780"/>
      <c r="AG10" s="1766"/>
      <c r="AI10" s="480"/>
      <c r="AJ10" s="480"/>
      <c r="AL10" s="1776"/>
      <c r="AM10" s="1780"/>
      <c r="AN10" s="1766"/>
      <c r="AP10" s="1769"/>
      <c r="AQ10" s="1773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483</v>
      </c>
      <c r="B27" s="284">
        <f>SUM(B14:B25)</f>
        <v>17761267</v>
      </c>
      <c r="C27" s="466"/>
      <c r="D27" s="463"/>
      <c r="E27" s="463"/>
      <c r="H27" s="301" t="s">
        <v>420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483</v>
      </c>
      <c r="B44" s="292">
        <f>SUM(B31:B42)</f>
        <v>1645069293</v>
      </c>
      <c r="C44" s="470"/>
      <c r="D44" s="463"/>
      <c r="E44" s="463"/>
      <c r="H44" s="301" t="s">
        <v>420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3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4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5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4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4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U33" sqref="U33"/>
    </sheetView>
  </sheetViews>
  <sheetFormatPr defaultRowHeight="15"/>
  <cols>
    <col min="1" max="1" width="9.28515625" style="1402" customWidth="1"/>
    <col min="2" max="2" width="11.28515625" style="1402" customWidth="1"/>
    <col min="3" max="4" width="9.140625" style="1402"/>
    <col min="5" max="5" width="10.28515625" style="1402" customWidth="1"/>
    <col min="6" max="6" width="9.140625" style="1402"/>
    <col min="7" max="7" width="10" style="1402" bestFit="1" customWidth="1"/>
    <col min="8" max="8" width="9.140625" style="1402"/>
    <col min="9" max="9" width="10.28515625" style="1402" customWidth="1"/>
    <col min="10" max="10" width="10.140625" style="1402" bestFit="1" customWidth="1"/>
    <col min="11" max="11" width="12.5703125" style="1402" bestFit="1" customWidth="1"/>
    <col min="12" max="12" width="9.5703125" style="1402" bestFit="1" customWidth="1"/>
    <col min="13" max="13" width="10.28515625" style="1402" bestFit="1" customWidth="1"/>
    <col min="14" max="16384" width="9.140625" style="1402"/>
  </cols>
  <sheetData>
    <row r="1" spans="1:13" ht="15.75">
      <c r="A1" s="1401" t="s">
        <v>490</v>
      </c>
    </row>
    <row r="2" spans="1:13" ht="15.75">
      <c r="A2" s="1403" t="s">
        <v>494</v>
      </c>
    </row>
    <row r="3" spans="1:13" ht="15.75">
      <c r="A3" s="1403" t="s">
        <v>495</v>
      </c>
    </row>
    <row r="4" spans="1:13" ht="35.25" customHeight="1">
      <c r="A4" s="1404" t="s">
        <v>517</v>
      </c>
    </row>
    <row r="5" spans="1:13" ht="18.75">
      <c r="A5" s="1404" t="s">
        <v>496</v>
      </c>
    </row>
    <row r="6" spans="1:13" ht="12" customHeight="1">
      <c r="A6" s="1405"/>
    </row>
    <row r="7" spans="1:13" ht="13.5" customHeight="1">
      <c r="A7" s="1406" t="s">
        <v>497</v>
      </c>
    </row>
    <row r="9" spans="1:13" ht="22.5" customHeight="1" thickBot="1">
      <c r="C9" s="1407" t="s">
        <v>498</v>
      </c>
      <c r="E9" s="1408"/>
      <c r="F9" s="1409"/>
    </row>
    <row r="10" spans="1:13" ht="15.75" thickBot="1">
      <c r="A10" s="1410" t="s">
        <v>499</v>
      </c>
      <c r="B10" s="1411" t="s">
        <v>500</v>
      </c>
      <c r="C10" s="1412" t="s">
        <v>501</v>
      </c>
      <c r="D10" s="1412" t="s">
        <v>502</v>
      </c>
      <c r="E10" s="1412" t="s">
        <v>503</v>
      </c>
      <c r="F10" s="1412" t="s">
        <v>504</v>
      </c>
      <c r="G10" s="1412" t="s">
        <v>505</v>
      </c>
      <c r="H10" s="1412" t="s">
        <v>506</v>
      </c>
      <c r="I10" s="1412" t="s">
        <v>507</v>
      </c>
      <c r="J10" s="1412" t="s">
        <v>508</v>
      </c>
      <c r="K10" s="1412" t="s">
        <v>509</v>
      </c>
      <c r="L10" s="1412" t="s">
        <v>510</v>
      </c>
      <c r="M10" s="1413" t="s">
        <v>511</v>
      </c>
    </row>
    <row r="11" spans="1:13" ht="15.75">
      <c r="A11" s="1414" t="s">
        <v>515</v>
      </c>
      <c r="B11" s="1415"/>
      <c r="C11" s="1415"/>
      <c r="D11" s="1415"/>
      <c r="E11" s="1415"/>
      <c r="F11" s="1415"/>
      <c r="G11" s="1415"/>
      <c r="H11" s="1415"/>
      <c r="I11" s="1415"/>
      <c r="J11" s="1415"/>
      <c r="K11" s="1415"/>
      <c r="L11" s="1415"/>
      <c r="M11" s="1416"/>
    </row>
    <row r="12" spans="1:13" ht="15.75">
      <c r="A12" s="1417" t="s">
        <v>512</v>
      </c>
      <c r="B12" s="1498">
        <v>12072.460066898788</v>
      </c>
      <c r="C12" s="1499">
        <v>11801.754024324327</v>
      </c>
      <c r="D12" s="1499">
        <v>11842.874129213025</v>
      </c>
      <c r="E12" s="1499">
        <v>12635.769988031125</v>
      </c>
      <c r="F12" s="1499">
        <v>12629.137716030946</v>
      </c>
      <c r="G12" s="1499">
        <v>12583.955527752287</v>
      </c>
      <c r="H12" s="1499">
        <v>12409.656890636163</v>
      </c>
      <c r="I12" s="1499">
        <v>12314.176792211427</v>
      </c>
      <c r="J12" s="1499">
        <v>12236.484970709</v>
      </c>
      <c r="K12" s="1499">
        <v>11952.61433067424</v>
      </c>
      <c r="L12" s="1499">
        <v>11905.714046979869</v>
      </c>
      <c r="M12" s="1500">
        <v>12034.467692820765</v>
      </c>
    </row>
    <row r="13" spans="1:13" ht="15.75">
      <c r="A13" s="1417" t="s">
        <v>513</v>
      </c>
      <c r="B13" s="1498">
        <v>11640.855915020755</v>
      </c>
      <c r="C13" s="1499">
        <v>11612.937112078713</v>
      </c>
      <c r="D13" s="1499">
        <v>12018.127992604223</v>
      </c>
      <c r="E13" s="1499">
        <v>11874.202222075666</v>
      </c>
      <c r="F13" s="1499">
        <v>11826.881186150231</v>
      </c>
      <c r="G13" s="1499">
        <v>11494.455592602042</v>
      </c>
      <c r="H13" s="1499">
        <v>11378.649654487566</v>
      </c>
      <c r="I13" s="1499">
        <v>11500.772655429282</v>
      </c>
      <c r="J13" s="1499">
        <v>11555.248191666431</v>
      </c>
      <c r="K13" s="1499">
        <v>11351.845098183347</v>
      </c>
      <c r="L13" s="1499">
        <v>11391.502646445555</v>
      </c>
      <c r="M13" s="1500">
        <v>11492.859999452077</v>
      </c>
    </row>
    <row r="14" spans="1:13" ht="16.5" thickBot="1">
      <c r="A14" s="1418" t="s">
        <v>514</v>
      </c>
      <c r="B14" s="1501">
        <v>11468.445677214311</v>
      </c>
      <c r="C14" s="1502">
        <v>11395.660197596975</v>
      </c>
      <c r="D14" s="1502">
        <v>11429.39419859064</v>
      </c>
      <c r="E14" s="1502">
        <v>12775.194222807571</v>
      </c>
      <c r="F14" s="1502">
        <v>12854.221299749677</v>
      </c>
      <c r="G14" s="1502">
        <v>12653.163547531443</v>
      </c>
      <c r="H14" s="1502">
        <v>12344.801068499683</v>
      </c>
      <c r="I14" s="1502">
        <v>12340.35</v>
      </c>
      <c r="J14" s="1503">
        <v>12423.259</v>
      </c>
      <c r="K14" s="1502">
        <v>11381.679</v>
      </c>
      <c r="L14" s="1502">
        <v>11571.589</v>
      </c>
      <c r="M14" s="1504">
        <v>12975.208000000001</v>
      </c>
    </row>
    <row r="15" spans="1:13" ht="15.75">
      <c r="A15" s="1414" t="s">
        <v>516</v>
      </c>
      <c r="B15" s="1415"/>
      <c r="C15" s="1415"/>
      <c r="D15" s="1415"/>
      <c r="E15" s="1415"/>
      <c r="F15" s="1415"/>
      <c r="G15" s="1415"/>
      <c r="H15" s="1415"/>
      <c r="I15" s="1415"/>
      <c r="J15" s="1415"/>
      <c r="K15" s="1415"/>
      <c r="L15" s="1415"/>
      <c r="M15" s="1416"/>
    </row>
    <row r="16" spans="1:13" ht="15.75">
      <c r="A16" s="1417" t="s">
        <v>512</v>
      </c>
      <c r="B16" s="1498">
        <v>16521.015311102961</v>
      </c>
      <c r="C16" s="1499">
        <v>16329.848133231302</v>
      </c>
      <c r="D16" s="1499">
        <v>16386.325031621967</v>
      </c>
      <c r="E16" s="1499">
        <v>16685.23248821239</v>
      </c>
      <c r="F16" s="1499">
        <v>16478.558665396817</v>
      </c>
      <c r="G16" s="1499">
        <v>17481.393714721282</v>
      </c>
      <c r="H16" s="1499">
        <v>17152.130721219499</v>
      </c>
      <c r="I16" s="1499">
        <v>17594.326029049367</v>
      </c>
      <c r="J16" s="1499">
        <v>17664.347577413922</v>
      </c>
      <c r="K16" s="1499">
        <v>17992.626149633696</v>
      </c>
      <c r="L16" s="1499">
        <v>17189.463741507981</v>
      </c>
      <c r="M16" s="1500">
        <v>17708.052386413412</v>
      </c>
    </row>
    <row r="17" spans="1:19" ht="15.75">
      <c r="A17" s="1417" t="s">
        <v>513</v>
      </c>
      <c r="B17" s="1498">
        <v>17405.203196364768</v>
      </c>
      <c r="C17" s="1499">
        <v>16663.489714689258</v>
      </c>
      <c r="D17" s="1499">
        <v>17876.778164465093</v>
      </c>
      <c r="E17" s="1499">
        <v>17492.473995654553</v>
      </c>
      <c r="F17" s="1499">
        <v>17408.261366694438</v>
      </c>
      <c r="G17" s="1499">
        <v>17768.295914177183</v>
      </c>
      <c r="H17" s="1499">
        <v>17638.293330420769</v>
      </c>
      <c r="I17" s="1499">
        <v>17053.353500612251</v>
      </c>
      <c r="J17" s="1499">
        <v>16997.901762003297</v>
      </c>
      <c r="K17" s="1499">
        <v>17011.40309944937</v>
      </c>
      <c r="L17" s="1499">
        <v>16307.846554248332</v>
      </c>
      <c r="M17" s="1500">
        <v>17138.4291193067</v>
      </c>
    </row>
    <row r="18" spans="1:19" ht="16.5" thickBot="1">
      <c r="A18" s="1418" t="s">
        <v>514</v>
      </c>
      <c r="B18" s="1501">
        <v>16877.095027891006</v>
      </c>
      <c r="C18" s="1502">
        <v>17482.236551893751</v>
      </c>
      <c r="D18" s="1502">
        <v>17242.294654298134</v>
      </c>
      <c r="E18" s="1502">
        <v>18427.025149968933</v>
      </c>
      <c r="F18" s="1502">
        <v>19024.980514747356</v>
      </c>
      <c r="G18" s="1502">
        <v>19273.248992715995</v>
      </c>
      <c r="H18" s="1502">
        <v>18923.676691274948</v>
      </c>
      <c r="I18" s="1502">
        <v>19224.04</v>
      </c>
      <c r="J18" s="1503">
        <v>19225.103999999999</v>
      </c>
      <c r="K18" s="1502">
        <v>19146.864000000001</v>
      </c>
      <c r="L18" s="1502">
        <v>19042.045999999998</v>
      </c>
      <c r="M18" s="1504">
        <v>19725.342000000001</v>
      </c>
    </row>
    <row r="19" spans="1:19">
      <c r="A19" s="1408"/>
      <c r="B19" s="1409"/>
      <c r="E19" s="1408"/>
      <c r="F19" s="1409"/>
      <c r="O19" s="1531"/>
      <c r="P19" s="1531"/>
      <c r="Q19" s="1531"/>
      <c r="R19" s="1531"/>
      <c r="S19" s="1531"/>
    </row>
    <row r="20" spans="1:19">
      <c r="A20" s="1408"/>
      <c r="B20" s="1409"/>
      <c r="E20" s="1408"/>
      <c r="F20" s="1409"/>
      <c r="O20" s="1532"/>
      <c r="P20" s="1533"/>
      <c r="Q20" s="1533"/>
      <c r="R20" s="1531"/>
      <c r="S20" s="1531"/>
    </row>
    <row r="21" spans="1:19">
      <c r="A21" s="1408"/>
      <c r="B21" s="1409"/>
      <c r="E21" s="1408"/>
      <c r="F21" s="1409"/>
      <c r="O21" s="1532"/>
      <c r="P21" s="1533"/>
      <c r="Q21" s="1533"/>
      <c r="R21" s="1531"/>
      <c r="S21" s="1531"/>
    </row>
    <row r="22" spans="1:19">
      <c r="A22" s="1408"/>
      <c r="B22" s="1409"/>
      <c r="E22" s="1408"/>
      <c r="F22" s="1409"/>
    </row>
    <row r="23" spans="1:19">
      <c r="A23" s="1408"/>
      <c r="B23" s="1409"/>
      <c r="E23" s="1408"/>
      <c r="F23" s="1409"/>
    </row>
    <row r="24" spans="1:19">
      <c r="A24" s="1408"/>
      <c r="B24" s="1409"/>
      <c r="E24" s="1408"/>
      <c r="F24" s="1409"/>
    </row>
    <row r="25" spans="1:19">
      <c r="A25" s="1408"/>
      <c r="B25" s="1409"/>
      <c r="E25" s="1408"/>
      <c r="F25" s="1409"/>
    </row>
    <row r="26" spans="1:19">
      <c r="A26" s="1408"/>
      <c r="B26" s="1409"/>
      <c r="E26" s="1408"/>
      <c r="F26" s="1409"/>
    </row>
    <row r="27" spans="1:19">
      <c r="A27" s="1408"/>
      <c r="B27" s="1409"/>
      <c r="E27" s="1408"/>
      <c r="F27" s="1409"/>
    </row>
    <row r="28" spans="1:19">
      <c r="A28" s="1408"/>
      <c r="B28" s="1409"/>
      <c r="E28" s="1408"/>
      <c r="F28" s="1409"/>
    </row>
    <row r="29" spans="1:19">
      <c r="A29" s="1408"/>
      <c r="B29" s="1409"/>
      <c r="E29" s="1408"/>
      <c r="F29" s="1409"/>
    </row>
    <row r="30" spans="1:19">
      <c r="A30" s="1408"/>
      <c r="B30" s="1409"/>
      <c r="E30" s="1408"/>
      <c r="F30" s="1409"/>
    </row>
    <row r="31" spans="1:19">
      <c r="A31" s="1408"/>
      <c r="B31" s="1409"/>
      <c r="E31" s="1408"/>
      <c r="F31" s="1409"/>
    </row>
    <row r="32" spans="1:19">
      <c r="A32" s="1408"/>
      <c r="B32" s="1409"/>
      <c r="E32" s="1408"/>
      <c r="F32" s="1409"/>
    </row>
    <row r="33" spans="1:6">
      <c r="A33" s="1408"/>
      <c r="B33" s="1409"/>
      <c r="E33" s="1408"/>
      <c r="F33" s="1409"/>
    </row>
    <row r="34" spans="1:6">
      <c r="A34" s="1408"/>
      <c r="B34" s="1409"/>
      <c r="E34" s="1408"/>
      <c r="F34" s="1409"/>
    </row>
    <row r="35" spans="1:6">
      <c r="A35" s="1408"/>
      <c r="B35" s="1409"/>
      <c r="E35" s="1408"/>
      <c r="F35" s="1409"/>
    </row>
    <row r="36" spans="1:6">
      <c r="A36" s="1408"/>
      <c r="B36" s="1409"/>
      <c r="E36" s="1408"/>
      <c r="F36" s="1409"/>
    </row>
    <row r="37" spans="1:6">
      <c r="A37" s="1408"/>
      <c r="B37" s="1409"/>
      <c r="E37" s="1408"/>
      <c r="F37" s="1409"/>
    </row>
    <row r="38" spans="1:6">
      <c r="A38" s="1408"/>
      <c r="B38" s="1409"/>
      <c r="E38" s="1408"/>
      <c r="F38" s="1409"/>
    </row>
    <row r="39" spans="1:6">
      <c r="A39" s="1408"/>
      <c r="B39" s="1409"/>
      <c r="E39" s="1408"/>
      <c r="F39" s="1409"/>
    </row>
    <row r="40" spans="1:6">
      <c r="A40" s="1408"/>
      <c r="B40" s="1409"/>
      <c r="E40" s="1408"/>
      <c r="F40" s="1409"/>
    </row>
    <row r="41" spans="1:6">
      <c r="A41" s="1408"/>
      <c r="B41" s="1409"/>
      <c r="E41" s="1408"/>
      <c r="F41" s="1409"/>
    </row>
    <row r="42" spans="1:6">
      <c r="A42" s="1408"/>
      <c r="B42" s="1409"/>
      <c r="E42" s="1408"/>
      <c r="F42" s="1409"/>
    </row>
    <row r="43" spans="1:6">
      <c r="A43" s="1408"/>
      <c r="B43" s="1409"/>
      <c r="E43" s="1408"/>
      <c r="F43" s="1409"/>
    </row>
    <row r="44" spans="1:6">
      <c r="A44" s="1408"/>
      <c r="B44" s="1409"/>
      <c r="E44" s="1408"/>
      <c r="F44" s="1409"/>
    </row>
    <row r="45" spans="1:6">
      <c r="A45" s="1408"/>
      <c r="B45" s="1409"/>
      <c r="E45" s="1408"/>
      <c r="F45" s="1409"/>
    </row>
    <row r="46" spans="1:6">
      <c r="A46" s="1408"/>
      <c r="B46" s="1409"/>
      <c r="E46" s="1408"/>
      <c r="F46" s="1409"/>
    </row>
    <row r="47" spans="1:6">
      <c r="A47" s="1408"/>
      <c r="B47" s="1409"/>
      <c r="E47" s="1408"/>
      <c r="F47" s="1409"/>
    </row>
    <row r="48" spans="1:6">
      <c r="A48" s="1408"/>
      <c r="B48" s="1409"/>
      <c r="E48" s="1408"/>
      <c r="F48" s="1409"/>
    </row>
    <row r="49" spans="1:6">
      <c r="A49" s="1408"/>
      <c r="B49" s="1409"/>
      <c r="E49" s="1408"/>
      <c r="F49" s="1409"/>
    </row>
    <row r="50" spans="1:6">
      <c r="A50" s="1408"/>
      <c r="B50" s="1409"/>
      <c r="E50" s="1408"/>
      <c r="F50" s="1409"/>
    </row>
    <row r="51" spans="1:6">
      <c r="A51" s="1408"/>
      <c r="B51" s="1409"/>
      <c r="E51" s="1408"/>
      <c r="F51" s="1409"/>
    </row>
    <row r="52" spans="1:6">
      <c r="A52" s="1408"/>
      <c r="B52" s="1409"/>
      <c r="E52" s="1408"/>
      <c r="F52" s="1409"/>
    </row>
    <row r="53" spans="1:6">
      <c r="A53" s="1408"/>
      <c r="B53" s="1409"/>
      <c r="E53" s="1408"/>
      <c r="F53" s="1409"/>
    </row>
    <row r="54" spans="1:6">
      <c r="A54" s="1408"/>
      <c r="B54" s="1409"/>
      <c r="E54" s="1408"/>
      <c r="F54" s="1409"/>
    </row>
    <row r="55" spans="1:6">
      <c r="A55" s="1408"/>
      <c r="B55" s="1409"/>
      <c r="E55" s="1408"/>
      <c r="F55" s="1409"/>
    </row>
    <row r="56" spans="1:6">
      <c r="A56" s="1408"/>
      <c r="B56" s="1409"/>
      <c r="E56" s="1408"/>
      <c r="F56" s="1409"/>
    </row>
    <row r="57" spans="1:6">
      <c r="A57" s="1408"/>
      <c r="B57" s="1409"/>
      <c r="E57" s="1408"/>
      <c r="F57" s="1409"/>
    </row>
    <row r="58" spans="1:6">
      <c r="A58" s="1408"/>
      <c r="B58" s="1409"/>
      <c r="E58" s="1408"/>
      <c r="F58" s="1409"/>
    </row>
    <row r="59" spans="1:6">
      <c r="A59" s="1408"/>
      <c r="B59" s="1409"/>
      <c r="E59" s="1408"/>
      <c r="F59" s="1409"/>
    </row>
    <row r="60" spans="1:6">
      <c r="A60" s="1408"/>
      <c r="B60" s="1409"/>
      <c r="E60" s="1408"/>
      <c r="F60" s="1409"/>
    </row>
    <row r="61" spans="1:6">
      <c r="A61" s="1408"/>
      <c r="B61" s="1409"/>
      <c r="E61" s="1408"/>
      <c r="F61" s="1409"/>
    </row>
    <row r="62" spans="1:6">
      <c r="A62" s="1408"/>
      <c r="B62" s="1409"/>
      <c r="E62" s="1408"/>
      <c r="F62" s="1409"/>
    </row>
    <row r="63" spans="1:6">
      <c r="A63" s="1408"/>
      <c r="B63" s="1409"/>
      <c r="E63" s="1408"/>
      <c r="F63" s="1409"/>
    </row>
    <row r="64" spans="1:6">
      <c r="A64" s="1408"/>
      <c r="B64" s="1409"/>
      <c r="E64" s="1408"/>
      <c r="F64" s="1409"/>
    </row>
    <row r="65" spans="1:6">
      <c r="A65" s="1408"/>
      <c r="B65" s="1409"/>
      <c r="E65" s="1408"/>
      <c r="F65" s="1409"/>
    </row>
    <row r="66" spans="1:6">
      <c r="A66" s="1408"/>
      <c r="B66" s="1409"/>
      <c r="E66" s="1408"/>
      <c r="F66" s="1409"/>
    </row>
    <row r="67" spans="1:6">
      <c r="A67" s="1408"/>
      <c r="B67" s="1409"/>
      <c r="E67" s="1408"/>
      <c r="F67" s="1409"/>
    </row>
    <row r="68" spans="1:6">
      <c r="A68" s="1408"/>
      <c r="B68" s="1409"/>
      <c r="E68" s="1408"/>
      <c r="F68" s="1409"/>
    </row>
    <row r="69" spans="1:6">
      <c r="A69" s="1408"/>
      <c r="B69" s="1409"/>
      <c r="E69" s="1408"/>
      <c r="F69" s="1409"/>
    </row>
    <row r="70" spans="1:6">
      <c r="A70" s="1408"/>
      <c r="B70" s="1409"/>
      <c r="E70" s="1408"/>
      <c r="F70" s="1409"/>
    </row>
    <row r="71" spans="1:6">
      <c r="A71" s="1408"/>
      <c r="B71" s="1409"/>
      <c r="E71" s="1408"/>
      <c r="F71" s="1409"/>
    </row>
    <row r="72" spans="1:6">
      <c r="A72" s="1408"/>
      <c r="B72" s="1409"/>
      <c r="E72" s="1408"/>
      <c r="F72" s="1409"/>
    </row>
    <row r="73" spans="1:6">
      <c r="A73" s="1408"/>
      <c r="B73" s="1409"/>
      <c r="E73" s="1408"/>
      <c r="F73" s="1409"/>
    </row>
    <row r="74" spans="1:6">
      <c r="A74" s="1408"/>
      <c r="B74" s="1409"/>
      <c r="E74" s="1408"/>
      <c r="F74" s="1409"/>
    </row>
    <row r="75" spans="1:6">
      <c r="A75" s="1408"/>
      <c r="B75" s="1409"/>
      <c r="E75" s="1408"/>
      <c r="F75" s="1409"/>
    </row>
    <row r="76" spans="1:6">
      <c r="A76" s="1408"/>
      <c r="B76" s="1409"/>
      <c r="E76" s="1408"/>
      <c r="F76" s="1409"/>
    </row>
    <row r="77" spans="1:6">
      <c r="A77" s="1408"/>
      <c r="B77" s="1409"/>
      <c r="E77" s="1408"/>
      <c r="F77" s="1409"/>
    </row>
    <row r="78" spans="1:6">
      <c r="A78" s="1408"/>
      <c r="B78" s="1409"/>
      <c r="E78" s="1408"/>
      <c r="F78" s="1409"/>
    </row>
    <row r="79" spans="1:6">
      <c r="A79" s="1408"/>
      <c r="B79" s="1409"/>
      <c r="E79" s="1408"/>
      <c r="F79" s="1409"/>
    </row>
    <row r="80" spans="1:6">
      <c r="A80" s="1408"/>
      <c r="B80" s="1409"/>
      <c r="E80" s="1408"/>
      <c r="F80" s="140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T82" sqref="T82:T83"/>
    </sheetView>
  </sheetViews>
  <sheetFormatPr defaultRowHeight="12.75"/>
  <cols>
    <col min="1" max="1" width="11.28515625" style="1382" customWidth="1"/>
    <col min="2" max="2" width="18.5703125" style="1382" customWidth="1"/>
    <col min="3" max="3" width="16.140625" style="1382" customWidth="1"/>
    <col min="4" max="4" width="12.140625" style="1382" customWidth="1"/>
    <col min="5" max="5" width="9.5703125" style="1382" customWidth="1"/>
    <col min="6" max="6" width="10.42578125" style="1382" customWidth="1"/>
    <col min="7" max="8" width="9.140625" style="1382"/>
    <col min="9" max="9" width="11.28515625" style="1382" customWidth="1"/>
    <col min="10" max="10" width="9.7109375" style="1382" customWidth="1"/>
    <col min="11" max="11" width="9.85546875" style="1382" customWidth="1"/>
    <col min="12" max="12" width="9.5703125" style="1382" customWidth="1"/>
    <col min="13" max="13" width="9.7109375" style="1382" customWidth="1"/>
    <col min="14" max="14" width="11.140625" style="1382" customWidth="1"/>
    <col min="15" max="15" width="6.42578125" style="1384" customWidth="1"/>
    <col min="16" max="16384" width="9.140625" style="1382"/>
  </cols>
  <sheetData>
    <row r="1" spans="2:15" ht="20.25" customHeight="1">
      <c r="L1" s="1383"/>
      <c r="M1" s="1383"/>
    </row>
    <row r="2" spans="2:15" ht="20.25" customHeight="1">
      <c r="B2" s="1385" t="s">
        <v>493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6"/>
    </row>
    <row r="3" spans="2:15" ht="20.25" customHeight="1">
      <c r="B3" s="1387"/>
      <c r="C3" s="1388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</row>
    <row r="4" spans="2:15" ht="20.25" customHeight="1" thickBot="1">
      <c r="B4" s="1387">
        <v>2004</v>
      </c>
      <c r="C4" s="1388" t="s">
        <v>238</v>
      </c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89"/>
    </row>
    <row r="5" spans="2:15" ht="20.25" customHeight="1" thickBot="1">
      <c r="B5" s="1390"/>
      <c r="C5" s="1391" t="s">
        <v>239</v>
      </c>
      <c r="D5" s="1391" t="s">
        <v>240</v>
      </c>
      <c r="E5" s="1391" t="s">
        <v>241</v>
      </c>
      <c r="F5" s="1391" t="s">
        <v>242</v>
      </c>
      <c r="G5" s="1391" t="s">
        <v>243</v>
      </c>
      <c r="H5" s="1391" t="s">
        <v>244</v>
      </c>
      <c r="I5" s="1391" t="s">
        <v>245</v>
      </c>
      <c r="J5" s="1391" t="s">
        <v>246</v>
      </c>
      <c r="K5" s="1391" t="s">
        <v>247</v>
      </c>
      <c r="L5" s="1391" t="s">
        <v>248</v>
      </c>
      <c r="M5" s="1391" t="s">
        <v>249</v>
      </c>
      <c r="N5" s="1392" t="s">
        <v>250</v>
      </c>
    </row>
    <row r="6" spans="2:15" ht="20.25" customHeight="1" thickBot="1">
      <c r="B6" s="1393" t="s">
        <v>251</v>
      </c>
      <c r="C6" s="1394">
        <v>4745.1329999999998</v>
      </c>
      <c r="D6" s="1394">
        <v>4967.0389999999998</v>
      </c>
      <c r="E6" s="1394">
        <v>5718.8540000000003</v>
      </c>
      <c r="F6" s="1394">
        <v>5972.0820000000003</v>
      </c>
      <c r="G6" s="1394">
        <v>6055.5649999999996</v>
      </c>
      <c r="H6" s="1394">
        <v>6825.7389999999996</v>
      </c>
      <c r="I6" s="1394">
        <v>6966.6059999999998</v>
      </c>
      <c r="J6" s="1394">
        <v>6854.2579999999998</v>
      </c>
      <c r="K6" s="1394">
        <v>7221.1440000000002</v>
      </c>
      <c r="L6" s="1394">
        <v>6917.2629999999999</v>
      </c>
      <c r="M6" s="1394">
        <v>6750.8010000000004</v>
      </c>
      <c r="N6" s="1395">
        <v>6535.24</v>
      </c>
    </row>
    <row r="7" spans="2:15" ht="20.25" customHeight="1"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</row>
    <row r="8" spans="2:15" ht="20.25" customHeight="1" thickBot="1">
      <c r="B8" s="1387">
        <v>2005</v>
      </c>
      <c r="C8" s="1388" t="s">
        <v>238</v>
      </c>
      <c r="D8" s="1389"/>
      <c r="E8" s="1389"/>
      <c r="F8" s="1389"/>
      <c r="G8" s="1389"/>
      <c r="H8" s="1389"/>
      <c r="I8" s="1389"/>
      <c r="J8" s="1389"/>
      <c r="K8" s="1389"/>
      <c r="L8" s="1389"/>
      <c r="M8" s="1389"/>
      <c r="N8" s="1389"/>
    </row>
    <row r="9" spans="2:15" ht="20.25" customHeight="1" thickBot="1">
      <c r="B9" s="1390"/>
      <c r="C9" s="1391" t="s">
        <v>239</v>
      </c>
      <c r="D9" s="1391" t="s">
        <v>240</v>
      </c>
      <c r="E9" s="1391" t="s">
        <v>241</v>
      </c>
      <c r="F9" s="1391" t="s">
        <v>242</v>
      </c>
      <c r="G9" s="1391" t="s">
        <v>243</v>
      </c>
      <c r="H9" s="1391" t="s">
        <v>244</v>
      </c>
      <c r="I9" s="1391" t="s">
        <v>245</v>
      </c>
      <c r="J9" s="1391" t="s">
        <v>246</v>
      </c>
      <c r="K9" s="1391" t="s">
        <v>247</v>
      </c>
      <c r="L9" s="1391" t="s">
        <v>248</v>
      </c>
      <c r="M9" s="1391" t="s">
        <v>249</v>
      </c>
      <c r="N9" s="1392" t="s">
        <v>250</v>
      </c>
    </row>
    <row r="10" spans="2:15" ht="20.25" customHeight="1" thickBot="1">
      <c r="B10" s="1393" t="s">
        <v>251</v>
      </c>
      <c r="C10" s="1394">
        <v>5727.442</v>
      </c>
      <c r="D10" s="1394">
        <v>5805.5129999999999</v>
      </c>
      <c r="E10" s="1394">
        <v>5895.8040000000001</v>
      </c>
      <c r="F10" s="1394">
        <v>5498.875</v>
      </c>
      <c r="G10" s="1394">
        <v>5386.9530000000004</v>
      </c>
      <c r="H10" s="1394">
        <v>5545.4840000000004</v>
      </c>
      <c r="I10" s="1394">
        <v>5961.8959999999997</v>
      </c>
      <c r="J10" s="1394">
        <v>6210.8370000000004</v>
      </c>
      <c r="K10" s="1394">
        <v>6114.4129999999996</v>
      </c>
      <c r="L10" s="1394">
        <v>5863.924</v>
      </c>
      <c r="M10" s="1394">
        <v>5541.8360000000002</v>
      </c>
      <c r="N10" s="1395">
        <v>5474.7569999999996</v>
      </c>
    </row>
    <row r="11" spans="2:15" ht="20.25" customHeight="1"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89"/>
      <c r="N11" s="1389"/>
    </row>
    <row r="12" spans="2:15" ht="20.25" customHeight="1" thickBot="1">
      <c r="B12" s="1387">
        <v>2006</v>
      </c>
      <c r="C12" s="1388" t="s">
        <v>238</v>
      </c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</row>
    <row r="13" spans="2:15" ht="20.25" customHeight="1" thickBot="1">
      <c r="B13" s="1390"/>
      <c r="C13" s="1391" t="s">
        <v>239</v>
      </c>
      <c r="D13" s="1391" t="s">
        <v>240</v>
      </c>
      <c r="E13" s="1391" t="s">
        <v>241</v>
      </c>
      <c r="F13" s="1391" t="s">
        <v>242</v>
      </c>
      <c r="G13" s="1391" t="s">
        <v>243</v>
      </c>
      <c r="H13" s="1391" t="s">
        <v>244</v>
      </c>
      <c r="I13" s="1391" t="s">
        <v>245</v>
      </c>
      <c r="J13" s="1391" t="s">
        <v>246</v>
      </c>
      <c r="K13" s="1391" t="s">
        <v>247</v>
      </c>
      <c r="L13" s="1391" t="s">
        <v>248</v>
      </c>
      <c r="M13" s="1391" t="s">
        <v>249</v>
      </c>
      <c r="N13" s="1392" t="s">
        <v>250</v>
      </c>
    </row>
    <row r="14" spans="2:15" ht="20.25" customHeight="1" thickBot="1">
      <c r="B14" s="1393" t="s">
        <v>251</v>
      </c>
      <c r="C14" s="1394">
        <v>5167.4750000000004</v>
      </c>
      <c r="D14" s="1394">
        <v>4922.9769999999999</v>
      </c>
      <c r="E14" s="1394">
        <v>5063.8980000000001</v>
      </c>
      <c r="F14" s="1394">
        <v>5127.4639999999999</v>
      </c>
      <c r="G14" s="1394">
        <v>5106.8609999999999</v>
      </c>
      <c r="H14" s="1394">
        <v>5589.4520000000002</v>
      </c>
      <c r="I14" s="1394">
        <v>6026.9629999999997</v>
      </c>
      <c r="J14" s="1394">
        <v>6499.076</v>
      </c>
      <c r="K14" s="1394">
        <v>6186.4949999999999</v>
      </c>
      <c r="L14" s="1394">
        <v>5618.3580000000002</v>
      </c>
      <c r="M14" s="1394">
        <v>5259.9059999999999</v>
      </c>
      <c r="N14" s="1395">
        <v>5045.9780000000001</v>
      </c>
    </row>
    <row r="15" spans="2:15" ht="20.25" customHeight="1">
      <c r="B15" s="1396"/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</row>
    <row r="16" spans="2:15" ht="20.25" customHeight="1" thickBot="1">
      <c r="B16" s="1387">
        <v>2007</v>
      </c>
      <c r="C16" s="1388" t="s">
        <v>238</v>
      </c>
      <c r="D16" s="1397"/>
      <c r="E16" s="1397"/>
      <c r="F16" s="1397"/>
      <c r="G16" s="1397"/>
      <c r="H16" s="1397"/>
      <c r="I16" s="1397"/>
      <c r="J16" s="1397"/>
      <c r="K16" s="1397"/>
      <c r="L16" s="1397"/>
      <c r="M16" s="1397"/>
      <c r="N16" s="1397"/>
    </row>
    <row r="17" spans="2:14" ht="20.25" customHeight="1" thickBot="1">
      <c r="B17" s="1390"/>
      <c r="C17" s="1391" t="s">
        <v>239</v>
      </c>
      <c r="D17" s="1391" t="s">
        <v>240</v>
      </c>
      <c r="E17" s="1391" t="s">
        <v>241</v>
      </c>
      <c r="F17" s="1391" t="s">
        <v>242</v>
      </c>
      <c r="G17" s="1391" t="s">
        <v>243</v>
      </c>
      <c r="H17" s="1391" t="s">
        <v>244</v>
      </c>
      <c r="I17" s="1391" t="s">
        <v>245</v>
      </c>
      <c r="J17" s="1391" t="s">
        <v>246</v>
      </c>
      <c r="K17" s="1391" t="s">
        <v>247</v>
      </c>
      <c r="L17" s="1391" t="s">
        <v>248</v>
      </c>
      <c r="M17" s="1391" t="s">
        <v>249</v>
      </c>
      <c r="N17" s="1392" t="s">
        <v>250</v>
      </c>
    </row>
    <row r="18" spans="2:14" ht="20.25" customHeight="1" thickBot="1">
      <c r="B18" s="1393" t="s">
        <v>251</v>
      </c>
      <c r="C18" s="1394">
        <v>4878.0050000000001</v>
      </c>
      <c r="D18" s="1394">
        <v>4998.683</v>
      </c>
      <c r="E18" s="1394">
        <v>5080.3729999999996</v>
      </c>
      <c r="F18" s="1394">
        <v>4985.0389999999998</v>
      </c>
      <c r="G18" s="1394">
        <v>4864.4809999999998</v>
      </c>
      <c r="H18" s="1394">
        <v>5416.3459999999995</v>
      </c>
      <c r="I18" s="1394">
        <v>5850.35</v>
      </c>
      <c r="J18" s="1394">
        <v>6101.1459999999997</v>
      </c>
      <c r="K18" s="1394">
        <v>6062.3810000000003</v>
      </c>
      <c r="L18" s="1394">
        <v>5389.2690000000002</v>
      </c>
      <c r="M18" s="1394">
        <v>5060.2169999999996</v>
      </c>
      <c r="N18" s="1395">
        <v>5200.0069999999996</v>
      </c>
    </row>
    <row r="19" spans="2:14" ht="20.25" customHeight="1">
      <c r="B19" s="1387"/>
      <c r="C19" s="1388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</row>
    <row r="20" spans="2:14" ht="20.25" customHeight="1" thickBot="1">
      <c r="B20" s="1387">
        <v>2008</v>
      </c>
      <c r="C20" s="1388" t="s">
        <v>238</v>
      </c>
      <c r="D20" s="1397"/>
      <c r="E20" s="1397"/>
      <c r="F20" s="1397"/>
      <c r="G20" s="1397"/>
      <c r="H20" s="1397"/>
      <c r="I20" s="1397"/>
      <c r="J20" s="1397"/>
      <c r="K20" s="1397"/>
      <c r="L20" s="1397"/>
      <c r="M20" s="1397"/>
      <c r="N20" s="1397"/>
    </row>
    <row r="21" spans="2:14" ht="20.25" customHeight="1" thickBot="1">
      <c r="B21" s="1390"/>
      <c r="C21" s="1391" t="s">
        <v>239</v>
      </c>
      <c r="D21" s="1391" t="s">
        <v>240</v>
      </c>
      <c r="E21" s="1391" t="s">
        <v>241</v>
      </c>
      <c r="F21" s="1391" t="s">
        <v>242</v>
      </c>
      <c r="G21" s="1391" t="s">
        <v>243</v>
      </c>
      <c r="H21" s="1391" t="s">
        <v>244</v>
      </c>
      <c r="I21" s="1391" t="s">
        <v>245</v>
      </c>
      <c r="J21" s="1391" t="s">
        <v>246</v>
      </c>
      <c r="K21" s="1391" t="s">
        <v>247</v>
      </c>
      <c r="L21" s="1391" t="s">
        <v>248</v>
      </c>
      <c r="M21" s="1391" t="s">
        <v>249</v>
      </c>
      <c r="N21" s="1392" t="s">
        <v>250</v>
      </c>
    </row>
    <row r="22" spans="2:14" ht="20.25" customHeight="1" thickBot="1">
      <c r="B22" s="1393" t="s">
        <v>251</v>
      </c>
      <c r="C22" s="1394">
        <v>5362.0659999999998</v>
      </c>
      <c r="D22" s="1394">
        <v>4991.3639999999996</v>
      </c>
      <c r="E22" s="1394">
        <v>5502.9759999999997</v>
      </c>
      <c r="F22" s="1394">
        <v>5445.4089999999997</v>
      </c>
      <c r="G22" s="1394">
        <v>6090.0209999999997</v>
      </c>
      <c r="H22" s="1394">
        <v>6347.5010000000002</v>
      </c>
      <c r="I22" s="1394">
        <v>6491.11</v>
      </c>
      <c r="J22" s="1394">
        <v>6519.6940000000004</v>
      </c>
      <c r="K22" s="1394">
        <v>6710.549</v>
      </c>
      <c r="L22" s="1394">
        <v>6325.4049999999997</v>
      </c>
      <c r="M22" s="1394">
        <v>6235.9309999999996</v>
      </c>
      <c r="N22" s="1395">
        <v>6463.6270000000004</v>
      </c>
    </row>
    <row r="23" spans="2:14" ht="20.25" customHeight="1">
      <c r="B23" s="1387"/>
      <c r="C23" s="1388"/>
      <c r="D23" s="1389"/>
      <c r="E23" s="1389"/>
      <c r="F23" s="1389"/>
      <c r="G23" s="1389"/>
      <c r="H23" s="1389"/>
      <c r="I23" s="1389"/>
      <c r="J23" s="1389"/>
      <c r="K23" s="1389"/>
      <c r="L23" s="1389"/>
      <c r="M23" s="1389"/>
      <c r="N23" s="1389"/>
    </row>
    <row r="24" spans="2:14" ht="20.25" customHeight="1">
      <c r="B24" s="1387"/>
      <c r="C24" s="1388"/>
      <c r="D24" s="1389"/>
      <c r="E24" s="1389"/>
      <c r="F24" s="1389"/>
      <c r="G24" s="1389"/>
      <c r="H24" s="1389"/>
      <c r="I24" s="1389"/>
      <c r="J24" s="1389"/>
      <c r="K24" s="1389"/>
      <c r="L24" s="1389"/>
      <c r="M24" s="1389"/>
      <c r="N24" s="1389"/>
    </row>
    <row r="25" spans="2:14" ht="20.25" customHeight="1" thickBot="1">
      <c r="B25" s="1387">
        <v>2009</v>
      </c>
      <c r="C25" s="1388" t="s">
        <v>238</v>
      </c>
      <c r="D25" s="1397"/>
      <c r="E25" s="1397"/>
      <c r="F25" s="1397"/>
      <c r="G25" s="1397"/>
      <c r="H25" s="1397"/>
      <c r="I25" s="1397"/>
      <c r="J25" s="1397"/>
      <c r="K25" s="1397"/>
      <c r="L25" s="1397"/>
      <c r="M25" s="1397"/>
      <c r="N25" s="1397"/>
    </row>
    <row r="26" spans="2:14" ht="20.25" customHeight="1" thickBot="1">
      <c r="B26" s="1390"/>
      <c r="C26" s="1391" t="s">
        <v>239</v>
      </c>
      <c r="D26" s="1391" t="s">
        <v>240</v>
      </c>
      <c r="E26" s="1391" t="s">
        <v>241</v>
      </c>
      <c r="F26" s="1391" t="s">
        <v>242</v>
      </c>
      <c r="G26" s="1391" t="s">
        <v>243</v>
      </c>
      <c r="H26" s="1391" t="s">
        <v>244</v>
      </c>
      <c r="I26" s="1391" t="s">
        <v>245</v>
      </c>
      <c r="J26" s="1391" t="s">
        <v>246</v>
      </c>
      <c r="K26" s="1391" t="s">
        <v>247</v>
      </c>
      <c r="L26" s="1391" t="s">
        <v>248</v>
      </c>
      <c r="M26" s="1391" t="s">
        <v>249</v>
      </c>
      <c r="N26" s="1392" t="s">
        <v>250</v>
      </c>
    </row>
    <row r="27" spans="2:14" ht="20.25" customHeight="1" thickBot="1">
      <c r="B27" s="1393" t="s">
        <v>251</v>
      </c>
      <c r="C27" s="1394">
        <v>6295.6080000000002</v>
      </c>
      <c r="D27" s="1394">
        <v>6468.9390000000003</v>
      </c>
      <c r="E27" s="1394">
        <v>6927.45</v>
      </c>
      <c r="F27" s="1394">
        <v>7086.6149999999998</v>
      </c>
      <c r="G27" s="1394">
        <v>6944.3450000000003</v>
      </c>
      <c r="H27" s="1394">
        <v>7275.0780000000004</v>
      </c>
      <c r="I27" s="1394">
        <v>7259.6670000000004</v>
      </c>
      <c r="J27" s="1394">
        <v>7016.5630000000001</v>
      </c>
      <c r="K27" s="1394">
        <v>6702.5069999999996</v>
      </c>
      <c r="L27" s="1394">
        <v>6094.8180000000002</v>
      </c>
      <c r="M27" s="1394">
        <v>5990.2740000000003</v>
      </c>
      <c r="N27" s="1395">
        <v>5714.6890000000003</v>
      </c>
    </row>
    <row r="28" spans="2:14" ht="20.25" customHeight="1">
      <c r="B28" s="1387"/>
      <c r="C28" s="1388"/>
      <c r="D28" s="1389"/>
      <c r="E28" s="1389"/>
      <c r="F28" s="1389"/>
      <c r="G28" s="1389"/>
      <c r="H28" s="1389"/>
      <c r="I28" s="1389"/>
      <c r="J28" s="1389"/>
      <c r="K28" s="1389"/>
      <c r="L28" s="1389"/>
      <c r="M28" s="1389"/>
      <c r="N28" s="1389"/>
    </row>
    <row r="29" spans="2:14" ht="20.25" customHeight="1">
      <c r="B29" s="1387"/>
      <c r="C29" s="1388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</row>
    <row r="30" spans="2:14" ht="20.25" customHeight="1" thickBot="1">
      <c r="B30" s="1387">
        <v>2010</v>
      </c>
      <c r="C30" s="1388" t="s">
        <v>238</v>
      </c>
      <c r="D30" s="1397"/>
      <c r="E30" s="1397"/>
      <c r="F30" s="1397"/>
      <c r="G30" s="1397"/>
      <c r="H30" s="1397"/>
      <c r="I30" s="1397"/>
      <c r="J30" s="1397"/>
      <c r="K30" s="1397"/>
      <c r="L30" s="1397"/>
      <c r="M30" s="1397"/>
      <c r="N30" s="1397"/>
    </row>
    <row r="31" spans="2:14" ht="20.25" customHeight="1" thickBot="1">
      <c r="B31" s="1390"/>
      <c r="C31" s="1391" t="s">
        <v>239</v>
      </c>
      <c r="D31" s="1391" t="s">
        <v>240</v>
      </c>
      <c r="E31" s="1391" t="s">
        <v>241</v>
      </c>
      <c r="F31" s="1391" t="s">
        <v>242</v>
      </c>
      <c r="G31" s="1391" t="s">
        <v>243</v>
      </c>
      <c r="H31" s="1391" t="s">
        <v>244</v>
      </c>
      <c r="I31" s="1391" t="s">
        <v>245</v>
      </c>
      <c r="J31" s="1391" t="s">
        <v>246</v>
      </c>
      <c r="K31" s="1391" t="s">
        <v>247</v>
      </c>
      <c r="L31" s="1391" t="s">
        <v>248</v>
      </c>
      <c r="M31" s="1391" t="s">
        <v>249</v>
      </c>
      <c r="N31" s="1392" t="s">
        <v>250</v>
      </c>
    </row>
    <row r="32" spans="2:14" ht="20.25" customHeight="1" thickBot="1">
      <c r="B32" s="1393" t="s">
        <v>251</v>
      </c>
      <c r="C32" s="1394">
        <v>5513.7250000000004</v>
      </c>
      <c r="D32" s="1394">
        <v>5337.8959999999997</v>
      </c>
      <c r="E32" s="1394">
        <v>5419.1390000000001</v>
      </c>
      <c r="F32" s="1394">
        <v>5230.2240000000002</v>
      </c>
      <c r="G32" s="1394">
        <v>5525.125</v>
      </c>
      <c r="H32" s="1394">
        <v>6384.0550000000003</v>
      </c>
      <c r="I32" s="1394">
        <v>6260.77</v>
      </c>
      <c r="J32" s="1394">
        <v>6435.451</v>
      </c>
      <c r="K32" s="1394">
        <v>6148.3149999999996</v>
      </c>
      <c r="L32" s="1394">
        <v>5620.31</v>
      </c>
      <c r="M32" s="1394">
        <v>5639.1809999999996</v>
      </c>
      <c r="N32" s="1395">
        <v>5829.0429999999997</v>
      </c>
    </row>
    <row r="33" spans="2:14" ht="20.25" customHeight="1">
      <c r="B33" s="1387"/>
      <c r="C33" s="1388"/>
      <c r="D33" s="1389"/>
      <c r="E33" s="1389"/>
      <c r="F33" s="1389"/>
      <c r="G33" s="1389"/>
      <c r="H33" s="1389"/>
      <c r="I33" s="1389"/>
      <c r="J33" s="1389"/>
      <c r="K33" s="1389"/>
      <c r="L33" s="1389"/>
      <c r="M33" s="1389"/>
      <c r="N33" s="1389"/>
    </row>
    <row r="34" spans="2:14" ht="20.25" customHeight="1" thickBot="1">
      <c r="B34" s="1387">
        <v>2011</v>
      </c>
      <c r="C34" s="1388" t="s">
        <v>238</v>
      </c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</row>
    <row r="35" spans="2:14" ht="20.25" customHeight="1" thickBot="1">
      <c r="B35" s="1390"/>
      <c r="C35" s="1391" t="s">
        <v>239</v>
      </c>
      <c r="D35" s="1391" t="s">
        <v>240</v>
      </c>
      <c r="E35" s="1391" t="s">
        <v>241</v>
      </c>
      <c r="F35" s="1391" t="s">
        <v>242</v>
      </c>
      <c r="G35" s="1391" t="s">
        <v>243</v>
      </c>
      <c r="H35" s="1391" t="s">
        <v>244</v>
      </c>
      <c r="I35" s="1391" t="s">
        <v>245</v>
      </c>
      <c r="J35" s="1391" t="s">
        <v>246</v>
      </c>
      <c r="K35" s="1391" t="s">
        <v>247</v>
      </c>
      <c r="L35" s="1391" t="s">
        <v>248</v>
      </c>
      <c r="M35" s="1391" t="s">
        <v>249</v>
      </c>
      <c r="N35" s="1392" t="s">
        <v>250</v>
      </c>
    </row>
    <row r="36" spans="2:14" ht="20.25" customHeight="1" thickBot="1">
      <c r="B36" s="1393" t="s">
        <v>251</v>
      </c>
      <c r="C36" s="1394">
        <v>5542.2489999999998</v>
      </c>
      <c r="D36" s="1394">
        <v>5758.527</v>
      </c>
      <c r="E36" s="1394">
        <v>6129.1270000000004</v>
      </c>
      <c r="F36" s="1394">
        <v>6495.5770000000002</v>
      </c>
      <c r="G36" s="1394">
        <v>6462.6729999999998</v>
      </c>
      <c r="H36" s="1394">
        <v>6556.2529999999997</v>
      </c>
      <c r="I36" s="1394">
        <v>6740.4040000000005</v>
      </c>
      <c r="J36" s="1394">
        <v>6784.7690000000002</v>
      </c>
      <c r="K36" s="1394">
        <v>7121.5379999999996</v>
      </c>
      <c r="L36" s="1394">
        <v>7260.2550000000001</v>
      </c>
      <c r="M36" s="1394">
        <v>7431.1750000000002</v>
      </c>
      <c r="N36" s="1395">
        <v>8022.55</v>
      </c>
    </row>
    <row r="37" spans="2:14" ht="20.25" customHeight="1">
      <c r="B37" s="1396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</row>
    <row r="38" spans="2:14" ht="20.25" customHeight="1">
      <c r="B38" s="1396"/>
      <c r="C38" s="1398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</row>
    <row r="39" spans="2:14" ht="20.25" customHeight="1" thickBot="1">
      <c r="B39" s="1387">
        <v>2012</v>
      </c>
      <c r="C39" s="1388" t="s">
        <v>238</v>
      </c>
      <c r="D39" s="1397"/>
      <c r="E39" s="1397"/>
      <c r="F39" s="1397"/>
      <c r="G39" s="1397"/>
      <c r="H39" s="1397"/>
      <c r="I39" s="1397"/>
      <c r="J39" s="1397"/>
      <c r="K39" s="1397"/>
      <c r="L39" s="1397"/>
      <c r="M39" s="1397"/>
      <c r="N39" s="1397"/>
    </row>
    <row r="40" spans="2:14" ht="20.25" customHeight="1" thickBot="1">
      <c r="B40" s="1390"/>
      <c r="C40" s="1391" t="s">
        <v>239</v>
      </c>
      <c r="D40" s="1391" t="s">
        <v>240</v>
      </c>
      <c r="E40" s="1391" t="s">
        <v>241</v>
      </c>
      <c r="F40" s="1391" t="s">
        <v>242</v>
      </c>
      <c r="G40" s="1391" t="s">
        <v>243</v>
      </c>
      <c r="H40" s="1391" t="s">
        <v>244</v>
      </c>
      <c r="I40" s="1391" t="s">
        <v>245</v>
      </c>
      <c r="J40" s="1391" t="s">
        <v>246</v>
      </c>
      <c r="K40" s="1391" t="s">
        <v>247</v>
      </c>
      <c r="L40" s="1391" t="s">
        <v>248</v>
      </c>
      <c r="M40" s="1391" t="s">
        <v>249</v>
      </c>
      <c r="N40" s="1392" t="s">
        <v>250</v>
      </c>
    </row>
    <row r="41" spans="2:14" ht="20.25" customHeight="1" thickBot="1">
      <c r="B41" s="1393" t="s">
        <v>251</v>
      </c>
      <c r="C41" s="1394">
        <v>7220.2179999999998</v>
      </c>
      <c r="D41" s="1394">
        <v>7285.2380000000003</v>
      </c>
      <c r="E41" s="1394">
        <v>7222.0290000000005</v>
      </c>
      <c r="F41" s="1394">
        <v>7308.799</v>
      </c>
      <c r="G41" s="1394">
        <v>7419.9120000000003</v>
      </c>
      <c r="H41" s="1394">
        <v>7830.9740000000002</v>
      </c>
      <c r="I41" s="1394">
        <v>7652.692</v>
      </c>
      <c r="J41" s="1394">
        <v>7979.491</v>
      </c>
      <c r="K41" s="1394">
        <v>8261.9950000000008</v>
      </c>
      <c r="L41" s="1394">
        <v>8323.91</v>
      </c>
      <c r="M41" s="1394">
        <v>8027.0209999999997</v>
      </c>
      <c r="N41" s="1395">
        <v>7753.5780000000004</v>
      </c>
    </row>
    <row r="42" spans="2:14" ht="20.25" customHeight="1">
      <c r="B42" s="1396"/>
      <c r="C42" s="1398"/>
      <c r="D42" s="1398"/>
      <c r="E42" s="1398"/>
      <c r="F42" s="1398"/>
      <c r="G42" s="1398"/>
      <c r="H42" s="1398"/>
      <c r="I42" s="1398"/>
      <c r="J42" s="1398"/>
      <c r="K42" s="1398"/>
      <c r="L42" s="1398"/>
      <c r="M42" s="1398"/>
      <c r="N42" s="1398"/>
    </row>
    <row r="43" spans="2:14" ht="20.25" customHeight="1" thickBot="1">
      <c r="B43" s="1387">
        <v>2013</v>
      </c>
      <c r="C43" s="1388" t="s">
        <v>238</v>
      </c>
      <c r="D43" s="1397"/>
      <c r="E43" s="1397"/>
      <c r="F43" s="1397"/>
      <c r="G43" s="1397"/>
      <c r="H43" s="1397"/>
      <c r="I43" s="1397"/>
      <c r="J43" s="1397"/>
      <c r="K43" s="1397"/>
      <c r="L43" s="1397"/>
      <c r="M43" s="1397"/>
      <c r="N43" s="1397"/>
    </row>
    <row r="44" spans="2:14" ht="20.25" customHeight="1" thickBot="1">
      <c r="B44" s="1390"/>
      <c r="C44" s="1391" t="s">
        <v>239</v>
      </c>
      <c r="D44" s="1391" t="s">
        <v>240</v>
      </c>
      <c r="E44" s="1391" t="s">
        <v>241</v>
      </c>
      <c r="F44" s="1391" t="s">
        <v>242</v>
      </c>
      <c r="G44" s="1391" t="s">
        <v>243</v>
      </c>
      <c r="H44" s="1391" t="s">
        <v>244</v>
      </c>
      <c r="I44" s="1391" t="s">
        <v>245</v>
      </c>
      <c r="J44" s="1391" t="s">
        <v>246</v>
      </c>
      <c r="K44" s="1391" t="s">
        <v>247</v>
      </c>
      <c r="L44" s="1391" t="s">
        <v>248</v>
      </c>
      <c r="M44" s="1391" t="s">
        <v>249</v>
      </c>
      <c r="N44" s="1392" t="s">
        <v>250</v>
      </c>
    </row>
    <row r="45" spans="2:14" ht="20.25" customHeight="1" thickBot="1">
      <c r="B45" s="1393" t="s">
        <v>251</v>
      </c>
      <c r="C45" s="1394">
        <v>7308.357</v>
      </c>
      <c r="D45" s="1394">
        <v>7186.6750000000002</v>
      </c>
      <c r="E45" s="1394">
        <v>7373.3140000000003</v>
      </c>
      <c r="F45" s="1394">
        <v>7369.2830000000004</v>
      </c>
      <c r="G45" s="1394">
        <v>7246.326</v>
      </c>
      <c r="H45" s="1394">
        <v>7797.8069999999998</v>
      </c>
      <c r="I45" s="1394">
        <v>8149.6509999999998</v>
      </c>
      <c r="J45" s="1394">
        <v>8393.5580000000009</v>
      </c>
      <c r="K45" s="1394">
        <v>8527.268</v>
      </c>
      <c r="L45" s="1394">
        <v>8053.9530000000004</v>
      </c>
      <c r="M45" s="1394">
        <v>7689.7520000000004</v>
      </c>
      <c r="N45" s="1395">
        <v>7709.8720000000003</v>
      </c>
    </row>
    <row r="46" spans="2:14" ht="20.25" customHeight="1">
      <c r="B46" s="1396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</row>
    <row r="47" spans="2:14" ht="20.25" customHeight="1" thickBot="1">
      <c r="B47" s="1387">
        <v>2014</v>
      </c>
      <c r="C47" s="1398" t="s">
        <v>238</v>
      </c>
      <c r="D47" s="1398"/>
      <c r="E47" s="1398"/>
      <c r="F47" s="1398"/>
      <c r="G47" s="1398"/>
      <c r="H47" s="1398"/>
      <c r="I47" s="1398"/>
      <c r="J47" s="1398"/>
      <c r="K47" s="1398"/>
      <c r="L47" s="1398"/>
      <c r="M47" s="1398"/>
      <c r="N47" s="1398"/>
    </row>
    <row r="48" spans="2:14" ht="20.25" customHeight="1" thickBot="1">
      <c r="B48" s="1390"/>
      <c r="C48" s="1391" t="s">
        <v>239</v>
      </c>
      <c r="D48" s="1391" t="s">
        <v>240</v>
      </c>
      <c r="E48" s="1391" t="s">
        <v>241</v>
      </c>
      <c r="F48" s="1391" t="s">
        <v>242</v>
      </c>
      <c r="G48" s="1391" t="s">
        <v>243</v>
      </c>
      <c r="H48" s="1391" t="s">
        <v>244</v>
      </c>
      <c r="I48" s="1391" t="s">
        <v>245</v>
      </c>
      <c r="J48" s="1391" t="s">
        <v>246</v>
      </c>
      <c r="K48" s="1391" t="s">
        <v>247</v>
      </c>
      <c r="L48" s="1391" t="s">
        <v>248</v>
      </c>
      <c r="M48" s="1391" t="s">
        <v>249</v>
      </c>
      <c r="N48" s="1392" t="s">
        <v>250</v>
      </c>
    </row>
    <row r="49" spans="2:15" ht="20.25" customHeight="1" thickBot="1">
      <c r="B49" s="1393" t="s">
        <v>251</v>
      </c>
      <c r="C49" s="1394">
        <v>7262.8469999999998</v>
      </c>
      <c r="D49" s="1394">
        <v>6800.7120000000004</v>
      </c>
      <c r="E49" s="1394">
        <v>6722.1270000000004</v>
      </c>
      <c r="F49" s="1394">
        <v>7257.9780000000001</v>
      </c>
      <c r="G49" s="1394">
        <v>7289.0529999999999</v>
      </c>
      <c r="H49" s="1394">
        <v>7462.4669999999996</v>
      </c>
      <c r="I49" s="1394">
        <v>7570.5439999999999</v>
      </c>
      <c r="J49" s="1394">
        <v>7332.3329999999996</v>
      </c>
      <c r="K49" s="1394">
        <v>7125.6239999999998</v>
      </c>
      <c r="L49" s="1394">
        <v>6584.1970000000001</v>
      </c>
      <c r="M49" s="1394">
        <v>6464.5140000000001</v>
      </c>
      <c r="N49" s="1395">
        <v>6212.4610000000002</v>
      </c>
    </row>
    <row r="50" spans="2:15" ht="20.25" customHeight="1">
      <c r="B50" s="1396"/>
      <c r="C50" s="1398"/>
      <c r="D50" s="1398"/>
      <c r="E50" s="1398"/>
      <c r="F50" s="1398"/>
      <c r="G50" s="1398"/>
      <c r="H50" s="1398"/>
      <c r="I50" s="1398"/>
      <c r="J50" s="1398"/>
      <c r="K50" s="1398"/>
      <c r="L50" s="1398"/>
      <c r="M50" s="1398"/>
      <c r="N50" s="1398"/>
    </row>
    <row r="51" spans="2:15" ht="20.25" customHeight="1" thickBot="1">
      <c r="B51" s="1387">
        <v>2015</v>
      </c>
      <c r="C51" s="1398" t="s">
        <v>238</v>
      </c>
      <c r="D51" s="1398"/>
      <c r="E51" s="1398"/>
      <c r="F51" s="1398"/>
      <c r="G51" s="1398"/>
      <c r="H51" s="1398"/>
      <c r="I51" s="1398"/>
      <c r="J51" s="1398"/>
      <c r="K51" s="1398"/>
      <c r="L51" s="1398"/>
      <c r="M51" s="1398"/>
      <c r="N51" s="1398"/>
    </row>
    <row r="52" spans="2:15" ht="20.25" customHeight="1" thickBot="1">
      <c r="B52" s="1390"/>
      <c r="C52" s="1391" t="s">
        <v>239</v>
      </c>
      <c r="D52" s="1391" t="s">
        <v>240</v>
      </c>
      <c r="E52" s="1391" t="s">
        <v>241</v>
      </c>
      <c r="F52" s="1391" t="s">
        <v>242</v>
      </c>
      <c r="G52" s="1391" t="s">
        <v>243</v>
      </c>
      <c r="H52" s="1391" t="s">
        <v>244</v>
      </c>
      <c r="I52" s="1391" t="s">
        <v>245</v>
      </c>
      <c r="J52" s="1391" t="s">
        <v>246</v>
      </c>
      <c r="K52" s="1391" t="s">
        <v>247</v>
      </c>
      <c r="L52" s="1391" t="s">
        <v>248</v>
      </c>
      <c r="M52" s="1391" t="s">
        <v>249</v>
      </c>
      <c r="N52" s="1392" t="s">
        <v>250</v>
      </c>
    </row>
    <row r="53" spans="2:15" ht="20.25" customHeight="1" thickBot="1">
      <c r="B53" s="1393" t="s">
        <v>251</v>
      </c>
      <c r="C53" s="1394">
        <v>5988.5789999999997</v>
      </c>
      <c r="D53" s="1394">
        <v>6226.96</v>
      </c>
      <c r="E53" s="1394">
        <v>6357.433</v>
      </c>
      <c r="F53" s="1394">
        <v>6430.7160000000003</v>
      </c>
      <c r="G53" s="1394">
        <v>6157.1660000000002</v>
      </c>
      <c r="H53" s="1394">
        <v>6392.8370000000004</v>
      </c>
      <c r="I53" s="1394">
        <v>6266.0069999999996</v>
      </c>
      <c r="J53" s="1394">
        <v>6294.1379999999999</v>
      </c>
      <c r="K53" s="1394">
        <v>6632.9830000000002</v>
      </c>
      <c r="L53" s="1394">
        <v>6475.1030000000001</v>
      </c>
      <c r="M53" s="1394">
        <v>5982.0010000000002</v>
      </c>
      <c r="N53" s="1395">
        <v>5794.0420000000004</v>
      </c>
    </row>
    <row r="54" spans="2:15" ht="20.25" customHeight="1">
      <c r="B54" s="1396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2:15" ht="20.25" customHeight="1" thickBot="1">
      <c r="B55" s="1387">
        <v>2016</v>
      </c>
      <c r="C55" s="1398" t="s">
        <v>238</v>
      </c>
      <c r="D55" s="1398"/>
      <c r="E55" s="1398"/>
      <c r="F55" s="1398"/>
      <c r="G55" s="1398"/>
      <c r="H55" s="1398"/>
      <c r="I55" s="1398"/>
      <c r="J55" s="1398"/>
      <c r="K55" s="1398"/>
      <c r="L55" s="1398"/>
      <c r="M55" s="1398"/>
      <c r="N55" s="1398"/>
    </row>
    <row r="56" spans="2:15" ht="20.25" customHeight="1" thickBot="1">
      <c r="B56" s="1390"/>
      <c r="C56" s="1391" t="s">
        <v>239</v>
      </c>
      <c r="D56" s="1391" t="s">
        <v>240</v>
      </c>
      <c r="E56" s="1391" t="s">
        <v>241</v>
      </c>
      <c r="F56" s="1391" t="s">
        <v>242</v>
      </c>
      <c r="G56" s="1391" t="s">
        <v>243</v>
      </c>
      <c r="H56" s="1391" t="s">
        <v>244</v>
      </c>
      <c r="I56" s="1391" t="s">
        <v>245</v>
      </c>
      <c r="J56" s="1391" t="s">
        <v>246</v>
      </c>
      <c r="K56" s="1391" t="s">
        <v>247</v>
      </c>
      <c r="L56" s="1391" t="s">
        <v>248</v>
      </c>
      <c r="M56" s="1391" t="s">
        <v>249</v>
      </c>
      <c r="N56" s="1392" t="s">
        <v>250</v>
      </c>
    </row>
    <row r="57" spans="2:15" ht="20.25" customHeight="1" thickBot="1">
      <c r="B57" s="1393" t="s">
        <v>251</v>
      </c>
      <c r="C57" s="1394">
        <v>5874.2449999999999</v>
      </c>
      <c r="D57" s="1394">
        <v>5990.7640000000001</v>
      </c>
      <c r="E57" s="1394">
        <v>6134.9849999999997</v>
      </c>
      <c r="F57" s="1394">
        <v>6074.7089999999998</v>
      </c>
      <c r="G57" s="1394">
        <v>6544.3220000000001</v>
      </c>
      <c r="H57" s="1394">
        <v>7168.3109999999997</v>
      </c>
      <c r="I57" s="1394">
        <v>7648.6670000000004</v>
      </c>
      <c r="J57" s="1394">
        <v>7646.9120000000003</v>
      </c>
      <c r="K57" s="1394">
        <v>7698.9219999999996</v>
      </c>
      <c r="L57" s="1394">
        <v>7356.1809999999996</v>
      </c>
      <c r="M57" s="1394">
        <v>7136.1949999999997</v>
      </c>
      <c r="N57" s="1395">
        <v>7355.4430000000002</v>
      </c>
    </row>
    <row r="58" spans="2:15" ht="20.25" customHeight="1">
      <c r="B58" s="1396"/>
      <c r="C58" s="1398"/>
      <c r="D58" s="1398"/>
      <c r="E58" s="1398"/>
      <c r="F58" s="1399"/>
      <c r="G58" s="1398"/>
      <c r="H58" s="1398"/>
      <c r="I58" s="1398"/>
      <c r="J58" s="1398"/>
      <c r="K58" s="1398"/>
      <c r="L58" s="1398"/>
      <c r="M58" s="1398"/>
      <c r="N58" s="1398"/>
    </row>
    <row r="59" spans="2:15" ht="20.25" customHeight="1" thickBot="1">
      <c r="B59" s="1387">
        <v>2017</v>
      </c>
      <c r="C59" s="1398" t="s">
        <v>238</v>
      </c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</row>
    <row r="60" spans="2:15" ht="20.25" customHeight="1" thickBot="1">
      <c r="B60" s="1390"/>
      <c r="C60" s="1391" t="s">
        <v>239</v>
      </c>
      <c r="D60" s="1391" t="s">
        <v>240</v>
      </c>
      <c r="E60" s="1391" t="s">
        <v>241</v>
      </c>
      <c r="F60" s="1391" t="s">
        <v>242</v>
      </c>
      <c r="G60" s="1391" t="s">
        <v>243</v>
      </c>
      <c r="H60" s="1391" t="s">
        <v>244</v>
      </c>
      <c r="I60" s="1391" t="s">
        <v>245</v>
      </c>
      <c r="J60" s="1391" t="s">
        <v>246</v>
      </c>
      <c r="K60" s="1391" t="s">
        <v>247</v>
      </c>
      <c r="L60" s="1391" t="s">
        <v>248</v>
      </c>
      <c r="M60" s="1391" t="s">
        <v>249</v>
      </c>
      <c r="N60" s="1392" t="s">
        <v>250</v>
      </c>
    </row>
    <row r="61" spans="2:15" ht="20.25" customHeight="1" thickBot="1">
      <c r="B61" s="1393" t="s">
        <v>251</v>
      </c>
      <c r="C61" s="1394">
        <v>7107.8590000000004</v>
      </c>
      <c r="D61" s="1394">
        <v>7032.9409999999998</v>
      </c>
      <c r="E61" s="1394">
        <v>7178.1710000000003</v>
      </c>
      <c r="F61" s="1394">
        <v>7899.58</v>
      </c>
      <c r="G61" s="1394">
        <v>8096.6610000000001</v>
      </c>
      <c r="H61" s="1394">
        <v>8142.7550000000001</v>
      </c>
      <c r="I61" s="1394">
        <v>7976.6329999999998</v>
      </c>
      <c r="J61" s="1394">
        <v>7841.8630000000003</v>
      </c>
      <c r="K61" s="1394">
        <v>7669.6620000000003</v>
      </c>
      <c r="L61" s="1394">
        <v>7096.991</v>
      </c>
      <c r="M61" s="1394">
        <v>6818.5039999999999</v>
      </c>
      <c r="N61" s="1395">
        <v>6791.3230000000003</v>
      </c>
    </row>
    <row r="62" spans="2:15" ht="20.25" customHeight="1">
      <c r="B62" s="1400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400"/>
    </row>
    <row r="63" spans="2:15" ht="20.25" customHeight="1" thickBot="1">
      <c r="B63" s="1387">
        <v>2018</v>
      </c>
      <c r="C63" s="1398" t="s">
        <v>238</v>
      </c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2:15" ht="20.25" customHeight="1" thickBot="1">
      <c r="B64" s="1390"/>
      <c r="C64" s="1391" t="s">
        <v>239</v>
      </c>
      <c r="D64" s="1391" t="s">
        <v>240</v>
      </c>
      <c r="E64" s="1391" t="s">
        <v>241</v>
      </c>
      <c r="F64" s="1391" t="s">
        <v>242</v>
      </c>
      <c r="G64" s="1391" t="s">
        <v>243</v>
      </c>
      <c r="H64" s="1391" t="s">
        <v>244</v>
      </c>
      <c r="I64" s="1391" t="s">
        <v>245</v>
      </c>
      <c r="J64" s="1391" t="s">
        <v>246</v>
      </c>
      <c r="K64" s="1391" t="s">
        <v>247</v>
      </c>
      <c r="L64" s="1391" t="s">
        <v>248</v>
      </c>
      <c r="M64" s="1391" t="s">
        <v>249</v>
      </c>
      <c r="N64" s="1392" t="s">
        <v>250</v>
      </c>
    </row>
    <row r="65" spans="2:15" ht="20.25" customHeight="1" thickBot="1">
      <c r="B65" s="1393" t="s">
        <v>251</v>
      </c>
      <c r="C65" s="1394">
        <v>6304.1369999999997</v>
      </c>
      <c r="D65" s="1394">
        <v>6602.5190000000002</v>
      </c>
      <c r="E65" s="1394">
        <v>6838.3890000000001</v>
      </c>
      <c r="F65" s="1394">
        <v>6668.2719999999999</v>
      </c>
      <c r="G65" s="1394">
        <v>6553.5039999999999</v>
      </c>
      <c r="H65" s="1394">
        <v>6794.8559999999998</v>
      </c>
      <c r="I65" s="1394">
        <v>6792.067</v>
      </c>
      <c r="J65" s="1394">
        <v>7043.116</v>
      </c>
      <c r="K65" s="1394">
        <v>6983.848</v>
      </c>
      <c r="L65" s="1394">
        <v>6532.5169999999998</v>
      </c>
      <c r="M65" s="1394">
        <v>6422.5680000000002</v>
      </c>
      <c r="N65" s="1395">
        <v>6408.8670000000002</v>
      </c>
    </row>
    <row r="66" spans="2:15" ht="20.25" customHeight="1">
      <c r="B66" s="1400"/>
      <c r="C66" s="1383"/>
      <c r="D66" s="1383"/>
      <c r="E66" s="1383"/>
      <c r="F66" s="1383"/>
      <c r="G66" s="1383"/>
      <c r="H66" s="1383"/>
      <c r="I66" s="1383"/>
      <c r="J66" s="1383"/>
      <c r="K66" s="1383"/>
      <c r="L66" s="1383"/>
      <c r="M66" s="1383"/>
      <c r="N66" s="1383"/>
      <c r="O66" s="1400"/>
    </row>
    <row r="67" spans="2:15" ht="20.25" customHeight="1" thickBot="1">
      <c r="B67" s="1387">
        <v>2019</v>
      </c>
      <c r="C67" s="1398" t="s">
        <v>238</v>
      </c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</row>
    <row r="68" spans="2:15" ht="20.25" customHeight="1" thickBot="1">
      <c r="B68" s="1390"/>
      <c r="C68" s="1391" t="s">
        <v>239</v>
      </c>
      <c r="D68" s="1391" t="s">
        <v>240</v>
      </c>
      <c r="E68" s="1391" t="s">
        <v>241</v>
      </c>
      <c r="F68" s="1391" t="s">
        <v>242</v>
      </c>
      <c r="G68" s="1391" t="s">
        <v>243</v>
      </c>
      <c r="H68" s="1391" t="s">
        <v>244</v>
      </c>
      <c r="I68" s="1391" t="s">
        <v>245</v>
      </c>
      <c r="J68" s="1391" t="s">
        <v>246</v>
      </c>
      <c r="K68" s="1391" t="s">
        <v>247</v>
      </c>
      <c r="L68" s="1391" t="s">
        <v>248</v>
      </c>
      <c r="M68" s="1391" t="s">
        <v>249</v>
      </c>
      <c r="N68" s="1392" t="s">
        <v>250</v>
      </c>
    </row>
    <row r="69" spans="2:15" ht="20.25" customHeight="1" thickBot="1">
      <c r="B69" s="1393" t="s">
        <v>251</v>
      </c>
      <c r="C69" s="1394">
        <v>6293.2969999999996</v>
      </c>
      <c r="D69" s="1394">
        <v>6301.5559999999996</v>
      </c>
      <c r="E69" s="1394">
        <v>6571.634</v>
      </c>
      <c r="F69" s="1394">
        <v>8477.1820000000007</v>
      </c>
      <c r="G69" s="1394">
        <v>8512.2630000000008</v>
      </c>
      <c r="H69" s="1394">
        <v>8364.6530000000002</v>
      </c>
      <c r="I69" s="1394">
        <v>8132.777</v>
      </c>
      <c r="J69" s="1394">
        <v>8539.4519999999993</v>
      </c>
      <c r="K69" s="1394">
        <v>8538.0300000000007</v>
      </c>
      <c r="L69" s="1394">
        <v>8525.3870000000006</v>
      </c>
      <c r="M69" s="1394">
        <v>8711.92</v>
      </c>
      <c r="N69" s="1395">
        <v>9366.018</v>
      </c>
    </row>
    <row r="70" spans="2:15" s="1384" customFormat="1" ht="20.25" customHeight="1">
      <c r="B70" s="1400"/>
      <c r="C70" s="1383"/>
      <c r="D70" s="1383"/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</row>
    <row r="71" spans="2:15">
      <c r="C71" s="1419"/>
      <c r="D71" s="1419"/>
      <c r="E71" s="1419"/>
      <c r="F71" s="1419"/>
      <c r="G71" s="1419"/>
      <c r="H71" s="1419"/>
      <c r="I71" s="1419"/>
      <c r="J71" s="1419"/>
      <c r="L71" s="1648"/>
      <c r="M71" s="1648"/>
      <c r="N71" s="1648"/>
      <c r="O71" s="1400"/>
    </row>
    <row r="72" spans="2:15">
      <c r="L72" s="1648"/>
      <c r="M72" s="1649"/>
      <c r="N72" s="1649"/>
      <c r="O72" s="1400"/>
    </row>
    <row r="73" spans="2:15">
      <c r="L73" s="1648"/>
      <c r="M73" s="1400"/>
      <c r="N73" s="1400"/>
      <c r="O73" s="1400"/>
    </row>
    <row r="74" spans="2:15">
      <c r="L74" s="1648"/>
      <c r="M74" s="1400"/>
      <c r="N74" s="1400"/>
      <c r="O74" s="1400"/>
    </row>
    <row r="75" spans="2:15">
      <c r="L75" s="1648"/>
      <c r="M75" s="1400"/>
      <c r="N75" s="1400"/>
      <c r="O75" s="1400"/>
    </row>
    <row r="76" spans="2:15">
      <c r="L76" s="1648"/>
      <c r="M76" s="1400"/>
      <c r="N76" s="1400"/>
      <c r="O76" s="1400"/>
    </row>
    <row r="77" spans="2:15">
      <c r="L77" s="1648"/>
      <c r="M77" s="1400"/>
      <c r="N77" s="1400"/>
      <c r="O77" s="1400"/>
    </row>
    <row r="78" spans="2:15">
      <c r="L78" s="1648"/>
      <c r="M78" s="1400"/>
      <c r="N78" s="1400"/>
      <c r="O78" s="1400"/>
    </row>
    <row r="79" spans="2:15">
      <c r="L79" s="1648"/>
      <c r="M79" s="1400"/>
      <c r="N79" s="1400"/>
      <c r="O79" s="1400"/>
    </row>
    <row r="80" spans="2:15">
      <c r="L80" s="1648"/>
      <c r="M80" s="1400"/>
      <c r="N80" s="1400"/>
      <c r="O80" s="1400"/>
    </row>
  </sheetData>
  <pageMargins left="0.17" right="0.19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H24" sqref="H24:H25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30.12.2019 - 05.01.2020r.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6384" width="8.7109375" style="1222"/>
  </cols>
  <sheetData>
    <row r="5" spans="2:153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417</v>
      </c>
      <c r="AH5" s="1326"/>
      <c r="AI5" s="1326"/>
      <c r="AJ5" s="1223"/>
      <c r="AV5" s="1326" t="s">
        <v>416</v>
      </c>
      <c r="AW5" s="1326"/>
      <c r="AX5" s="1326"/>
      <c r="AY5" s="1223"/>
      <c r="BK5" s="1326" t="s">
        <v>415</v>
      </c>
      <c r="BL5" s="1326"/>
      <c r="BM5" s="1326"/>
      <c r="BN5" s="1223"/>
      <c r="BZ5" s="1326" t="s">
        <v>414</v>
      </c>
      <c r="CA5" s="1326"/>
      <c r="CB5" s="1326"/>
      <c r="CC5" s="1223"/>
      <c r="CO5" s="1326" t="s">
        <v>413</v>
      </c>
      <c r="CP5" s="1326"/>
      <c r="CQ5" s="1326"/>
      <c r="CR5" s="1325"/>
      <c r="DE5" s="1326" t="s">
        <v>412</v>
      </c>
      <c r="DF5" s="1326"/>
      <c r="DG5" s="1326"/>
      <c r="DH5" s="1325"/>
      <c r="DU5" s="1326" t="s">
        <v>411</v>
      </c>
      <c r="DV5" s="1326"/>
      <c r="DW5" s="1326"/>
      <c r="DX5" s="1325"/>
      <c r="EJ5" s="1326" t="s">
        <v>481</v>
      </c>
      <c r="EK5" s="1326"/>
      <c r="EL5" s="1325"/>
      <c r="EM5" s="1325"/>
    </row>
    <row r="6" spans="2:153" ht="13.5" thickBot="1"/>
    <row r="7" spans="2:153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88"/>
      <c r="CA7" s="1789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88"/>
      <c r="CP7" s="1789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88"/>
      <c r="DF7" s="1789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39"/>
      <c r="DV7" s="1740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39"/>
      <c r="EK7" s="1740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</row>
    <row r="8" spans="2:153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90"/>
      <c r="CA8" s="1791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90"/>
      <c r="CP8" s="1791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90"/>
      <c r="DF8" s="1791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41"/>
      <c r="DV8" s="1742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41"/>
      <c r="EK8" s="1742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</row>
    <row r="9" spans="2:153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</row>
    <row r="10" spans="2:153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</row>
    <row r="11" spans="2:153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</row>
    <row r="12" spans="2:153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</row>
    <row r="13" spans="2:153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</row>
    <row r="14" spans="2:153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</row>
    <row r="15" spans="2:153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</row>
    <row r="16" spans="2:153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</row>
    <row r="17" spans="2:153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</row>
    <row r="18" spans="2:153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</row>
    <row r="19" spans="2:153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</row>
    <row r="20" spans="2:153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</row>
    <row r="21" spans="2:153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</row>
    <row r="22" spans="2:153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</row>
    <row r="23" spans="2:153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</row>
    <row r="24" spans="2:153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469</v>
      </c>
      <c r="EV24" s="1157" t="s">
        <v>469</v>
      </c>
      <c r="EW24" s="1275" t="s">
        <v>469</v>
      </c>
    </row>
    <row r="25" spans="2:153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</row>
    <row r="26" spans="2:153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</row>
    <row r="27" spans="2:153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</row>
    <row r="28" spans="2:153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469</v>
      </c>
      <c r="EV28" s="1159" t="s">
        <v>469</v>
      </c>
      <c r="EW28" s="1297" t="s">
        <v>469</v>
      </c>
    </row>
    <row r="29" spans="2:153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</row>
    <row r="30" spans="2:153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</row>
    <row r="31" spans="2:153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</row>
    <row r="32" spans="2:153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</row>
    <row r="33" spans="2:153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</row>
    <row r="34" spans="2:153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</row>
    <row r="35" spans="2:153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</row>
    <row r="36" spans="2:153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</row>
    <row r="37" spans="2:153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</row>
    <row r="38" spans="2:153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</row>
    <row r="39" spans="2:153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</row>
    <row r="40" spans="2:153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</row>
    <row r="41" spans="2:153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</row>
    <row r="42" spans="2:153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</row>
    <row r="43" spans="2:153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</row>
    <row r="44" spans="2:153" ht="15.95" customHeigh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</row>
    <row r="45" spans="2:153" ht="15.95" customHeigh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</row>
    <row r="46" spans="2:153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53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53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6" t="s">
        <v>408</v>
      </c>
      <c r="B1" s="127"/>
      <c r="C1" s="127"/>
      <c r="D1" s="127"/>
      <c r="E1" s="128" t="s">
        <v>409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410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2017</v>
      </c>
      <c r="C6" s="553">
        <v>2016</v>
      </c>
      <c r="D6" s="553">
        <v>2017</v>
      </c>
      <c r="E6" s="553">
        <v>2016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99">
        <v>6761.0617647058825</v>
      </c>
      <c r="E8" s="99">
        <v>6323.8970588235297</v>
      </c>
      <c r="F8" s="13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99">
        <v>6658.4558823529414</v>
      </c>
      <c r="E9" s="99">
        <v>6204.8745098039208</v>
      </c>
      <c r="F9" s="13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99">
        <v>6214.5382352941169</v>
      </c>
      <c r="E10" s="99">
        <v>5719.1725490196077</v>
      </c>
      <c r="F10" s="13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99">
        <v>5822.9852941176468</v>
      </c>
      <c r="E11" s="99">
        <v>5245.9029411764704</v>
      </c>
      <c r="F11" s="13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99">
        <v>5348.166666666667</v>
      </c>
      <c r="E12" s="99">
        <v>4638.1127450980393</v>
      </c>
      <c r="F12" s="13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99">
        <v>4597.2254901960787</v>
      </c>
      <c r="E13" s="99">
        <v>3855.5196078431372</v>
      </c>
      <c r="F13" s="13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4">
        <v>6596.5401960784311</v>
      </c>
      <c r="E14" s="134">
        <v>6106.3215686274516</v>
      </c>
      <c r="F14" s="13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99">
        <v>6817.6127450980393</v>
      </c>
      <c r="E16" s="99">
        <v>6390.2254901960778</v>
      </c>
      <c r="F16" s="13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99">
        <v>6690.5960784313729</v>
      </c>
      <c r="E17" s="99">
        <v>6246.8647058823526</v>
      </c>
      <c r="F17" s="13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99">
        <v>6264.1392156862739</v>
      </c>
      <c r="E18" s="99">
        <v>5768.4637254901954</v>
      </c>
      <c r="F18" s="13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99">
        <v>5904.2470588235292</v>
      </c>
      <c r="E19" s="99">
        <v>5364.9274509803918</v>
      </c>
      <c r="F19" s="13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99">
        <v>5327.81568627451</v>
      </c>
      <c r="E20" s="99">
        <v>4793.4558823529405</v>
      </c>
      <c r="F20" s="13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99">
        <v>5076.4264705882351</v>
      </c>
      <c r="E21" s="99">
        <v>4556.8274509803923</v>
      </c>
      <c r="F21" s="13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4">
        <v>6651.5</v>
      </c>
      <c r="E22" s="134">
        <v>6181.8431372549012</v>
      </c>
      <c r="F22" s="13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99">
        <v>6751.846078431372</v>
      </c>
      <c r="E24" s="99">
        <v>6402.6735294117643</v>
      </c>
      <c r="F24" s="13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99">
        <v>6703.9225490196077</v>
      </c>
      <c r="E25" s="99">
        <v>6289.6931372549016</v>
      </c>
      <c r="F25" s="13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99">
        <v>6164.8813725490199</v>
      </c>
      <c r="E26" s="99">
        <v>5727.7</v>
      </c>
      <c r="F26" s="13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99">
        <v>5800.75</v>
      </c>
      <c r="E27" s="99">
        <v>5271.6401960784315</v>
      </c>
      <c r="F27" s="13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99">
        <v>5576.5911764705879</v>
      </c>
      <c r="E28" s="99">
        <v>4855.9529411764706</v>
      </c>
      <c r="F28" s="13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99">
        <v>4862.3245098039215</v>
      </c>
      <c r="E29" s="99">
        <v>4368.6098039215685</v>
      </c>
      <c r="F29" s="13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4">
        <v>6618.876470588235</v>
      </c>
      <c r="E30" s="134">
        <v>6160.3980392156864</v>
      </c>
      <c r="F30" s="13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99">
        <v>6779.8676470588234</v>
      </c>
      <c r="E32" s="99">
        <v>6282.2823529411762</v>
      </c>
      <c r="F32" s="13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99">
        <v>6645.8745098039217</v>
      </c>
      <c r="E33" s="99">
        <v>6156.7156862745096</v>
      </c>
      <c r="F33" s="13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99">
        <v>6237.3215686274507</v>
      </c>
      <c r="E34" s="99">
        <v>5691.8558823529411</v>
      </c>
      <c r="F34" s="13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99">
        <v>5688.4980392156858</v>
      </c>
      <c r="E35" s="99">
        <v>5116.8980392156864</v>
      </c>
      <c r="F35" s="13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99">
        <v>4961.8627450980393</v>
      </c>
      <c r="E36" s="99">
        <v>4305.3999999999996</v>
      </c>
      <c r="F36" s="13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99">
        <v>4928.9411764705883</v>
      </c>
      <c r="E37" s="99">
        <v>3923.4843137254902</v>
      </c>
      <c r="F37" s="13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4">
        <v>6595.8892156862739</v>
      </c>
      <c r="E38" s="134">
        <v>6078.3068627450975</v>
      </c>
      <c r="F38" s="13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99">
        <v>6728.3411764705888</v>
      </c>
      <c r="E40" s="99">
        <v>6254.123529411765</v>
      </c>
      <c r="F40" s="13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99">
        <v>6591.3843137254908</v>
      </c>
      <c r="E41" s="99">
        <v>6095.3401960784313</v>
      </c>
      <c r="F41" s="13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99">
        <v>6230.3852941176474</v>
      </c>
      <c r="E42" s="99">
        <v>5699.5421568627453</v>
      </c>
      <c r="F42" s="13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99">
        <v>5877.6078431372543</v>
      </c>
      <c r="E43" s="99">
        <v>5247.75</v>
      </c>
      <c r="F43" s="13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99">
        <v>5341.7882352941169</v>
      </c>
      <c r="E44" s="99">
        <v>4595.1705882352935</v>
      </c>
      <c r="F44" s="13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99">
        <v>4470.2715686274505</v>
      </c>
      <c r="E45" s="99">
        <v>3758.1686274509802</v>
      </c>
      <c r="F45" s="13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6">
        <v>6539.886274509804</v>
      </c>
      <c r="E46" s="136">
        <v>6015.4862745098044</v>
      </c>
      <c r="F46" s="135">
        <v>8.7174997343457949</v>
      </c>
      <c r="G46" s="73">
        <v>57.67</v>
      </c>
      <c r="H46" s="73">
        <v>93.7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0" zoomScale="75" workbookViewId="0">
      <selection activeCell="U87" sqref="U87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547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792" t="s">
        <v>313</v>
      </c>
      <c r="R3" s="1793"/>
      <c r="S3" s="1793"/>
      <c r="T3" s="1793"/>
      <c r="U3" s="840"/>
      <c r="V3" s="1038">
        <v>2003</v>
      </c>
      <c r="W3" s="1792" t="s">
        <v>314</v>
      </c>
      <c r="X3" s="1792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792" t="s">
        <v>313</v>
      </c>
      <c r="R7" s="1793"/>
      <c r="S7" s="1793"/>
      <c r="T7" s="1793"/>
      <c r="U7" s="840"/>
      <c r="V7" s="1038">
        <v>2004</v>
      </c>
      <c r="W7" s="1792" t="s">
        <v>314</v>
      </c>
      <c r="X7" s="1792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792" t="s">
        <v>313</v>
      </c>
      <c r="R11" s="1793"/>
      <c r="S11" s="1793"/>
      <c r="T11" s="1793"/>
      <c r="U11" s="840"/>
      <c r="V11" s="1038">
        <v>2005</v>
      </c>
      <c r="W11" s="1792" t="s">
        <v>314</v>
      </c>
      <c r="X11" s="1792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792" t="s">
        <v>313</v>
      </c>
      <c r="R15" s="1793"/>
      <c r="S15" s="1793"/>
      <c r="T15" s="1793"/>
      <c r="U15" s="840"/>
      <c r="V15" s="1038">
        <v>2006</v>
      </c>
      <c r="W15" s="1792" t="s">
        <v>314</v>
      </c>
      <c r="X15" s="1792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792" t="s">
        <v>313</v>
      </c>
      <c r="R19" s="1793"/>
      <c r="S19" s="1793"/>
      <c r="T19" s="1793"/>
      <c r="U19" s="840"/>
      <c r="V19" s="1038">
        <v>2007</v>
      </c>
      <c r="W19" s="1792" t="s">
        <v>314</v>
      </c>
      <c r="X19" s="1792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92" t="s">
        <v>313</v>
      </c>
      <c r="R71" s="1593"/>
      <c r="S71" s="1593"/>
      <c r="T71" s="1593"/>
      <c r="U71" s="840"/>
      <c r="V71" s="1038">
        <v>2020</v>
      </c>
      <c r="W71" s="1592" t="s">
        <v>314</v>
      </c>
      <c r="X71" s="1592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94" t="s">
        <v>323</v>
      </c>
      <c r="E78" s="840"/>
      <c r="F78" s="840"/>
      <c r="G78" s="840"/>
      <c r="H78" s="1595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96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97">
        <f>(C61-N57)/N57*100</f>
        <v>0.73554373656217209</v>
      </c>
      <c r="D81" s="1597">
        <f t="shared" ref="D81:N81" si="0">(D61-C61)/C61*100</f>
        <v>0.72455627948776713</v>
      </c>
      <c r="E81" s="1597">
        <f t="shared" si="0"/>
        <v>2.1245748062231491</v>
      </c>
      <c r="F81" s="1597">
        <f t="shared" si="0"/>
        <v>6.7543955443922705</v>
      </c>
      <c r="G81" s="1597">
        <f t="shared" si="0"/>
        <v>3.9537619559101933</v>
      </c>
      <c r="H81" s="1597">
        <f t="shared" si="0"/>
        <v>2.9472544774650564</v>
      </c>
      <c r="I81" s="1597">
        <f t="shared" si="0"/>
        <v>-2.3228026573627041</v>
      </c>
      <c r="J81" s="1597">
        <f t="shared" si="0"/>
        <v>-3.9438273719234731</v>
      </c>
      <c r="K81" s="1597">
        <f t="shared" si="0"/>
        <v>-9.6785696092913112E-2</v>
      </c>
      <c r="L81" s="1597">
        <f t="shared" si="0"/>
        <v>-0.49459514582908365</v>
      </c>
      <c r="M81" s="1597">
        <f t="shared" si="0"/>
        <v>-2.5570074301819159</v>
      </c>
      <c r="N81" s="1597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94" t="s">
        <v>324</v>
      </c>
      <c r="E86" s="840"/>
      <c r="F86" s="840"/>
      <c r="G86" s="840"/>
      <c r="H86" s="1595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96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97">
        <f t="shared" ref="C89:N89" si="1">(C61-C57)/C57*100</f>
        <v>34.797092671108402</v>
      </c>
      <c r="D89" s="1597">
        <f t="shared" si="1"/>
        <v>36.144852717886437</v>
      </c>
      <c r="E89" s="1597">
        <f t="shared" si="1"/>
        <v>30.553179355574557</v>
      </c>
      <c r="F89" s="1597">
        <f t="shared" si="1"/>
        <v>32.298010556232235</v>
      </c>
      <c r="G89" s="1597">
        <f t="shared" si="1"/>
        <v>36.338632857047038</v>
      </c>
      <c r="H89" s="1597">
        <f t="shared" si="1"/>
        <v>36.102257204189165</v>
      </c>
      <c r="I89" s="1597">
        <f t="shared" si="1"/>
        <v>29.684624658925056</v>
      </c>
      <c r="J89" s="1597">
        <f t="shared" si="1"/>
        <v>20.287990196078439</v>
      </c>
      <c r="K89" s="1597">
        <f t="shared" si="1"/>
        <v>16.171069778462275</v>
      </c>
      <c r="L89" s="1597">
        <f t="shared" si="1"/>
        <v>14.969954047366556</v>
      </c>
      <c r="M89" s="1597">
        <f t="shared" si="1"/>
        <v>10.327222093293097</v>
      </c>
      <c r="N89" s="1597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94" t="s">
        <v>323</v>
      </c>
      <c r="E93" s="840"/>
      <c r="F93" s="840"/>
      <c r="G93" s="840"/>
      <c r="H93" s="1595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96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97">
        <f>(C65-N61)/N61*100</f>
        <v>-0.68060021436226248</v>
      </c>
      <c r="D96" s="1597">
        <f>(D65-C65)/C65*100</f>
        <v>-2.8219932013165803</v>
      </c>
      <c r="E96" s="1597">
        <f>(E65-D65)/D65*100</f>
        <v>2.2543031649083853</v>
      </c>
      <c r="F96" s="1597">
        <f>(F65-E65)/E65*100</f>
        <v>3.6544309296264066</v>
      </c>
      <c r="G96" s="1597">
        <f t="shared" ref="G96:N96" si="2">(G65-F65)/F65*100</f>
        <v>-3.8661008958038638</v>
      </c>
      <c r="H96" s="1597">
        <f t="shared" si="2"/>
        <v>-1.8963544221023323</v>
      </c>
      <c r="I96" s="1597">
        <f t="shared" si="2"/>
        <v>2.6106759984446972</v>
      </c>
      <c r="J96" s="1597">
        <f t="shared" si="2"/>
        <v>-2.1166026092134449</v>
      </c>
      <c r="K96" s="1597">
        <f t="shared" si="2"/>
        <v>-1.8637318880654821</v>
      </c>
      <c r="L96" s="1597">
        <f t="shared" si="2"/>
        <v>1.4257537334460419</v>
      </c>
      <c r="M96" s="1597">
        <f t="shared" si="2"/>
        <v>-6.606289587731963</v>
      </c>
      <c r="N96" s="1597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94" t="s">
        <v>324</v>
      </c>
      <c r="E101" s="840"/>
      <c r="F101" s="840"/>
      <c r="G101" s="840"/>
      <c r="H101" s="1595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96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97">
        <f>(C65-C61)/C61*100</f>
        <v>4.0945854864075608</v>
      </c>
      <c r="D104" s="1597">
        <f t="shared" ref="D104:N104" si="3">(D65-D61)/D61*100</f>
        <v>0.42937601070650855</v>
      </c>
      <c r="E104" s="1597">
        <f t="shared" si="3"/>
        <v>0.55695096647374154</v>
      </c>
      <c r="F104" s="1597">
        <f t="shared" si="3"/>
        <v>-2.3630504833512376</v>
      </c>
      <c r="G104" s="1597">
        <f t="shared" si="3"/>
        <v>-9.707734697894125</v>
      </c>
      <c r="H104" s="1597">
        <f t="shared" si="3"/>
        <v>-13.955933661520808</v>
      </c>
      <c r="I104" s="1597">
        <f t="shared" si="3"/>
        <v>-9.6100210402701052</v>
      </c>
      <c r="J104" s="1597">
        <f t="shared" si="3"/>
        <v>-7.8905812235749622</v>
      </c>
      <c r="K104" s="1597">
        <f t="shared" si="3"/>
        <v>-9.5196818274525885</v>
      </c>
      <c r="L104" s="1597">
        <f t="shared" si="3"/>
        <v>-7.7735075582885047</v>
      </c>
      <c r="M104" s="1597">
        <f t="shared" si="3"/>
        <v>-11.606015986537649</v>
      </c>
      <c r="N104" s="1597">
        <f t="shared" si="3"/>
        <v>-10.728831725616281</v>
      </c>
      <c r="O104" s="840"/>
    </row>
    <row r="106" spans="2:15" ht="15.75">
      <c r="D106" s="1594"/>
      <c r="E106" s="840"/>
      <c r="F106" s="840"/>
    </row>
    <row r="107" spans="2:15" ht="15.75">
      <c r="D107" s="1594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94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98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-100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98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6" sqref="V15:V16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797" t="s">
        <v>590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  <c r="L1" s="1797"/>
      <c r="M1" s="1797"/>
      <c r="N1" s="1797"/>
      <c r="O1" s="1797"/>
      <c r="P1" s="1797"/>
      <c r="Q1" s="1797"/>
      <c r="R1" s="1797"/>
      <c r="S1" s="1797"/>
    </row>
    <row r="2" spans="1:19" s="720" customFormat="1" ht="30.75" customHeight="1">
      <c r="A2" s="1797" t="s">
        <v>421</v>
      </c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  <c r="S2" s="1797"/>
    </row>
    <row r="3" spans="1:19" s="720" customFormat="1" ht="25.5" customHeight="1" thickBot="1">
      <c r="A3" s="1075"/>
      <c r="B3" s="1075"/>
      <c r="C3" s="1654"/>
      <c r="D3" s="1332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794" t="s">
        <v>490</v>
      </c>
      <c r="C4" s="1795"/>
      <c r="D4" s="1795"/>
      <c r="E4" s="1795"/>
      <c r="F4" s="1795"/>
      <c r="G4" s="1795"/>
      <c r="H4" s="1795"/>
      <c r="I4" s="1795"/>
      <c r="J4" s="1795"/>
      <c r="K4" s="1795"/>
      <c r="L4" s="1795"/>
      <c r="M4" s="1795"/>
      <c r="N4" s="1795"/>
      <c r="O4" s="1795"/>
      <c r="P4" s="1795"/>
      <c r="Q4" s="1795"/>
      <c r="R4" s="1795"/>
      <c r="S4" s="1796"/>
    </row>
    <row r="5" spans="1:19" s="724" customFormat="1" ht="41.25" customHeight="1" thickBot="1">
      <c r="A5" s="723"/>
      <c r="B5" s="1380" t="s">
        <v>265</v>
      </c>
      <c r="C5" s="1655">
        <v>2020</v>
      </c>
      <c r="D5" s="1369">
        <v>2019</v>
      </c>
      <c r="E5" s="1369">
        <v>2018</v>
      </c>
      <c r="F5" s="1369">
        <v>2017</v>
      </c>
      <c r="G5" s="1370">
        <v>2016</v>
      </c>
      <c r="H5" s="1370">
        <v>2015</v>
      </c>
      <c r="I5" s="1370">
        <v>2014</v>
      </c>
      <c r="J5" s="1370">
        <v>2013</v>
      </c>
      <c r="K5" s="1370">
        <v>2012</v>
      </c>
      <c r="L5" s="1370">
        <v>2011</v>
      </c>
      <c r="M5" s="1370">
        <v>2010</v>
      </c>
      <c r="N5" s="1371">
        <v>2009</v>
      </c>
      <c r="O5" s="1371">
        <v>2008</v>
      </c>
      <c r="P5" s="1372">
        <v>2007</v>
      </c>
      <c r="Q5" s="1370">
        <v>2006</v>
      </c>
      <c r="R5" s="1371">
        <v>2005</v>
      </c>
      <c r="S5" s="1373">
        <v>2004</v>
      </c>
    </row>
    <row r="6" spans="1:19" s="726" customFormat="1" ht="41.25" customHeight="1">
      <c r="A6" s="725"/>
      <c r="B6" s="1377" t="s">
        <v>239</v>
      </c>
      <c r="C6" s="1656"/>
      <c r="D6" s="1374">
        <v>4.0855298823529411</v>
      </c>
      <c r="E6" s="1374">
        <v>4.2289497058823526</v>
      </c>
      <c r="F6" s="1374">
        <v>4.9394073529411768</v>
      </c>
      <c r="G6" s="1374">
        <v>4.0279796470588236</v>
      </c>
      <c r="H6" s="1374">
        <v>4.0381395294117644</v>
      </c>
      <c r="I6" s="1374">
        <v>5.0113485882352942</v>
      </c>
      <c r="J6" s="1374">
        <v>5.1095612941176478</v>
      </c>
      <c r="K6" s="1374">
        <v>5.0677250000000003</v>
      </c>
      <c r="L6" s="1374">
        <v>3.7429225294117656</v>
      </c>
      <c r="M6" s="1374">
        <v>3.7128818235294121</v>
      </c>
      <c r="N6" s="1374">
        <v>4.3656286470588235</v>
      </c>
      <c r="O6" s="1374">
        <v>3.5207081764705883</v>
      </c>
      <c r="P6" s="1374">
        <v>3.1934752352941178</v>
      </c>
      <c r="Q6" s="1374">
        <v>3.4406862941176475</v>
      </c>
      <c r="R6" s="1374">
        <v>3.8886532941176473</v>
      </c>
      <c r="S6" s="1374">
        <v>3.1006559999999999</v>
      </c>
    </row>
    <row r="7" spans="1:19" s="726" customFormat="1" ht="41.25" customHeight="1">
      <c r="A7" s="725"/>
      <c r="B7" s="1378" t="s">
        <v>240</v>
      </c>
      <c r="C7" s="1656"/>
      <c r="D7" s="1375">
        <v>4.1935667647058823</v>
      </c>
      <c r="E7" s="1375">
        <v>4.5414704705882354</v>
      </c>
      <c r="F7" s="1375">
        <v>4.8579768823529399</v>
      </c>
      <c r="G7" s="1375">
        <v>4.1675323529411772</v>
      </c>
      <c r="H7" s="1375">
        <v>4.4162942352941181</v>
      </c>
      <c r="I7" s="1375">
        <v>4.6216154705882353</v>
      </c>
      <c r="J7" s="1375">
        <v>5.2091351764705891</v>
      </c>
      <c r="K7" s="1375">
        <v>5.2290817647058825</v>
      </c>
      <c r="L7" s="1375">
        <v>3.9855292941176472</v>
      </c>
      <c r="M7" s="1375">
        <v>3.649275117647059</v>
      </c>
      <c r="N7" s="1375">
        <v>4.4462944117647067</v>
      </c>
      <c r="O7" s="1375">
        <v>3.3032082352941181</v>
      </c>
      <c r="P7" s="1375">
        <v>3.2809239411764706</v>
      </c>
      <c r="Q7" s="1375">
        <v>3.2899512941176465</v>
      </c>
      <c r="R7" s="1375">
        <v>3.9688449411764704</v>
      </c>
      <c r="S7" s="1375">
        <v>3.2866508235294112</v>
      </c>
    </row>
    <row r="8" spans="1:19" s="726" customFormat="1" ht="41.25" customHeight="1">
      <c r="A8" s="725"/>
      <c r="B8" s="1378" t="s">
        <v>241</v>
      </c>
      <c r="C8" s="1656"/>
      <c r="D8" s="1375">
        <v>4.4796501176470596</v>
      </c>
      <c r="E8" s="1375">
        <v>4.6490431764705882</v>
      </c>
      <c r="F8" s="1375">
        <v>4.9839025294117647</v>
      </c>
      <c r="G8" s="1375">
        <v>4.2270257058823528</v>
      </c>
      <c r="H8" s="1375">
        <v>4.3829683529411758</v>
      </c>
      <c r="I8" s="1375">
        <v>4.7632558235294109</v>
      </c>
      <c r="J8" s="1375">
        <v>5.3116860588235291</v>
      </c>
      <c r="K8" s="1375">
        <v>5.1335547058823527</v>
      </c>
      <c r="L8" s="1375">
        <v>4.2542851764705887</v>
      </c>
      <c r="M8" s="1375">
        <v>3.7148455882352942</v>
      </c>
      <c r="N8" s="1375">
        <v>4.7986043529411759</v>
      </c>
      <c r="O8" s="1375">
        <v>3.6690160000000001</v>
      </c>
      <c r="P8" s="1375">
        <v>3.3677585882352945</v>
      </c>
      <c r="Q8" s="1375">
        <v>3.4350626470588237</v>
      </c>
      <c r="R8" s="1375">
        <v>3.9369115882352941</v>
      </c>
      <c r="S8" s="1375">
        <v>3.8695631764705882</v>
      </c>
    </row>
    <row r="9" spans="1:19" s="726" customFormat="1" ht="41.25" customHeight="1">
      <c r="A9" s="725"/>
      <c r="B9" s="1378" t="s">
        <v>242</v>
      </c>
      <c r="C9" s="1656"/>
      <c r="D9" s="1375">
        <v>5.7211248823529415</v>
      </c>
      <c r="E9" s="1375">
        <v>4.5444696470588237</v>
      </c>
      <c r="F9" s="1375">
        <v>5.4571384705882346</v>
      </c>
      <c r="G9" s="1375">
        <v>4.116151764705883</v>
      </c>
      <c r="H9" s="1375">
        <v>4.434768</v>
      </c>
      <c r="I9" s="1375">
        <v>5.0712349999999997</v>
      </c>
      <c r="J9" s="1375">
        <v>5.341960764705882</v>
      </c>
      <c r="K9" s="1375">
        <v>5.238995411764706</v>
      </c>
      <c r="L9" s="1375">
        <v>4.5199999999999996</v>
      </c>
      <c r="M9" s="1375">
        <v>3.5780917058823531</v>
      </c>
      <c r="N9" s="1375">
        <v>4.887862352941176</v>
      </c>
      <c r="O9" s="1375">
        <v>3.686172941176471</v>
      </c>
      <c r="P9" s="1375">
        <v>3.3316239411764705</v>
      </c>
      <c r="Q9" s="1375">
        <v>3.4256636470588235</v>
      </c>
      <c r="R9" s="1375">
        <v>3.6686642352941186</v>
      </c>
      <c r="S9" s="1375">
        <v>4.0601775882352937</v>
      </c>
    </row>
    <row r="10" spans="1:19" s="726" customFormat="1" ht="41.25" customHeight="1">
      <c r="A10" s="725"/>
      <c r="B10" s="1378" t="s">
        <v>243</v>
      </c>
      <c r="C10" s="1656"/>
      <c r="D10" s="1375">
        <v>5.8274656470588235</v>
      </c>
      <c r="E10" s="1375">
        <v>4.488636176470588</v>
      </c>
      <c r="F10" s="1375">
        <v>5.6152957058823523</v>
      </c>
      <c r="G10" s="1375">
        <v>4.525163882352941</v>
      </c>
      <c r="H10" s="1375">
        <v>4.2417034705882353</v>
      </c>
      <c r="I10" s="1375">
        <v>5.1252545882352942</v>
      </c>
      <c r="J10" s="1375">
        <v>5.1541023529411758</v>
      </c>
      <c r="K10" s="1375">
        <v>5.3398593529411764</v>
      </c>
      <c r="L10" s="1375">
        <v>4.4800000000000004</v>
      </c>
      <c r="M10" s="1375">
        <v>3.7969757647058828</v>
      </c>
      <c r="N10" s="1375">
        <v>4.8411067058823525</v>
      </c>
      <c r="O10" s="1375">
        <v>4.089438294117647</v>
      </c>
      <c r="P10" s="1375">
        <v>3.2492872941176474</v>
      </c>
      <c r="Q10" s="1375">
        <v>3.4094021764705884</v>
      </c>
      <c r="R10" s="1375">
        <v>3.5438795294117642</v>
      </c>
      <c r="S10" s="1375">
        <v>4.1184795294117649</v>
      </c>
    </row>
    <row r="11" spans="1:19" s="726" customFormat="1" ht="41.25" customHeight="1">
      <c r="A11" s="725"/>
      <c r="B11" s="1378" t="s">
        <v>244</v>
      </c>
      <c r="C11" s="1656"/>
      <c r="D11" s="1375">
        <v>5.7864995882352943</v>
      </c>
      <c r="E11" s="1375">
        <v>4.6825380588235292</v>
      </c>
      <c r="F11" s="1375">
        <v>5.7234862941176479</v>
      </c>
      <c r="G11" s="1375">
        <v>4.9942168823529416</v>
      </c>
      <c r="H11" s="1375">
        <v>4.4894498235294122</v>
      </c>
      <c r="I11" s="1375">
        <v>5.32</v>
      </c>
      <c r="J11" s="1375">
        <v>5.5923361764705888</v>
      </c>
      <c r="K11" s="1375">
        <v>5.6339721176470592</v>
      </c>
      <c r="L11" s="1375">
        <v>4.6209509411764715</v>
      </c>
      <c r="M11" s="1375">
        <v>4.3809090000000008</v>
      </c>
      <c r="N11" s="1375">
        <v>5.101807941176471</v>
      </c>
      <c r="O11" s="1375">
        <v>4.3627732352941173</v>
      </c>
      <c r="P11" s="1375">
        <v>3.6371499411764709</v>
      </c>
      <c r="Q11" s="1375">
        <v>3.6935164117647061</v>
      </c>
      <c r="R11" s="1375">
        <v>3.6912100588235295</v>
      </c>
      <c r="S11" s="1375">
        <v>4.5708275294117655</v>
      </c>
    </row>
    <row r="12" spans="1:19" s="726" customFormat="1" ht="41.25" customHeight="1">
      <c r="A12" s="725"/>
      <c r="B12" s="1378" t="s">
        <v>245</v>
      </c>
      <c r="C12" s="1656"/>
      <c r="D12" s="1375">
        <v>5.5950814705882355</v>
      </c>
      <c r="E12" s="1375">
        <v>4.6864954117647057</v>
      </c>
      <c r="F12" s="1375">
        <v>5.5250672941176475</v>
      </c>
      <c r="G12" s="1375">
        <v>5.3765315882352942</v>
      </c>
      <c r="H12" s="1375">
        <v>4.3757013529411761</v>
      </c>
      <c r="I12" s="1375">
        <v>5.3053313529411774</v>
      </c>
      <c r="J12" s="1375">
        <v>5.808960529411765</v>
      </c>
      <c r="K12" s="1375">
        <v>5.5102801764705882</v>
      </c>
      <c r="L12" s="1375">
        <v>4.7236647058823529</v>
      </c>
      <c r="M12" s="1375">
        <v>4.3488295882352936</v>
      </c>
      <c r="N12" s="1375">
        <v>5.1447347058823523</v>
      </c>
      <c r="O12" s="1375">
        <v>4.5128559411764702</v>
      </c>
      <c r="P12" s="1375">
        <v>3.9980008823529412</v>
      </c>
      <c r="Q12" s="1375">
        <v>4.0358316470588242</v>
      </c>
      <c r="R12" s="1375">
        <v>4.0336667647058828</v>
      </c>
      <c r="S12" s="1375">
        <v>4.6888384705882356</v>
      </c>
    </row>
    <row r="13" spans="1:19" s="726" customFormat="1" ht="41.25" customHeight="1">
      <c r="A13" s="725"/>
      <c r="B13" s="1378" t="s">
        <v>246</v>
      </c>
      <c r="C13" s="1656"/>
      <c r="D13" s="1375">
        <v>5.8536078823529412</v>
      </c>
      <c r="E13" s="1375">
        <v>4.8426368823529407</v>
      </c>
      <c r="F13" s="1375">
        <v>5.5090574117647062</v>
      </c>
      <c r="G13" s="1375">
        <v>5.3140191764705875</v>
      </c>
      <c r="H13" s="1375">
        <v>4.369205941176471</v>
      </c>
      <c r="I13" s="1375">
        <v>5.1267251176470587</v>
      </c>
      <c r="J13" s="1375">
        <v>6.0210172941176472</v>
      </c>
      <c r="K13" s="1375">
        <v>5.7057848823529413</v>
      </c>
      <c r="L13" s="1375">
        <v>4.7685659411764707</v>
      </c>
      <c r="M13" s="1375">
        <v>4.5154062352941171</v>
      </c>
      <c r="N13" s="1375">
        <v>4.9377349411764699</v>
      </c>
      <c r="O13" s="1375">
        <v>4.5101259411764705</v>
      </c>
      <c r="P13" s="1375">
        <v>4.1425379411764709</v>
      </c>
      <c r="Q13" s="1375">
        <v>4.3525024705882354</v>
      </c>
      <c r="R13" s="1375">
        <v>4.2294070000000001</v>
      </c>
      <c r="S13" s="1375">
        <v>4.7416995294117648</v>
      </c>
    </row>
    <row r="14" spans="1:19" s="726" customFormat="1" ht="41.25" customHeight="1">
      <c r="A14" s="725"/>
      <c r="B14" s="1378" t="s">
        <v>247</v>
      </c>
      <c r="C14" s="1656"/>
      <c r="D14" s="1375">
        <v>5.9130400588235297</v>
      </c>
      <c r="E14" s="1375">
        <v>4.7104314705882349</v>
      </c>
      <c r="F14" s="1375">
        <v>5.3303945882352934</v>
      </c>
      <c r="G14" s="1375">
        <v>5.4117569999999997</v>
      </c>
      <c r="H14" s="1375">
        <v>4.6075043529411772</v>
      </c>
      <c r="I14" s="1375">
        <v>4.9195464117647054</v>
      </c>
      <c r="J14" s="1375">
        <v>5.9991482352941174</v>
      </c>
      <c r="K14" s="1375">
        <v>5.9576224117647065</v>
      </c>
      <c r="L14" s="1375">
        <v>5.0050512352941174</v>
      </c>
      <c r="M14" s="1375">
        <v>4.2433514117647055</v>
      </c>
      <c r="N14" s="1375">
        <v>4.648552235294118</v>
      </c>
      <c r="O14" s="1375">
        <v>4.6245779411764705</v>
      </c>
      <c r="P14" s="1375">
        <v>4.1212362941176472</v>
      </c>
      <c r="Q14" s="1375">
        <v>4.1748291764705883</v>
      </c>
      <c r="R14" s="1375">
        <v>4.1711777058823527</v>
      </c>
      <c r="S14" s="1375">
        <v>4.9952867058823527</v>
      </c>
    </row>
    <row r="15" spans="1:19" s="726" customFormat="1" ht="41.25" customHeight="1">
      <c r="A15" s="725"/>
      <c r="B15" s="1378" t="s">
        <v>248</v>
      </c>
      <c r="C15" s="1656"/>
      <c r="D15" s="1375">
        <v>5.8497545294117641</v>
      </c>
      <c r="E15" s="1375">
        <v>4.3952296470588239</v>
      </c>
      <c r="F15" s="1375">
        <v>4.8488730588235294</v>
      </c>
      <c r="G15" s="1375">
        <v>5.0430089411764705</v>
      </c>
      <c r="H15" s="1375">
        <v>4.3864248235294117</v>
      </c>
      <c r="I15" s="1375">
        <v>4.5843069999999999</v>
      </c>
      <c r="J15" s="1375">
        <v>5.7128668235294118</v>
      </c>
      <c r="K15" s="1375">
        <v>5.9389980000000007</v>
      </c>
      <c r="L15" s="1375">
        <v>5.0848674117647059</v>
      </c>
      <c r="M15" s="1375">
        <v>3.85</v>
      </c>
      <c r="N15" s="1375">
        <v>4.1778925882352942</v>
      </c>
      <c r="O15" s="1375">
        <v>4.2942770000000001</v>
      </c>
      <c r="P15" s="1375">
        <v>3.5944227647058824</v>
      </c>
      <c r="Q15" s="1375">
        <v>3.7915379411764709</v>
      </c>
      <c r="R15" s="1375">
        <v>3.9639661176470593</v>
      </c>
      <c r="S15" s="1375">
        <v>4.7378645294117643</v>
      </c>
    </row>
    <row r="16" spans="1:19" s="726" customFormat="1" ht="41.25" customHeight="1">
      <c r="A16" s="725"/>
      <c r="B16" s="1378" t="s">
        <v>249</v>
      </c>
      <c r="C16" s="1656"/>
      <c r="D16" s="1374">
        <v>5.8920129411764703</v>
      </c>
      <c r="E16" s="1374">
        <v>4.2439073529411759</v>
      </c>
      <c r="F16" s="1374">
        <v>4.6415024117647059</v>
      </c>
      <c r="G16" s="1374">
        <v>4.964059176470589</v>
      </c>
      <c r="H16" s="1374">
        <v>3.9086411764705882</v>
      </c>
      <c r="I16" s="1374">
        <v>4.4262484117647061</v>
      </c>
      <c r="J16" s="1374">
        <v>5.3009495882352944</v>
      </c>
      <c r="K16" s="1374">
        <v>5.6770426470588236</v>
      </c>
      <c r="L16" s="1374">
        <v>5.207137764705883</v>
      </c>
      <c r="M16" s="1374">
        <v>3.8211312941176465</v>
      </c>
      <c r="N16" s="1374">
        <v>4.1016108823529409</v>
      </c>
      <c r="O16" s="1374">
        <v>4.2692741764705877</v>
      </c>
      <c r="P16" s="1374">
        <v>3.2830567058823532</v>
      </c>
      <c r="Q16" s="1375">
        <v>3.457396647058824</v>
      </c>
      <c r="R16" s="1374">
        <v>3.7161922352941179</v>
      </c>
      <c r="S16" s="1375">
        <v>4.6342583529411758</v>
      </c>
    </row>
    <row r="17" spans="1:19" s="726" customFormat="1" ht="41.25" customHeight="1" thickBot="1">
      <c r="A17" s="725"/>
      <c r="B17" s="1379" t="s">
        <v>250</v>
      </c>
      <c r="C17" s="1657"/>
      <c r="D17" s="1376">
        <v>6.3049365294117639</v>
      </c>
      <c r="E17" s="1376">
        <v>4.1740682941176468</v>
      </c>
      <c r="F17" s="1376">
        <v>4.5495847647058829</v>
      </c>
      <c r="G17" s="1376">
        <v>5.0889670000000002</v>
      </c>
      <c r="H17" s="1376">
        <v>3.8344853529411767</v>
      </c>
      <c r="I17" s="1376">
        <v>4.1064040588235295</v>
      </c>
      <c r="J17" s="1376">
        <v>5.2678317058823527</v>
      </c>
      <c r="K17" s="1376">
        <v>5.3314231176470583</v>
      </c>
      <c r="L17" s="1376">
        <v>5.584733470588235</v>
      </c>
      <c r="M17" s="1376">
        <v>3.9353852352941181</v>
      </c>
      <c r="N17" s="1376">
        <v>3.8366532941176468</v>
      </c>
      <c r="O17" s="1376">
        <v>4.4508268235294119</v>
      </c>
      <c r="P17" s="1376">
        <v>3.3737707058823529</v>
      </c>
      <c r="Q17" s="1376">
        <v>3.2683307647058815</v>
      </c>
      <c r="R17" s="1376">
        <v>3.6448948823529412</v>
      </c>
      <c r="S17" s="1376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O29" sqref="O29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479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480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J26" sqref="J2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593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686" t="s">
        <v>7</v>
      </c>
      <c r="C5" s="1687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202">
        <v>6922.75</v>
      </c>
      <c r="C7" s="1203">
        <v>5777.9088235294112</v>
      </c>
      <c r="D7" s="1204">
        <v>5.3997450000000002</v>
      </c>
      <c r="E7" s="1205">
        <v>4.506768882352941</v>
      </c>
      <c r="F7" s="1206">
        <v>19.814109419803327</v>
      </c>
    </row>
    <row r="8" spans="1:7" ht="30" customHeight="1">
      <c r="A8" s="243" t="s">
        <v>46</v>
      </c>
      <c r="B8" s="1207">
        <v>6931.6225490196075</v>
      </c>
      <c r="C8" s="1208">
        <v>5795.9156862745094</v>
      </c>
      <c r="D8" s="1209">
        <v>5.4066655882352945</v>
      </c>
      <c r="E8" s="1210">
        <v>4.5208142352941181</v>
      </c>
      <c r="F8" s="1211">
        <v>19.594951414400334</v>
      </c>
    </row>
    <row r="9" spans="1:7" ht="30" customHeight="1">
      <c r="A9" s="244" t="s">
        <v>47</v>
      </c>
      <c r="B9" s="1212">
        <v>6946.4284313725493</v>
      </c>
      <c r="C9" s="1213">
        <v>5829.3049019607843</v>
      </c>
      <c r="D9" s="1214">
        <v>5.4182141764705882</v>
      </c>
      <c r="E9" s="1215">
        <v>4.5468578235294119</v>
      </c>
      <c r="F9" s="1216">
        <v>19.163923455710837</v>
      </c>
    </row>
    <row r="10" spans="1:7" ht="30" customHeight="1">
      <c r="A10" s="244" t="s">
        <v>237</v>
      </c>
      <c r="B10" s="1212">
        <v>6876.1068627450977</v>
      </c>
      <c r="C10" s="1213">
        <v>5784.964705882353</v>
      </c>
      <c r="D10" s="1214">
        <v>5.3633633529411764</v>
      </c>
      <c r="E10" s="1215">
        <v>4.5122724705882353</v>
      </c>
      <c r="F10" s="1216">
        <v>18.861690819880607</v>
      </c>
    </row>
    <row r="11" spans="1:7" ht="30" customHeight="1" thickBot="1">
      <c r="A11" s="245" t="s">
        <v>48</v>
      </c>
      <c r="B11" s="1217">
        <v>6918.2549019607841</v>
      </c>
      <c r="C11" s="1218">
        <v>5707.823529411764</v>
      </c>
      <c r="D11" s="1219">
        <v>5.3962388235294121</v>
      </c>
      <c r="E11" s="1220">
        <v>4.4521023529411758</v>
      </c>
      <c r="F11" s="1221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zoomScaleNormal="100" workbookViewId="0">
      <selection activeCell="Q24" sqref="Q24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591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592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658"/>
      <c r="H50" s="1658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658"/>
      <c r="H51" s="1658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658"/>
      <c r="H52" s="1658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658"/>
      <c r="H53" s="1658"/>
      <c r="I53" s="31"/>
    </row>
    <row r="54" spans="1:9" ht="15.75">
      <c r="A54" s="228"/>
      <c r="B54" s="228"/>
      <c r="C54" s="228"/>
      <c r="D54" s="228"/>
      <c r="E54" s="228"/>
      <c r="F54" s="228"/>
      <c r="G54" s="1658"/>
      <c r="H54" s="1658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W1" sqref="W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424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425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585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586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12" t="s">
        <v>147</v>
      </c>
      <c r="C15" s="1613"/>
      <c r="D15" s="1613" t="str">
        <f>SKUP_SEUROP_tyg!J1</f>
        <v xml:space="preserve"> 30.12.2019 - 05.01.2020r. </v>
      </c>
      <c r="E15" s="1613"/>
      <c r="F15" s="1613"/>
      <c r="G15" s="161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28" sqref="N2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587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8" t="s">
        <v>159</v>
      </c>
      <c r="D7" s="1689"/>
      <c r="E7" s="1689"/>
      <c r="F7" s="1689"/>
      <c r="G7" s="1179" t="s">
        <v>473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594</v>
      </c>
      <c r="D9" s="30" t="s">
        <v>595</v>
      </c>
      <c r="E9" s="96" t="s">
        <v>594</v>
      </c>
      <c r="F9" s="1178" t="s">
        <v>595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8240.4549999999999</v>
      </c>
      <c r="D12" s="51">
        <v>8379.65</v>
      </c>
      <c r="E12" s="99">
        <v>8078.8774509803916</v>
      </c>
      <c r="F12" s="99">
        <v>8215.3431372549021</v>
      </c>
      <c r="G12" s="133">
        <v>-1.6611075641584043</v>
      </c>
      <c r="H12" s="32">
        <v>61.43</v>
      </c>
      <c r="I12" s="57">
        <v>94.7</v>
      </c>
      <c r="J12" s="33">
        <v>29.215021661541225</v>
      </c>
      <c r="K12" s="25"/>
      <c r="L12" s="1176"/>
    </row>
    <row r="13" spans="1:18" ht="15">
      <c r="B13" s="56" t="s">
        <v>12</v>
      </c>
      <c r="C13" s="68">
        <v>8133.1270000000004</v>
      </c>
      <c r="D13" s="51">
        <v>8263.0159999999996</v>
      </c>
      <c r="E13" s="99">
        <v>7973.653921568628</v>
      </c>
      <c r="F13" s="99">
        <v>8100.9960784313716</v>
      </c>
      <c r="G13" s="133">
        <v>-1.5719320887191701</v>
      </c>
      <c r="H13" s="32">
        <v>57.82</v>
      </c>
      <c r="I13" s="57">
        <v>96.6</v>
      </c>
      <c r="J13" s="33">
        <v>56.939549709308842</v>
      </c>
      <c r="K13" s="25"/>
      <c r="L13" s="1176"/>
    </row>
    <row r="14" spans="1:18" ht="15">
      <c r="B14" s="56" t="s">
        <v>13</v>
      </c>
      <c r="C14" s="68">
        <v>7779.5429999999997</v>
      </c>
      <c r="D14" s="51">
        <v>7914.29</v>
      </c>
      <c r="E14" s="99">
        <v>7627.0029411764699</v>
      </c>
      <c r="F14" s="99">
        <v>7759.1078431372543</v>
      </c>
      <c r="G14" s="133">
        <v>-1.7025785004087579</v>
      </c>
      <c r="H14" s="57">
        <v>53.31</v>
      </c>
      <c r="I14" s="57">
        <v>98.4</v>
      </c>
      <c r="J14" s="33">
        <v>12.356057375025253</v>
      </c>
      <c r="K14" s="25"/>
    </row>
    <row r="15" spans="1:18" ht="15">
      <c r="B15" s="56" t="s">
        <v>14</v>
      </c>
      <c r="C15" s="68">
        <v>7408.0619999999999</v>
      </c>
      <c r="D15" s="51">
        <v>7559.7269999999999</v>
      </c>
      <c r="E15" s="99">
        <v>7262.8058823529409</v>
      </c>
      <c r="F15" s="99">
        <v>7411.4970588235292</v>
      </c>
      <c r="G15" s="133">
        <v>-2.0062232406011482</v>
      </c>
      <c r="H15" s="57">
        <v>48.31</v>
      </c>
      <c r="I15" s="57">
        <v>99.6</v>
      </c>
      <c r="J15" s="33">
        <v>1.3417809602909156</v>
      </c>
      <c r="K15" s="25"/>
    </row>
    <row r="16" spans="1:18" ht="15">
      <c r="B16" s="56" t="s">
        <v>15</v>
      </c>
      <c r="C16" s="68">
        <v>6675.0510000000004</v>
      </c>
      <c r="D16" s="51">
        <v>6796.473</v>
      </c>
      <c r="E16" s="99">
        <v>6544.1676470588236</v>
      </c>
      <c r="F16" s="99">
        <v>6663.2088235294113</v>
      </c>
      <c r="G16" s="133">
        <v>-1.7865442855433924</v>
      </c>
      <c r="H16" s="57">
        <v>43.47</v>
      </c>
      <c r="I16" s="57">
        <v>104.5</v>
      </c>
      <c r="J16" s="33">
        <v>0.13917259646681182</v>
      </c>
      <c r="K16" s="25"/>
    </row>
    <row r="17" spans="2:11" ht="15">
      <c r="B17" s="56" t="s">
        <v>16</v>
      </c>
      <c r="C17" s="68">
        <v>6660.4219999999996</v>
      </c>
      <c r="D17" s="51">
        <v>6367.7960000000003</v>
      </c>
      <c r="E17" s="99">
        <v>6529.8254901960781</v>
      </c>
      <c r="F17" s="99">
        <v>6242.9372549019608</v>
      </c>
      <c r="G17" s="133">
        <v>4.5954047522879078</v>
      </c>
      <c r="H17" s="57">
        <v>38.1</v>
      </c>
      <c r="I17" s="57">
        <v>104</v>
      </c>
      <c r="J17" s="33">
        <v>8.4176973669442649E-3</v>
      </c>
      <c r="K17" s="25"/>
    </row>
    <row r="18" spans="2:11" ht="15" thickBot="1">
      <c r="B18" s="58" t="s">
        <v>124</v>
      </c>
      <c r="C18" s="69">
        <v>8106.9269999999997</v>
      </c>
      <c r="D18" s="70">
        <v>8239.6830000000009</v>
      </c>
      <c r="E18" s="134">
        <v>7947.9676470588229</v>
      </c>
      <c r="F18" s="134">
        <v>8078.1205882352951</v>
      </c>
      <c r="G18" s="135">
        <v>-1.6111784882986542</v>
      </c>
      <c r="H18" s="59">
        <v>58.17</v>
      </c>
      <c r="I18" s="59">
        <v>96.3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8289.893</v>
      </c>
      <c r="D20" s="51">
        <v>8409.1329999999998</v>
      </c>
      <c r="E20" s="99">
        <v>8127.346078431372</v>
      </c>
      <c r="F20" s="99">
        <v>8244.2480392156867</v>
      </c>
      <c r="G20" s="133">
        <v>-1.4179820916139605</v>
      </c>
      <c r="H20" s="57">
        <v>61.32</v>
      </c>
      <c r="I20" s="57">
        <v>94</v>
      </c>
      <c r="J20" s="33">
        <v>25.707915918698244</v>
      </c>
      <c r="K20" s="25"/>
    </row>
    <row r="21" spans="2:11" ht="15">
      <c r="B21" s="56" t="s">
        <v>12</v>
      </c>
      <c r="C21" s="68">
        <v>8192.59</v>
      </c>
      <c r="D21" s="51">
        <v>8276.5450000000001</v>
      </c>
      <c r="E21" s="99">
        <v>8031.9509803921565</v>
      </c>
      <c r="F21" s="99">
        <v>8114.2598039215682</v>
      </c>
      <c r="G21" s="133">
        <v>-1.0143725431324293</v>
      </c>
      <c r="H21" s="57">
        <v>57.72</v>
      </c>
      <c r="I21" s="57">
        <v>95.9</v>
      </c>
      <c r="J21" s="33">
        <v>59.424402107823269</v>
      </c>
      <c r="K21" s="25"/>
    </row>
    <row r="22" spans="2:11" ht="15">
      <c r="B22" s="56" t="s">
        <v>13</v>
      </c>
      <c r="C22" s="68">
        <v>7875.3959999999997</v>
      </c>
      <c r="D22" s="51">
        <v>7969.5680000000002</v>
      </c>
      <c r="E22" s="99">
        <v>7720.9764705882353</v>
      </c>
      <c r="F22" s="99">
        <v>7813.3019607843135</v>
      </c>
      <c r="G22" s="133">
        <v>-1.1816449774943947</v>
      </c>
      <c r="H22" s="57">
        <v>53.23</v>
      </c>
      <c r="I22" s="57">
        <v>97.1</v>
      </c>
      <c r="J22" s="33">
        <v>13.460536220974001</v>
      </c>
      <c r="K22" s="25"/>
    </row>
    <row r="23" spans="2:11" ht="15">
      <c r="B23" s="56" t="s">
        <v>14</v>
      </c>
      <c r="C23" s="68">
        <v>7519.9049999999997</v>
      </c>
      <c r="D23" s="51">
        <v>7707.3639999999996</v>
      </c>
      <c r="E23" s="99">
        <v>7372.4558823529405</v>
      </c>
      <c r="F23" s="99">
        <v>7556.2392156862743</v>
      </c>
      <c r="G23" s="133">
        <v>-2.4322063937813216</v>
      </c>
      <c r="H23" s="57">
        <v>48.44</v>
      </c>
      <c r="I23" s="57">
        <v>97.6</v>
      </c>
      <c r="J23" s="33">
        <v>1.3202849035844577</v>
      </c>
      <c r="K23" s="25"/>
    </row>
    <row r="24" spans="2:11" ht="15">
      <c r="B24" s="56" t="s">
        <v>15</v>
      </c>
      <c r="C24" s="68">
        <v>7135.9759999999997</v>
      </c>
      <c r="D24" s="51">
        <v>7104.799</v>
      </c>
      <c r="E24" s="99">
        <v>6996.0549019607843</v>
      </c>
      <c r="F24" s="99">
        <v>6965.4892156862743</v>
      </c>
      <c r="G24" s="133">
        <v>0.43881607347371376</v>
      </c>
      <c r="H24" s="57">
        <v>43.31</v>
      </c>
      <c r="I24" s="57">
        <v>100.3</v>
      </c>
      <c r="J24" s="33">
        <v>8.6860848920030112E-2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8163.7920000000004</v>
      </c>
      <c r="D26" s="70">
        <v>8254.7690000000002</v>
      </c>
      <c r="E26" s="134">
        <v>8003.7176470588238</v>
      </c>
      <c r="F26" s="134">
        <v>8092.9107843137253</v>
      </c>
      <c r="G26" s="135">
        <v>-1.1021144262183455</v>
      </c>
      <c r="H26" s="59">
        <v>57.91</v>
      </c>
      <c r="I26" s="59">
        <v>95.6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8250.9779999999992</v>
      </c>
      <c r="D28" s="51">
        <v>8429.2919999999995</v>
      </c>
      <c r="E28" s="99">
        <v>8089.1941176470582</v>
      </c>
      <c r="F28" s="99">
        <v>8264.0117647058814</v>
      </c>
      <c r="G28" s="133">
        <v>-2.1154089809678003</v>
      </c>
      <c r="H28" s="57">
        <v>61.46</v>
      </c>
      <c r="I28" s="57">
        <v>95.3</v>
      </c>
      <c r="J28" s="33">
        <v>31.547215582747672</v>
      </c>
      <c r="K28" s="25"/>
    </row>
    <row r="29" spans="2:11" ht="15">
      <c r="B29" s="56" t="s">
        <v>12</v>
      </c>
      <c r="C29" s="68">
        <v>8134.0609999999997</v>
      </c>
      <c r="D29" s="51">
        <v>8299.8880000000008</v>
      </c>
      <c r="E29" s="99">
        <v>7974.5696078431365</v>
      </c>
      <c r="F29" s="99">
        <v>8137.1450980392165</v>
      </c>
      <c r="G29" s="133">
        <v>-1.9979426228402253</v>
      </c>
      <c r="H29" s="57">
        <v>57.71</v>
      </c>
      <c r="I29" s="57">
        <v>97.5</v>
      </c>
      <c r="J29" s="33">
        <v>55.431486568442082</v>
      </c>
      <c r="K29" s="25"/>
    </row>
    <row r="30" spans="2:11" ht="15">
      <c r="B30" s="56" t="s">
        <v>13</v>
      </c>
      <c r="C30" s="68">
        <v>7737.9359999999997</v>
      </c>
      <c r="D30" s="51">
        <v>7877.4830000000002</v>
      </c>
      <c r="E30" s="99">
        <v>7586.2117647058822</v>
      </c>
      <c r="F30" s="99">
        <v>7723.0225490196081</v>
      </c>
      <c r="G30" s="133">
        <v>-1.7714668505155833</v>
      </c>
      <c r="H30" s="57">
        <v>53.27</v>
      </c>
      <c r="I30" s="57">
        <v>99.3</v>
      </c>
      <c r="J30" s="33">
        <v>11.794085120045663</v>
      </c>
      <c r="K30" s="25"/>
    </row>
    <row r="31" spans="2:11" ht="15">
      <c r="B31" s="56" t="s">
        <v>14</v>
      </c>
      <c r="C31" s="68">
        <v>7426.134</v>
      </c>
      <c r="D31" s="51">
        <v>7583.6959999999999</v>
      </c>
      <c r="E31" s="99">
        <v>7280.5235294117647</v>
      </c>
      <c r="F31" s="99">
        <v>7434.9960784313726</v>
      </c>
      <c r="G31" s="133">
        <v>-2.0776412978579297</v>
      </c>
      <c r="H31" s="57">
        <v>48.28</v>
      </c>
      <c r="I31" s="57">
        <v>99.6</v>
      </c>
      <c r="J31" s="33">
        <v>1.1522956726481395</v>
      </c>
      <c r="K31" s="25"/>
    </row>
    <row r="32" spans="2:11" ht="15">
      <c r="B32" s="56" t="s">
        <v>15</v>
      </c>
      <c r="C32" s="68">
        <v>7122.0510000000004</v>
      </c>
      <c r="D32" s="51">
        <v>7240.9229999999998</v>
      </c>
      <c r="E32" s="99">
        <v>6982.4029411764704</v>
      </c>
      <c r="F32" s="99">
        <v>7098.9441176470582</v>
      </c>
      <c r="G32" s="133">
        <v>-1.6416691628953848</v>
      </c>
      <c r="H32" s="57">
        <v>43.4</v>
      </c>
      <c r="I32" s="57">
        <v>99.2</v>
      </c>
      <c r="J32" s="33">
        <v>6.4214619528379299E-2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8113.2209999999995</v>
      </c>
      <c r="D34" s="70">
        <v>8281.9130000000005</v>
      </c>
      <c r="E34" s="134">
        <v>7954.1382352941173</v>
      </c>
      <c r="F34" s="134">
        <v>8119.5225490196081</v>
      </c>
      <c r="G34" s="135">
        <v>-2.0368723989252353</v>
      </c>
      <c r="H34" s="59">
        <v>58.25</v>
      </c>
      <c r="I34" s="59">
        <v>97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8240.8340000000007</v>
      </c>
      <c r="D36" s="51">
        <v>8260.9830000000002</v>
      </c>
      <c r="E36" s="99">
        <v>8079.2490196078434</v>
      </c>
      <c r="F36" s="99">
        <v>8099.0029411764708</v>
      </c>
      <c r="G36" s="133">
        <v>-0.24390559815943733</v>
      </c>
      <c r="H36" s="57">
        <v>61.31</v>
      </c>
      <c r="I36" s="57">
        <v>94.6</v>
      </c>
      <c r="J36" s="33">
        <v>32.251915975062538</v>
      </c>
      <c r="K36" s="25"/>
    </row>
    <row r="37" spans="2:11" ht="15">
      <c r="B37" s="56" t="s">
        <v>12</v>
      </c>
      <c r="C37" s="68">
        <v>8158.04</v>
      </c>
      <c r="D37" s="51">
        <v>8191.5280000000002</v>
      </c>
      <c r="E37" s="99">
        <v>7998.0784313725489</v>
      </c>
      <c r="F37" s="99">
        <v>8030.9098039215687</v>
      </c>
      <c r="G37" s="133">
        <v>-0.40881261713321715</v>
      </c>
      <c r="H37" s="57">
        <v>57.9</v>
      </c>
      <c r="I37" s="57">
        <v>96.7</v>
      </c>
      <c r="J37" s="33">
        <v>54.882261843306992</v>
      </c>
      <c r="K37" s="25"/>
    </row>
    <row r="38" spans="2:11" ht="15">
      <c r="B38" s="56" t="s">
        <v>13</v>
      </c>
      <c r="C38" s="68">
        <v>7842.4120000000003</v>
      </c>
      <c r="D38" s="51">
        <v>7887.0020000000004</v>
      </c>
      <c r="E38" s="99">
        <v>7688.6392156862748</v>
      </c>
      <c r="F38" s="99">
        <v>7732.3549019607844</v>
      </c>
      <c r="G38" s="133">
        <v>-0.56536057680726015</v>
      </c>
      <c r="H38" s="57">
        <v>53.19</v>
      </c>
      <c r="I38" s="57">
        <v>98.5</v>
      </c>
      <c r="J38" s="33">
        <v>11.241710677838224</v>
      </c>
      <c r="K38" s="25"/>
    </row>
    <row r="39" spans="2:11" ht="15">
      <c r="B39" s="56" t="s">
        <v>14</v>
      </c>
      <c r="C39" s="68">
        <v>7300.8130000000001</v>
      </c>
      <c r="D39" s="51">
        <v>7406.32</v>
      </c>
      <c r="E39" s="99">
        <v>7157.6598039215687</v>
      </c>
      <c r="F39" s="99">
        <v>7261.0980392156862</v>
      </c>
      <c r="G39" s="133">
        <v>-1.4245536244720671</v>
      </c>
      <c r="H39" s="57">
        <v>48.06</v>
      </c>
      <c r="I39" s="57">
        <v>99</v>
      </c>
      <c r="J39" s="33">
        <v>1.4851288567684549</v>
      </c>
      <c r="K39" s="25"/>
    </row>
    <row r="40" spans="2:11" ht="15">
      <c r="B40" s="56" t="s">
        <v>15</v>
      </c>
      <c r="C40" s="68">
        <v>6715.6009999999997</v>
      </c>
      <c r="D40" s="51">
        <v>6665.2389999999996</v>
      </c>
      <c r="E40" s="99">
        <v>6583.9225490196077</v>
      </c>
      <c r="F40" s="99">
        <v>6534.548039215686</v>
      </c>
      <c r="G40" s="133">
        <v>0.75559180998610975</v>
      </c>
      <c r="H40" s="57">
        <v>43.59</v>
      </c>
      <c r="I40" s="57">
        <v>104.1</v>
      </c>
      <c r="J40" s="33">
        <v>0.13501171425167771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8132.6949999999997</v>
      </c>
      <c r="D42" s="70">
        <v>8165.4620000000004</v>
      </c>
      <c r="E42" s="134">
        <v>7973.2303921568628</v>
      </c>
      <c r="F42" s="134">
        <v>8005.3549019607844</v>
      </c>
      <c r="G42" s="135">
        <v>-0.40128776546876016</v>
      </c>
      <c r="H42" s="59">
        <v>58.31</v>
      </c>
      <c r="I42" s="59">
        <v>96.3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8204.2890000000007</v>
      </c>
      <c r="D44" s="51">
        <v>8376.1190000000006</v>
      </c>
      <c r="E44" s="99">
        <v>8043.4205882352944</v>
      </c>
      <c r="F44" s="99">
        <v>8211.8813725490199</v>
      </c>
      <c r="G44" s="133">
        <v>-2.0514273973423718</v>
      </c>
      <c r="H44" s="57">
        <v>61.51</v>
      </c>
      <c r="I44" s="57">
        <v>94.4</v>
      </c>
      <c r="J44" s="33">
        <v>27.835547081537499</v>
      </c>
      <c r="K44" s="25"/>
    </row>
    <row r="45" spans="2:11" ht="15">
      <c r="B45" s="56" t="s">
        <v>12</v>
      </c>
      <c r="C45" s="68">
        <v>8088.9930000000004</v>
      </c>
      <c r="D45" s="51">
        <v>8256.3330000000005</v>
      </c>
      <c r="E45" s="99">
        <v>7930.3852941176474</v>
      </c>
      <c r="F45" s="99">
        <v>8094.4441176470591</v>
      </c>
      <c r="G45" s="133">
        <v>-2.0268077850057664</v>
      </c>
      <c r="H45" s="57">
        <v>57.95</v>
      </c>
      <c r="I45" s="57">
        <v>96.3</v>
      </c>
      <c r="J45" s="33">
        <v>57.749186868120425</v>
      </c>
      <c r="K45" s="25"/>
    </row>
    <row r="46" spans="2:11" ht="15">
      <c r="B46" s="56" t="s">
        <v>13</v>
      </c>
      <c r="C46" s="68">
        <v>7736.5309999999999</v>
      </c>
      <c r="D46" s="51">
        <v>7918.3540000000003</v>
      </c>
      <c r="E46" s="99">
        <v>7584.8343137254897</v>
      </c>
      <c r="F46" s="99">
        <v>7763.0921568627455</v>
      </c>
      <c r="G46" s="133">
        <v>-2.296222169405413</v>
      </c>
      <c r="H46" s="57">
        <v>53.43</v>
      </c>
      <c r="I46" s="57">
        <v>98.2</v>
      </c>
      <c r="J46" s="33">
        <v>12.699277394132633</v>
      </c>
      <c r="K46" s="25"/>
    </row>
    <row r="47" spans="2:11" ht="15">
      <c r="B47" s="56" t="s">
        <v>14</v>
      </c>
      <c r="C47" s="68">
        <v>7384.5709999999999</v>
      </c>
      <c r="D47" s="51">
        <v>7531.5609999999997</v>
      </c>
      <c r="E47" s="99">
        <v>7239.775490196078</v>
      </c>
      <c r="F47" s="99">
        <v>7383.8833333333332</v>
      </c>
      <c r="G47" s="133">
        <v>-1.951653847057732</v>
      </c>
      <c r="H47" s="57">
        <v>48.36</v>
      </c>
      <c r="I47" s="57">
        <v>100.9</v>
      </c>
      <c r="J47" s="33">
        <v>1.4660407286943427</v>
      </c>
      <c r="K47" s="25"/>
    </row>
    <row r="48" spans="2:11" ht="15">
      <c r="B48" s="56" t="s">
        <v>15</v>
      </c>
      <c r="C48" s="68">
        <v>6477.1580000000004</v>
      </c>
      <c r="D48" s="51">
        <v>6649.9210000000003</v>
      </c>
      <c r="E48" s="99">
        <v>6350.1549019607846</v>
      </c>
      <c r="F48" s="99">
        <v>6519.5303921568629</v>
      </c>
      <c r="G48" s="133">
        <v>-2.5979707127347815</v>
      </c>
      <c r="H48" s="57">
        <v>43.49</v>
      </c>
      <c r="I48" s="57">
        <v>106.8</v>
      </c>
      <c r="J48" s="33">
        <v>0.23713008507842917</v>
      </c>
      <c r="K48" s="25" t="s">
        <v>101</v>
      </c>
    </row>
    <row r="49" spans="2:11" ht="15">
      <c r="B49" s="56" t="s">
        <v>16</v>
      </c>
      <c r="C49" s="68">
        <v>6853.7610000000004</v>
      </c>
      <c r="D49" s="51">
        <v>6147.2629999999999</v>
      </c>
      <c r="E49" s="99">
        <v>6719.373529411765</v>
      </c>
      <c r="F49" s="99">
        <v>6026.7284313725486</v>
      </c>
      <c r="G49" s="133">
        <v>11.492887159700187</v>
      </c>
      <c r="H49" s="57">
        <v>38.450000000000003</v>
      </c>
      <c r="I49" s="57">
        <v>102.5</v>
      </c>
      <c r="J49" s="33">
        <v>1.2817842436671847E-2</v>
      </c>
      <c r="K49" s="25"/>
    </row>
    <row r="50" spans="2:11" ht="15" thickBot="1">
      <c r="B50" s="71" t="s">
        <v>124</v>
      </c>
      <c r="C50" s="72">
        <v>8059.491</v>
      </c>
      <c r="D50" s="52">
        <v>8228.36</v>
      </c>
      <c r="E50" s="136">
        <v>7901.4617647058822</v>
      </c>
      <c r="F50" s="136">
        <v>8067.0196078431372</v>
      </c>
      <c r="G50" s="135">
        <v>-2.0522801627541889</v>
      </c>
      <c r="H50" s="73">
        <v>58.19</v>
      </c>
      <c r="I50" s="73">
        <v>96.1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0" t="s">
        <v>588</v>
      </c>
      <c r="C53" s="1691"/>
      <c r="D53" s="1691"/>
      <c r="E53" s="1691"/>
      <c r="F53" s="1691"/>
      <c r="G53" s="1691"/>
      <c r="H53" s="1691"/>
      <c r="I53" s="1691"/>
      <c r="J53" s="1691"/>
      <c r="K53" s="1691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29" sqref="G29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00" t="s">
        <v>158</v>
      </c>
      <c r="C1" s="1700"/>
      <c r="D1" s="1700"/>
      <c r="E1" s="732" t="str">
        <f>SKUP_SEUROP_tyg!J1</f>
        <v xml:space="preserve"> 30.12.2019 - 05.01.2020r.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704" t="s">
        <v>148</v>
      </c>
      <c r="C5" s="1705"/>
      <c r="D5" s="1705"/>
      <c r="E5" s="1706"/>
      <c r="F5" s="181"/>
    </row>
    <row r="6" spans="1:13" ht="37.5" customHeight="1" thickBot="1">
      <c r="B6" s="1587" t="s">
        <v>45</v>
      </c>
      <c r="C6" s="1588" t="s">
        <v>594</v>
      </c>
      <c r="D6" s="1589" t="s">
        <v>595</v>
      </c>
      <c r="E6" s="1590" t="s">
        <v>474</v>
      </c>
      <c r="F6" s="181"/>
    </row>
    <row r="7" spans="1:13" ht="22.5" customHeight="1" thickBot="1">
      <c r="B7" s="1166" t="s">
        <v>11</v>
      </c>
      <c r="C7" s="1167">
        <v>6.1994147647058817</v>
      </c>
      <c r="D7" s="1168">
        <v>6.3009340588235299</v>
      </c>
      <c r="E7" s="1169">
        <f>((C7-D7)/D7)*100</f>
        <v>-1.6111784882986571</v>
      </c>
      <c r="F7" s="227"/>
    </row>
    <row r="8" spans="1:13" ht="22.5" customHeight="1">
      <c r="B8" s="1556" t="s">
        <v>46</v>
      </c>
      <c r="C8" s="1559">
        <v>6.242899764705883</v>
      </c>
      <c r="D8" s="1559">
        <v>6.3124704117647061</v>
      </c>
      <c r="E8" s="1562">
        <f>((C8-D8)/D8)*100</f>
        <v>-1.1021144262183404</v>
      </c>
      <c r="F8" s="733"/>
    </row>
    <row r="9" spans="1:13" ht="22.5" customHeight="1">
      <c r="B9" s="1557" t="s">
        <v>47</v>
      </c>
      <c r="C9" s="1560">
        <v>6.2042278235294113</v>
      </c>
      <c r="D9" s="1560">
        <v>6.3332275882352942</v>
      </c>
      <c r="E9" s="1563">
        <f>((C9-D9)/D9)*100</f>
        <v>-2.0368723989252331</v>
      </c>
      <c r="F9" s="227"/>
    </row>
    <row r="10" spans="1:13" ht="22.5" customHeight="1">
      <c r="B10" s="1557" t="s">
        <v>188</v>
      </c>
      <c r="C10" s="1560">
        <v>6.2191197058823526</v>
      </c>
      <c r="D10" s="1560">
        <v>6.2441768235294122</v>
      </c>
      <c r="E10" s="1563">
        <f>((C10-D10)/D10)*100</f>
        <v>-0.4012877654687626</v>
      </c>
      <c r="F10" s="227"/>
    </row>
    <row r="11" spans="1:13" ht="22.5" customHeight="1" thickBot="1">
      <c r="B11" s="1558" t="s">
        <v>48</v>
      </c>
      <c r="C11" s="1561">
        <v>6.1631401764705878</v>
      </c>
      <c r="D11" s="1561">
        <v>6.2922752941176467</v>
      </c>
      <c r="E11" s="1564">
        <f>((C11-D11)/D11)*100</f>
        <v>-2.0522801627541845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692" t="s">
        <v>20</v>
      </c>
      <c r="B15" s="1694" t="s">
        <v>301</v>
      </c>
      <c r="C15" s="1695"/>
      <c r="D15" s="1695"/>
      <c r="E15" s="1695"/>
      <c r="F15" s="1696"/>
      <c r="G15" s="1697" t="s">
        <v>550</v>
      </c>
      <c r="H15" s="1698"/>
      <c r="I15" s="1698"/>
      <c r="J15" s="1699"/>
    </row>
    <row r="16" spans="1:13" ht="16.5" thickBot="1">
      <c r="A16" s="1693"/>
      <c r="B16" s="1602" t="s">
        <v>551</v>
      </c>
      <c r="C16" s="1602" t="s">
        <v>552</v>
      </c>
      <c r="D16" s="1602" t="s">
        <v>553</v>
      </c>
      <c r="E16" s="1602" t="s">
        <v>554</v>
      </c>
      <c r="F16" s="1605" t="s">
        <v>555</v>
      </c>
      <c r="G16" s="1599" t="s">
        <v>556</v>
      </c>
      <c r="H16" s="1599" t="s">
        <v>557</v>
      </c>
      <c r="I16" s="1599" t="s">
        <v>558</v>
      </c>
      <c r="J16" s="1600" t="s">
        <v>559</v>
      </c>
    </row>
    <row r="17" spans="1:10" ht="20.25" thickBot="1">
      <c r="A17" s="1585" t="s">
        <v>560</v>
      </c>
      <c r="B17" s="1603">
        <v>6.1994147647058817</v>
      </c>
      <c r="C17" s="1604">
        <v>6.3009340588235299</v>
      </c>
      <c r="D17" s="1604">
        <v>6.0780513529411762</v>
      </c>
      <c r="E17" s="1607">
        <v>4.0948256470588236</v>
      </c>
      <c r="F17" s="1606">
        <v>4.3804670000000003</v>
      </c>
      <c r="G17" s="1586">
        <f>($B$17-C17)/C17</f>
        <v>-1.611178488298657E-2</v>
      </c>
      <c r="H17" s="1586">
        <f t="shared" ref="H17:J17" si="0">($B$17-D17)/D17</f>
        <v>1.9967487064086364E-2</v>
      </c>
      <c r="I17" s="1586">
        <f t="shared" si="0"/>
        <v>0.51396305949160848</v>
      </c>
      <c r="J17" s="1601">
        <f t="shared" si="0"/>
        <v>0.4152406044163513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03" t="s">
        <v>297</v>
      </c>
      <c r="C19" s="1703"/>
      <c r="D19" s="1703"/>
      <c r="E19" s="1703"/>
      <c r="F19" s="1703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01" t="s">
        <v>11</v>
      </c>
      <c r="C23" s="236" t="s">
        <v>301</v>
      </c>
      <c r="D23" s="1584"/>
      <c r="E23" s="1707" t="s">
        <v>302</v>
      </c>
    </row>
    <row r="24" spans="1:10" ht="19.5" customHeight="1" thickBot="1">
      <c r="B24" s="1702"/>
      <c r="C24" s="1574" t="s">
        <v>303</v>
      </c>
      <c r="D24" s="1575"/>
      <c r="E24" s="1708"/>
    </row>
    <row r="25" spans="1:10" ht="24.75" customHeight="1" thickBot="1">
      <c r="B25" s="1702"/>
      <c r="C25" s="1576" t="s">
        <v>594</v>
      </c>
      <c r="D25" s="1577" t="s">
        <v>596</v>
      </c>
      <c r="E25" s="1709"/>
    </row>
    <row r="26" spans="1:10" ht="21" customHeight="1">
      <c r="B26" s="1608" t="s">
        <v>125</v>
      </c>
      <c r="C26" s="1565">
        <v>8078.8774509803916</v>
      </c>
      <c r="D26" s="1566">
        <v>5433.0598039215683</v>
      </c>
      <c r="E26" s="1567">
        <f t="shared" ref="E26:E32" si="1">((C26-D26)/D26)*100</f>
        <v>48.698481933680888</v>
      </c>
    </row>
    <row r="27" spans="1:10" ht="21" customHeight="1">
      <c r="B27" s="1609" t="s">
        <v>12</v>
      </c>
      <c r="C27" s="1568">
        <v>7973.653921568628</v>
      </c>
      <c r="D27" s="1569">
        <v>5299.4137254901962</v>
      </c>
      <c r="E27" s="1570">
        <f t="shared" si="1"/>
        <v>50.462944291654907</v>
      </c>
    </row>
    <row r="28" spans="1:10" ht="21" customHeight="1">
      <c r="B28" s="1609" t="s">
        <v>13</v>
      </c>
      <c r="C28" s="1568">
        <v>7627.0029411764699</v>
      </c>
      <c r="D28" s="1569">
        <v>4933.8921568627447</v>
      </c>
      <c r="E28" s="1570">
        <f t="shared" si="1"/>
        <v>54.583900472323286</v>
      </c>
    </row>
    <row r="29" spans="1:10" ht="21" customHeight="1">
      <c r="B29" s="1609" t="s">
        <v>14</v>
      </c>
      <c r="C29" s="1568">
        <v>7262.8058823529409</v>
      </c>
      <c r="D29" s="1569">
        <v>4548.5343137254904</v>
      </c>
      <c r="E29" s="1570">
        <f t="shared" si="1"/>
        <v>59.673542759410751</v>
      </c>
    </row>
    <row r="30" spans="1:10" ht="21" customHeight="1">
      <c r="B30" s="1609" t="s">
        <v>15</v>
      </c>
      <c r="C30" s="1568">
        <v>6544.1676470588236</v>
      </c>
      <c r="D30" s="1569">
        <v>3946.145098039216</v>
      </c>
      <c r="E30" s="1570">
        <f t="shared" si="1"/>
        <v>65.836974679682413</v>
      </c>
    </row>
    <row r="31" spans="1:10" ht="21" customHeight="1">
      <c r="B31" s="1609" t="s">
        <v>16</v>
      </c>
      <c r="C31" s="1568">
        <v>6529.8254901960781</v>
      </c>
      <c r="D31" s="1569">
        <v>3407.2323529411765</v>
      </c>
      <c r="E31" s="1570">
        <f t="shared" si="1"/>
        <v>91.646028617902459</v>
      </c>
    </row>
    <row r="32" spans="1:10" ht="21" customHeight="1" thickBot="1">
      <c r="B32" s="1610" t="s">
        <v>124</v>
      </c>
      <c r="C32" s="1571">
        <v>7947.9676470588229</v>
      </c>
      <c r="D32" s="1572">
        <v>5249.7764705882355</v>
      </c>
      <c r="E32" s="1573">
        <f t="shared" si="1"/>
        <v>51.396305949160848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Ceny_miesieczneUE_XI_2019</vt:lpstr>
      <vt:lpstr>Ceny_tygodniowe_UE</vt:lpstr>
      <vt:lpstr>CENY_GRUDZIEN_2019</vt:lpstr>
      <vt:lpstr>CENY_LISTOPAD_2019</vt:lpstr>
      <vt:lpstr>HANDEL_2018_kod0103_OSTATECZNY</vt:lpstr>
      <vt:lpstr>HANDEL_2018_kod0203_OSTATECZNY</vt:lpstr>
      <vt:lpstr>Handel_I-X_2019</vt:lpstr>
      <vt:lpstr>Handel zagr. wg krajów 10_19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2020-01-09T11:45:51Z</dcterms:modified>
</cp:coreProperties>
</file>