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usz.potyralski\Documents\MÓJ ELEKTRYK\ME4 - RAPORTY\RAPORTY CYKLICZNE-D\2024.07.31_RD-dane 01.08.2024\2tyg\"/>
    </mc:Choice>
  </mc:AlternateContent>
  <xr:revisionPtr revIDLastSave="0" documentId="13_ncr:1_{672BC697-9C35-4950-A862-70E503FA1A73}" xr6:coauthVersionLast="47" xr6:coauthVersionMax="47" xr10:uidLastSave="{00000000-0000-0000-0000-000000000000}"/>
  <bookViews>
    <workbookView xWindow="-120" yWindow="-120" windowWidth="29040" windowHeight="15840" xr2:uid="{093DCB3B-BE3C-4E43-8316-1DE71F3817F8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/>
  <c r="E9" i="2"/>
  <c r="C9" i="2"/>
  <c r="F8" i="2"/>
  <c r="D8" i="2"/>
  <c r="F7" i="2"/>
  <c r="D7" i="2"/>
  <c r="F6" i="2"/>
  <c r="D6" i="2"/>
  <c r="F5" i="2"/>
  <c r="D5" i="2"/>
  <c r="F4" i="2"/>
  <c r="D4" i="2"/>
  <c r="F3" i="2"/>
  <c r="D3" i="2"/>
  <c r="F31" i="1"/>
  <c r="C8" i="2"/>
  <c r="E7" i="2"/>
  <c r="E6" i="2"/>
  <c r="F20" i="1"/>
  <c r="F17" i="1"/>
  <c r="D32" i="1"/>
  <c r="C4" i="2"/>
  <c r="E3" i="2"/>
  <c r="G9" i="2" l="1"/>
  <c r="G6" i="2"/>
  <c r="D34" i="1"/>
  <c r="D33" i="1"/>
  <c r="E10" i="2"/>
  <c r="F9" i="1"/>
  <c r="F7" i="1"/>
  <c r="F10" i="1"/>
  <c r="F15" i="1"/>
  <c r="F18" i="1"/>
  <c r="F23" i="1"/>
  <c r="F26" i="1"/>
  <c r="E4" i="2"/>
  <c r="C5" i="2"/>
  <c r="E8" i="2"/>
  <c r="F8" i="1"/>
  <c r="F16" i="1"/>
  <c r="F24" i="1"/>
  <c r="F29" i="1"/>
  <c r="E5" i="2"/>
  <c r="C6" i="2"/>
  <c r="F3" i="1"/>
  <c r="F11" i="1"/>
  <c r="F19" i="1"/>
  <c r="F30" i="1"/>
  <c r="C3" i="2"/>
  <c r="C7" i="2"/>
  <c r="F25" i="1"/>
  <c r="F4" i="1"/>
  <c r="F12" i="1"/>
  <c r="B32" i="1"/>
  <c r="G4" i="2" l="1"/>
  <c r="G8" i="2"/>
  <c r="E11" i="2"/>
  <c r="F21" i="1"/>
  <c r="F27" i="1"/>
  <c r="F13" i="1"/>
  <c r="F5" i="1"/>
  <c r="G5" i="2"/>
  <c r="B34" i="1"/>
  <c r="B33" i="1"/>
  <c r="C10" i="2"/>
  <c r="F32" i="1"/>
  <c r="G7" i="2"/>
  <c r="G3" i="2"/>
  <c r="F6" i="1" l="1"/>
  <c r="F28" i="1"/>
  <c r="F14" i="1"/>
  <c r="F22" i="1"/>
  <c r="C11" i="2"/>
  <c r="F34" i="1"/>
  <c r="G10" i="2"/>
  <c r="F33" i="1"/>
  <c r="G11" i="2" l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<sst xmlns="http://schemas.openxmlformats.org/spreadsheetml/2006/main" count="69" uniqueCount="40">
  <si>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</si>
  <si>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</si>
  <si>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</si>
  <si>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</si>
  <si>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</si>
  <si>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</si>
  <si>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</si>
  <si>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</si>
  <si>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</si>
  <si>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</si>
  <si>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</si>
  <si>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Aptos Narrow"/>
        <family val="2"/>
        <charset val="238"/>
        <scheme val="minor"/>
      </rPr>
      <t xml:space="preserve">         </t>
    </r>
    <r>
      <rPr>
        <sz val="10"/>
        <rFont val="Aptos Narrow"/>
        <family val="2"/>
        <charset val="238"/>
        <scheme val="minor"/>
      </rPr>
      <t>M1 [szt.]</t>
    </r>
  </si>
  <si>
    <r>
      <t>·</t>
    </r>
    <r>
      <rPr>
        <sz val="7"/>
        <rFont val="Aptos Narrow"/>
        <family val="2"/>
        <charset val="238"/>
        <scheme val="minor"/>
      </rPr>
      <t xml:space="preserve">         </t>
    </r>
    <r>
      <rPr>
        <sz val="10"/>
        <rFont val="Aptos Narrow"/>
        <family val="2"/>
        <charset val="238"/>
        <scheme val="minor"/>
      </rPr>
      <t>N1 [szt.]</t>
    </r>
  </si>
  <si>
    <r>
      <t>·</t>
    </r>
    <r>
      <rPr>
        <sz val="7"/>
        <rFont val="Aptos Narrow"/>
        <family val="2"/>
        <charset val="238"/>
        <scheme val="minor"/>
      </rPr>
      <t xml:space="preserve">         </t>
    </r>
    <r>
      <rPr>
        <sz val="10"/>
        <rFont val="Aptos Narrow"/>
        <family val="2"/>
        <charset val="238"/>
        <scheme val="minor"/>
      </rPr>
      <t>L1e – L7e [szt.]</t>
    </r>
  </si>
  <si>
    <t>Liczba odrzuconych wniosków [szt.]</t>
  </si>
  <si>
    <t>nd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</si>
  <si>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</si>
  <si>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</si>
  <si>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</si>
  <si>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</si>
  <si>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</si>
  <si>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</si>
  <si>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</si>
  <si>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</si>
  <si>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</si>
  <si>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Aptos Narrow"/>
        <family val="2"/>
        <charset val="238"/>
        <scheme val="minor"/>
      </rPr>
      <t>od</t>
    </r>
    <r>
      <rPr>
        <sz val="11"/>
        <rFont val="Aptos Narrow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</si>
  <si>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</si>
  <si>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</si>
  <si>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</si>
  <si>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</si>
  <si>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</si>
  <si>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</si>
  <si>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</si>
  <si>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</si>
  <si>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[PLN]</t>
  </si>
  <si>
    <t>Zostało alokacji [%]</t>
  </si>
  <si>
    <t>Poziom wykorzystania alokacji [%]</t>
  </si>
  <si>
    <t>ND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</si>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</sst>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charset val="238"/>
      <scheme val="minor"/>
    </font>
    <font>
      <sz val="7"/>
      <name val="Aptos Narrow"/>
      <family val="2"/>
      <charset val="238"/>
      <scheme val="minor"/>
    </font>
    <font>
      <sz val="11"/>
      <color theme="5" tint="-0.249977111117893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Normalny" xfId="0" builtinId="0"/>
    <cellStyle name="Normalny 2" xfId="2" xr:uid="{5C8DAC3C-CDB9-4E10-97ED-56D87EA2F9ED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4563-6A31-457D-9A19-7483B34C8907}">
  <sheetPr codeName="Arkusz1"/>
  <dimension ref="A1:G34"/>
  <sheetViews>
    <sheetView tabSelected="1" zoomScaleNormal="100" zoomScaleSheetLayoutView="85" workbookViewId="0">
      <pane xSplit="1" ySplit="2" topLeftCell="B3" activePane="bottomRight" state="frozen"/>
      <selection activeCell="C79" sqref="C79"/>
      <selection pane="topRight" activeCell="C79" sqref="C79"/>
      <selection pane="bottomLeft" activeCell="C79" sqref="C79"/>
      <selection pane="bottomRight" activeCell="I2" sqref="I2"/>
    </sheetView>
  </sheetViews>
  <sheetFormatPr defaultRowHeight="15" x14ac:dyDescent="0.25"/>
  <cols>
    <col min="1" max="1" width="58.7109375" style="1" customWidth="1"/>
    <col min="2" max="2" width="20.42578125" style="1" customWidth="1"/>
    <col min="3" max="3" width="17.42578125" style="1" customWidth="1"/>
    <col min="4" max="6" width="22" style="1" bestFit="1" customWidth="1"/>
    <col min="7" max="7" width="65.28515625" style="1" customWidth="1"/>
    <col min="8" max="16384" width="9.140625" style="1"/>
  </cols>
  <sheetData>
    <row r="1" spans="1:7" ht="15" customHeight="1" x14ac:dyDescent="0.25">
      <c r="A1" s="100" t="s">
        <v>0</v>
      </c>
      <c r="B1" s="102" t="s">
        <v>1</v>
      </c>
      <c r="C1" s="103"/>
      <c r="D1" s="2"/>
      <c r="E1" s="2"/>
      <c r="F1" s="3"/>
      <c r="G1" s="4"/>
    </row>
    <row r="2" spans="1:7" ht="45.75" thickBot="1" x14ac:dyDescent="0.3">
      <c r="A2" s="101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25">
      <c r="A3" s="6" t="s">
        <v>7</v>
      </c>
      <c r="B3" s="7">
        <v>4492</v>
      </c>
      <c r="C3" s="8">
        <v>1645</v>
      </c>
      <c r="D3" s="7">
        <v>4574</v>
      </c>
      <c r="E3" s="9">
        <v>15867</v>
      </c>
      <c r="F3" s="10">
        <f>SUBTOTAL(9,B3,D3,E3)</f>
        <v>24933</v>
      </c>
      <c r="G3" s="11" t="s">
        <v>8</v>
      </c>
    </row>
    <row r="4" spans="1:7" x14ac:dyDescent="0.25">
      <c r="A4" s="12" t="s">
        <v>9</v>
      </c>
      <c r="B4" s="13">
        <v>97796250</v>
      </c>
      <c r="C4" s="14">
        <v>44415000</v>
      </c>
      <c r="D4" s="14">
        <v>150089622.03</v>
      </c>
      <c r="E4" s="15">
        <v>652210467.90999997</v>
      </c>
      <c r="F4" s="16">
        <f t="shared" ref="F4:F31" si="0">SUBTOTAL(9,B4,D4,E4)</f>
        <v>900096339.93999994</v>
      </c>
      <c r="G4" s="17"/>
    </row>
    <row r="5" spans="1:7" x14ac:dyDescent="0.25">
      <c r="A5" s="12" t="s">
        <v>10</v>
      </c>
      <c r="B5" s="18">
        <v>4492</v>
      </c>
      <c r="C5" s="19">
        <v>1645</v>
      </c>
      <c r="D5" s="13">
        <v>6000</v>
      </c>
      <c r="E5" s="20">
        <v>20180</v>
      </c>
      <c r="F5" s="16">
        <f t="shared" si="0"/>
        <v>30672</v>
      </c>
      <c r="G5" s="17"/>
    </row>
    <row r="6" spans="1:7" x14ac:dyDescent="0.25">
      <c r="A6" s="21" t="s">
        <v>11</v>
      </c>
      <c r="B6" s="18">
        <v>4492</v>
      </c>
      <c r="C6" s="19">
        <v>1645</v>
      </c>
      <c r="D6" s="18">
        <v>4614</v>
      </c>
      <c r="E6" s="20">
        <v>16060</v>
      </c>
      <c r="F6" s="16">
        <f t="shared" si="0"/>
        <v>25166</v>
      </c>
      <c r="G6" s="17"/>
    </row>
    <row r="7" spans="1:7" x14ac:dyDescent="0.25">
      <c r="A7" s="21" t="s">
        <v>12</v>
      </c>
      <c r="B7" s="22"/>
      <c r="C7" s="23"/>
      <c r="D7" s="18">
        <v>701</v>
      </c>
      <c r="E7" s="20">
        <v>3796</v>
      </c>
      <c r="F7" s="16">
        <f t="shared" si="0"/>
        <v>4497</v>
      </c>
      <c r="G7" s="17"/>
    </row>
    <row r="8" spans="1:7" ht="15.75" thickBot="1" x14ac:dyDescent="0.3">
      <c r="A8" s="24" t="s">
        <v>13</v>
      </c>
      <c r="B8" s="25"/>
      <c r="C8" s="26"/>
      <c r="D8" s="27">
        <v>685</v>
      </c>
      <c r="E8" s="28">
        <v>324</v>
      </c>
      <c r="F8" s="29">
        <f t="shared" si="0"/>
        <v>1009</v>
      </c>
      <c r="G8" s="30"/>
    </row>
    <row r="9" spans="1:7" x14ac:dyDescent="0.25">
      <c r="A9" s="31" t="s">
        <v>14</v>
      </c>
      <c r="B9" s="32">
        <v>1065</v>
      </c>
      <c r="C9" s="33">
        <v>355</v>
      </c>
      <c r="D9" s="34">
        <v>1251</v>
      </c>
      <c r="E9" s="35" t="s">
        <v>15</v>
      </c>
      <c r="F9" s="36">
        <f t="shared" si="0"/>
        <v>2316</v>
      </c>
      <c r="G9" s="37" t="s">
        <v>16</v>
      </c>
    </row>
    <row r="10" spans="1:7" ht="15.75" thickBot="1" x14ac:dyDescent="0.3">
      <c r="A10" s="38" t="s">
        <v>17</v>
      </c>
      <c r="B10" s="39">
        <v>22897500</v>
      </c>
      <c r="C10" s="40">
        <v>9585000</v>
      </c>
      <c r="D10" s="27">
        <v>39585997.009999998</v>
      </c>
      <c r="E10" s="41" t="s">
        <v>15</v>
      </c>
      <c r="F10" s="29">
        <f t="shared" si="0"/>
        <v>62483497.009999998</v>
      </c>
      <c r="G10" s="42"/>
    </row>
    <row r="11" spans="1:7" ht="30" x14ac:dyDescent="0.25">
      <c r="A11" s="6" t="s">
        <v>18</v>
      </c>
      <c r="B11" s="7">
        <v>3427</v>
      </c>
      <c r="C11" s="8">
        <v>1290</v>
      </c>
      <c r="D11" s="7">
        <v>3323</v>
      </c>
      <c r="E11" s="9">
        <v>15867</v>
      </c>
      <c r="F11" s="10">
        <f t="shared" si="0"/>
        <v>22617</v>
      </c>
      <c r="G11" s="43" t="s">
        <v>19</v>
      </c>
    </row>
    <row r="12" spans="1:7" x14ac:dyDescent="0.25">
      <c r="A12" s="12" t="s">
        <v>20</v>
      </c>
      <c r="B12" s="18">
        <v>74898750</v>
      </c>
      <c r="C12" s="14">
        <v>34830000</v>
      </c>
      <c r="D12" s="18">
        <v>110503625.02</v>
      </c>
      <c r="E12" s="20">
        <v>652210467.90999997</v>
      </c>
      <c r="F12" s="16">
        <f t="shared" si="0"/>
        <v>837612842.92999995</v>
      </c>
      <c r="G12" s="44"/>
    </row>
    <row r="13" spans="1:7" x14ac:dyDescent="0.25">
      <c r="A13" s="12" t="s">
        <v>21</v>
      </c>
      <c r="B13" s="45">
        <v>3427</v>
      </c>
      <c r="C13" s="46">
        <v>1290</v>
      </c>
      <c r="D13" s="18">
        <v>4325</v>
      </c>
      <c r="E13" s="20">
        <v>20180</v>
      </c>
      <c r="F13" s="16">
        <f t="shared" si="0"/>
        <v>27932</v>
      </c>
      <c r="G13" s="44"/>
    </row>
    <row r="14" spans="1:7" x14ac:dyDescent="0.25">
      <c r="A14" s="21" t="s">
        <v>11</v>
      </c>
      <c r="B14" s="18">
        <v>3427</v>
      </c>
      <c r="C14" s="19">
        <v>1290</v>
      </c>
      <c r="D14" s="18">
        <v>3362</v>
      </c>
      <c r="E14" s="20">
        <v>16060</v>
      </c>
      <c r="F14" s="16">
        <f t="shared" si="0"/>
        <v>22849</v>
      </c>
      <c r="G14" s="44"/>
    </row>
    <row r="15" spans="1:7" x14ac:dyDescent="0.25">
      <c r="A15" s="21" t="s">
        <v>12</v>
      </c>
      <c r="B15" s="22"/>
      <c r="C15" s="47"/>
      <c r="D15" s="18">
        <v>555</v>
      </c>
      <c r="E15" s="20">
        <v>3796</v>
      </c>
      <c r="F15" s="16">
        <f t="shared" si="0"/>
        <v>4351</v>
      </c>
      <c r="G15" s="44"/>
    </row>
    <row r="16" spans="1:7" ht="15.75" thickBot="1" x14ac:dyDescent="0.3">
      <c r="A16" s="24" t="s">
        <v>13</v>
      </c>
      <c r="B16" s="25"/>
      <c r="C16" s="26"/>
      <c r="D16" s="27">
        <v>408</v>
      </c>
      <c r="E16" s="28">
        <v>324</v>
      </c>
      <c r="F16" s="29">
        <f t="shared" si="0"/>
        <v>732</v>
      </c>
      <c r="G16" s="48"/>
    </row>
    <row r="17" spans="1:7" x14ac:dyDescent="0.25">
      <c r="A17" s="49" t="s">
        <v>22</v>
      </c>
      <c r="B17" s="33">
        <v>38</v>
      </c>
      <c r="C17" s="33">
        <v>9</v>
      </c>
      <c r="D17" s="33">
        <v>32</v>
      </c>
      <c r="E17" s="50" t="s">
        <v>15</v>
      </c>
      <c r="F17" s="51">
        <f t="shared" si="0"/>
        <v>70</v>
      </c>
      <c r="G17" s="52"/>
    </row>
    <row r="18" spans="1:7" ht="15.75" thickBot="1" x14ac:dyDescent="0.3">
      <c r="A18" s="53" t="s">
        <v>23</v>
      </c>
      <c r="B18" s="40">
        <v>786750</v>
      </c>
      <c r="C18" s="40">
        <v>243000</v>
      </c>
      <c r="D18" s="40">
        <v>1540194.98</v>
      </c>
      <c r="E18" s="54" t="s">
        <v>15</v>
      </c>
      <c r="F18" s="29">
        <f t="shared" si="0"/>
        <v>2326944.98</v>
      </c>
      <c r="G18" s="55"/>
    </row>
    <row r="19" spans="1:7" ht="69.75" customHeight="1" x14ac:dyDescent="0.25">
      <c r="A19" s="31" t="s">
        <v>24</v>
      </c>
      <c r="B19" s="7">
        <v>3201</v>
      </c>
      <c r="C19" s="8">
        <v>1215</v>
      </c>
      <c r="D19" s="7">
        <v>2975</v>
      </c>
      <c r="E19" s="9">
        <v>15547</v>
      </c>
      <c r="F19" s="10">
        <f t="shared" si="0"/>
        <v>21723</v>
      </c>
      <c r="G19" s="11" t="s">
        <v>25</v>
      </c>
    </row>
    <row r="20" spans="1:7" x14ac:dyDescent="0.25">
      <c r="A20" s="56" t="s">
        <v>26</v>
      </c>
      <c r="B20" s="18">
        <v>70042500</v>
      </c>
      <c r="C20" s="19">
        <v>32805000</v>
      </c>
      <c r="D20" s="19">
        <v>98580062.280000001</v>
      </c>
      <c r="E20" s="57">
        <v>641210606.69000006</v>
      </c>
      <c r="F20" s="16">
        <f t="shared" si="0"/>
        <v>809833168.97000003</v>
      </c>
      <c r="G20" s="17"/>
    </row>
    <row r="21" spans="1:7" x14ac:dyDescent="0.25">
      <c r="A21" s="56" t="s">
        <v>27</v>
      </c>
      <c r="B21" s="18">
        <v>3201</v>
      </c>
      <c r="C21" s="19">
        <v>1215</v>
      </c>
      <c r="D21" s="58">
        <v>3830</v>
      </c>
      <c r="E21" s="20">
        <v>19789</v>
      </c>
      <c r="F21" s="16">
        <f t="shared" si="0"/>
        <v>26820</v>
      </c>
      <c r="G21" s="17"/>
    </row>
    <row r="22" spans="1:7" x14ac:dyDescent="0.25">
      <c r="A22" s="59" t="s">
        <v>11</v>
      </c>
      <c r="B22" s="18">
        <v>3201</v>
      </c>
      <c r="C22" s="19">
        <v>1215</v>
      </c>
      <c r="D22" s="58">
        <v>2973</v>
      </c>
      <c r="E22" s="20">
        <v>15707</v>
      </c>
      <c r="F22" s="16">
        <f t="shared" si="0"/>
        <v>21881</v>
      </c>
      <c r="G22" s="17"/>
    </row>
    <row r="23" spans="1:7" x14ac:dyDescent="0.25">
      <c r="A23" s="59" t="s">
        <v>12</v>
      </c>
      <c r="B23" s="22"/>
      <c r="C23" s="47"/>
      <c r="D23" s="58">
        <v>509</v>
      </c>
      <c r="E23" s="20">
        <v>3761</v>
      </c>
      <c r="F23" s="16">
        <f t="shared" si="0"/>
        <v>4270</v>
      </c>
      <c r="G23" s="17"/>
    </row>
    <row r="24" spans="1:7" ht="15.75" thickBot="1" x14ac:dyDescent="0.3">
      <c r="A24" s="60" t="s">
        <v>13</v>
      </c>
      <c r="B24" s="61"/>
      <c r="C24" s="62"/>
      <c r="D24" s="45">
        <v>348</v>
      </c>
      <c r="E24" s="63">
        <v>321</v>
      </c>
      <c r="F24" s="64">
        <f t="shared" si="0"/>
        <v>669</v>
      </c>
      <c r="G24" s="17"/>
    </row>
    <row r="25" spans="1:7" ht="45" x14ac:dyDescent="0.25">
      <c r="A25" s="6" t="s">
        <v>28</v>
      </c>
      <c r="B25" s="8">
        <v>3032</v>
      </c>
      <c r="C25" s="8">
        <v>1163</v>
      </c>
      <c r="D25" s="8">
        <v>2408</v>
      </c>
      <c r="E25" s="65">
        <v>15547</v>
      </c>
      <c r="F25" s="66">
        <f t="shared" si="0"/>
        <v>20987</v>
      </c>
      <c r="G25" s="67" t="s">
        <v>29</v>
      </c>
    </row>
    <row r="26" spans="1:7" customFormat="1" ht="30" x14ac:dyDescent="0.25">
      <c r="A26" s="12" t="s">
        <v>30</v>
      </c>
      <c r="B26" s="68">
        <v>66301440.109999999</v>
      </c>
      <c r="C26" s="69">
        <v>31363015.07</v>
      </c>
      <c r="D26" s="68">
        <v>74600017.299999997</v>
      </c>
      <c r="E26" s="70">
        <v>641210606.69000006</v>
      </c>
      <c r="F26" s="16">
        <f t="shared" si="0"/>
        <v>782112064.10000002</v>
      </c>
      <c r="G26" s="71"/>
    </row>
    <row r="27" spans="1:7" x14ac:dyDescent="0.25">
      <c r="A27" s="12" t="s">
        <v>31</v>
      </c>
      <c r="B27" s="18">
        <v>3032</v>
      </c>
      <c r="C27" s="19">
        <v>1163</v>
      </c>
      <c r="D27" s="58">
        <v>2731</v>
      </c>
      <c r="E27" s="20">
        <v>19789</v>
      </c>
      <c r="F27" s="16">
        <f t="shared" si="0"/>
        <v>25552</v>
      </c>
      <c r="G27" s="72"/>
    </row>
    <row r="28" spans="1:7" x14ac:dyDescent="0.25">
      <c r="A28" s="21" t="s">
        <v>11</v>
      </c>
      <c r="B28" s="18">
        <v>3032</v>
      </c>
      <c r="C28" s="19">
        <v>1163</v>
      </c>
      <c r="D28" s="58">
        <v>2102</v>
      </c>
      <c r="E28" s="20">
        <v>15707</v>
      </c>
      <c r="F28" s="16">
        <f t="shared" si="0"/>
        <v>20841</v>
      </c>
      <c r="G28" s="72"/>
    </row>
    <row r="29" spans="1:7" x14ac:dyDescent="0.25">
      <c r="A29" s="21" t="s">
        <v>12</v>
      </c>
      <c r="B29" s="22"/>
      <c r="C29" s="47"/>
      <c r="D29" s="58">
        <v>373</v>
      </c>
      <c r="E29" s="20">
        <v>3761</v>
      </c>
      <c r="F29" s="16">
        <f t="shared" si="0"/>
        <v>4134</v>
      </c>
      <c r="G29" s="72"/>
    </row>
    <row r="30" spans="1:7" ht="15.75" thickBot="1" x14ac:dyDescent="0.3">
      <c r="A30" s="73" t="s">
        <v>13</v>
      </c>
      <c r="B30" s="61"/>
      <c r="C30" s="62"/>
      <c r="D30" s="45">
        <v>256</v>
      </c>
      <c r="E30" s="20">
        <v>321</v>
      </c>
      <c r="F30" s="64">
        <f t="shared" si="0"/>
        <v>577</v>
      </c>
      <c r="G30" s="72"/>
    </row>
    <row r="31" spans="1:7" ht="108" x14ac:dyDescent="0.25">
      <c r="A31" s="74" t="s">
        <v>32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 t="s">
        <v>33</v>
      </c>
    </row>
    <row r="32" spans="1:7" ht="42" customHeight="1" x14ac:dyDescent="0.25">
      <c r="A32" s="56" t="s">
        <v>34</v>
      </c>
      <c r="B32" s="80">
        <f>B31-B12</f>
        <v>25101250</v>
      </c>
      <c r="C32" s="47"/>
      <c r="D32" s="80">
        <f>D31-D12</f>
        <v>89496374.980000004</v>
      </c>
      <c r="E32" s="81">
        <v>21730675.310000032</v>
      </c>
      <c r="F32" s="82">
        <f>SUBTOTAL(9,B32,D32,E32)</f>
        <v>136328300.29000002</v>
      </c>
      <c r="G32" s="83"/>
    </row>
    <row r="33" spans="1:7" ht="42" customHeight="1" x14ac:dyDescent="0.25">
      <c r="A33" s="56" t="s">
        <v>35</v>
      </c>
      <c r="B33" s="84">
        <f>B32/B31</f>
        <v>0.25101250000000003</v>
      </c>
      <c r="C33" s="47"/>
      <c r="D33" s="84">
        <f>D32/D31</f>
        <v>0.44748187490000002</v>
      </c>
      <c r="E33" s="84">
        <v>4.9591722015151427E-2</v>
      </c>
      <c r="F33" s="85">
        <f>F32/F31</f>
        <v>0.14200864613541669</v>
      </c>
      <c r="G33" s="83"/>
    </row>
    <row r="34" spans="1:7" ht="31.5" customHeight="1" thickBot="1" x14ac:dyDescent="0.3">
      <c r="A34" s="38" t="s">
        <v>36</v>
      </c>
      <c r="B34" s="86">
        <f>100%-B32/B31</f>
        <v>0.74898749999999992</v>
      </c>
      <c r="C34" s="26"/>
      <c r="D34" s="86">
        <f>100%-D32/D31</f>
        <v>0.55251812509999998</v>
      </c>
      <c r="E34" s="86">
        <v>0.95040827798484862</v>
      </c>
      <c r="F34" s="87">
        <f>100%-F32/F31</f>
        <v>0.85799135386458336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C770-40AA-4900-9C39-39921DEDADB8}">
  <sheetPr codeName="Arkusz6"/>
  <dimension ref="B1:G11"/>
  <sheetViews>
    <sheetView workbookViewId="0">
      <selection activeCell="J1" sqref="J1"/>
    </sheetView>
  </sheetViews>
  <sheetFormatPr defaultRowHeight="15" x14ac:dyDescent="0.25"/>
  <cols>
    <col min="1" max="1" width="9.140625" style="1"/>
    <col min="2" max="2" width="35.85546875" style="1" customWidth="1"/>
    <col min="3" max="3" width="15" style="1" customWidth="1"/>
    <col min="4" max="4" width="13" style="1" customWidth="1"/>
    <col min="5" max="5" width="18.42578125" style="1" customWidth="1"/>
    <col min="6" max="6" width="19.140625" style="1" bestFit="1" customWidth="1"/>
    <col min="7" max="7" width="21" style="1" customWidth="1"/>
    <col min="8" max="16384" width="9.140625" style="1"/>
  </cols>
  <sheetData>
    <row r="1" spans="2:7" ht="15" customHeight="1" x14ac:dyDescent="0.25">
      <c r="B1" s="104" t="s">
        <v>0</v>
      </c>
      <c r="C1" s="104" t="s">
        <v>1</v>
      </c>
      <c r="D1" s="104"/>
      <c r="E1" s="90"/>
      <c r="F1" s="90"/>
      <c r="G1" s="91"/>
    </row>
    <row r="2" spans="2:7" ht="45" x14ac:dyDescent="0.25">
      <c r="B2" s="105"/>
      <c r="C2" s="90" t="s">
        <v>1</v>
      </c>
      <c r="D2" s="90" t="s">
        <v>2</v>
      </c>
      <c r="E2" s="90" t="s">
        <v>3</v>
      </c>
      <c r="F2" s="90" t="s">
        <v>4</v>
      </c>
      <c r="G2" s="91" t="s">
        <v>5</v>
      </c>
    </row>
    <row r="3" spans="2:7" ht="45" customHeight="1" x14ac:dyDescent="0.25">
      <c r="B3" s="92" t="s">
        <v>7</v>
      </c>
      <c r="C3" s="20">
        <f>ME!B3</f>
        <v>4492</v>
      </c>
      <c r="D3" s="20">
        <f>ME!C3</f>
        <v>1645</v>
      </c>
      <c r="E3" s="20">
        <f>ME!D3</f>
        <v>4574</v>
      </c>
      <c r="F3" s="20">
        <f>ME!E3</f>
        <v>15867</v>
      </c>
      <c r="G3" s="93">
        <f>ME!F3</f>
        <v>24933</v>
      </c>
    </row>
    <row r="4" spans="2:7" ht="45" customHeight="1" x14ac:dyDescent="0.25">
      <c r="B4" s="92" t="s">
        <v>9</v>
      </c>
      <c r="C4" s="20">
        <f>ME!B4</f>
        <v>97796250</v>
      </c>
      <c r="D4" s="20">
        <f>ME!C4</f>
        <v>44415000</v>
      </c>
      <c r="E4" s="20">
        <f>ME!D4</f>
        <v>150089622.03</v>
      </c>
      <c r="F4" s="20">
        <f>ME!E4</f>
        <v>652210467.90999997</v>
      </c>
      <c r="G4" s="93">
        <f>ME!F4</f>
        <v>900096339.93999994</v>
      </c>
    </row>
    <row r="5" spans="2:7" ht="45" customHeight="1" x14ac:dyDescent="0.25">
      <c r="B5" s="92" t="s">
        <v>24</v>
      </c>
      <c r="C5" s="20">
        <f>ME!B19</f>
        <v>3201</v>
      </c>
      <c r="D5" s="20">
        <f>ME!C19</f>
        <v>1215</v>
      </c>
      <c r="E5" s="20">
        <f>ME!D19</f>
        <v>2975</v>
      </c>
      <c r="F5" s="20">
        <f>ME!E19</f>
        <v>15547</v>
      </c>
      <c r="G5" s="93">
        <f>ME!F19</f>
        <v>21723</v>
      </c>
    </row>
    <row r="6" spans="2:7" ht="45" customHeight="1" x14ac:dyDescent="0.25">
      <c r="B6" s="92" t="s">
        <v>26</v>
      </c>
      <c r="C6" s="20">
        <f>ME!B20</f>
        <v>70042500</v>
      </c>
      <c r="D6" s="20">
        <f>ME!C20</f>
        <v>32805000</v>
      </c>
      <c r="E6" s="20">
        <f>ME!D20</f>
        <v>98580062.280000001</v>
      </c>
      <c r="F6" s="20">
        <f>ME!E20</f>
        <v>641210606.69000006</v>
      </c>
      <c r="G6" s="93">
        <f>ME!F20</f>
        <v>809833168.97000003</v>
      </c>
    </row>
    <row r="7" spans="2:7" ht="75" x14ac:dyDescent="0.25">
      <c r="B7" s="89" t="s">
        <v>38</v>
      </c>
      <c r="C7" s="57">
        <f>ME!B25</f>
        <v>3032</v>
      </c>
      <c r="D7" s="57">
        <f>ME!C25</f>
        <v>1163</v>
      </c>
      <c r="E7" s="57">
        <f>ME!D25</f>
        <v>2408</v>
      </c>
      <c r="F7" s="57">
        <f>ME!E25</f>
        <v>15547</v>
      </c>
      <c r="G7" s="94">
        <f>ME!F25</f>
        <v>20987</v>
      </c>
    </row>
    <row r="8" spans="2:7" ht="90" x14ac:dyDescent="0.25">
      <c r="B8" s="92" t="s">
        <v>39</v>
      </c>
      <c r="C8" s="57">
        <f>ME!B26</f>
        <v>66301440.109999999</v>
      </c>
      <c r="D8" s="57">
        <f>ME!C26</f>
        <v>31363015.07</v>
      </c>
      <c r="E8" s="57">
        <f>ME!D26</f>
        <v>74600017.299999997</v>
      </c>
      <c r="F8" s="57">
        <f>ME!E26</f>
        <v>641210606.69000006</v>
      </c>
      <c r="G8" s="94">
        <f>ME!F26</f>
        <v>782112064.10000002</v>
      </c>
    </row>
    <row r="9" spans="2:7" ht="18.75" x14ac:dyDescent="0.25">
      <c r="B9" s="95" t="s">
        <v>32</v>
      </c>
      <c r="C9" s="96">
        <f>ME!B31</f>
        <v>100000000</v>
      </c>
      <c r="D9" s="97" t="s">
        <v>37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25">
      <c r="B10" s="92" t="s">
        <v>34</v>
      </c>
      <c r="C10" s="96">
        <f>ME!B32</f>
        <v>25101250</v>
      </c>
      <c r="D10" s="97" t="s">
        <v>37</v>
      </c>
      <c r="E10" s="96">
        <f>ME!D32</f>
        <v>89496374.980000004</v>
      </c>
      <c r="F10" s="96">
        <f>ME!E32</f>
        <v>21730675.310000032</v>
      </c>
      <c r="G10" s="98">
        <f>ME!F32</f>
        <v>136328300.29000002</v>
      </c>
    </row>
    <row r="11" spans="2:7" x14ac:dyDescent="0.25">
      <c r="B11" s="92" t="s">
        <v>35</v>
      </c>
      <c r="C11" s="99">
        <f>ME!B33</f>
        <v>0.25101250000000003</v>
      </c>
      <c r="D11" s="97" t="s">
        <v>37</v>
      </c>
      <c r="E11" s="99">
        <f>ME!D33</f>
        <v>0.44748187490000002</v>
      </c>
      <c r="F11" s="99">
        <f>ME!E33</f>
        <v>4.9591722015151427E-2</v>
      </c>
      <c r="G11" s="99">
        <f>ME!F33</f>
        <v>0.14200864613541669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2024-08-01T07:50:15Z</dcterms:created>
  <dcterms:modified xsi:type="dcterms:W3CDTF">2024-08-01T07:56:19Z</dcterms:modified>
</cp:coreProperties>
</file>