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bookViews>
    <workbookView xWindow="12015" yWindow="30" windowWidth="12000" windowHeight="14625"/>
  </bookViews>
  <sheets>
    <sheet name="Meldunek tygodniowy" sheetId="1" r:id="rId1"/>
    <sheet name="Arkusz15" sheetId="20" state="hidden" r:id="rId2"/>
    <sheet name="Arkusz1" sheetId="19" state="hidden" r:id="rId3"/>
    <sheet name="Arkusz2" sheetId="2" state="hidden" r:id="rId4"/>
    <sheet name="Arkusz3" sheetId="3" state="hidden" r:id="rId5"/>
    <sheet name="Arkusz4" sheetId="4" state="hidden" r:id="rId6"/>
    <sheet name="Arkusz5" sheetId="5" state="hidden" r:id="rId7"/>
    <sheet name="Arkusz18" sheetId="18" state="hidden" r:id="rId8"/>
    <sheet name="Arkusz16" sheetId="16" state="hidden" r:id="rId9"/>
    <sheet name="Arkusz17" sheetId="17" state="hidden" r:id="rId10"/>
    <sheet name="Arkusz6" sheetId="6" state="hidden" r:id="rId11"/>
    <sheet name="Arkusz7" sheetId="7" state="hidden" r:id="rId12"/>
    <sheet name="Arkusz8" sheetId="8" state="hidden" r:id="rId13"/>
    <sheet name="Arkusz9" sheetId="9" state="hidden" r:id="rId14"/>
    <sheet name="Arkusz10" sheetId="10" state="hidden" r:id="rId15"/>
    <sheet name="Arkusz11" sheetId="11" state="hidden" r:id="rId16"/>
    <sheet name="Arkusz12" sheetId="12" state="hidden" r:id="rId17"/>
    <sheet name="Arkusz13" sheetId="13" state="hidden" r:id="rId18"/>
    <sheet name="Arkusz14" sheetId="14" state="hidden" r:id="rId19"/>
  </sheets>
  <definedNames>
    <definedName name="AHDPROD_SP_Meldunek_parametry" localSheetId="7" hidden="1">Arkusz18!$A$1:$C$2</definedName>
    <definedName name="AHDPROD_SP_Meldunek_sekcja_I_tab_1" localSheetId="3" hidden="1">Arkusz2!$A$1:$G$37</definedName>
    <definedName name="AHDPROD_SP_Meldunek_sekcja_I_tab_2" localSheetId="4" hidden="1">Arkusz3!$A$1:$G$37</definedName>
    <definedName name="AHDPROD_SP_Meldunek_sekcja_II_tab_1" localSheetId="5" hidden="1">Arkusz4!$A$1:$E$7</definedName>
    <definedName name="AHDPROD_SP_Meldunek_sekcja_II_tab_2" localSheetId="6" hidden="1">Arkusz5!$A$1:$E$7</definedName>
    <definedName name="AHDPROD_SP_Meldunek_sekcja_III_tab_1" localSheetId="10" hidden="1">Arkusz6!$A$1:$G$7</definedName>
    <definedName name="AHDPROD_SP_Meldunek_sekcja_III_tab_2" localSheetId="11" hidden="1">Arkusz7!$A$1:$G$7</definedName>
    <definedName name="AHDPROD_SP_Meldunek_sekcja_IV" localSheetId="12" hidden="1">Arkusz8!$A$1:$C$26</definedName>
    <definedName name="AHDPROD_SP_Meldunek_sekcja_IX_tab_1" localSheetId="8" hidden="1">Arkusz16!$A$1:$D$13</definedName>
    <definedName name="AHDPROD_SP_Meldunek_sekcja_IX_tab_2" localSheetId="9" hidden="1">Arkusz17!$A$1:$D$13</definedName>
    <definedName name="AHDPROD_SP_Meldunek_sekcja_V_tab_1" localSheetId="13" hidden="1">Arkusz9!$A$1:$C$13</definedName>
    <definedName name="AHDPROD_SP_Meldunek_sekcja_V_tab_2" localSheetId="14" hidden="1">Arkusz10!$A$1:$D$9</definedName>
    <definedName name="AHDPROD_SP_Meldunek_sekcja_V_tab_3" localSheetId="15" hidden="1">Arkusz11!$A$1:$C$13</definedName>
    <definedName name="AHDPROD_SP_Meldunek_sekcja_V_tab_4" localSheetId="16" hidden="1">Arkusz12!$A$1:$D$9</definedName>
    <definedName name="AHDPROD_SP_Meldunek_sekcja_VI_tab_1" localSheetId="17" hidden="1">Arkusz13!$A$1:$E$145</definedName>
    <definedName name="AHDPROD_SP_Meldunek_sekcja_VI_tab_2" localSheetId="18" hidden="1">Arkusz14!$A$1:$D$4</definedName>
    <definedName name="AHDPROD_SP_Meldunek_sekcja_VII" localSheetId="1" hidden="1">Arkusz15!$A$1:$C$12</definedName>
    <definedName name="AHDPROD_SP_Meldunek_sekcja_VIII" localSheetId="2" hidden="1">Arkusz1!$A$1:$D$4</definedName>
  </definedNames>
  <calcPr calcId="145621"/>
</workbook>
</file>

<file path=xl/calcChain.xml><?xml version="1.0" encoding="utf-8"?>
<calcChain xmlns="http://schemas.openxmlformats.org/spreadsheetml/2006/main">
  <c r="K486" i="1" l="1"/>
  <c r="H486" i="1"/>
  <c r="T433" i="1" l="1"/>
  <c r="T432" i="1"/>
  <c r="T431" i="1"/>
  <c r="T430" i="1"/>
  <c r="T429" i="1"/>
  <c r="T428" i="1"/>
  <c r="T427" i="1"/>
  <c r="T426" i="1"/>
  <c r="T425" i="1"/>
  <c r="T424" i="1"/>
  <c r="T423" i="1"/>
  <c r="T422" i="1"/>
  <c r="T421" i="1"/>
  <c r="T420" i="1"/>
  <c r="T419" i="1"/>
  <c r="S433" i="1"/>
  <c r="T434" i="1" l="1"/>
  <c r="S420" i="1"/>
  <c r="S421" i="1"/>
  <c r="S422" i="1"/>
  <c r="S423" i="1"/>
  <c r="S424" i="1"/>
  <c r="S425" i="1"/>
  <c r="S426" i="1"/>
  <c r="S427" i="1"/>
  <c r="S428" i="1"/>
  <c r="S429" i="1"/>
  <c r="S430" i="1"/>
  <c r="S431" i="1"/>
  <c r="S432" i="1"/>
  <c r="S419" i="1"/>
  <c r="R420" i="1"/>
  <c r="R421" i="1"/>
  <c r="R422" i="1"/>
  <c r="R423" i="1"/>
  <c r="R424" i="1"/>
  <c r="R425" i="1"/>
  <c r="R426" i="1"/>
  <c r="R427" i="1"/>
  <c r="R428" i="1"/>
  <c r="R429" i="1"/>
  <c r="R430" i="1"/>
  <c r="R431" i="1"/>
  <c r="R432" i="1"/>
  <c r="R433" i="1"/>
  <c r="R419" i="1"/>
  <c r="Q420" i="1"/>
  <c r="Q421" i="1"/>
  <c r="Q422" i="1"/>
  <c r="Q423" i="1"/>
  <c r="Q424" i="1"/>
  <c r="Q425" i="1"/>
  <c r="Q426" i="1"/>
  <c r="Q427" i="1"/>
  <c r="Q428" i="1"/>
  <c r="Q429" i="1"/>
  <c r="Q430" i="1"/>
  <c r="Q431" i="1"/>
  <c r="Q432" i="1"/>
  <c r="Q433" i="1"/>
  <c r="Q419" i="1"/>
  <c r="P420" i="1"/>
  <c r="P421" i="1"/>
  <c r="P422" i="1"/>
  <c r="P423" i="1"/>
  <c r="P424" i="1"/>
  <c r="P425" i="1"/>
  <c r="P426" i="1"/>
  <c r="P427" i="1"/>
  <c r="P428" i="1"/>
  <c r="P429" i="1"/>
  <c r="P430" i="1"/>
  <c r="P431" i="1"/>
  <c r="P432" i="1"/>
  <c r="P433" i="1"/>
  <c r="P419" i="1"/>
  <c r="O420" i="1"/>
  <c r="O421" i="1"/>
  <c r="O422" i="1"/>
  <c r="O423" i="1"/>
  <c r="O424" i="1"/>
  <c r="O425" i="1"/>
  <c r="O426" i="1"/>
  <c r="O427" i="1"/>
  <c r="O428" i="1"/>
  <c r="O429" i="1"/>
  <c r="O430" i="1"/>
  <c r="O431" i="1"/>
  <c r="O432" i="1"/>
  <c r="O433" i="1"/>
  <c r="O419" i="1"/>
  <c r="N420" i="1"/>
  <c r="N421" i="1"/>
  <c r="N422" i="1"/>
  <c r="N423" i="1"/>
  <c r="N424" i="1"/>
  <c r="N425" i="1"/>
  <c r="N426" i="1"/>
  <c r="N427" i="1"/>
  <c r="N428" i="1"/>
  <c r="N429" i="1"/>
  <c r="N430" i="1"/>
  <c r="N431" i="1"/>
  <c r="N432" i="1"/>
  <c r="N433" i="1"/>
  <c r="N419" i="1"/>
  <c r="L420" i="1"/>
  <c r="L421" i="1"/>
  <c r="L422" i="1"/>
  <c r="L423" i="1"/>
  <c r="L424" i="1"/>
  <c r="L425" i="1"/>
  <c r="L426" i="1"/>
  <c r="L427" i="1"/>
  <c r="L428" i="1"/>
  <c r="L429" i="1"/>
  <c r="L430" i="1"/>
  <c r="L431" i="1"/>
  <c r="L432" i="1"/>
  <c r="L433" i="1"/>
  <c r="U433" i="1" l="1"/>
  <c r="V433" i="1" s="1"/>
  <c r="U425" i="1"/>
  <c r="V425" i="1" s="1"/>
  <c r="U421" i="1"/>
  <c r="V421" i="1" s="1"/>
  <c r="U429" i="1"/>
  <c r="V429" i="1" s="1"/>
  <c r="U432" i="1"/>
  <c r="V432" i="1" s="1"/>
  <c r="U428" i="1"/>
  <c r="V428" i="1" s="1"/>
  <c r="U424" i="1"/>
  <c r="V424" i="1" s="1"/>
  <c r="U420" i="1"/>
  <c r="V420" i="1" s="1"/>
  <c r="U423" i="1"/>
  <c r="V423" i="1" s="1"/>
  <c r="U431" i="1"/>
  <c r="V431" i="1" s="1"/>
  <c r="U427" i="1"/>
  <c r="V427" i="1" s="1"/>
  <c r="U419" i="1"/>
  <c r="U430" i="1"/>
  <c r="V430" i="1" s="1"/>
  <c r="U426" i="1"/>
  <c r="V426" i="1" s="1"/>
  <c r="U422" i="1"/>
  <c r="V422" i="1" s="1"/>
  <c r="J275" i="1"/>
  <c r="V276" i="1" l="1"/>
  <c r="S276" i="1"/>
  <c r="P276" i="1"/>
  <c r="M276" i="1"/>
  <c r="J276" i="1"/>
  <c r="O25" i="1" l="1"/>
  <c r="S25" i="1" s="1"/>
  <c r="I23" i="1" l="1"/>
  <c r="M23" i="1" s="1"/>
  <c r="O22" i="1"/>
  <c r="S22" i="1" s="1"/>
  <c r="T176" i="1" l="1"/>
  <c r="T177" i="1"/>
  <c r="T178" i="1"/>
  <c r="T179" i="1"/>
  <c r="T180" i="1"/>
  <c r="T175" i="1"/>
  <c r="R176" i="1"/>
  <c r="R177" i="1"/>
  <c r="R178" i="1"/>
  <c r="R179" i="1"/>
  <c r="R180" i="1"/>
  <c r="R175" i="1"/>
  <c r="P176" i="1"/>
  <c r="P177" i="1"/>
  <c r="P178" i="1"/>
  <c r="P179" i="1"/>
  <c r="P180" i="1"/>
  <c r="P175" i="1"/>
  <c r="M176" i="1"/>
  <c r="M177" i="1"/>
  <c r="M178" i="1"/>
  <c r="M179" i="1"/>
  <c r="M180" i="1"/>
  <c r="M175" i="1"/>
  <c r="H176" i="1"/>
  <c r="H177" i="1"/>
  <c r="H179" i="1"/>
  <c r="H180" i="1"/>
  <c r="F176" i="1"/>
  <c r="F177" i="1"/>
  <c r="F178" i="1"/>
  <c r="F179" i="1"/>
  <c r="F180" i="1"/>
  <c r="D176" i="1"/>
  <c r="D177" i="1"/>
  <c r="D178" i="1"/>
  <c r="D179" i="1"/>
  <c r="A176" i="1"/>
  <c r="A177" i="1"/>
  <c r="A178" i="1"/>
  <c r="A179" i="1"/>
  <c r="A180" i="1"/>
  <c r="R181" i="1" l="1"/>
  <c r="T181" i="1"/>
  <c r="P181" i="1"/>
  <c r="G522" i="1"/>
  <c r="G514" i="1"/>
  <c r="M348" i="1"/>
  <c r="L417" i="1"/>
  <c r="M315" i="1"/>
  <c r="G203" i="1"/>
  <c r="G19" i="1"/>
  <c r="G214" i="1"/>
  <c r="M172" i="1"/>
  <c r="A172" i="1"/>
  <c r="G51" i="1"/>
  <c r="E9" i="1"/>
  <c r="P526" i="1"/>
  <c r="M526" i="1"/>
  <c r="J526" i="1"/>
  <c r="G526" i="1"/>
  <c r="P525" i="1"/>
  <c r="M525" i="1"/>
  <c r="J525" i="1"/>
  <c r="G525" i="1"/>
  <c r="P524" i="1"/>
  <c r="M524" i="1"/>
  <c r="J524" i="1"/>
  <c r="J527" i="1" s="1"/>
  <c r="G524" i="1"/>
  <c r="G527" i="1" s="1"/>
  <c r="P518" i="1"/>
  <c r="M518" i="1"/>
  <c r="J518" i="1"/>
  <c r="G518" i="1"/>
  <c r="J517" i="1"/>
  <c r="M517" i="1"/>
  <c r="P517" i="1"/>
  <c r="G517" i="1"/>
  <c r="P516" i="1"/>
  <c r="M516" i="1"/>
  <c r="J516" i="1"/>
  <c r="G516" i="1"/>
  <c r="Q460" i="1"/>
  <c r="N460" i="1"/>
  <c r="L460" i="1"/>
  <c r="L419" i="1"/>
  <c r="Q371" i="1"/>
  <c r="O371" i="1"/>
  <c r="Q370" i="1"/>
  <c r="O370" i="1"/>
  <c r="Q369" i="1"/>
  <c r="O369" i="1"/>
  <c r="Q368" i="1"/>
  <c r="O368" i="1"/>
  <c r="Q352" i="1"/>
  <c r="O352" i="1"/>
  <c r="M352" i="1"/>
  <c r="K352" i="1"/>
  <c r="Q351" i="1"/>
  <c r="O351" i="1"/>
  <c r="M351" i="1"/>
  <c r="K351" i="1"/>
  <c r="Q350" i="1"/>
  <c r="Q353" i="1" s="1"/>
  <c r="O350" i="1"/>
  <c r="M350" i="1"/>
  <c r="M353" i="1" s="1"/>
  <c r="K350" i="1"/>
  <c r="Q319" i="1"/>
  <c r="O319" i="1"/>
  <c r="M319" i="1"/>
  <c r="K319" i="1"/>
  <c r="Q318" i="1"/>
  <c r="O318" i="1"/>
  <c r="M318" i="1"/>
  <c r="K318" i="1"/>
  <c r="Q317" i="1"/>
  <c r="O317" i="1"/>
  <c r="M317" i="1"/>
  <c r="K317" i="1"/>
  <c r="Q343" i="1"/>
  <c r="O343" i="1"/>
  <c r="Q342" i="1"/>
  <c r="O342" i="1"/>
  <c r="Q341" i="1"/>
  <c r="O341" i="1"/>
  <c r="Q340" i="1"/>
  <c r="O340" i="1"/>
  <c r="V275" i="1"/>
  <c r="S275" i="1"/>
  <c r="P275" i="1"/>
  <c r="M275" i="1"/>
  <c r="V274" i="1"/>
  <c r="S274" i="1"/>
  <c r="P274" i="1"/>
  <c r="M274" i="1"/>
  <c r="J274" i="1"/>
  <c r="V273" i="1"/>
  <c r="S273" i="1"/>
  <c r="P273" i="1"/>
  <c r="M273" i="1"/>
  <c r="J273" i="1"/>
  <c r="V272" i="1"/>
  <c r="S272" i="1"/>
  <c r="P272" i="1"/>
  <c r="M272" i="1"/>
  <c r="J272" i="1"/>
  <c r="V271" i="1"/>
  <c r="S271" i="1"/>
  <c r="P271" i="1"/>
  <c r="M271" i="1"/>
  <c r="J271" i="1"/>
  <c r="S217" i="1"/>
  <c r="S218" i="1"/>
  <c r="S219" i="1"/>
  <c r="S220" i="1"/>
  <c r="S221" i="1"/>
  <c r="P217" i="1"/>
  <c r="P218" i="1"/>
  <c r="P219" i="1"/>
  <c r="P220" i="1"/>
  <c r="P221" i="1"/>
  <c r="P216" i="1"/>
  <c r="M217" i="1"/>
  <c r="M218" i="1"/>
  <c r="M219" i="1"/>
  <c r="M220" i="1"/>
  <c r="M221" i="1"/>
  <c r="M216" i="1"/>
  <c r="J217" i="1"/>
  <c r="J218" i="1"/>
  <c r="J219" i="1"/>
  <c r="J220" i="1"/>
  <c r="J221" i="1"/>
  <c r="J216" i="1"/>
  <c r="G217" i="1"/>
  <c r="G218" i="1"/>
  <c r="G219" i="1"/>
  <c r="G220" i="1"/>
  <c r="G221" i="1"/>
  <c r="G216" i="1"/>
  <c r="C217" i="1"/>
  <c r="C218" i="1"/>
  <c r="C219" i="1"/>
  <c r="C220" i="1"/>
  <c r="C221" i="1"/>
  <c r="C216" i="1"/>
  <c r="S206" i="1"/>
  <c r="S207" i="1"/>
  <c r="S208" i="1"/>
  <c r="S209" i="1"/>
  <c r="S210" i="1"/>
  <c r="S205" i="1"/>
  <c r="P206" i="1"/>
  <c r="P207" i="1"/>
  <c r="P208" i="1"/>
  <c r="P209" i="1"/>
  <c r="P210" i="1"/>
  <c r="P205" i="1"/>
  <c r="M206" i="1"/>
  <c r="M207" i="1"/>
  <c r="M208" i="1"/>
  <c r="M209" i="1"/>
  <c r="M210" i="1"/>
  <c r="M205" i="1"/>
  <c r="J206" i="1"/>
  <c r="J207" i="1"/>
  <c r="J208" i="1"/>
  <c r="J209" i="1"/>
  <c r="J210" i="1"/>
  <c r="J205" i="1"/>
  <c r="G206" i="1"/>
  <c r="G207" i="1"/>
  <c r="G208" i="1"/>
  <c r="G209" i="1"/>
  <c r="G210" i="1"/>
  <c r="G205" i="1"/>
  <c r="C206" i="1"/>
  <c r="C207" i="1"/>
  <c r="C208" i="1"/>
  <c r="C209" i="1"/>
  <c r="C210" i="1"/>
  <c r="C205" i="1"/>
  <c r="H175" i="1"/>
  <c r="F175" i="1"/>
  <c r="D175" i="1"/>
  <c r="A175" i="1"/>
  <c r="Q55" i="1"/>
  <c r="U55" i="1" s="1"/>
  <c r="Q56" i="1"/>
  <c r="U56" i="1" s="1"/>
  <c r="Q57" i="1"/>
  <c r="U57" i="1" s="1"/>
  <c r="Q58" i="1"/>
  <c r="U58" i="1" s="1"/>
  <c r="Q59" i="1"/>
  <c r="U59" i="1" s="1"/>
  <c r="Q54" i="1"/>
  <c r="U54" i="1" s="1"/>
  <c r="O55" i="1"/>
  <c r="S55" i="1" s="1"/>
  <c r="O56" i="1"/>
  <c r="S56" i="1" s="1"/>
  <c r="O57" i="1"/>
  <c r="S57" i="1" s="1"/>
  <c r="O58" i="1"/>
  <c r="S58" i="1" s="1"/>
  <c r="O59" i="1"/>
  <c r="S59" i="1" s="1"/>
  <c r="O54" i="1"/>
  <c r="S54" i="1" s="1"/>
  <c r="I55" i="1"/>
  <c r="M55" i="1" s="1"/>
  <c r="I56" i="1"/>
  <c r="M56" i="1" s="1"/>
  <c r="I57" i="1"/>
  <c r="M57" i="1" s="1"/>
  <c r="I58" i="1"/>
  <c r="M58" i="1" s="1"/>
  <c r="I59" i="1"/>
  <c r="M59" i="1" s="1"/>
  <c r="I54" i="1"/>
  <c r="M54" i="1" s="1"/>
  <c r="G54" i="1"/>
  <c r="K54" i="1" s="1"/>
  <c r="G55" i="1"/>
  <c r="K55" i="1" s="1"/>
  <c r="G56" i="1"/>
  <c r="K56" i="1" s="1"/>
  <c r="G57" i="1"/>
  <c r="K57" i="1" s="1"/>
  <c r="G58" i="1"/>
  <c r="K58" i="1" s="1"/>
  <c r="G59" i="1"/>
  <c r="K59" i="1" s="1"/>
  <c r="C55" i="1"/>
  <c r="C56" i="1"/>
  <c r="C57" i="1"/>
  <c r="C58" i="1"/>
  <c r="C59" i="1"/>
  <c r="C54" i="1"/>
  <c r="Q23" i="1"/>
  <c r="U23" i="1" s="1"/>
  <c r="Q24" i="1"/>
  <c r="U24" i="1" s="1"/>
  <c r="Q25" i="1"/>
  <c r="U25" i="1" s="1"/>
  <c r="Q26" i="1"/>
  <c r="U26" i="1" s="1"/>
  <c r="Q27" i="1"/>
  <c r="U27" i="1" s="1"/>
  <c r="Q22" i="1"/>
  <c r="U22" i="1" s="1"/>
  <c r="O23" i="1"/>
  <c r="S23" i="1" s="1"/>
  <c r="O24" i="1"/>
  <c r="S24" i="1" s="1"/>
  <c r="O26" i="1"/>
  <c r="S26" i="1" s="1"/>
  <c r="O27" i="1"/>
  <c r="S27" i="1" s="1"/>
  <c r="C23" i="1"/>
  <c r="C24" i="1"/>
  <c r="C25" i="1"/>
  <c r="C26" i="1"/>
  <c r="C27" i="1"/>
  <c r="I24" i="1"/>
  <c r="M24" i="1" s="1"/>
  <c r="I25" i="1"/>
  <c r="M25" i="1" s="1"/>
  <c r="I26" i="1"/>
  <c r="M26" i="1" s="1"/>
  <c r="I27" i="1"/>
  <c r="M27" i="1" s="1"/>
  <c r="I22" i="1"/>
  <c r="M22" i="1" s="1"/>
  <c r="G23" i="1"/>
  <c r="K23" i="1" s="1"/>
  <c r="G24" i="1"/>
  <c r="K24" i="1" s="1"/>
  <c r="G25" i="1"/>
  <c r="K25" i="1" s="1"/>
  <c r="G26" i="1"/>
  <c r="K26" i="1" s="1"/>
  <c r="G27" i="1"/>
  <c r="K27" i="1" s="1"/>
  <c r="G22" i="1"/>
  <c r="K22" i="1" s="1"/>
  <c r="C22" i="1"/>
  <c r="M519" i="1" l="1"/>
  <c r="M527" i="1"/>
  <c r="S222" i="1"/>
  <c r="P527" i="1"/>
  <c r="M28" i="1"/>
  <c r="K353" i="1"/>
  <c r="J277" i="1"/>
  <c r="V277" i="1"/>
  <c r="S277" i="1"/>
  <c r="V419" i="1"/>
  <c r="P277" i="1"/>
  <c r="M277" i="1"/>
  <c r="O353" i="1"/>
  <c r="G519" i="1"/>
  <c r="J519" i="1"/>
  <c r="Q372" i="1"/>
  <c r="P519" i="1"/>
  <c r="G211" i="1"/>
  <c r="M211" i="1"/>
  <c r="F181" i="1"/>
  <c r="O372" i="1"/>
  <c r="J222" i="1"/>
  <c r="P222" i="1"/>
  <c r="G222" i="1"/>
  <c r="M222" i="1"/>
  <c r="P211" i="1"/>
  <c r="J211" i="1"/>
  <c r="D181" i="1"/>
  <c r="H181" i="1"/>
  <c r="S434" i="1"/>
  <c r="R434" i="1"/>
  <c r="Q434" i="1"/>
  <c r="P434" i="1"/>
  <c r="O434" i="1"/>
  <c r="N434" i="1"/>
  <c r="L434" i="1"/>
  <c r="Q344" i="1"/>
  <c r="O344" i="1"/>
  <c r="Q320" i="1"/>
  <c r="O320" i="1"/>
  <c r="M320" i="1"/>
  <c r="K320" i="1"/>
  <c r="Q60" i="1"/>
  <c r="O60" i="1"/>
  <c r="M60" i="1"/>
  <c r="K60" i="1"/>
  <c r="I60" i="1"/>
  <c r="G60" i="1"/>
  <c r="Q28" i="1"/>
  <c r="O28" i="1"/>
  <c r="I28" i="1"/>
  <c r="G28" i="1"/>
  <c r="U434" i="1" l="1"/>
  <c r="V434" i="1"/>
  <c r="S28" i="1"/>
  <c r="U28" i="1"/>
  <c r="S60" i="1"/>
  <c r="U60" i="1"/>
  <c r="K28" i="1"/>
</calcChain>
</file>

<file path=xl/connections.xml><?xml version="1.0" encoding="utf-8"?>
<connections xmlns="http://schemas.openxmlformats.org/spreadsheetml/2006/main">
  <connection id="1" keepAlive="1" name="SP_Meldunek_parametry" type="5" refreshedVersion="4" savePassword="1" deleted="1" background="1" saveData="1" credentials="none">
    <dbPr connection="" command=""/>
  </connection>
  <connection id="2" keepAlive="1" name="SP_Meldunek_sekcja_I_tab_1" type="5" refreshedVersion="4" savePassword="1" deleted="1" background="1" saveData="1" credentials="none">
    <dbPr connection="" command=""/>
  </connection>
  <connection id="3" keepAlive="1" name="SP_Meldunek_sekcja_I_tab_2" type="5" refreshedVersion="4" savePassword="1" deleted="1" background="1" saveData="1" credentials="none">
    <dbPr connection="" command=""/>
  </connection>
  <connection id="4" keepAlive="1" name="SP_Meldunek_sekcja_II_tab_1" type="5" refreshedVersion="4" savePassword="1" deleted="1" background="1" saveData="1" credentials="none">
    <dbPr connection="" command=""/>
  </connection>
  <connection id="5" keepAlive="1" name="SP_Meldunek_sekcja_II_tab_2" type="5" refreshedVersion="4" savePassword="1" deleted="1" background="1" saveData="1" credentials="none">
    <dbPr connection="" command=""/>
  </connection>
  <connection id="6" keepAlive="1" name="SP_Meldunek_sekcja_III_tab_1" type="5" refreshedVersion="4" savePassword="1" deleted="1" background="1" saveData="1" credentials="none">
    <dbPr connection="" command=""/>
  </connection>
  <connection id="7" keepAlive="1" name="SP_Meldunek_sekcja_III_tab_2" type="5" refreshedVersion="4" savePassword="1" deleted="1" background="1" saveData="1" credentials="none">
    <dbPr connection="" command=""/>
  </connection>
  <connection id="8" keepAlive="1" name="SP_Meldunek_sekcja_IV" type="5" refreshedVersion="4" savePassword="1" deleted="1" background="1" saveData="1" credentials="none">
    <dbPr connection="" command=""/>
  </connection>
  <connection id="9" keepAlive="1" name="SP_Meldunek_sekcja_IX_tab_1" type="5" refreshedVersion="4" savePassword="1" deleted="1" background="1" saveData="1" credentials="none">
    <dbPr connection="" command=""/>
  </connection>
  <connection id="10" keepAlive="1" name="SP_Meldunek_sekcja_IX_tab_2" type="5" refreshedVersion="4" savePassword="1" deleted="1" background="1" saveData="1" credentials="none">
    <dbPr connection="" command=""/>
  </connection>
  <connection id="11" keepAlive="1" name="SP_Meldunek_sekcja_V_tab_1" type="5" refreshedVersion="4" savePassword="1" deleted="1" background="1" saveData="1" credentials="none">
    <dbPr connection="" command=""/>
  </connection>
  <connection id="12" keepAlive="1" name="SP_Meldunek_sekcja_V_tab_2" type="5" refreshedVersion="4" savePassword="1" deleted="1" background="1" saveData="1" credentials="none">
    <dbPr connection="" command=""/>
  </connection>
  <connection id="13" keepAlive="1" name="SP_Meldunek_sekcja_V_tab_3" type="5" refreshedVersion="4" savePassword="1" deleted="1" background="1" saveData="1" credentials="none">
    <dbPr connection="" command=""/>
  </connection>
  <connection id="14" keepAlive="1" name="SP_Meldunek_sekcja_V_tab_4" type="5" refreshedVersion="4" savePassword="1" deleted="1" background="1" saveData="1" credentials="none">
    <dbPr connection="" command=""/>
  </connection>
  <connection id="15" keepAlive="1" name="SP_Meldunek_sekcja_VI_tab_1" type="5" refreshedVersion="4" savePassword="1" deleted="1" background="1" saveData="1" credentials="none">
    <dbPr connection="" command=""/>
  </connection>
  <connection id="16" keepAlive="1" name="SP_Meldunek_sekcja_VI_tab_2" type="5" refreshedVersion="4" savePassword="1" deleted="1" background="1" saveData="1" credentials="none">
    <dbPr connection="" command=""/>
  </connection>
  <connection id="17"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keepAlive="1" name="SP_Meldunek_sekcja_VIII" type="5" refreshedVersion="4" savePassword="1" deleted="1" background="1" saveData="1" credentials="none">
    <dbPr connection="" command=""/>
  </connection>
</connections>
</file>

<file path=xl/sharedStrings.xml><?xml version="1.0" encoding="utf-8"?>
<sst xmlns="http://schemas.openxmlformats.org/spreadsheetml/2006/main" count="986" uniqueCount="175">
  <si>
    <t>Obywatelstwo</t>
  </si>
  <si>
    <t>Razem</t>
  </si>
  <si>
    <t>Sprawa</t>
  </si>
  <si>
    <t>wnioski</t>
  </si>
  <si>
    <t>pobyt tolerowany</t>
  </si>
  <si>
    <t>świadczenia poza ośrodkiem</t>
  </si>
  <si>
    <t>opuścili ośrodek</t>
  </si>
  <si>
    <t>nowo przyjęci</t>
  </si>
  <si>
    <t>Cudzoziemcy</t>
  </si>
  <si>
    <t>Osoby</t>
  </si>
  <si>
    <t>zaproszenie</t>
  </si>
  <si>
    <t>utrzymanie</t>
  </si>
  <si>
    <t>wpis</t>
  </si>
  <si>
    <t>wpis SIS</t>
  </si>
  <si>
    <t>wykreślenie</t>
  </si>
  <si>
    <t>wykreślenie SIS</t>
  </si>
  <si>
    <t>wnioski cudz.</t>
  </si>
  <si>
    <t>konsultacje</t>
  </si>
  <si>
    <t>telegramy</t>
  </si>
  <si>
    <t>inne państwo</t>
  </si>
  <si>
    <t>fakultatywne</t>
  </si>
  <si>
    <t>decyzje</t>
  </si>
  <si>
    <t>pobyt rezyd. UE</t>
  </si>
  <si>
    <t>pozytywne</t>
  </si>
  <si>
    <t>negatywne</t>
  </si>
  <si>
    <t>umorzenia</t>
  </si>
  <si>
    <t>Wnioskujący</t>
  </si>
  <si>
    <t>przebywający 
w ośrodku</t>
  </si>
  <si>
    <t>VIII. Konsultacje wizowe</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</si>
  <si>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</si>
  <si>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</si>
  <si>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</si>
  <si>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</si>
  <si>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</si>
  <si>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</si>
  <si>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</si>
  <si>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</si>
  <si>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</si>
  <si>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</si>
  <si>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</si>
  <si>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</si>
  <si>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</si>
  <si>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</si>
  <si>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</si>
  <si>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</si>
  <si>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</si>
  <si>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</si>
  <si>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Placówka</t>
  </si>
  <si>
    <t>RAZEM</t>
  </si>
  <si>
    <t>Lwów</t>
  </si>
  <si>
    <t>Łuck</t>
  </si>
  <si>
    <t>uchylenie 
i umorzenie</t>
  </si>
  <si>
    <t>Transfer</t>
  </si>
  <si>
    <t>SUMA</t>
  </si>
  <si>
    <t>Państwo</t>
  </si>
  <si>
    <t>Wniosek IN</t>
  </si>
  <si>
    <t>Decyzja pozytywna</t>
  </si>
  <si>
    <t>Wniosek OUT</t>
  </si>
  <si>
    <t>Status uchodźcy</t>
  </si>
  <si>
    <t>Ochrona uzupełniająca</t>
  </si>
  <si>
    <t>Pobyt tolerowany</t>
  </si>
  <si>
    <t>Umorzenie</t>
  </si>
  <si>
    <t>Zezwolenia cofnięte</t>
  </si>
  <si>
    <t>Zezwolenia wydane</t>
  </si>
  <si>
    <t xml:space="preserve">V. Wnioski, które wpłynęły do wojewodów w sprawie zezwolenia na pobyt czasowy, pobyt stały i pobyt rezydenta długoterminowego UE oraz wydane w tych sprawach decyzje:
</t>
  </si>
  <si>
    <t xml:space="preserve">Informacja o działalności 
Urzędu do Spraw Cudzoziemców 
</t>
  </si>
  <si>
    <t>Ochrona międzynarodowa</t>
  </si>
  <si>
    <t>II. Stosowanie Rozporządzenia  Dublińskiego*:</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</si>
  <si>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</si>
  <si>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</si>
  <si>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</si>
  <si>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</si>
  <si>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</si>
  <si>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</si>
  <si>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</si>
  <si>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</si>
  <si>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</si>
  <si>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</si>
  <si>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</si>
  <si>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</si>
  <si>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</si>
  <si>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</si>
  <si>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</si>
  <si>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</si>
  <si>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</si>
  <si>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</si>
  <si>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</si>
  <si>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</si>
  <si>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</si>
  <si>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</si>
  <si>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</si>
  <si>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VI. Odwołania od decyzji wydanych w I instancji w sprawie legalizacji pobytu cudzoziemców na terytorium RP, odpowiedzi na skargi oraz wnioski o udzielenie zezwolenia na pobyt stały dla członków rodzin repatriantów: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</si>
  <si>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</si>
  <si>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</si>
  <si>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</si>
  <si>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</si>
  <si>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</si>
  <si>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</si>
  <si>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</si>
  <si>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</si>
  <si>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</si>
  <si>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</si>
  <si>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</si>
  <si>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</si>
  <si>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</si>
  <si>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</si>
  <si>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</si>
  <si>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</si>
  <si>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</si>
  <si>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</si>
  <si>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</si>
  <si>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</si>
  <si>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</si>
  <si>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</si>
  <si>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</si>
  <si>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</si>
  <si>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</si>
  <si>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</si>
  <si>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</si>
  <si>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</si>
  <si>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</si>
  <si>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</si>
  <si>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UKRAINA</t>
  </si>
  <si>
    <t>ROSJA</t>
  </si>
  <si>
    <t>NIEMCY</t>
  </si>
  <si>
    <t>FRANCJA</t>
  </si>
  <si>
    <t>Wnioskujacy</t>
  </si>
  <si>
    <t>Decyzje</t>
  </si>
  <si>
    <t>Inne_panstwo</t>
  </si>
  <si>
    <t>Konsul_RP</t>
  </si>
  <si>
    <t>Czynnosc</t>
  </si>
  <si>
    <t>zawieszenie wpisów</t>
  </si>
  <si>
    <t>małoletni</t>
  </si>
  <si>
    <t>WNIOSEK O ZAREJESTROWANIE POBYTU OBYWATELA UE</t>
  </si>
  <si>
    <t>GRUZJA</t>
  </si>
  <si>
    <t>TADŻYKISTAN</t>
  </si>
  <si>
    <t>WZNOWIENIA</t>
  </si>
  <si>
    <t>BELGIA</t>
  </si>
  <si>
    <t>SZWECJA</t>
  </si>
  <si>
    <t>WŁOCHY</t>
  </si>
  <si>
    <t>I. Przyjęte wnioski o udzielenie ochrony międzynarodowej w RP:</t>
  </si>
  <si>
    <t>III. Wydane decyzje w sprawie o udzielenie ochrony międzynarodowej:</t>
  </si>
  <si>
    <t>IV. Cudzoziemcy, w sprawie których wszczęto postępowanie o udzielenie ochrony międzynarodowej i którym zapewniono zakwaterowanie w ośrodkach dla cudzoziemców:</t>
  </si>
  <si>
    <r>
      <t>*</t>
    </r>
    <r>
      <rPr>
        <i/>
        <sz val="6"/>
        <color theme="1"/>
        <rFont val="Roboto"/>
        <charset val="238"/>
      </rPr>
      <t xml:space="preserve"> zgodnie z nowym aquis azylowym od 1.01.2014 r. wznowienie postępowania po tzw. transferze dublińskim liczy się jako kolejny wniosek o nadanie statusu uchodźcy</t>
    </r>
  </si>
  <si>
    <t>obligatoryjne</t>
  </si>
  <si>
    <t>01.06.2018</t>
  </si>
  <si>
    <t>30.06.2018</t>
  </si>
  <si>
    <t>01.01.2018</t>
  </si>
  <si>
    <t>ARMENIA</t>
  </si>
  <si>
    <t>IRAK</t>
  </si>
  <si>
    <t>NIDERLANDY</t>
  </si>
  <si>
    <t>GRECJA</t>
  </si>
  <si>
    <t>BUŁGARIA</t>
  </si>
  <si>
    <t>PAKISTAN</t>
  </si>
  <si>
    <t>24.06.2018 - 30.06.2018</t>
  </si>
  <si>
    <t>17.06.2018 - 23.06.2018</t>
  </si>
  <si>
    <t>10.06.2018 - 16.06.2018</t>
  </si>
  <si>
    <t>03.06.2018 - 09.06.2018</t>
  </si>
  <si>
    <t>27.05.2018 - 02.06.2018</t>
  </si>
  <si>
    <t>WNIOSEK O WYDANIE DOKUMENTU POTWIERDZAJĄCEGO PRAWO STAŁEGO POBYTU</t>
  </si>
  <si>
    <t>WNIOSEK O WYDANIE KARTY POBYTU CZŁONKA RODZINY OBYWATELA UE</t>
  </si>
  <si>
    <t>WNIOSEK O WYDANIE KARTY STAŁEGO POBYTU CZŁONKA RODZINY OBYWATELA UE</t>
  </si>
  <si>
    <t xml:space="preserve">W 2108 r. ma miejsce kontynuacja trendu spadkowego w zakresie liczby wydawanych zezwoleń MRG.
Od początku 2018 roku wszystkie zezwolenia MRG wydano na Ukrainie,  78% wydano przez wydział konsularny w we Lwowie, pozostałe 22% w Łucku. 
Odmowy wydania zezwoleń MRG udzielono 27 obywatelom Ukrainy. Cofnięcie zezwoleń miało miejsce w stosunku do 212 osób, w 89% obywateli Ukrainy, 11% - Rosji. Zezwolenia unieważniono 30 obywatelom Ukrainy.
</t>
  </si>
  <si>
    <t>* Zdecydowanie większy napływ cudzoziemców do Polski obserwujemy od 2014 r. 
* Liczba ważnych dokumentów potwierdzających prawo pobytu na terytorium RP - wg stanu na dzień 1.07.2018 r. - wynosi 350 tys.
* Sytuacja migracyjna w Polsce jest nadal zdominowana przez zwiększony napływ obywateli Ukrainy. Wzrost liczby obywateli tego państwa na terytorium RP jest stale monitorowany.
Obywatele Ukrainy stanowią najliczniejszą grupę narodowościową w populacji cudzoziemców - około 162,5 tys. 77% z nich przebywa w Polsce na podstawie zezwolenia na pobyt czasowy, 20% ma zezwolenie na pobyt stały, niespełna 2% to rezydenci długoterminowi UE. Zezwolenia związane z którąś formą ochrony (status uchodźcy, ochrona uzupełniająca, pobyt tolerowany, pobyt humanitarny) ma około 847 osób. Zdecydowana większość obywateli Ukrainy przybywających do Polski preferuje legalizację pobytu umożliwiającą podjęcie pracy (nie ma takiej możliwości w trakcie pierwszych 6 miesięcy procedury uchodźczej) i samodzielne utrzymanie rodziny. 
* O zezwolenie na pobyt stały występują głównie cudzoziemcy, którzy od lat przedłużali swój pobyt czasowy w Polsce. Zdecydowana większość z nich to osoby polskiego pochodzenia, w tym legitymujące się Kartą Polaka bądź małżonkowie obywateli RP. 
* Wśród pobytów czasowych największym zainteresowaniem cieszą się te uzasadniane podjęciem pracy, w tym tzw. jednolite zezwolenia na pobyt i pracę. 
• Dominują migracje czasowe (9 razy więcej wniosków o pobyt czasowy niż stały).
• Szczególnie dużym zainteresowaniem wśród cudzoziemców cieszy się imigracja zarobkowa do Polski (71% wniosków o pobyt czasowy w 2017 roku uzasadnionych było chęcią podjęcia pracy).
* Wnioski o udzielenie ochrony międzynarodowej stanowiły w 2017 r. około  2% ogółu wszystkich wniosków cudzoziemców.</t>
  </si>
  <si>
    <t>Warszawa, 6 lipca 2018 r.</t>
  </si>
  <si>
    <t>opracowała: Małgorzata Jankowska</t>
  </si>
  <si>
    <t>VIII.  Informacja o Małym Ruchu Granicznym</t>
  </si>
  <si>
    <t>IX. Ogólne trendy</t>
  </si>
  <si>
    <t>W minionym półroczu do Wydziału Konsultacji Wizowych wpłynęło ponad 406 tys. wniosków, z czego 95%  z innego państwa członkowskiego. W tym samym czasie wydano prawie 395 tys. decyzji, 95% na wnioski z innego państwa członkowskiego.</t>
  </si>
  <si>
    <t xml:space="preserve">Zdecydowaną większość działań związanych ze stosowaniem Rozporządzenia Dublińskiego stanowią sprawy dotyczące przejęcia odpowiedzialności za wniosek o udzielenie ochrony złożony na terytorium innego państwa członkowskiego (tzw. IN). Liczba spraw 26-krotnie przekracza liczbę takich wniosków złożonych przez Polskę. Jest to związane z położeniem geograficznym naszego kraju (zewnętrzne państwo Strefy Schengen) i traktowaniem terytorium RP jako strefy tranzytowej do krajów docelowych UE (Niemcy, Francja, Austria, Niderlandy, Belgia i Szwecja).  55% wniosków IN dotyczyło ob. Rosji, 10% Armenii.
Liczba cudzoziemców objętych wnioskami IN wyniosła od początku roku 2 256 os. Polska wystąpiła z takim wnioskiem do innych krajów europejskich (OUT) w przypadku 88 os., z czego 82% wniosków IN i 41% wniosków OUT zostało rozpatrzonych pozytywnie. 50% wniosków IN oraz 32% wniosków OUT dotyczy współpracy z Niemcami. Kolejnym krajem, z którym Polska współpracuje często jest Francja. Z tego kraju wpłynęło 32% wniosków IN oraz do niego skierowano 9% wniosków OUT. Poza tym, osoby, które ubiegały się o ochronę międzynarodową w Polsce składały  kolejne wnioski (oprócz Niemiec i Francji) w Szwecji, Niderlandach i Belgii. Z kolei dalsze wnioski OUT z Polski kierowane były poza Niemcami i Francją do Grecji, Włoch i Bułgarii.
</t>
  </si>
  <si>
    <t xml:space="preserve">Szef Urzędu do Spraw Cudzoziemców w 2018 r. wydał 2 497 decyzji: udzielił ochrony 244 os. (10% ogółu), 1 254 os. (50% ogółu) uzyskało decyzję negatywną,  a  999 postępowań (40% ogółu) umorzono. Głównymi beneficjentami decyzji przyznających w 2018 r. ochronę (status uchodźcy, ochrona uzupełniająca i pobyt tolerowany) byli w większości obywatele z grupy TOP 10 wnioskodawców:
* Ukraina (27% ogółu; 55 os. – ochrona uzupełniająca, 9 os. – status uchodźcy, 2 os. – pobyt tolerowany) uznawalność: 20%,
* Rosja (16% ogółu;  5 os. - status uchodźcy, 33os. - ochrona uzupełniająca, 1 os. pobyt tolerowany), uznawalność: 5%,
* Tadżykistan (8% ogółu; 8 os. - status uchodźcy, 12 os. ochrona uzupełniająca) uznawalność: 39%,
* Turcja (8% ogółu; 20 os. - status uchodźcy) uznawalność: 57%,
* Irak (8% ogółu, 10 os. - status uchodźcy, 7 os. - ochrona uzupełniająca) uznawalność: 81%.
Pozostali wnioskodawcy z grupy TOP 10 otrzymali niewielką liczbę pozytywnych decyzji, co znalazło odbicie w niskiej uznawalności: Armenia - 0%, Azerbejdżan -21%, Gruzja - 29%, Białoruś – 12%, Kirgistan - 9%.
Z kolei  obywatelstwa z najwyższą uznawalnością pochodzą z krajów nielicznie składających wnioski w Polsce i otrzymujących na tle ogółu niewielką liczbę pozytywnych decyzji. Najwyższą, bo 100% uznawalność miały: Syria (10 dec.), Senegal (1 dec.), Somalia (1 dec.),  Turkmenistan (2 dec.) i Kamerun (1 dec.);  90% - Egipt (9 dec.),  89% - bezpaństwowcy (8 dec.), 78% - Afganistan (7 dec.), 75% - Libia (3 dec.).
Całkowita uznawalność w pierwszym półroczu 2018 r. to 15% (16% z pobytem tolerowanym), w analogicznym okresie zeszłego roku: 13%.
                                                                                                                                                                                                                                                                                                                                                                                                                                                                                                                                                                                                                                                                                                                                                                                                                                                 Ponadto decyzje o udzieleniu ochrony kolejnym 39 osobom wydała Rada do Spraw Uchodźców (Rosja – 11 os. pobyt tolerowany, 4 os. – ochrona uzupełniająca; Ukraina -10 os. ochrona uzupełniająca;   Kirgistan – 5 os. status uchodźcy; Gruzja – 4 os. pobyt tolerowany; Kazachstan – 4 os. – ochrona uzupełniająca; Białoruś – 1 os ochrona uzupełniająca). 
Podsumowując, w RP organy obydwu instancji wydały wnioskodawcom w 2018 r. w sumie 283 decyzji o udzieleniu jednej z form ochrony: 86% z nich wydał  Szef Urzędu do Spraw Cudzoziemców, 14% Rada do Spraw Uchodźców.
Rozstrzygnięcia merytoryczne stanowiły jednak 60% wydanych decyzji. Pozostałe decyzje wydane przez Szefa Urzędu to umorzenia (40%) wydane w związku z brakiem zainteresowania kontynuacją postępowania ze strony cudzoziemca, z czego 81% z nich dotyczyło Rosjan (819 os.). Warto zwrócić uwagę, że w 2018 r. większy odsetek cudzoziemców decyduje się na pozostanie w Polsce do końca trwania procedury o udzielenie ochrony. W analogicznym okresie zeszłego roku umorzenia stanowiły 45% decyzji, w tym roku – 40%.
Wg stanu na 30 czerwca liczba spraw w toku wynosiła  3 109 os., głównie z Rosji (74%).  
W pierwszym półroczu 2018 r. miały miejsca także cofnięcia decyzji o udzielenie ochrony, otrzymało je łącznie 86 obywateli Federacji Rosyjskiej, którym Szef Urzędu cofnął udzielenie ochrony uzupełniającej. To prawie trzykrotnie więcej niż w pierwszej połowie 2017 r., kiedy cofnięcia dotyczyły 29 obywateli Rosji posiadających ochronę uzupełniającą.
</t>
  </si>
  <si>
    <t xml:space="preserve">Spadek liczby wnioskodawców zapoczątkowany w marcu 2017 znalazł odbicie w zmniejszonej liczbie osób pozostających pod opieką Szefa Urzędu (ze śr. 4,2 tys. na śr. 3,1 tys.), przy czym przez ostatnie pół roku spadek ten wyniósł 336 osób.  Liczba beneficjentów pomocy socjalnej z ostatnich tygodni czerwca jest najniższa od czternastu lat.
Ponad połowa wnioskodawców (55%) przebywa poza ośrodkami dla cudzoziemców, wynajmując mieszkania i utrzymując się ze środków otrzymywanych z Urzędu.
W przypadku 10 najliczniejszych obywatelstw wnioskodawców można zaobserwować zdecydowane preferencje odnośnie miejsca pobytu na czas trwania postępowania w RP. Na pobyt w ośrodku decydują się głównie obywatele Rosji - 67% i Azerbejdżanu - 81%. Oczekiwanie na zakończenie procedury poza ośrodkiem preferują pozostałe obywatelstwa TOP 10 osób pozostających pod opieką: obywatele Ukrainy, Tadżykistanu, Gruzji, Armenii, Kirgistanu, Białorusi, Turcji, Iranu (pomiędzy 75% a 97% wnioskodawców z danego kraju) oraz nieco mniej niż 1/3 obywateli Iraku.
</t>
  </si>
  <si>
    <t xml:space="preserve">Liczba składanych wniosków umożlwiających legalizację pobytu na terytorium RP rośnie dynamicznie piąty rok z rzędu. 
W pierwszym półroczu liczba złożonych wniosków przekroczyła 107 tys. 90% z nich dotyczyło zezwolenia na pobyt czasowy, 8% zezwolenia na pobyt stały, a 2% zezwolenia na pobyt rezydenta UE. 
W sprawie zezwolenia na pobyt czasowy spośród prawie 97 tys. wniosków 66% (64 tys.) złożyli obywatele Ukrainy, po 4% - Hindusi  Gruzini, po 3% - Chińczycy, Wietnamczycy, Białorusini, po 2% -  Turcy i Rosjanie. O zezwolenie na pobyt stały ubiegało się 9 tys. cudzoziemców, w tym 52% (4,7 tys.) to obywatele Ukrainy, 32% - Białorusini, 4% - Rosjanie. Wnioski o zezwolenie na pobyt rezydenta długoterminowego UE, (1,7  tys. wniosków) zdominowali również obywatele Ukrainy (779) - złożyli 47% wniosków, 15% - Wietnamczycy, 6% -  Chińczycy, po 4% - Rosjanie, Białorusini i Ormianie, po 3% - Turcy i Hindusi. 
W podziale na obywatelstwo cudzoziemców w 2018 r. o legalizację pobytu (ww. zezwolenia) najczęściej ubiegali się obywatele Ukrainy: 64% - (69 tys. Ukraińców na 97 tys. ogółu wnioskujących). W pierwszym półroczu 2017 r. odsetek ten był podobny, ale liczba złożonych wniosków o 21% niższa w porównaniu do 2018 r. (69 tys. w 2018 r., 57  tys. w 2017 r.). Za opisany wzrost w 2018 r. odpowiedzialna jest zwiększona - w porównaniu z zeszłym rokiem - liczba wniosków o zezwolenie na pobyt czasowy składanych przez obywateli Ukrainy, (+24% - z 51 tys. w 2017 r. na 64 tys. w 2018 r.). 
Wzrost zainteresowania legalizacją pobytu zanotowano także w przypadku obywateli Gruzji (5-krotny, głównie pobyt czasowy). W zeszłym roku w czerwcu Gruzini byli na ósmym miejscu pod względem liczby złożonych wniosków legalizacyjnych, aktualnie znajdują się na czwartym (808 os. – 2017 r., 4 077 os. – 2018 r.). W dalszym ciągu wzrasta liczba obywateli Indii legalizujących pobyt w Polsce (+17%, głównie pobyt czasowy). Hindusi, podobnie jak w czerwcu 2017 r. pozostają na trzecim miejscu pod względem liczby złożonych wniosków (2017 r. – 3 489 os, 2018 r. – 4 077  os.).
Ogółem w 2017 r. złożono łącznie 21% wniosków legalizacyjnych więce (ponad 18,5 tys. więcej: +25% wniosków na pobyt czasowy,  -10% wniosków na pobyt stały, -5% wniosków na pobyt rezydenta długoterminowego UE). 81% wszystkich procedur zakończyło się decyzją przyznającą zezwolenie pobytowe, 13% odmową wydania zezwolenia, a 5% umorzeniem sprawy. 
Analiza celu pobytu podawanego przez cudzoziemców podczas składania wniosków na pobyt czasowy wykazała, że zdecydowanie najczęstszym powodem przyjazdu do RP jest aktywność zawodowa (74%): wykonywanie pracy (71% ogółu), prowadzenie 
działalności gospodarczej (1%), praca w zawodzie wymagającym wysokich kwalifikacji (1%), praca sezonowa, pracownicy delegowani, przeniesienia wewnątrz przedsiębiorstwa (poniżej 1%). Dalsze 7% wnioskodawców przyjechało do Polski w związku z podjęciem lub kontynuacją studiów, kolejne 10% - w związku z powodami związanymi z rodziną:  pobytem z cudzoziemcem (łączenie rodzin) – 7%  i pobytem z obywatelem RP (3%).
Analizując rozmieszczenie wnioskodawców na terenie RP, najwięcej wniosków przyjęli: Wojewoda Mazowiecki (32%), Wojewoda Wielkopolski (10%), Dolnośląski (9%) oraz Małopolski (8%). Najmniejsze zainteresowanie legalizacją pobytu miało miejsce w województwach warmińsko-mazurskim, podkarpackim i świętokrzyskim.
Ponadto w okresie styczeń- czerwiec 2018 wnioski o legalizację pobytu na terytorium RP złożyło ponad 4 tys. obywateli UE, głównie z Niemiec (27%), Włoch (10%), Wielkiej Brytanii (7%), Bułgarii i Rumunii (po 6%), Hiszpanii i Francji (po 5%).
</t>
  </si>
  <si>
    <t xml:space="preserve">Cudzoziemcy coraz częściej składają odwołania od decyzji wydanych przez urzędy wojewódzkie, ich liczba zaczęła rosnąć w 2016 r. i od tej pory utrzymuje się na poziomie znacznie wyższym niż w poprzednich latach. Łącznie w pierwszym półroczu 2018 r. Szef Urzędu otrzymał ponad dwa razy więcej odwołań niż w tym samym okresie 2017 r.  - 4,1 tys., z czego 67% dotyczyło pobytu czasowego, 25% - zobowiązania do powrotu, 6% - pobytu stałego. Cudzoziemcy uzyskali w tym samym czasie ponad 2,6 tys. decyzji Szefa UdSC w sprawach o legalizację pobytu na terytorium RP, z czego 14% stanowiło utrzymanie decyzji, od której się odwołano. 7% decyzji uchylono i przekazano do ponownego rozpatrzenia, a 10% postępowań odwoławczych zakończyło się uchyleniem decyzji organu pierwszej instancji i udzieleniem zezwolenia. 
Uwzględniając obywatelstwo osób zaskarżających otrzymane decyzje, najwięcej - bo 43% odwołań - złożyli obywatele Ukrainy, głównie w sprawach o zezwolenie na pobyt czasowy oraz zobowiązania cudzoziemca do powrotu. Kolejne obywatelstwa licznie składające odwołania to Indie (10%), Wietnam (8%), Rosja (8%), Chiny 4%), Białoruś (3%), Gruzja (2%), także najczęściej dotyczące zezwolenia na pobyt czasowy (w przypadku Białorusi – zezwolenia na pobyt stały) oraz zobowiązania cudzoziemca do powrotu.
</t>
  </si>
  <si>
    <t>W pierwszym półroczu 2018 r. wnioski o udzielenie ochrony międzynarodowej złożyło 2 119 os., z czego 57% stanowiły wnioski pierwsze. Niemal wszyscy wnioskodawcy (90%)  pochodzili z państw należących do byłego ZSRR (głównie: Rosja, Ukraina, Tadżykistan, Armenia, Gruzja, Azerbejdżan, Kirgistan, Białoruś). 
Dwie największe grupy cudzoziemców ubiegających się ochronę pochodziły z Rosji (1 444 os., 68%) i Ukrainy (214 os., 10%). W gronie pozostałych dominujących wnioskodawców znaleźli się mieszkańcy Azji Centralnej (6%): Tadżykistanu (78 os., 4%), Azerbejdżanu (28 os., 1%) i Kirgistanu (26 os., 1%), Zakaukazia (3%): Armenii (42 os., 2%) i Gruzji (28 os. 1%), a także Bliskiego Wschodu (4%): Iraku (28 os., 2%) oraz Iranu i Turcji (po 20 os., po 1%). Oprócz wymienionych krajów w zestawieniu państw najliczniej składających wnioski o udzielenie ochrony znajduje się jeszcze Białoruś (19 os., 1%).
Wśród wszystkich złożonych wniosków, wnioskodawcy z Afryki stanowią 2%, podobnie jak wnioskodawcy z Azji Południowej (Indie, Pakistan, Bangladesz).
Jeden wniosek obejmował średnio 2 os,. przy czym w przypadku obywateli Rosji i Tadżykistanu - 3 os.
                                                                                                                                                                                                                                                                                                                                                                                                                                                                                                                                                    Ponad połowa wnioskodawców (61%) dostała się na teren RP przez drogowe i kolejowe przejścia graniczne, najczęściej przekraczając wschodnią granicę kraju. Najwięcej wniosków przyjęły placówki Straży Granicznej w Terespolu (36%) oraz Warszawa-Okęcie (29%).  Należy zauważyć, że  Szef Urzędu do Spraw Cudzoziemców wznowił 108 postepowań, co stanowi 5% wszystkich wniosków.
Widoczna jest kontynuacja trendu z poprzedniego roku odnośnie wzrostu udziału wniosków kolejnych. Zroku na rok udział wniosków kolejnych i wznowień postępowania systematycznie rósł: 20% – 2016 r., 2017 r. – 43%, 2018 r. – 42%. Obywatelstwa TOP 5 charakteryzujące się najwyższym odsetkiem  wniosków kolejnych w 2018 r. to Tadżykistan (65%), Ukraina (52%), Rosja (42%) i Armenia (43%). Z kolei udział wniosków pierwszych w ogólnej liczbie wniosków maleje: w 2016 r. wynosił 80%, w 2017 r. – 57%, w pierwszym półroczu 2018 –  58%. 
Przy podziale na płeć i wiek proporcje są zbliżone: pełnoletni stanowią 53% ogółu (45% kobiety i 55% mężczyźni), a niepełnoletni - 47% (47% dziewczynki i 53% chłopcy). Tylko wśród wnioskodawców z Rosji jest więcej dzieci (56%). Wśród pozostałych obywatelstw TOP 10 dominują jednak osoby pełnoletnie (Ukraina - 75%, Armenia - 67%, Azerbejdżan – 57%, Irak -78%, Gruzja - 79%, Białoruś - 78%, Turcja - 75%, Iran 95%). 
W podziale na płeć w krajach grupy TOP 10 proporcje rozłożone są zwykle równo, z wyjątkiem Azerbejdżanu, Turcji, Gruzji, Białorusi i Iranu (przewaga mężczyzn – powyżej 65%).
W dłuższej perspektywie widoczny jest ciągły spadek liczby wnioskodawców, którego początek miał miejsce w lipcu 2016. Wartości z ostatnich czterech miesięcy wskazują jednak na stabilizację liczby wniosków składanych miesięcznie na poziomie około 350 miesięcznie. W 2018 r. Polska przyjęła 29% mniej wszystkich wniosków (o 27% mniej wniosków pierwszych i o 31% mniej wniosków kolejnych) w stosunku do analogicznego okresu 2017 r. Spadek dotyczy wszystkich głównych grup, które zazwyczaj ubiegały się w Polsce o ochronę międzynarodową.
Prezentując szczegółowo zmiany w porównaniu do pierwszych sześciu miesięcy 2017 r., widoczny jest:
 * spadek liczby wnioskodawców z Rosji o 32%. Tradycyjnie Rosja od 2000 r.  znajduje się na I pozycji pod względem liczby złożonych wniosków, a odsetek cudzoziemców z tego kraju wciąż jest wysoki (68%) chociaż liczba osób składających wnioski znacznie spadła w porównaniu do pierwszego półrocza w poprzednich latach (1 444 os. - 2018 r., 2 135 os. – 2017 r., 5 090 os. – 2016 r.). Podobnie jak w pierwszym półroczu 2017 r. 60% stanowią wnioski pierwsze.
* 2-krotny spadek liczby wnioskodawców z Ukrainy. Ukraina od 2014 r. niezmiennie znajduje się na II pozycji w zestawieniu TOP 5. Jednak na przestrzeni lat widoczny jest stały spadek liczby ubiegających się o ochronę z tego kraju. W 2018 r. liczba wnioskodawców nie przekroczyła 50 os. miesięcznie. W porównaniu do pierwszych sześciu miesięcy 2017 r. wzrósł odsetek wniosków składanych po raz pierwszy ( z 37% na 48%).
* niewielki spadek liczby wnioskodawców z Tadżykistanu o (-10%). Znaczący wzrost liczby wniosków z Tadżykistanu miał miejsce w okresie sierpień 2015-sierpień 2016 i wynikał z narastającego konfliktu wewnętrznego (8% ogółu wnioskodawców). Aktualnie obywatele tego kraju stanowią 4% ogółu osób ubiegających się o udzielenie ochrony, w pierwszym półroczu 2017 r. -3%. Wnioskodawcy z Tadżykistanu charakteryzują się na tle innych obywatelstw przewagą wniosków kolejnych (53% w 2017 r, 65% w 2018 r.) , podczas gdy w całej populacji wnioskodawców odsetek ten wynosi 42%.
*Odsetek liczby wnioskodawców pochodzących z Armenii na tle innych wnioskodawców (2%) i pozycja w TOP 10 (IV) pozostały w porównaniu z zeszłym rokiem bez zmian, ale widoczny jest 18% spadek liczby wniosków. Ponadto zmieniła się struktura składanych wniosków: aktualnie 57% stanowią wnioski pierwsze, podczas gdy w pierwszej połowie 2017 r. stanowiły zdecydowaną większość – 84%. 
* wzrost o 86% liczby wnioskodawców z Iraku. W czerwcu zeszłego roku obywatele Iraku zamykali zestawienie TOP 10, obecnie są na piątym miejscu. Nieznacznie, wzrósł także odsetek (z 1% na 2%). W analogicznym okresie 2017 r. wszyscy wnioskodawcy składali w Polsce wnioski o ochronę po raz pierwszy, a w 2018 r. – w grupie z Iraku pojawiły się osoby składające wnioski kolejne.                                                                                                                                                                                                                                                                                                             * 7-krotny wzrost liczby wnioskodawców z Azerbejdżanu. Aktualnie państwo to zmaga się z konfliktem wewnętrznym o podobnym charakterze, co w 2015/2016 r. w Tadżykistanie. W analogicznym okresie 2017 r. Azerbejdżan znajdował się na dwudziestej drugiej pozycji pod względem liczby złożonych wniosków (odsetek poniżej 1%), aktualnie na siódmej pozycji (2% ogółu).
* 2-krotny spadek liczby wnioskodawców z Gruzji. Gruzja po raz pierwszy od wielu lat opuściła grupę krajów TOP 5,  przesunięta o jedną pozycję niżej przez Irak. Obywatele Gruzji charakteryzują się na tle wnioskodawców z innych krajów przewagą wniosków kolejnych (67% w 2017 r, 54% w 2018 r.), podczas gdy w całej populacji wnioskodawców odsetek ten wynosi 42%.
* Niewielki spadek wnioskodawców z Turcji, Białorusi i Kirgistanu. Obywatele każdego z tych krajów  choć zarówno w 2018 r., jak i 2017 r. znajdowali się w grupie państw TOP 10, złożyli mniej niż 1% ogółu wniosków. Wnioskodawcy z Kirgistanu w 2018 r. składają niemal wyłącznie wnioski kolejne (96%). 
* 4-krotny spadek liczby wniosków z Syrii. W analogicznym okresie 2017 r. Syria znajdowała się na 7 pozycji w TOP 10, w 2018 r. – przesunęła się na 18 pozycję.</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</si>
</sst>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zł&quot;* #,##0_);_(&quot;zł&quot;* \(#,##0\);_(&quot;zł&quot;* &quot;-&quot;_);_(@_)"/>
    <numFmt numFmtId="165" formatCode="yyyy/mm/dd;@"/>
  </numFmts>
  <fonts count="40"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sz val="11"/>
      <color theme="1"/>
      <name val="Roboto"/>
      <charset val="238"/>
    </font>
    <font>
      <b/>
      <sz val="11"/>
      <color theme="1"/>
      <name val="Roboto"/>
      <charset val="238"/>
    </font>
    <font>
      <b/>
      <sz val="18"/>
      <name val="Roboto"/>
      <charset val="238"/>
    </font>
    <font>
      <b/>
      <sz val="15"/>
      <name val="Roboto"/>
      <charset val="238"/>
    </font>
    <font>
      <b/>
      <i/>
      <sz val="14"/>
      <color theme="1"/>
      <name val="Roboto"/>
      <charset val="238"/>
    </font>
    <font>
      <sz val="11"/>
      <name val="Roboto"/>
      <charset val="238"/>
    </font>
    <font>
      <b/>
      <sz val="10"/>
      <color theme="1"/>
      <name val="Roboto"/>
      <charset val="238"/>
    </font>
    <font>
      <b/>
      <sz val="9"/>
      <name val="Roboto"/>
      <charset val="238"/>
    </font>
    <font>
      <sz val="9"/>
      <name val="Roboto"/>
      <charset val="238"/>
    </font>
    <font>
      <sz val="10"/>
      <name val="Roboto"/>
      <charset val="238"/>
    </font>
    <font>
      <sz val="6"/>
      <color theme="1"/>
      <name val="Roboto"/>
      <charset val="238"/>
    </font>
    <font>
      <i/>
      <sz val="6"/>
      <color theme="1"/>
      <name val="Roboto"/>
      <charset val="238"/>
    </font>
    <font>
      <i/>
      <sz val="9"/>
      <color theme="1"/>
      <name val="Roboto"/>
      <charset val="238"/>
    </font>
    <font>
      <b/>
      <sz val="8"/>
      <name val="Roboto"/>
      <charset val="238"/>
    </font>
    <font>
      <i/>
      <sz val="8"/>
      <color theme="1"/>
      <name val="Roboto"/>
      <charset val="238"/>
    </font>
    <font>
      <b/>
      <sz val="7"/>
      <name val="Roboto"/>
      <charset val="238"/>
    </font>
    <font>
      <sz val="10"/>
      <color theme="1"/>
      <name val="Roboto"/>
      <charset val="238"/>
    </font>
    <font>
      <sz val="9"/>
      <color theme="1"/>
      <name val="Roboto"/>
      <charset val="238"/>
    </font>
    <font>
      <sz val="8"/>
      <name val="Roboto"/>
      <charset val="238"/>
    </font>
    <font>
      <sz val="8"/>
      <color theme="1"/>
      <name val="Roboto"/>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5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cellStyleXfs>
  <cellXfs count="301">
    <xf numFmtId="0" fontId="0" fillId="0" borderId="0" xfId="0"/>
    <xf numFmtId="0" fontId="0" fillId="0" borderId="0" xfId="0"/>
    <xf numFmtId="0" fontId="0" fillId="0" borderId="0" xfId="0"/>
    <xf numFmtId="0" fontId="20" fillId="0" borderId="0" xfId="0" applyFont="1" applyProtection="1">
      <protection locked="0"/>
    </xf>
    <xf numFmtId="0" fontId="20" fillId="0" borderId="0" xfId="0" applyFont="1" applyBorder="1" applyProtection="1">
      <protection locked="0"/>
    </xf>
    <xf numFmtId="14" fontId="20" fillId="0" borderId="0" xfId="0" applyNumberFormat="1" applyFont="1" applyProtection="1">
      <protection locked="0"/>
    </xf>
    <xf numFmtId="165" fontId="20" fillId="0" borderId="0" xfId="0" applyNumberFormat="1" applyFont="1" applyProtection="1">
      <protection locked="0"/>
    </xf>
    <xf numFmtId="0" fontId="20" fillId="0" borderId="0" xfId="0" applyFont="1" applyAlignment="1" applyProtection="1">
      <protection locked="0"/>
    </xf>
    <xf numFmtId="0" fontId="24" fillId="0" borderId="0" xfId="0" applyFont="1" applyAlignment="1" applyProtection="1">
      <alignment vertical="center"/>
      <protection locked="0"/>
    </xf>
    <xf numFmtId="0" fontId="25" fillId="0" borderId="0" xfId="0" applyFont="1" applyProtection="1">
      <protection locked="0"/>
    </xf>
    <xf numFmtId="0" fontId="26" fillId="0" borderId="0" xfId="0" applyFont="1" applyAlignment="1" applyProtection="1">
      <alignment horizontal="left" vertical="center"/>
      <protection locked="0"/>
    </xf>
    <xf numFmtId="0" fontId="29" fillId="0" borderId="0" xfId="43" applyFont="1" applyProtection="1">
      <protection locked="0"/>
    </xf>
    <xf numFmtId="0" fontId="20" fillId="0" borderId="0" xfId="0" applyFont="1" applyFill="1" applyBorder="1" applyProtection="1">
      <protection locked="0"/>
    </xf>
    <xf numFmtId="0" fontId="27" fillId="0" borderId="0" xfId="10" applyFont="1" applyFill="1" applyBorder="1" applyAlignment="1" applyProtection="1">
      <alignment horizontal="left" vertical="center"/>
      <protection locked="0"/>
    </xf>
    <xf numFmtId="0" fontId="27" fillId="0" borderId="0" xfId="10" applyFont="1" applyFill="1" applyBorder="1" applyAlignment="1" applyProtection="1">
      <alignment horizontal="center" vertical="center"/>
      <protection locked="0"/>
    </xf>
    <xf numFmtId="0" fontId="30" fillId="0" borderId="0" xfId="0" applyFont="1" applyAlignment="1" applyProtection="1">
      <alignment horizontal="center" vertical="center" wrapText="1"/>
      <protection locked="0"/>
    </xf>
    <xf numFmtId="165" fontId="30" fillId="0" borderId="0" xfId="0" applyNumberFormat="1" applyFont="1" applyAlignment="1" applyProtection="1">
      <alignment horizontal="center" vertical="center" wrapText="1"/>
      <protection locked="0"/>
    </xf>
    <xf numFmtId="0" fontId="20" fillId="0" borderId="0" xfId="0" applyFont="1" applyAlignment="1" applyProtection="1">
      <alignment wrapText="1"/>
      <protection locked="0"/>
    </xf>
    <xf numFmtId="165" fontId="20" fillId="0" borderId="0" xfId="0" applyNumberFormat="1" applyFont="1" applyAlignment="1" applyProtection="1">
      <alignment wrapText="1"/>
      <protection locked="0"/>
    </xf>
    <xf numFmtId="0" fontId="32" fillId="0" borderId="0" xfId="0" applyFont="1" applyAlignment="1" applyProtection="1">
      <alignment vertical="top" wrapText="1"/>
      <protection locked="0"/>
    </xf>
    <xf numFmtId="0" fontId="26" fillId="0" borderId="0" xfId="0" applyFont="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27" fillId="0" borderId="0" xfId="24" applyFont="1" applyFill="1" applyBorder="1" applyAlignment="1" applyProtection="1">
      <alignment horizontal="center" vertical="center" wrapText="1"/>
      <protection locked="0"/>
    </xf>
    <xf numFmtId="3" fontId="27" fillId="0" borderId="0" xfId="0" applyNumberFormat="1" applyFont="1" applyFill="1" applyBorder="1" applyAlignment="1" applyProtection="1">
      <alignment horizontal="center" vertical="center"/>
    </xf>
    <xf numFmtId="0" fontId="34" fillId="0" borderId="0" xfId="0" applyFont="1" applyAlignment="1" applyProtection="1">
      <alignment vertical="top"/>
      <protection locked="0"/>
    </xf>
    <xf numFmtId="165" fontId="34" fillId="0" borderId="0" xfId="0" applyNumberFormat="1" applyFont="1" applyAlignment="1" applyProtection="1">
      <alignment vertical="top"/>
      <protection locked="0"/>
    </xf>
    <xf numFmtId="0" fontId="27" fillId="36" borderId="21" xfId="0" applyFont="1" applyFill="1" applyBorder="1" applyAlignment="1" applyProtection="1">
      <alignment horizontal="center" vertical="center" textRotation="90" wrapText="1"/>
      <protection locked="0"/>
    </xf>
    <xf numFmtId="3" fontId="28" fillId="0" borderId="10" xfId="0" applyNumberFormat="1" applyFont="1" applyBorder="1" applyAlignment="1" applyProtection="1">
      <alignment horizontal="right" vertical="center"/>
    </xf>
    <xf numFmtId="3" fontId="27" fillId="35" borderId="45" xfId="10" applyNumberFormat="1" applyFont="1" applyFill="1" applyBorder="1" applyAlignment="1" applyProtection="1">
      <alignment horizontal="center" vertical="center"/>
    </xf>
    <xf numFmtId="0" fontId="35" fillId="35" borderId="0" xfId="10" applyFont="1" applyFill="1" applyBorder="1" applyAlignment="1" applyProtection="1">
      <alignment horizontal="center" vertical="center" wrapText="1"/>
      <protection locked="0"/>
    </xf>
    <xf numFmtId="0" fontId="35" fillId="35" borderId="0" xfId="10" applyFont="1" applyFill="1" applyBorder="1" applyAlignment="1" applyProtection="1">
      <alignment horizontal="center" vertical="center"/>
      <protection locked="0"/>
    </xf>
    <xf numFmtId="0" fontId="27" fillId="36" borderId="0" xfId="10" applyFont="1" applyFill="1" applyBorder="1" applyAlignment="1" applyProtection="1">
      <alignment horizontal="center" vertical="center"/>
      <protection locked="0"/>
    </xf>
    <xf numFmtId="3" fontId="27" fillId="36" borderId="0" xfId="10" applyNumberFormat="1" applyFont="1" applyFill="1" applyBorder="1" applyAlignment="1" applyProtection="1">
      <alignment horizontal="center" vertical="center"/>
    </xf>
    <xf numFmtId="0" fontId="27" fillId="35" borderId="0" xfId="10" applyFont="1" applyFill="1" applyBorder="1" applyAlignment="1" applyProtection="1">
      <alignment horizontal="center" vertical="center"/>
      <protection locked="0"/>
    </xf>
    <xf numFmtId="0" fontId="35" fillId="35" borderId="0" xfId="10" applyFont="1" applyFill="1" applyBorder="1" applyAlignment="1" applyProtection="1">
      <alignment horizontal="left" vertical="center" indent="1"/>
      <protection locked="0"/>
    </xf>
    <xf numFmtId="0" fontId="26" fillId="0" borderId="0" xfId="0" applyFont="1" applyAlignment="1" applyProtection="1">
      <alignment horizontal="left"/>
      <protection locked="0"/>
    </xf>
    <xf numFmtId="0" fontId="36" fillId="0" borderId="0" xfId="0" applyFont="1" applyAlignment="1" applyProtection="1">
      <alignment horizontal="left" vertical="top" wrapText="1"/>
      <protection locked="0"/>
    </xf>
    <xf numFmtId="0" fontId="37" fillId="0" borderId="0" xfId="0" applyFont="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9" fillId="0" borderId="0" xfId="0" applyFont="1" applyAlignment="1" applyProtection="1">
      <alignment horizontal="center" vertical="center"/>
      <protection locked="0"/>
    </xf>
    <xf numFmtId="0" fontId="39" fillId="0" borderId="0" xfId="0" applyFont="1" applyAlignment="1" applyProtection="1">
      <alignment horizontal="left" vertical="center" indent="1"/>
      <protection locked="0"/>
    </xf>
    <xf numFmtId="0" fontId="39" fillId="0" borderId="0" xfId="0" applyFont="1" applyAlignment="1" applyProtection="1">
      <alignment horizontal="center"/>
      <protection locked="0"/>
    </xf>
    <xf numFmtId="0" fontId="39" fillId="0" borderId="0" xfId="0" applyFont="1" applyProtection="1">
      <protection locked="0"/>
    </xf>
    <xf numFmtId="0" fontId="39" fillId="0" borderId="0" xfId="0" applyFont="1" applyAlignment="1" applyProtection="1">
      <alignment horizontal="left" vertical="center"/>
      <protection locked="0"/>
    </xf>
    <xf numFmtId="0" fontId="39" fillId="0" borderId="0" xfId="0" applyFont="1" applyAlignment="1" applyProtection="1">
      <protection locked="0"/>
    </xf>
    <xf numFmtId="0" fontId="20" fillId="0" borderId="0" xfId="0" applyFont="1" applyBorder="1" applyAlignment="1" applyProtection="1">
      <protection locked="0"/>
    </xf>
    <xf numFmtId="0" fontId="0" fillId="0" borderId="0" xfId="0" applyBorder="1" applyAlignment="1"/>
    <xf numFmtId="0" fontId="20" fillId="0" borderId="0" xfId="0" applyFont="1" applyProtection="1">
      <protection locked="0"/>
    </xf>
    <xf numFmtId="0" fontId="20" fillId="0" borderId="0" xfId="0" applyFont="1" applyProtection="1">
      <protection locked="0"/>
    </xf>
    <xf numFmtId="0" fontId="30" fillId="0" borderId="0" xfId="0" applyFont="1" applyAlignment="1" applyProtection="1">
      <alignment horizontal="center" vertical="center" wrapText="1"/>
      <protection locked="0"/>
    </xf>
    <xf numFmtId="0" fontId="20" fillId="0" borderId="0" xfId="0" applyFont="1" applyProtection="1">
      <protection locked="0"/>
    </xf>
    <xf numFmtId="0" fontId="20" fillId="0" borderId="0" xfId="0" applyFont="1" applyProtection="1">
      <protection locked="0"/>
    </xf>
    <xf numFmtId="0" fontId="27" fillId="35" borderId="0" xfId="0" applyFont="1" applyFill="1" applyBorder="1" applyAlignment="1" applyProtection="1">
      <alignment horizontal="center" vertical="center"/>
    </xf>
    <xf numFmtId="3" fontId="27" fillId="35" borderId="0" xfId="0" applyNumberFormat="1" applyFont="1" applyFill="1" applyBorder="1" applyAlignment="1" applyProtection="1">
      <alignment horizontal="center" vertical="center"/>
    </xf>
    <xf numFmtId="0" fontId="20" fillId="0" borderId="0" xfId="0" applyFont="1" applyProtection="1">
      <protection locked="0"/>
    </xf>
    <xf numFmtId="0" fontId="20" fillId="33" borderId="0" xfId="0" applyFont="1" applyFill="1" applyAlignment="1" applyProtection="1">
      <alignment horizontal="left" vertical="top" wrapText="1"/>
      <protection locked="0"/>
    </xf>
    <xf numFmtId="0" fontId="20" fillId="33" borderId="0" xfId="0" applyFont="1" applyFill="1" applyAlignment="1" applyProtection="1">
      <alignment horizontal="left" vertical="top"/>
      <protection locked="0"/>
    </xf>
    <xf numFmtId="0" fontId="26" fillId="0" borderId="0" xfId="0" applyFont="1" applyAlignment="1" applyProtection="1">
      <alignment horizontal="left" vertical="center"/>
      <protection locked="0"/>
    </xf>
    <xf numFmtId="0" fontId="20" fillId="0" borderId="0" xfId="0" applyFont="1" applyProtection="1">
      <protection locked="0"/>
    </xf>
    <xf numFmtId="0" fontId="27" fillId="33" borderId="0" xfId="10" applyFont="1" applyFill="1" applyBorder="1" applyAlignment="1" applyProtection="1">
      <alignment horizontal="center" vertical="center"/>
      <protection locked="0"/>
    </xf>
    <xf numFmtId="3" fontId="27" fillId="33" borderId="0" xfId="10" applyNumberFormat="1" applyFont="1" applyFill="1" applyBorder="1" applyAlignment="1" applyProtection="1">
      <alignment horizontal="center" vertical="center"/>
    </xf>
    <xf numFmtId="0" fontId="37" fillId="0" borderId="0" xfId="0" applyFont="1" applyAlignment="1" applyProtection="1">
      <alignment horizontal="left" vertical="top" wrapText="1"/>
      <protection locked="0"/>
    </xf>
    <xf numFmtId="0" fontId="28" fillId="34" borderId="41" xfId="0" applyFont="1" applyFill="1" applyBorder="1" applyAlignment="1" applyProtection="1">
      <alignment horizontal="left" vertical="center" wrapText="1"/>
      <protection locked="0"/>
    </xf>
    <xf numFmtId="0" fontId="28" fillId="34" borderId="42" xfId="0" applyFont="1" applyFill="1" applyBorder="1" applyAlignment="1" applyProtection="1">
      <alignment horizontal="left" vertical="center" wrapText="1"/>
      <protection locked="0"/>
    </xf>
    <xf numFmtId="3" fontId="28" fillId="0" borderId="10" xfId="0" applyNumberFormat="1" applyFont="1" applyBorder="1" applyAlignment="1" applyProtection="1">
      <alignment horizontal="right" vertical="center" wrapText="1"/>
    </xf>
    <xf numFmtId="0" fontId="27" fillId="36" borderId="21" xfId="0" applyFont="1" applyFill="1" applyBorder="1" applyAlignment="1" applyProtection="1">
      <alignment horizontal="center" vertical="center" textRotation="90" wrapText="1"/>
      <protection locked="0"/>
    </xf>
    <xf numFmtId="0" fontId="27" fillId="36" borderId="31" xfId="0" applyFont="1" applyFill="1" applyBorder="1" applyAlignment="1" applyProtection="1">
      <alignment horizontal="center" vertical="center" textRotation="90" wrapText="1"/>
      <protection locked="0"/>
    </xf>
    <xf numFmtId="3" fontId="28" fillId="0" borderId="32" xfId="0" applyNumberFormat="1" applyFont="1" applyBorder="1" applyAlignment="1" applyProtection="1">
      <alignment horizontal="right" vertical="center" wrapText="1"/>
    </xf>
    <xf numFmtId="3" fontId="28" fillId="36" borderId="10" xfId="24" applyNumberFormat="1" applyFont="1" applyFill="1" applyBorder="1" applyAlignment="1" applyProtection="1">
      <alignment horizontal="right" vertical="center" wrapText="1"/>
    </xf>
    <xf numFmtId="3" fontId="28" fillId="36" borderId="32" xfId="24" applyNumberFormat="1" applyFont="1" applyFill="1" applyBorder="1" applyAlignment="1" applyProtection="1">
      <alignment horizontal="right" vertical="center" wrapText="1"/>
    </xf>
    <xf numFmtId="3" fontId="28" fillId="0" borderId="42" xfId="0" applyNumberFormat="1" applyFont="1" applyBorder="1" applyAlignment="1" applyProtection="1">
      <alignment horizontal="right" vertical="center" wrapText="1"/>
    </xf>
    <xf numFmtId="0" fontId="26" fillId="0" borderId="0" xfId="0" applyFont="1" applyAlignment="1" applyProtection="1">
      <alignment horizontal="left" vertical="center" wrapText="1"/>
      <protection locked="0"/>
    </xf>
    <xf numFmtId="0" fontId="27" fillId="36" borderId="44" xfId="0" applyFont="1" applyFill="1" applyBorder="1" applyAlignment="1" applyProtection="1">
      <alignment horizontal="center" vertical="center"/>
    </xf>
    <xf numFmtId="0" fontId="27" fillId="36" borderId="45" xfId="0" applyFont="1" applyFill="1" applyBorder="1" applyAlignment="1" applyProtection="1">
      <alignment horizontal="center" vertical="center"/>
    </xf>
    <xf numFmtId="3" fontId="27" fillId="36" borderId="45" xfId="0" applyNumberFormat="1" applyFont="1" applyFill="1" applyBorder="1" applyAlignment="1" applyProtection="1">
      <alignment horizontal="center" vertical="center"/>
    </xf>
    <xf numFmtId="3" fontId="27" fillId="36" borderId="46" xfId="0" applyNumberFormat="1" applyFont="1" applyFill="1" applyBorder="1" applyAlignment="1" applyProtection="1">
      <alignment horizontal="center" vertical="center"/>
    </xf>
    <xf numFmtId="0" fontId="28" fillId="36" borderId="25" xfId="24" applyFont="1" applyFill="1" applyBorder="1" applyAlignment="1" applyProtection="1">
      <alignment horizontal="left" vertical="center" wrapText="1"/>
    </xf>
    <xf numFmtId="0" fontId="28" fillId="36" borderId="10" xfId="24" applyFont="1" applyFill="1" applyBorder="1" applyAlignment="1" applyProtection="1">
      <alignment horizontal="left" vertical="center" wrapText="1"/>
    </xf>
    <xf numFmtId="3" fontId="28" fillId="36" borderId="10" xfId="24" applyNumberFormat="1" applyFont="1" applyFill="1" applyBorder="1" applyAlignment="1" applyProtection="1">
      <alignment horizontal="right" vertical="center"/>
    </xf>
    <xf numFmtId="3" fontId="28" fillId="0" borderId="10" xfId="0" applyNumberFormat="1" applyFont="1" applyBorder="1" applyAlignment="1" applyProtection="1">
      <alignment horizontal="right" vertical="center"/>
    </xf>
    <xf numFmtId="3" fontId="28" fillId="0" borderId="32" xfId="0" applyNumberFormat="1" applyFont="1" applyBorder="1" applyAlignment="1" applyProtection="1">
      <alignment horizontal="right" vertical="center"/>
    </xf>
    <xf numFmtId="3" fontId="27" fillId="35" borderId="45" xfId="0" applyNumberFormat="1" applyFont="1" applyFill="1" applyBorder="1" applyAlignment="1" applyProtection="1">
      <alignment horizontal="center" vertical="center"/>
    </xf>
    <xf numFmtId="3" fontId="27" fillId="35" borderId="46" xfId="0" applyNumberFormat="1" applyFont="1" applyFill="1" applyBorder="1" applyAlignment="1" applyProtection="1">
      <alignment horizontal="center" vertical="center"/>
    </xf>
    <xf numFmtId="0" fontId="26" fillId="0" borderId="40" xfId="0" applyFont="1" applyBorder="1" applyAlignment="1" applyProtection="1">
      <alignment horizontal="center" vertical="center" wrapText="1"/>
    </xf>
    <xf numFmtId="0" fontId="28" fillId="36" borderId="25" xfId="0" applyFont="1" applyFill="1" applyBorder="1" applyAlignment="1" applyProtection="1">
      <alignment horizontal="left" vertical="center"/>
    </xf>
    <xf numFmtId="0" fontId="28" fillId="36" borderId="10" xfId="0" applyFont="1" applyFill="1" applyBorder="1" applyAlignment="1" applyProtection="1">
      <alignment horizontal="left" vertical="center"/>
    </xf>
    <xf numFmtId="3" fontId="28" fillId="36" borderId="10" xfId="0" applyNumberFormat="1" applyFont="1" applyFill="1" applyBorder="1" applyAlignment="1" applyProtection="1">
      <alignment horizontal="right" vertical="center" wrapText="1"/>
    </xf>
    <xf numFmtId="0" fontId="28" fillId="35" borderId="25" xfId="0" applyFont="1" applyFill="1" applyBorder="1" applyAlignment="1" applyProtection="1">
      <alignment horizontal="left" vertical="center"/>
    </xf>
    <xf numFmtId="0" fontId="28" fillId="35" borderId="10" xfId="0" applyFont="1" applyFill="1" applyBorder="1" applyAlignment="1" applyProtection="1">
      <alignment horizontal="left" vertical="center"/>
    </xf>
    <xf numFmtId="3" fontId="28" fillId="35" borderId="10" xfId="0" applyNumberFormat="1" applyFont="1" applyFill="1" applyBorder="1" applyAlignment="1" applyProtection="1">
      <alignment horizontal="right" vertical="center" wrapText="1"/>
    </xf>
    <xf numFmtId="0" fontId="28" fillId="0" borderId="25" xfId="0" applyFont="1" applyFill="1" applyBorder="1" applyAlignment="1" applyProtection="1">
      <alignment horizontal="left" vertical="center" wrapText="1"/>
      <protection locked="0"/>
    </xf>
    <xf numFmtId="0" fontId="28" fillId="0" borderId="10" xfId="0" applyFont="1" applyFill="1" applyBorder="1" applyAlignment="1" applyProtection="1">
      <alignment horizontal="left" vertical="center" wrapText="1"/>
      <protection locked="0"/>
    </xf>
    <xf numFmtId="0" fontId="27" fillId="35" borderId="22" xfId="0" applyFont="1" applyFill="1" applyBorder="1" applyAlignment="1" applyProtection="1">
      <alignment horizontal="center" vertical="center" wrapText="1"/>
      <protection locked="0"/>
    </xf>
    <xf numFmtId="0" fontId="27" fillId="35" borderId="23" xfId="0" applyFont="1" applyFill="1" applyBorder="1" applyAlignment="1" applyProtection="1">
      <alignment horizontal="center" vertical="center" wrapText="1"/>
      <protection locked="0"/>
    </xf>
    <xf numFmtId="0" fontId="27" fillId="35" borderId="24" xfId="0" applyFont="1" applyFill="1" applyBorder="1" applyAlignment="1" applyProtection="1">
      <alignment horizontal="center" vertical="center" wrapText="1"/>
      <protection locked="0"/>
    </xf>
    <xf numFmtId="3" fontId="28" fillId="35" borderId="29" xfId="0" applyNumberFormat="1" applyFont="1" applyFill="1" applyBorder="1" applyAlignment="1" applyProtection="1">
      <alignment horizontal="right" vertical="center" wrapText="1"/>
    </xf>
    <xf numFmtId="3" fontId="28" fillId="35" borderId="37" xfId="0" applyNumberFormat="1" applyFont="1" applyFill="1" applyBorder="1" applyAlignment="1" applyProtection="1">
      <alignment horizontal="right" vertical="center" wrapText="1"/>
    </xf>
    <xf numFmtId="3" fontId="28" fillId="35" borderId="30" xfId="0" applyNumberFormat="1" applyFont="1" applyFill="1" applyBorder="1" applyAlignment="1" applyProtection="1">
      <alignment horizontal="right" vertical="center" wrapText="1"/>
    </xf>
    <xf numFmtId="0" fontId="27" fillId="35" borderId="21" xfId="0" applyFont="1" applyFill="1" applyBorder="1" applyAlignment="1" applyProtection="1">
      <alignment horizontal="center" vertical="center" wrapText="1"/>
      <protection locked="0"/>
    </xf>
    <xf numFmtId="3" fontId="28" fillId="35" borderId="28" xfId="0" applyNumberFormat="1" applyFont="1" applyFill="1" applyBorder="1" applyAlignment="1" applyProtection="1">
      <alignment horizontal="right" vertical="center" wrapText="1"/>
    </xf>
    <xf numFmtId="0" fontId="28" fillId="35" borderId="27" xfId="0" applyFont="1" applyFill="1" applyBorder="1" applyAlignment="1" applyProtection="1">
      <alignment horizontal="center" vertical="center"/>
      <protection locked="0"/>
    </xf>
    <xf numFmtId="0" fontId="28" fillId="35" borderId="28" xfId="0" applyFont="1" applyFill="1" applyBorder="1" applyAlignment="1" applyProtection="1">
      <alignment horizontal="center" vertical="center"/>
      <protection locked="0"/>
    </xf>
    <xf numFmtId="0" fontId="27" fillId="35" borderId="20" xfId="0" applyFont="1" applyFill="1" applyBorder="1" applyAlignment="1" applyProtection="1">
      <alignment horizontal="center" vertical="center"/>
      <protection locked="0"/>
    </xf>
    <xf numFmtId="0" fontId="27" fillId="35" borderId="21" xfId="0" applyFont="1" applyFill="1" applyBorder="1" applyAlignment="1" applyProtection="1">
      <alignment horizontal="center" vertical="center"/>
      <protection locked="0"/>
    </xf>
    <xf numFmtId="3" fontId="27" fillId="35" borderId="45" xfId="10" applyNumberFormat="1" applyFont="1" applyFill="1" applyBorder="1" applyAlignment="1" applyProtection="1">
      <alignment horizontal="center" vertical="center"/>
    </xf>
    <xf numFmtId="3" fontId="28" fillId="33" borderId="10" xfId="24" applyNumberFormat="1" applyFont="1" applyFill="1" applyBorder="1" applyAlignment="1" applyProtection="1">
      <alignment horizontal="right" vertical="center"/>
    </xf>
    <xf numFmtId="3" fontId="28" fillId="0" borderId="42" xfId="24" applyNumberFormat="1" applyFont="1" applyFill="1" applyBorder="1" applyAlignment="1" applyProtection="1">
      <alignment horizontal="right" vertical="center"/>
    </xf>
    <xf numFmtId="0" fontId="20" fillId="33" borderId="0" xfId="0" applyFont="1" applyFill="1" applyAlignment="1" applyProtection="1">
      <alignment horizontal="left" vertical="top" wrapText="1"/>
      <protection locked="0"/>
    </xf>
    <xf numFmtId="0" fontId="20" fillId="33" borderId="0" xfId="0" applyFont="1" applyFill="1" applyAlignment="1" applyProtection="1">
      <alignment horizontal="left" vertical="top"/>
      <protection locked="0"/>
    </xf>
    <xf numFmtId="0" fontId="27" fillId="36" borderId="21" xfId="0" applyFont="1" applyFill="1" applyBorder="1" applyAlignment="1" applyProtection="1">
      <alignment horizontal="center" vertical="center"/>
      <protection locked="0"/>
    </xf>
    <xf numFmtId="0" fontId="27" fillId="35" borderId="44" xfId="10" applyFont="1" applyFill="1" applyBorder="1" applyAlignment="1" applyProtection="1">
      <alignment horizontal="center" vertical="center" wrapText="1"/>
      <protection locked="0"/>
    </xf>
    <xf numFmtId="0" fontId="27" fillId="35" borderId="45" xfId="10" applyFont="1" applyFill="1" applyBorder="1" applyAlignment="1" applyProtection="1">
      <alignment horizontal="center" vertical="center" wrapText="1"/>
      <protection locked="0"/>
    </xf>
    <xf numFmtId="3" fontId="27" fillId="35" borderId="46" xfId="10" applyNumberFormat="1" applyFont="1" applyFill="1" applyBorder="1" applyAlignment="1" applyProtection="1">
      <alignment horizontal="center" vertical="center"/>
    </xf>
    <xf numFmtId="0" fontId="27" fillId="33" borderId="10" xfId="0" applyFont="1" applyFill="1" applyBorder="1" applyAlignment="1" applyProtection="1">
      <alignment horizontal="center" vertical="center" wrapText="1"/>
      <protection locked="0"/>
    </xf>
    <xf numFmtId="0" fontId="27" fillId="33" borderId="32" xfId="0" applyFont="1" applyFill="1" applyBorder="1" applyAlignment="1" applyProtection="1">
      <alignment horizontal="center" vertical="center" wrapText="1"/>
      <protection locked="0"/>
    </xf>
    <xf numFmtId="3" fontId="27" fillId="33" borderId="45" xfId="10" applyNumberFormat="1" applyFont="1" applyFill="1" applyBorder="1" applyAlignment="1" applyProtection="1">
      <alignment horizontal="center" vertical="center"/>
    </xf>
    <xf numFmtId="3" fontId="27" fillId="33" borderId="46" xfId="10" applyNumberFormat="1" applyFont="1" applyFill="1" applyBorder="1" applyAlignment="1" applyProtection="1">
      <alignment horizontal="center" vertical="center"/>
    </xf>
    <xf numFmtId="0" fontId="28" fillId="33" borderId="25" xfId="0" applyFont="1" applyFill="1" applyBorder="1" applyAlignment="1" applyProtection="1">
      <alignment horizontal="left" vertical="center" indent="1"/>
      <protection locked="0"/>
    </xf>
    <xf numFmtId="0" fontId="28" fillId="33" borderId="10" xfId="0" applyFont="1" applyFill="1" applyBorder="1" applyAlignment="1" applyProtection="1">
      <alignment horizontal="left" vertical="center" indent="1"/>
      <protection locked="0"/>
    </xf>
    <xf numFmtId="0" fontId="27" fillId="33" borderId="21" xfId="0" applyFont="1" applyFill="1" applyBorder="1" applyAlignment="1" applyProtection="1">
      <alignment horizontal="center" vertical="center"/>
    </xf>
    <xf numFmtId="0" fontId="27" fillId="33" borderId="31" xfId="0" applyFont="1" applyFill="1" applyBorder="1" applyAlignment="1" applyProtection="1">
      <alignment horizontal="center" vertical="center"/>
    </xf>
    <xf numFmtId="0" fontId="28" fillId="0" borderId="25" xfId="24" applyFont="1" applyFill="1" applyBorder="1" applyAlignment="1" applyProtection="1">
      <alignment horizontal="left" vertical="center" indent="1"/>
      <protection locked="0"/>
    </xf>
    <xf numFmtId="0" fontId="28" fillId="0" borderId="10" xfId="24" applyFont="1" applyFill="1" applyBorder="1" applyAlignment="1" applyProtection="1">
      <alignment horizontal="left" vertical="center" indent="1"/>
      <protection locked="0"/>
    </xf>
    <xf numFmtId="3" fontId="28" fillId="0" borderId="10" xfId="24" applyNumberFormat="1" applyFont="1" applyFill="1" applyBorder="1" applyAlignment="1" applyProtection="1">
      <alignment horizontal="right" vertical="center"/>
    </xf>
    <xf numFmtId="0" fontId="27" fillId="33" borderId="44" xfId="10" applyFont="1" applyFill="1" applyBorder="1" applyAlignment="1" applyProtection="1">
      <alignment horizontal="center" vertical="center"/>
      <protection locked="0"/>
    </xf>
    <xf numFmtId="0" fontId="27" fillId="33" borderId="45" xfId="10" applyFont="1" applyFill="1" applyBorder="1" applyAlignment="1" applyProtection="1">
      <alignment horizontal="center" vertical="center"/>
      <protection locked="0"/>
    </xf>
    <xf numFmtId="0" fontId="27" fillId="33" borderId="20" xfId="0" applyFont="1" applyFill="1" applyBorder="1" applyAlignment="1" applyProtection="1">
      <alignment horizontal="center" vertical="center"/>
      <protection locked="0"/>
    </xf>
    <xf numFmtId="0" fontId="27" fillId="33" borderId="21" xfId="0" applyFont="1" applyFill="1" applyBorder="1" applyAlignment="1" applyProtection="1">
      <alignment horizontal="center" vertical="center"/>
      <protection locked="0"/>
    </xf>
    <xf numFmtId="0" fontId="27" fillId="33" borderId="25" xfId="0" applyFont="1" applyFill="1" applyBorder="1" applyAlignment="1" applyProtection="1">
      <alignment horizontal="center" vertical="center"/>
      <protection locked="0"/>
    </xf>
    <xf numFmtId="0" fontId="27" fillId="33" borderId="10" xfId="0" applyFont="1" applyFill="1" applyBorder="1" applyAlignment="1" applyProtection="1">
      <alignment horizontal="center" vertical="center"/>
      <protection locked="0"/>
    </xf>
    <xf numFmtId="0" fontId="27" fillId="36" borderId="20" xfId="0" applyFont="1" applyFill="1" applyBorder="1" applyAlignment="1" applyProtection="1">
      <alignment horizontal="center" vertical="center"/>
      <protection locked="0"/>
    </xf>
    <xf numFmtId="0" fontId="27" fillId="36" borderId="31" xfId="0" applyFont="1" applyFill="1" applyBorder="1" applyAlignment="1" applyProtection="1">
      <alignment horizontal="center" vertical="center"/>
      <protection locked="0"/>
    </xf>
    <xf numFmtId="0" fontId="28" fillId="0" borderId="25" xfId="0" applyFont="1" applyFill="1" applyBorder="1" applyAlignment="1" applyProtection="1">
      <alignment horizontal="left" vertical="center" indent="1"/>
      <protection locked="0"/>
    </xf>
    <xf numFmtId="0" fontId="28" fillId="0" borderId="10" xfId="0" applyFont="1" applyFill="1" applyBorder="1" applyAlignment="1" applyProtection="1">
      <alignment horizontal="left" vertical="center" indent="1"/>
      <protection locked="0"/>
    </xf>
    <xf numFmtId="0" fontId="28" fillId="36" borderId="25" xfId="24" applyFont="1" applyFill="1" applyBorder="1" applyAlignment="1" applyProtection="1">
      <alignment horizontal="left" vertical="center" indent="1"/>
      <protection locked="0"/>
    </xf>
    <xf numFmtId="0" fontId="28" fillId="36" borderId="10" xfId="24" applyFont="1" applyFill="1" applyBorder="1" applyAlignment="1" applyProtection="1">
      <alignment horizontal="left" vertical="center" indent="1"/>
      <protection locked="0"/>
    </xf>
    <xf numFmtId="3" fontId="28" fillId="33" borderId="17" xfId="24" applyNumberFormat="1" applyFont="1" applyFill="1" applyBorder="1" applyAlignment="1" applyProtection="1">
      <alignment horizontal="right" vertical="center"/>
    </xf>
    <xf numFmtId="3" fontId="28" fillId="33" borderId="18" xfId="24" applyNumberFormat="1" applyFont="1" applyFill="1" applyBorder="1" applyAlignment="1" applyProtection="1">
      <alignment horizontal="right" vertical="center"/>
    </xf>
    <xf numFmtId="3" fontId="28" fillId="33" borderId="19" xfId="24" applyNumberFormat="1" applyFont="1" applyFill="1" applyBorder="1" applyAlignment="1" applyProtection="1">
      <alignment horizontal="right" vertical="center"/>
    </xf>
    <xf numFmtId="0" fontId="28" fillId="0" borderId="41" xfId="24" applyFont="1" applyFill="1" applyBorder="1" applyAlignment="1" applyProtection="1">
      <alignment horizontal="left" vertical="center" indent="1"/>
      <protection locked="0"/>
    </xf>
    <xf numFmtId="0" fontId="28" fillId="0" borderId="42" xfId="24" applyFont="1" applyFill="1" applyBorder="1" applyAlignment="1" applyProtection="1">
      <alignment horizontal="left" vertical="center" indent="1"/>
      <protection locked="0"/>
    </xf>
    <xf numFmtId="0" fontId="27" fillId="36" borderId="44" xfId="10" applyFont="1" applyFill="1" applyBorder="1" applyAlignment="1" applyProtection="1">
      <alignment horizontal="center" vertical="center"/>
      <protection locked="0"/>
    </xf>
    <xf numFmtId="0" fontId="27" fillId="36" borderId="45" xfId="10" applyFont="1" applyFill="1" applyBorder="1" applyAlignment="1" applyProtection="1">
      <alignment horizontal="center" vertical="center"/>
      <protection locked="0"/>
    </xf>
    <xf numFmtId="3" fontId="27" fillId="36" borderId="45" xfId="10" applyNumberFormat="1" applyFont="1" applyFill="1" applyBorder="1" applyAlignment="1" applyProtection="1">
      <alignment horizontal="center" vertical="center"/>
    </xf>
    <xf numFmtId="3" fontId="27" fillId="36" borderId="46" xfId="10" applyNumberFormat="1" applyFont="1" applyFill="1" applyBorder="1" applyAlignment="1" applyProtection="1">
      <alignment horizontal="center" vertical="center"/>
    </xf>
    <xf numFmtId="0" fontId="28" fillId="0" borderId="41" xfId="0" applyFont="1" applyFill="1" applyBorder="1" applyAlignment="1" applyProtection="1">
      <alignment horizontal="left" vertical="center" indent="1"/>
      <protection locked="0"/>
    </xf>
    <xf numFmtId="0" fontId="28" fillId="0" borderId="42" xfId="0" applyFont="1" applyFill="1" applyBorder="1" applyAlignment="1" applyProtection="1">
      <alignment horizontal="left" vertical="center" indent="1"/>
      <protection locked="0"/>
    </xf>
    <xf numFmtId="0" fontId="28" fillId="0" borderId="41" xfId="0" applyFont="1" applyFill="1" applyBorder="1" applyAlignment="1" applyProtection="1">
      <alignment horizontal="left" vertical="center" wrapText="1"/>
    </xf>
    <xf numFmtId="0" fontId="28" fillId="0" borderId="42" xfId="0" applyFont="1" applyFill="1" applyBorder="1" applyAlignment="1" applyProtection="1">
      <alignment horizontal="left" vertical="center" wrapText="1"/>
    </xf>
    <xf numFmtId="3" fontId="28" fillId="0" borderId="42" xfId="0" applyNumberFormat="1" applyFont="1" applyBorder="1" applyAlignment="1" applyProtection="1">
      <alignment horizontal="right" vertical="center"/>
    </xf>
    <xf numFmtId="3" fontId="28" fillId="0" borderId="43" xfId="0" applyNumberFormat="1" applyFont="1" applyBorder="1" applyAlignment="1" applyProtection="1">
      <alignment horizontal="right" vertical="center" wrapText="1"/>
    </xf>
    <xf numFmtId="0" fontId="28" fillId="34" borderId="25" xfId="0" applyFont="1" applyFill="1" applyBorder="1" applyAlignment="1" applyProtection="1">
      <alignment horizontal="left" vertical="center" wrapText="1"/>
      <protection locked="0"/>
    </xf>
    <xf numFmtId="0" fontId="28" fillId="34" borderId="10" xfId="0" applyFont="1" applyFill="1" applyBorder="1" applyAlignment="1" applyProtection="1">
      <alignment horizontal="left" vertical="center" wrapText="1"/>
      <protection locked="0"/>
    </xf>
    <xf numFmtId="0" fontId="27" fillId="36" borderId="20" xfId="0" applyFont="1" applyFill="1" applyBorder="1" applyAlignment="1" applyProtection="1">
      <alignment horizontal="center" vertical="center" wrapText="1"/>
      <protection locked="0"/>
    </xf>
    <xf numFmtId="0" fontId="27" fillId="36" borderId="21" xfId="0" applyFont="1" applyFill="1" applyBorder="1" applyAlignment="1" applyProtection="1">
      <alignment horizontal="center" vertical="center" wrapText="1"/>
      <protection locked="0"/>
    </xf>
    <xf numFmtId="3" fontId="28" fillId="35" borderId="17" xfId="0" applyNumberFormat="1" applyFont="1" applyFill="1" applyBorder="1" applyAlignment="1" applyProtection="1">
      <alignment horizontal="right" vertical="center" wrapText="1"/>
    </xf>
    <xf numFmtId="3" fontId="28" fillId="35" borderId="26" xfId="0" applyNumberFormat="1" applyFont="1" applyFill="1" applyBorder="1" applyAlignment="1" applyProtection="1">
      <alignment horizontal="right" vertical="center" wrapText="1"/>
    </xf>
    <xf numFmtId="3" fontId="28" fillId="36" borderId="11" xfId="0" applyNumberFormat="1" applyFont="1" applyFill="1" applyBorder="1" applyAlignment="1" applyProtection="1">
      <alignment horizontal="right" vertical="center" wrapText="1"/>
    </xf>
    <xf numFmtId="3" fontId="28" fillId="36" borderId="35" xfId="0" applyNumberFormat="1" applyFont="1" applyFill="1" applyBorder="1" applyAlignment="1" applyProtection="1">
      <alignment horizontal="right" vertical="center" wrapText="1"/>
    </xf>
    <xf numFmtId="0" fontId="21" fillId="36" borderId="38" xfId="0" applyFont="1" applyFill="1" applyBorder="1" applyAlignment="1" applyProtection="1">
      <alignment horizontal="center" vertical="center" textRotation="90" wrapText="1"/>
      <protection locked="0"/>
    </xf>
    <xf numFmtId="0" fontId="21" fillId="36" borderId="39" xfId="0" applyFont="1" applyFill="1" applyBorder="1" applyAlignment="1" applyProtection="1">
      <alignment horizontal="center" vertical="center" textRotation="90" wrapText="1"/>
      <protection locked="0"/>
    </xf>
    <xf numFmtId="0" fontId="21" fillId="36" borderId="14" xfId="0" applyFont="1" applyFill="1" applyBorder="1" applyAlignment="1" applyProtection="1">
      <alignment horizontal="center" vertical="center" textRotation="90" wrapText="1"/>
      <protection locked="0"/>
    </xf>
    <xf numFmtId="0" fontId="21" fillId="36" borderId="36" xfId="0" applyFont="1" applyFill="1" applyBorder="1" applyAlignment="1" applyProtection="1">
      <alignment horizontal="center" vertical="center" textRotation="90" wrapText="1"/>
      <protection locked="0"/>
    </xf>
    <xf numFmtId="0" fontId="21" fillId="36" borderId="20" xfId="0" applyFont="1" applyFill="1" applyBorder="1" applyAlignment="1" applyProtection="1">
      <alignment horizontal="center" vertical="center"/>
      <protection locked="0"/>
    </xf>
    <xf numFmtId="0" fontId="21" fillId="36" borderId="21" xfId="0" applyFont="1" applyFill="1" applyBorder="1" applyAlignment="1" applyProtection="1">
      <alignment horizontal="center" vertical="center"/>
      <protection locked="0"/>
    </xf>
    <xf numFmtId="0" fontId="21" fillId="36" borderId="25" xfId="0" applyFont="1" applyFill="1" applyBorder="1" applyAlignment="1" applyProtection="1">
      <alignment horizontal="center" vertical="center"/>
      <protection locked="0"/>
    </xf>
    <xf numFmtId="0" fontId="21" fillId="36" borderId="10" xfId="0" applyFont="1" applyFill="1" applyBorder="1" applyAlignment="1" applyProtection="1">
      <alignment horizontal="center" vertical="center"/>
      <protection locked="0"/>
    </xf>
    <xf numFmtId="0" fontId="21" fillId="36" borderId="21" xfId="0" applyFont="1" applyFill="1" applyBorder="1" applyAlignment="1" applyProtection="1">
      <alignment horizontal="center" vertical="center" textRotation="90"/>
      <protection locked="0"/>
    </xf>
    <xf numFmtId="0" fontId="21" fillId="36" borderId="10" xfId="0" applyFont="1" applyFill="1" applyBorder="1" applyAlignment="1" applyProtection="1">
      <alignment horizontal="center" vertical="center" textRotation="90"/>
      <protection locked="0"/>
    </xf>
    <xf numFmtId="3" fontId="27" fillId="34" borderId="45" xfId="0" applyNumberFormat="1" applyFont="1" applyFill="1" applyBorder="1" applyAlignment="1" applyProtection="1">
      <alignment horizontal="center" vertical="center"/>
    </xf>
    <xf numFmtId="3" fontId="27" fillId="34" borderId="46" xfId="0" applyNumberFormat="1" applyFont="1" applyFill="1" applyBorder="1" applyAlignment="1" applyProtection="1">
      <alignment horizontal="center" vertical="center"/>
    </xf>
    <xf numFmtId="0" fontId="27" fillId="34" borderId="44" xfId="24" applyFont="1" applyFill="1" applyBorder="1" applyAlignment="1" applyProtection="1">
      <alignment horizontal="center" vertical="center" wrapText="1"/>
      <protection locked="0"/>
    </xf>
    <xf numFmtId="0" fontId="27" fillId="34" borderId="45" xfId="24" applyFont="1" applyFill="1" applyBorder="1" applyAlignment="1" applyProtection="1">
      <alignment horizontal="center" vertical="center" wrapText="1"/>
      <protection locked="0"/>
    </xf>
    <xf numFmtId="0" fontId="27" fillId="36" borderId="21" xfId="0" applyFont="1" applyFill="1" applyBorder="1" applyAlignment="1" applyProtection="1">
      <alignment horizontal="center" vertical="center" wrapText="1"/>
    </xf>
    <xf numFmtId="0" fontId="27" fillId="36" borderId="31" xfId="0" applyFont="1" applyFill="1" applyBorder="1" applyAlignment="1" applyProtection="1">
      <alignment horizontal="center" vertical="center" wrapText="1"/>
    </xf>
    <xf numFmtId="0" fontId="27" fillId="36" borderId="10" xfId="0" applyFont="1" applyFill="1" applyBorder="1" applyAlignment="1" applyProtection="1">
      <alignment horizontal="center" vertical="center" textRotation="90"/>
      <protection locked="0"/>
    </xf>
    <xf numFmtId="0" fontId="28" fillId="0" borderId="25" xfId="0" applyFont="1" applyFill="1" applyBorder="1" applyAlignment="1" applyProtection="1">
      <alignment horizontal="left" vertical="center" wrapText="1"/>
    </xf>
    <xf numFmtId="0" fontId="28" fillId="0" borderId="10" xfId="0" applyFont="1" applyFill="1" applyBorder="1" applyAlignment="1" applyProtection="1">
      <alignment horizontal="left" vertical="center" wrapText="1"/>
    </xf>
    <xf numFmtId="0" fontId="27" fillId="36" borderId="25" xfId="0" applyFont="1" applyFill="1" applyBorder="1" applyAlignment="1" applyProtection="1">
      <alignment horizontal="center" vertical="center"/>
      <protection locked="0"/>
    </xf>
    <xf numFmtId="0" fontId="27" fillId="36" borderId="10" xfId="0" applyFont="1" applyFill="1" applyBorder="1" applyAlignment="1" applyProtection="1">
      <alignment horizontal="center" vertical="center"/>
      <protection locked="0"/>
    </xf>
    <xf numFmtId="0" fontId="28" fillId="0" borderId="25" xfId="0" applyFont="1" applyFill="1" applyBorder="1" applyAlignment="1" applyProtection="1">
      <alignment horizontal="left" vertical="center"/>
      <protection locked="0"/>
    </xf>
    <xf numFmtId="0" fontId="28" fillId="0" borderId="10" xfId="0" applyFont="1" applyFill="1" applyBorder="1" applyAlignment="1" applyProtection="1">
      <alignment horizontal="left" vertical="center"/>
      <protection locked="0"/>
    </xf>
    <xf numFmtId="3" fontId="28" fillId="0" borderId="42" xfId="0" applyNumberFormat="1" applyFont="1" applyFill="1" applyBorder="1" applyAlignment="1" applyProtection="1">
      <alignment horizontal="right" vertical="center"/>
    </xf>
    <xf numFmtId="0" fontId="27" fillId="36" borderId="32" xfId="0" applyFont="1" applyFill="1" applyBorder="1" applyAlignment="1" applyProtection="1">
      <alignment horizontal="center" vertical="center" textRotation="90"/>
      <protection locked="0"/>
    </xf>
    <xf numFmtId="3" fontId="28" fillId="34" borderId="10" xfId="0" applyNumberFormat="1" applyFont="1" applyFill="1" applyBorder="1" applyAlignment="1" applyProtection="1">
      <alignment horizontal="right" vertical="center"/>
    </xf>
    <xf numFmtId="0" fontId="33" fillId="35" borderId="21" xfId="0" applyFont="1" applyFill="1" applyBorder="1" applyAlignment="1" applyProtection="1">
      <alignment horizontal="center" vertical="center" wrapText="1"/>
    </xf>
    <xf numFmtId="0" fontId="28" fillId="0" borderId="41" xfId="0" applyFont="1" applyFill="1" applyBorder="1" applyAlignment="1" applyProtection="1">
      <alignment horizontal="left" vertical="center" wrapText="1"/>
      <protection locked="0"/>
    </xf>
    <xf numFmtId="0" fontId="28" fillId="0" borderId="42" xfId="0" applyFont="1" applyFill="1" applyBorder="1" applyAlignment="1" applyProtection="1">
      <alignment horizontal="left" vertical="center" wrapText="1"/>
      <protection locked="0"/>
    </xf>
    <xf numFmtId="0" fontId="28" fillId="34" borderId="25" xfId="0" applyFont="1" applyFill="1" applyBorder="1" applyAlignment="1" applyProtection="1">
      <alignment horizontal="left" vertical="center" wrapText="1"/>
    </xf>
    <xf numFmtId="0" fontId="28" fillId="34" borderId="10" xfId="0" applyFont="1" applyFill="1" applyBorder="1" applyAlignment="1" applyProtection="1">
      <alignment horizontal="left" vertical="center" wrapText="1"/>
    </xf>
    <xf numFmtId="3" fontId="28" fillId="35" borderId="10" xfId="0" applyNumberFormat="1" applyFont="1" applyFill="1" applyBorder="1" applyAlignment="1" applyProtection="1">
      <alignment horizontal="right" vertical="center"/>
    </xf>
    <xf numFmtId="3" fontId="28" fillId="35" borderId="42" xfId="0" applyNumberFormat="1" applyFont="1" applyFill="1" applyBorder="1" applyAlignment="1" applyProtection="1">
      <alignment horizontal="right" vertical="center"/>
    </xf>
    <xf numFmtId="3" fontId="28" fillId="36" borderId="42" xfId="24" applyNumberFormat="1" applyFont="1" applyFill="1" applyBorder="1" applyAlignment="1" applyProtection="1">
      <alignment horizontal="right" vertical="center" wrapText="1"/>
    </xf>
    <xf numFmtId="3" fontId="28" fillId="0" borderId="10" xfId="0" applyNumberFormat="1" applyFont="1" applyFill="1" applyBorder="1" applyAlignment="1" applyProtection="1">
      <alignment horizontal="right" vertical="center"/>
    </xf>
    <xf numFmtId="0" fontId="33" fillId="35" borderId="31" xfId="0" applyFont="1" applyFill="1" applyBorder="1" applyAlignment="1" applyProtection="1">
      <alignment horizontal="center" vertical="center" wrapText="1"/>
    </xf>
    <xf numFmtId="0" fontId="28" fillId="34" borderId="10" xfId="43" applyFont="1" applyFill="1" applyBorder="1" applyAlignment="1" applyProtection="1">
      <alignment horizontal="right" vertical="center"/>
    </xf>
    <xf numFmtId="0" fontId="28" fillId="34" borderId="32" xfId="43" applyFont="1" applyFill="1" applyBorder="1" applyAlignment="1" applyProtection="1">
      <alignment horizontal="right" vertical="center"/>
    </xf>
    <xf numFmtId="0" fontId="28" fillId="35" borderId="10" xfId="43" applyFont="1" applyFill="1" applyBorder="1" applyAlignment="1" applyProtection="1">
      <alignment horizontal="right" vertical="center"/>
    </xf>
    <xf numFmtId="0" fontId="28" fillId="35" borderId="32" xfId="43" applyFont="1" applyFill="1" applyBorder="1" applyAlignment="1" applyProtection="1">
      <alignment horizontal="right" vertical="center"/>
    </xf>
    <xf numFmtId="0" fontId="22" fillId="35" borderId="0" xfId="1" applyFont="1" applyFill="1" applyBorder="1" applyAlignment="1" applyProtection="1">
      <alignment horizontal="center" vertical="center" wrapText="1"/>
      <protection locked="0"/>
    </xf>
    <xf numFmtId="0" fontId="28" fillId="35" borderId="42" xfId="43" applyFont="1" applyFill="1" applyBorder="1" applyAlignment="1" applyProtection="1">
      <alignment horizontal="right" vertical="center"/>
    </xf>
    <xf numFmtId="0" fontId="27" fillId="35" borderId="10" xfId="44" applyFont="1" applyFill="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7" fillId="35" borderId="21" xfId="0" applyFont="1" applyFill="1" applyBorder="1" applyAlignment="1" applyProtection="1">
      <alignment horizontal="center" vertical="center"/>
    </xf>
    <xf numFmtId="0" fontId="27" fillId="35" borderId="31" xfId="0" applyFont="1" applyFill="1" applyBorder="1" applyAlignment="1" applyProtection="1">
      <alignment horizontal="center" vertical="center"/>
    </xf>
    <xf numFmtId="0" fontId="27" fillId="35" borderId="32" xfId="44" applyFont="1" applyFill="1" applyBorder="1" applyAlignment="1" applyProtection="1">
      <alignment horizontal="center" vertical="center"/>
      <protection locked="0"/>
    </xf>
    <xf numFmtId="0" fontId="27" fillId="35" borderId="10" xfId="44" applyFont="1" applyFill="1" applyBorder="1" applyAlignment="1" applyProtection="1">
      <alignment horizontal="center" vertical="center" wrapText="1"/>
      <protection locked="0"/>
    </xf>
    <xf numFmtId="0" fontId="27" fillId="35" borderId="17" xfId="44" applyFont="1" applyFill="1" applyBorder="1" applyAlignment="1" applyProtection="1">
      <alignment horizontal="center" vertical="center"/>
      <protection locked="0"/>
    </xf>
    <xf numFmtId="0" fontId="27" fillId="35" borderId="18" xfId="44" applyFont="1" applyFill="1" applyBorder="1" applyAlignment="1" applyProtection="1">
      <alignment horizontal="center" vertical="center"/>
      <protection locked="0"/>
    </xf>
    <xf numFmtId="0" fontId="27" fillId="35" borderId="19" xfId="44" applyFont="1" applyFill="1" applyBorder="1" applyAlignment="1" applyProtection="1">
      <alignment horizontal="center" vertical="center"/>
      <protection locked="0"/>
    </xf>
    <xf numFmtId="0" fontId="27" fillId="35" borderId="17" xfId="44" applyFont="1" applyFill="1" applyBorder="1" applyAlignment="1" applyProtection="1">
      <alignment horizontal="center" vertical="center" wrapText="1"/>
      <protection locked="0"/>
    </xf>
    <xf numFmtId="0" fontId="27" fillId="35" borderId="19" xfId="44" applyFont="1" applyFill="1" applyBorder="1" applyAlignment="1" applyProtection="1">
      <alignment horizontal="center" vertical="center" wrapText="1"/>
      <protection locked="0"/>
    </xf>
    <xf numFmtId="0" fontId="27" fillId="36" borderId="47" xfId="10" applyFont="1" applyFill="1" applyBorder="1" applyAlignment="1" applyProtection="1">
      <alignment horizontal="center" vertical="center"/>
    </xf>
    <xf numFmtId="0" fontId="27" fillId="36" borderId="48" xfId="10" applyFont="1" applyFill="1" applyBorder="1" applyAlignment="1" applyProtection="1">
      <alignment horizontal="center" vertical="center"/>
    </xf>
    <xf numFmtId="0" fontId="28" fillId="35" borderId="11" xfId="43" applyFont="1" applyFill="1" applyBorder="1" applyAlignment="1" applyProtection="1">
      <alignment horizontal="right" vertical="center"/>
    </xf>
    <xf numFmtId="0" fontId="28" fillId="35" borderId="13" xfId="43" applyFont="1" applyFill="1" applyBorder="1" applyAlignment="1" applyProtection="1">
      <alignment horizontal="right" vertical="center"/>
    </xf>
    <xf numFmtId="0" fontId="27" fillId="35" borderId="11" xfId="44" applyFont="1" applyFill="1" applyBorder="1" applyAlignment="1" applyProtection="1">
      <alignment horizontal="center" vertical="center" textRotation="90" wrapText="1"/>
      <protection locked="0"/>
    </xf>
    <xf numFmtId="0" fontId="27" fillId="35" borderId="13" xfId="44" applyFont="1" applyFill="1" applyBorder="1" applyAlignment="1" applyProtection="1">
      <alignment horizontal="center" vertical="center" textRotation="90" wrapText="1"/>
      <protection locked="0"/>
    </xf>
    <xf numFmtId="0" fontId="27" fillId="35" borderId="14" xfId="44" applyFont="1" applyFill="1" applyBorder="1" applyAlignment="1" applyProtection="1">
      <alignment horizontal="center" vertical="center" textRotation="90" wrapText="1"/>
      <protection locked="0"/>
    </xf>
    <xf numFmtId="0" fontId="27" fillId="35" borderId="16" xfId="44" applyFont="1" applyFill="1" applyBorder="1" applyAlignment="1" applyProtection="1">
      <alignment horizontal="center" vertical="center" textRotation="90" wrapText="1"/>
      <protection locked="0"/>
    </xf>
    <xf numFmtId="0" fontId="27" fillId="36" borderId="51" xfId="10" applyFont="1" applyFill="1" applyBorder="1" applyAlignment="1" applyProtection="1">
      <alignment horizontal="center" vertical="center"/>
    </xf>
    <xf numFmtId="0" fontId="28" fillId="35" borderId="43" xfId="43" applyFont="1" applyFill="1" applyBorder="1" applyAlignment="1" applyProtection="1">
      <alignment horizontal="right" vertical="center"/>
    </xf>
    <xf numFmtId="0" fontId="27" fillId="35" borderId="20" xfId="0" applyFont="1" applyFill="1" applyBorder="1" applyAlignment="1" applyProtection="1">
      <alignment horizontal="center"/>
    </xf>
    <xf numFmtId="0" fontId="27" fillId="35" borderId="21" xfId="0" applyFont="1" applyFill="1" applyBorder="1" applyAlignment="1" applyProtection="1">
      <alignment horizontal="center"/>
    </xf>
    <xf numFmtId="0" fontId="27" fillId="35" borderId="31" xfId="0" applyFont="1" applyFill="1" applyBorder="1" applyAlignment="1" applyProtection="1">
      <alignment horizontal="center"/>
    </xf>
    <xf numFmtId="0" fontId="27" fillId="35" borderId="35" xfId="44" applyFont="1" applyFill="1" applyBorder="1" applyAlignment="1" applyProtection="1">
      <alignment horizontal="center" vertical="center" textRotation="90" wrapText="1"/>
      <protection locked="0"/>
    </xf>
    <xf numFmtId="0" fontId="27" fillId="35" borderId="36" xfId="44" applyFont="1" applyFill="1" applyBorder="1" applyAlignment="1" applyProtection="1">
      <alignment horizontal="center" vertical="center" textRotation="90" wrapText="1"/>
      <protection locked="0"/>
    </xf>
    <xf numFmtId="0" fontId="27" fillId="36" borderId="49" xfId="10" applyFont="1" applyFill="1" applyBorder="1" applyAlignment="1" applyProtection="1">
      <alignment horizontal="center" vertical="center"/>
    </xf>
    <xf numFmtId="0" fontId="28" fillId="34" borderId="10" xfId="0" applyFont="1" applyFill="1" applyBorder="1" applyAlignment="1" applyProtection="1">
      <alignment horizontal="right" vertical="center"/>
    </xf>
    <xf numFmtId="0" fontId="28" fillId="35" borderId="10" xfId="0" applyFont="1" applyFill="1" applyBorder="1" applyAlignment="1" applyProtection="1">
      <alignment horizontal="right" vertical="center"/>
    </xf>
    <xf numFmtId="0" fontId="28" fillId="35" borderId="42" xfId="0" applyFont="1" applyFill="1" applyBorder="1" applyAlignment="1" applyProtection="1">
      <alignment horizontal="right" vertical="center"/>
    </xf>
    <xf numFmtId="0" fontId="20" fillId="0" borderId="0" xfId="0" applyFont="1" applyProtection="1">
      <protection locked="0"/>
    </xf>
    <xf numFmtId="0" fontId="28" fillId="35" borderId="25" xfId="0" applyFont="1" applyFill="1" applyBorder="1" applyAlignment="1" applyProtection="1">
      <alignment horizontal="left" vertical="center" wrapText="1" indent="1"/>
    </xf>
    <xf numFmtId="0" fontId="28" fillId="35" borderId="10" xfId="0" applyFont="1" applyFill="1" applyBorder="1" applyAlignment="1" applyProtection="1">
      <alignment horizontal="left" vertical="center" wrapText="1" indent="1"/>
    </xf>
    <xf numFmtId="164" fontId="23" fillId="0" borderId="0" xfId="2" applyNumberFormat="1" applyFont="1" applyBorder="1" applyAlignment="1" applyProtection="1">
      <alignment horizontal="center"/>
    </xf>
    <xf numFmtId="0" fontId="28" fillId="34" borderId="25" xfId="0" applyFont="1" applyFill="1" applyBorder="1" applyAlignment="1" applyProtection="1">
      <alignment horizontal="left" vertical="center"/>
    </xf>
    <xf numFmtId="0" fontId="28" fillId="34" borderId="10" xfId="0" applyFont="1" applyFill="1" applyBorder="1" applyAlignment="1" applyProtection="1">
      <alignment horizontal="left" vertical="center"/>
    </xf>
    <xf numFmtId="0" fontId="27" fillId="35" borderId="33" xfId="44" applyFont="1" applyFill="1" applyBorder="1" applyAlignment="1" applyProtection="1">
      <alignment horizontal="center" vertical="center" textRotation="90"/>
      <protection locked="0"/>
    </xf>
    <xf numFmtId="0" fontId="27" fillId="35" borderId="12" xfId="44" applyFont="1" applyFill="1" applyBorder="1" applyAlignment="1" applyProtection="1">
      <alignment horizontal="center" vertical="center" textRotation="90"/>
      <protection locked="0"/>
    </xf>
    <xf numFmtId="0" fontId="27" fillId="35" borderId="13" xfId="44" applyFont="1" applyFill="1" applyBorder="1" applyAlignment="1" applyProtection="1">
      <alignment horizontal="center" vertical="center" textRotation="90"/>
      <protection locked="0"/>
    </xf>
    <xf numFmtId="0" fontId="27" fillId="35" borderId="34" xfId="44" applyFont="1" applyFill="1" applyBorder="1" applyAlignment="1" applyProtection="1">
      <alignment horizontal="center" vertical="center" textRotation="90"/>
      <protection locked="0"/>
    </xf>
    <xf numFmtId="0" fontId="27" fillId="35" borderId="15" xfId="44" applyFont="1" applyFill="1" applyBorder="1" applyAlignment="1" applyProtection="1">
      <alignment horizontal="center" vertical="center" textRotation="90"/>
      <protection locked="0"/>
    </xf>
    <xf numFmtId="0" fontId="27" fillId="35" borderId="16" xfId="44" applyFont="1" applyFill="1" applyBorder="1" applyAlignment="1" applyProtection="1">
      <alignment horizontal="center" vertical="center" textRotation="90"/>
      <protection locked="0"/>
    </xf>
    <xf numFmtId="0" fontId="28" fillId="35" borderId="41" xfId="0" applyFont="1" applyFill="1" applyBorder="1" applyAlignment="1" applyProtection="1">
      <alignment horizontal="left" vertical="center"/>
    </xf>
    <xf numFmtId="0" fontId="28" fillId="35" borderId="42" xfId="0" applyFont="1" applyFill="1" applyBorder="1" applyAlignment="1" applyProtection="1">
      <alignment horizontal="left" vertical="center"/>
    </xf>
    <xf numFmtId="0" fontId="27" fillId="36" borderId="50" xfId="10" applyFont="1" applyFill="1" applyBorder="1" applyAlignment="1" applyProtection="1">
      <alignment horizontal="left" vertical="center"/>
    </xf>
    <xf numFmtId="0" fontId="27" fillId="36" borderId="51" xfId="10" applyFont="1" applyFill="1" applyBorder="1" applyAlignment="1" applyProtection="1">
      <alignment horizontal="left" vertical="center"/>
    </xf>
    <xf numFmtId="0" fontId="30" fillId="0" borderId="0" xfId="0" applyFont="1" applyAlignment="1" applyProtection="1">
      <alignment horizontal="center" vertical="center" wrapText="1"/>
      <protection locked="0"/>
    </xf>
    <xf numFmtId="0" fontId="28" fillId="34" borderId="17" xfId="43" applyFont="1" applyFill="1" applyBorder="1" applyAlignment="1" applyProtection="1">
      <alignment horizontal="right" vertical="center"/>
    </xf>
    <xf numFmtId="0" fontId="28" fillId="34" borderId="19" xfId="43" applyFont="1" applyFill="1" applyBorder="1" applyAlignment="1" applyProtection="1">
      <alignment horizontal="right" vertical="center"/>
    </xf>
    <xf numFmtId="0" fontId="28" fillId="35" borderId="17" xfId="43" applyFont="1" applyFill="1" applyBorder="1" applyAlignment="1" applyProtection="1">
      <alignment horizontal="right" vertical="center"/>
    </xf>
    <xf numFmtId="0" fontId="28" fillId="35" borderId="19" xfId="43" applyFont="1" applyFill="1" applyBorder="1" applyAlignment="1" applyProtection="1">
      <alignment horizontal="right" vertical="center"/>
    </xf>
    <xf numFmtId="0" fontId="28" fillId="34" borderId="26" xfId="43" applyFont="1" applyFill="1" applyBorder="1" applyAlignment="1" applyProtection="1">
      <alignment horizontal="right" vertical="center"/>
    </xf>
    <xf numFmtId="0" fontId="27" fillId="36" borderId="45" xfId="10" applyFont="1" applyFill="1" applyBorder="1" applyAlignment="1" applyProtection="1">
      <alignment horizontal="center" vertical="center"/>
    </xf>
    <xf numFmtId="0" fontId="27" fillId="36" borderId="46" xfId="10" applyFont="1" applyFill="1" applyBorder="1" applyAlignment="1" applyProtection="1">
      <alignment horizontal="center" vertical="center"/>
    </xf>
    <xf numFmtId="0" fontId="27" fillId="36" borderId="44" xfId="10" applyFont="1" applyFill="1" applyBorder="1" applyAlignment="1" applyProtection="1">
      <alignment horizontal="left" vertical="center" indent="1"/>
    </xf>
    <xf numFmtId="0" fontId="27" fillId="36" borderId="45" xfId="10" applyFont="1" applyFill="1" applyBorder="1" applyAlignment="1" applyProtection="1">
      <alignment horizontal="left" vertical="center" indent="1"/>
    </xf>
    <xf numFmtId="0" fontId="27" fillId="35" borderId="17" xfId="0" applyFont="1" applyFill="1" applyBorder="1" applyAlignment="1" applyProtection="1">
      <alignment horizontal="center" vertical="center" textRotation="90" wrapText="1"/>
      <protection locked="0"/>
    </xf>
    <xf numFmtId="0" fontId="27" fillId="35" borderId="18" xfId="0" applyFont="1" applyFill="1" applyBorder="1" applyAlignment="1" applyProtection="1">
      <alignment horizontal="center" vertical="center" textRotation="90" wrapText="1"/>
      <protection locked="0"/>
    </xf>
    <xf numFmtId="0" fontId="27" fillId="35" borderId="19" xfId="0" applyFont="1" applyFill="1" applyBorder="1" applyAlignment="1" applyProtection="1">
      <alignment horizontal="center" vertical="center" textRotation="90" wrapText="1"/>
      <protection locked="0"/>
    </xf>
    <xf numFmtId="0" fontId="28" fillId="35" borderId="25" xfId="0" applyFont="1" applyFill="1" applyBorder="1" applyAlignment="1" applyProtection="1">
      <alignment horizontal="left" vertical="center" wrapText="1"/>
    </xf>
    <xf numFmtId="0" fontId="28" fillId="35" borderId="10" xfId="0" applyFont="1" applyFill="1" applyBorder="1" applyAlignment="1" applyProtection="1">
      <alignment horizontal="left" vertical="center" wrapText="1"/>
    </xf>
    <xf numFmtId="0" fontId="28" fillId="34" borderId="25" xfId="0" applyFont="1" applyFill="1" applyBorder="1" applyAlignment="1" applyProtection="1">
      <alignment horizontal="left" vertical="center" wrapText="1" indent="1"/>
    </xf>
    <xf numFmtId="0" fontId="28" fillId="34" borderId="10" xfId="0" applyFont="1" applyFill="1" applyBorder="1" applyAlignment="1" applyProtection="1">
      <alignment horizontal="left" vertical="center" wrapText="1" indent="1"/>
    </xf>
    <xf numFmtId="0" fontId="28" fillId="35" borderId="41" xfId="0" applyFont="1" applyFill="1" applyBorder="1" applyAlignment="1" applyProtection="1">
      <alignment horizontal="left" vertical="center" wrapText="1" indent="1"/>
    </xf>
    <xf numFmtId="0" fontId="28" fillId="35" borderId="42" xfId="0" applyFont="1" applyFill="1" applyBorder="1" applyAlignment="1" applyProtection="1">
      <alignment horizontal="left" vertical="center" wrapText="1" indent="1"/>
    </xf>
    <xf numFmtId="0" fontId="28" fillId="35" borderId="32" xfId="0" applyFont="1" applyFill="1" applyBorder="1" applyAlignment="1" applyProtection="1">
      <alignment horizontal="right" vertical="center"/>
    </xf>
    <xf numFmtId="0" fontId="27" fillId="35" borderId="26" xfId="0" applyFont="1" applyFill="1" applyBorder="1" applyAlignment="1" applyProtection="1">
      <alignment horizontal="center" vertical="center" textRotation="90" wrapText="1"/>
      <protection locked="0"/>
    </xf>
    <xf numFmtId="0" fontId="28" fillId="34" borderId="32" xfId="0" applyFont="1" applyFill="1" applyBorder="1" applyAlignment="1" applyProtection="1">
      <alignment horizontal="right" vertical="center"/>
    </xf>
    <xf numFmtId="0" fontId="28" fillId="35" borderId="41" xfId="0" applyFont="1" applyFill="1" applyBorder="1" applyAlignment="1" applyProtection="1">
      <alignment horizontal="left" vertical="center" wrapText="1"/>
    </xf>
    <xf numFmtId="0" fontId="28" fillId="35" borderId="42" xfId="0" applyFont="1" applyFill="1" applyBorder="1" applyAlignment="1" applyProtection="1">
      <alignment horizontal="left" vertical="center" wrapText="1"/>
    </xf>
    <xf numFmtId="0" fontId="27" fillId="36" borderId="44" xfId="10" applyFont="1" applyFill="1" applyBorder="1" applyAlignment="1" applyProtection="1">
      <alignment vertical="center" wrapText="1"/>
    </xf>
    <xf numFmtId="0" fontId="27" fillId="36" borderId="45" xfId="10" applyFont="1" applyFill="1" applyBorder="1" applyAlignment="1" applyProtection="1">
      <alignment vertical="center" wrapText="1"/>
    </xf>
    <xf numFmtId="0" fontId="27" fillId="35" borderId="20" xfId="0" applyFont="1" applyFill="1" applyBorder="1" applyAlignment="1" applyProtection="1">
      <alignment horizontal="center" vertical="center" wrapText="1"/>
      <protection locked="0"/>
    </xf>
    <xf numFmtId="0" fontId="27" fillId="35" borderId="25" xfId="0" applyFont="1" applyFill="1" applyBorder="1" applyAlignment="1" applyProtection="1">
      <alignment horizontal="center" vertical="center" wrapText="1"/>
      <protection locked="0"/>
    </xf>
    <xf numFmtId="0" fontId="27" fillId="35" borderId="10" xfId="0" applyFont="1" applyFill="1" applyBorder="1" applyAlignment="1" applyProtection="1">
      <alignment horizontal="center" vertical="center" wrapText="1"/>
      <protection locked="0"/>
    </xf>
    <xf numFmtId="0" fontId="28" fillId="36" borderId="41" xfId="0" applyFont="1" applyFill="1" applyBorder="1" applyAlignment="1" applyProtection="1">
      <alignment horizontal="left" vertical="center"/>
    </xf>
    <xf numFmtId="0" fontId="28" fillId="36" borderId="42" xfId="0" applyFont="1" applyFill="1" applyBorder="1" applyAlignment="1" applyProtection="1">
      <alignment horizontal="left" vertical="center"/>
    </xf>
    <xf numFmtId="0" fontId="27" fillId="35" borderId="44" xfId="0" applyFont="1" applyFill="1" applyBorder="1" applyAlignment="1" applyProtection="1">
      <alignment horizontal="center" vertical="center"/>
    </xf>
    <xf numFmtId="0" fontId="27" fillId="35" borderId="45" xfId="0" applyFont="1" applyFill="1" applyBorder="1" applyAlignment="1" applyProtection="1">
      <alignment horizontal="center" vertical="center"/>
    </xf>
    <xf numFmtId="3" fontId="28" fillId="36" borderId="17" xfId="0" applyNumberFormat="1" applyFont="1" applyFill="1" applyBorder="1" applyAlignment="1" applyProtection="1">
      <alignment horizontal="right" vertical="center" wrapText="1"/>
    </xf>
    <xf numFmtId="3" fontId="28" fillId="36" borderId="26" xfId="0" applyNumberFormat="1" applyFont="1" applyFill="1" applyBorder="1" applyAlignment="1" applyProtection="1">
      <alignment horizontal="right" vertical="center" wrapText="1"/>
    </xf>
    <xf numFmtId="0" fontId="28" fillId="34" borderId="25" xfId="24" applyFont="1" applyFill="1" applyBorder="1" applyAlignment="1" applyProtection="1">
      <alignment horizontal="left" vertical="center" wrapText="1"/>
      <protection locked="0"/>
    </xf>
    <xf numFmtId="0" fontId="28" fillId="34" borderId="10" xfId="24" applyFont="1" applyFill="1" applyBorder="1" applyAlignment="1" applyProtection="1">
      <alignment horizontal="left" vertical="center" wrapText="1"/>
      <protection locked="0"/>
    </xf>
    <xf numFmtId="0" fontId="27" fillId="35" borderId="20" xfId="44" applyFont="1" applyFill="1" applyBorder="1" applyAlignment="1" applyProtection="1">
      <alignment horizontal="center" vertical="center"/>
      <protection locked="0"/>
    </xf>
    <xf numFmtId="0" fontId="27" fillId="35" borderId="21" xfId="44" applyFont="1" applyFill="1" applyBorder="1" applyAlignment="1" applyProtection="1">
      <alignment horizontal="center" vertical="center"/>
      <protection locked="0"/>
    </xf>
    <xf numFmtId="0" fontId="27" fillId="35" borderId="25" xfId="44" applyFont="1" applyFill="1" applyBorder="1" applyAlignment="1" applyProtection="1">
      <alignment horizontal="center" vertical="center"/>
      <protection locked="0"/>
    </xf>
    <xf numFmtId="0" fontId="28" fillId="34" borderId="44" xfId="0" applyFont="1" applyFill="1" applyBorder="1" applyAlignment="1" applyProtection="1">
      <alignment horizontal="left" vertical="center"/>
    </xf>
    <xf numFmtId="0" fontId="28" fillId="34" borderId="45" xfId="0" applyFont="1" applyFill="1" applyBorder="1" applyAlignment="1" applyProtection="1">
      <alignment horizontal="left" vertical="center"/>
    </xf>
    <xf numFmtId="0" fontId="27" fillId="36" borderId="52" xfId="10" applyFont="1" applyFill="1" applyBorder="1" applyAlignment="1" applyProtection="1">
      <alignment horizontal="center" vertical="center"/>
    </xf>
    <xf numFmtId="0" fontId="28" fillId="35" borderId="43" xfId="0" applyFont="1" applyFill="1" applyBorder="1" applyAlignment="1" applyProtection="1">
      <alignment horizontal="right" vertical="center"/>
    </xf>
    <xf numFmtId="0" fontId="27" fillId="35" borderId="26" xfId="44" applyFont="1" applyFill="1" applyBorder="1" applyAlignment="1" applyProtection="1">
      <alignment horizontal="center" vertical="center"/>
      <protection locked="0"/>
    </xf>
    <xf numFmtId="0" fontId="27" fillId="35" borderId="22" xfId="0" applyFont="1" applyFill="1" applyBorder="1" applyAlignment="1" applyProtection="1">
      <alignment horizontal="center" vertical="center"/>
    </xf>
    <xf numFmtId="0" fontId="27" fillId="35" borderId="23" xfId="0" applyFont="1" applyFill="1" applyBorder="1" applyAlignment="1" applyProtection="1">
      <alignment horizontal="center" vertical="center"/>
    </xf>
    <xf numFmtId="0" fontId="27" fillId="35" borderId="24" xfId="0" applyFont="1" applyFill="1" applyBorder="1" applyAlignment="1" applyProtection="1">
      <alignment horizontal="center" vertical="center"/>
    </xf>
    <xf numFmtId="0" fontId="28" fillId="35" borderId="35" xfId="43" applyFont="1" applyFill="1" applyBorder="1" applyAlignment="1" applyProtection="1">
      <alignment horizontal="right" vertical="center"/>
    </xf>
    <xf numFmtId="0" fontId="28" fillId="35" borderId="26" xfId="43" applyFont="1" applyFill="1" applyBorder="1" applyAlignment="1" applyProtection="1">
      <alignment horizontal="right" vertical="center"/>
    </xf>
    <xf numFmtId="3" fontId="27" fillId="35" borderId="47" xfId="24" applyNumberFormat="1" applyFont="1" applyFill="1" applyBorder="1" applyAlignment="1" applyProtection="1">
      <alignment horizontal="center" vertical="center" wrapText="1"/>
    </xf>
    <xf numFmtId="3" fontId="27" fillId="35" borderId="49" xfId="24" applyNumberFormat="1" applyFont="1" applyFill="1" applyBorder="1" applyAlignment="1" applyProtection="1">
      <alignment horizontal="center" vertical="center" wrapText="1"/>
    </xf>
    <xf numFmtId="0" fontId="28" fillId="34" borderId="25" xfId="24" applyFont="1" applyFill="1" applyBorder="1" applyAlignment="1" applyProtection="1">
      <alignment horizontal="left" vertical="center"/>
      <protection locked="0"/>
    </xf>
    <xf numFmtId="0" fontId="28" fillId="34" borderId="10" xfId="24" applyFont="1" applyFill="1" applyBorder="1" applyAlignment="1" applyProtection="1">
      <alignment horizontal="left" vertical="center"/>
      <protection locked="0"/>
    </xf>
  </cellXfs>
  <cellStyles count="46">
    <cellStyle name="20% - akcent 1 2" xfId="35"/>
    <cellStyle name="20% - akcent 2 2" xfId="36"/>
    <cellStyle name="20% - akcent 3" xfId="24" builtinId="38"/>
    <cellStyle name="20% - akcent 3 2" xfId="37"/>
    <cellStyle name="20% - akcent 4 2" xfId="38"/>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cellStyle name="60% - akcent 4 2" xfId="41"/>
    <cellStyle name="60% - akcent 5" xfId="30" builtinId="48" customBuiltin="1"/>
    <cellStyle name="60% - akcent 6 2" xfId="42"/>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e" xfId="6" builtinId="26" customBuiltin="1"/>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e" xfId="8" builtinId="28" customBuiltin="1"/>
    <cellStyle name="Normalny" xfId="0" builtinId="0"/>
    <cellStyle name="Normalny 2" xfId="43"/>
    <cellStyle name="Normalny 3" xfId="34"/>
    <cellStyle name="Normalny 4" xfId="45"/>
    <cellStyle name="Obliczenia" xfId="11" builtinId="22" customBuiltin="1"/>
    <cellStyle name="Suma" xfId="16" builtinId="25" customBuiltin="1"/>
    <cellStyle name="Tekst objaśnienia" xfId="15" builtinId="53" customBuiltin="1"/>
    <cellStyle name="Tekst ostrzeżenia" xfId="14" builtinId="11" customBuiltin="1"/>
    <cellStyle name="Tytuł" xfId="1" builtinId="15" customBuiltin="1"/>
    <cellStyle name="Uwaga 2" xfId="44"/>
    <cellStyle name="Złe"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0"/>
          <c:order val="0"/>
          <c:tx>
            <c:strRef>
              <c:f>'Meldunek tygodniowy'!$C$54</c:f>
              <c:strCache>
                <c:ptCount val="1"/>
                <c:pt idx="0">
                  <c:v>ROSJA</c:v>
                </c:pt>
              </c:strCache>
            </c:strRef>
          </c:tx>
          <c:spPr>
            <a:solidFill>
              <a:srgbClr val="FF000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tygodniowy'!$G$54:$R$54</c:f>
              <c:numCache>
                <c:formatCode>General</c:formatCode>
                <c:ptCount val="12"/>
                <c:pt idx="0">
                  <c:v>282</c:v>
                </c:pt>
                <c:pt idx="2">
                  <c:v>836</c:v>
                </c:pt>
                <c:pt idx="4">
                  <c:v>185</c:v>
                </c:pt>
                <c:pt idx="6">
                  <c:v>510</c:v>
                </c:pt>
                <c:pt idx="8">
                  <c:v>35</c:v>
                </c:pt>
                <c:pt idx="10">
                  <c:v>98</c:v>
                </c:pt>
              </c:numCache>
            </c:numRef>
          </c:val>
        </c:ser>
        <c:ser>
          <c:idx val="1"/>
          <c:order val="1"/>
          <c:tx>
            <c:strRef>
              <c:f>'Meldunek tygodniowy'!$C$55</c:f>
              <c:strCache>
                <c:ptCount val="1"/>
                <c:pt idx="0">
                  <c:v>UKRAINA</c:v>
                </c:pt>
              </c:strCache>
            </c:strRef>
          </c:tx>
          <c:spPr>
            <a:solidFill>
              <a:srgbClr val="FFC00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tygodniowy'!$G$55:$R$55</c:f>
              <c:numCache>
                <c:formatCode>General</c:formatCode>
                <c:ptCount val="12"/>
                <c:pt idx="0">
                  <c:v>85</c:v>
                </c:pt>
                <c:pt idx="2">
                  <c:v>103</c:v>
                </c:pt>
                <c:pt idx="4">
                  <c:v>64</c:v>
                </c:pt>
                <c:pt idx="6">
                  <c:v>107</c:v>
                </c:pt>
                <c:pt idx="8">
                  <c:v>4</c:v>
                </c:pt>
                <c:pt idx="10">
                  <c:v>4</c:v>
                </c:pt>
              </c:numCache>
            </c:numRef>
          </c:val>
        </c:ser>
        <c:ser>
          <c:idx val="2"/>
          <c:order val="2"/>
          <c:tx>
            <c:strRef>
              <c:f>'Meldunek tygodniowy'!$C$56</c:f>
              <c:strCache>
                <c:ptCount val="1"/>
                <c:pt idx="0">
                  <c:v>TADŻYKISTAN</c:v>
                </c:pt>
              </c:strCache>
            </c:strRef>
          </c:tx>
          <c:spPr>
            <a:solidFill>
              <a:srgbClr val="00B05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tygodniowy'!$G$56:$R$56</c:f>
              <c:numCache>
                <c:formatCode>General</c:formatCode>
                <c:ptCount val="12"/>
                <c:pt idx="0">
                  <c:v>12</c:v>
                </c:pt>
                <c:pt idx="2">
                  <c:v>27</c:v>
                </c:pt>
                <c:pt idx="4">
                  <c:v>16</c:v>
                </c:pt>
                <c:pt idx="6">
                  <c:v>47</c:v>
                </c:pt>
                <c:pt idx="8">
                  <c:v>1</c:v>
                </c:pt>
                <c:pt idx="10">
                  <c:v>4</c:v>
                </c:pt>
              </c:numCache>
            </c:numRef>
          </c:val>
        </c:ser>
        <c:ser>
          <c:idx val="3"/>
          <c:order val="3"/>
          <c:tx>
            <c:strRef>
              <c:f>'Meldunek tygodniowy'!$C$57</c:f>
              <c:strCache>
                <c:ptCount val="1"/>
                <c:pt idx="0">
                  <c:v>ARMENIA</c:v>
                </c:pt>
              </c:strCache>
            </c:strRef>
          </c:tx>
          <c:spPr>
            <a:solidFill>
              <a:srgbClr val="92D05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tygodniowy'!$G$57:$R$57</c:f>
              <c:numCache>
                <c:formatCode>General</c:formatCode>
                <c:ptCount val="12"/>
                <c:pt idx="0">
                  <c:v>11</c:v>
                </c:pt>
                <c:pt idx="2">
                  <c:v>24</c:v>
                </c:pt>
                <c:pt idx="4">
                  <c:v>10</c:v>
                </c:pt>
                <c:pt idx="6">
                  <c:v>18</c:v>
                </c:pt>
                <c:pt idx="8">
                  <c:v>0</c:v>
                </c:pt>
                <c:pt idx="10">
                  <c:v>0</c:v>
                </c:pt>
              </c:numCache>
            </c:numRef>
          </c:val>
        </c:ser>
        <c:ser>
          <c:idx val="5"/>
          <c:order val="4"/>
          <c:tx>
            <c:strRef>
              <c:f>'Meldunek tygodniowy'!$C$58</c:f>
              <c:strCache>
                <c:ptCount val="1"/>
                <c:pt idx="0">
                  <c:v>IRAK</c:v>
                </c:pt>
              </c:strCache>
            </c:strRef>
          </c:tx>
          <c:spPr>
            <a:solidFill>
              <a:srgbClr val="0070C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'Meldunek tygodniowy'!$G$58:$R$58</c:f>
              <c:numCache>
                <c:formatCode>General</c:formatCode>
                <c:ptCount val="12"/>
                <c:pt idx="0">
                  <c:v>29</c:v>
                </c:pt>
                <c:pt idx="2">
                  <c:v>37</c:v>
                </c:pt>
                <c:pt idx="4">
                  <c:v>1</c:v>
                </c:pt>
                <c:pt idx="6">
                  <c:v>1</c:v>
                </c:pt>
                <c:pt idx="8">
                  <c:v>1</c:v>
                </c:pt>
                <c:pt idx="10">
                  <c:v>3</c:v>
                </c:pt>
              </c:numCache>
            </c:numRef>
          </c:val>
        </c:ser>
        <c:ser>
          <c:idx val="4"/>
          <c:order val="5"/>
          <c:tx>
            <c:strRef>
              <c:f>'Meldunek tygodniowy'!$C$59</c:f>
              <c:strCache>
                <c:ptCount val="1"/>
                <c:pt idx="0">
                  <c:v>Pozostałe</c:v>
                </c:pt>
              </c:strCache>
            </c:strRef>
          </c:tx>
          <c:spPr>
            <a:solidFill>
              <a:srgbClr val="00206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tygodniowy'!$G$59:$R$59</c:f>
              <c:numCache>
                <c:formatCode>General</c:formatCode>
                <c:ptCount val="12"/>
                <c:pt idx="0">
                  <c:v>157</c:v>
                </c:pt>
                <c:pt idx="2">
                  <c:v>210</c:v>
                </c:pt>
                <c:pt idx="4">
                  <c:v>57</c:v>
                </c:pt>
                <c:pt idx="6">
                  <c:v>85</c:v>
                </c:pt>
                <c:pt idx="8">
                  <c:v>5</c:v>
                </c:pt>
                <c:pt idx="10">
                  <c:v>5</c:v>
                </c:pt>
              </c:numCache>
            </c:numRef>
          </c:val>
        </c:ser>
        <c:dLbls>
          <c:showLegendKey val="0"/>
          <c:showVal val="0"/>
          <c:showCatName val="0"/>
          <c:showSerName val="0"/>
          <c:showPercent val="0"/>
          <c:showBubbleSize val="0"/>
        </c:dLbls>
        <c:gapWidth val="55"/>
        <c:gapDepth val="55"/>
        <c:shape val="box"/>
        <c:axId val="371401856"/>
        <c:axId val="371403392"/>
        <c:axId val="0"/>
      </c:bar3DChart>
      <c:catAx>
        <c:axId val="371401856"/>
        <c:scaling>
          <c:orientation val="minMax"/>
        </c:scaling>
        <c:delete val="0"/>
        <c:axPos val="b"/>
        <c:numFmt formatCode="General" sourceLinked="1"/>
        <c:majorTickMark val="none"/>
        <c:minorTickMark val="none"/>
        <c:tickLblPos val="nextTo"/>
        <c:txPr>
          <a:bodyPr rot="0" vert="horz"/>
          <a:lstStyle/>
          <a:p>
            <a:pPr algn="ctr">
              <a:defRPr/>
            </a:pPr>
            <a:endParaRPr lang="en-US"/>
          </a:p>
        </c:txPr>
        <c:crossAx val="371403392"/>
        <c:crosses val="autoZero"/>
        <c:auto val="1"/>
        <c:lblAlgn val="ctr"/>
        <c:lblOffset val="100"/>
        <c:noMultiLvlLbl val="0"/>
      </c:catAx>
      <c:valAx>
        <c:axId val="371403392"/>
        <c:scaling>
          <c:orientation val="minMax"/>
        </c:scaling>
        <c:delete val="0"/>
        <c:axPos val="l"/>
        <c:majorGridlines/>
        <c:numFmt formatCode="General" sourceLinked="1"/>
        <c:majorTickMark val="none"/>
        <c:minorTickMark val="none"/>
        <c:tickLblPos val="nextTo"/>
        <c:txPr>
          <a:bodyPr/>
          <a:lstStyle/>
          <a:p>
            <a:pPr algn="ctr">
              <a:defRPr/>
            </a:pPr>
            <a:endParaRPr lang="en-US"/>
          </a:p>
        </c:txPr>
        <c:crossAx val="371401856"/>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en-US"/>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bar"/>
        <c:grouping val="stacked"/>
        <c:varyColors val="0"/>
        <c:ser>
          <c:idx val="0"/>
          <c:order val="0"/>
          <c:tx>
            <c:strRef>
              <c:f>'Meldunek tygodniowy'!$B$272</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('Meldunek tygodniowy'!$J$271,'Meldunek tygodniowy'!$M$271,'Meldunek tygodniowy'!$P$271,'Meldunek tygodniowy'!$S$271,'Meldunek tygodniowy'!$V$271)</c:f>
              <c:strCache>
                <c:ptCount val="5"/>
                <c:pt idx="0">
                  <c:v>27.05.2018 - 02.06.2018</c:v>
                </c:pt>
                <c:pt idx="1">
                  <c:v>03.06.2018 - 09.06.2018</c:v>
                </c:pt>
                <c:pt idx="2">
                  <c:v>10.06.2018 - 16.06.2018</c:v>
                </c:pt>
                <c:pt idx="3">
                  <c:v>17.06.2018 - 23.06.2018</c:v>
                </c:pt>
                <c:pt idx="4">
                  <c:v>24.06.2018 - 30.06.2018</c:v>
                </c:pt>
              </c:strCache>
            </c:strRef>
          </c:cat>
          <c:val>
            <c:numRef>
              <c:f>('Meldunek tygodniowy'!$J$272,'Meldunek tygodniowy'!$M$272,'Meldunek tygodniowy'!$P$272,'Meldunek tygodniowy'!$S$272,'Meldunek tygodniowy'!$V$272)</c:f>
              <c:numCache>
                <c:formatCode>#,##0</c:formatCode>
                <c:ptCount val="5"/>
                <c:pt idx="0">
                  <c:v>1390</c:v>
                </c:pt>
                <c:pt idx="1">
                  <c:v>1412</c:v>
                </c:pt>
                <c:pt idx="2">
                  <c:v>1410</c:v>
                </c:pt>
                <c:pt idx="3">
                  <c:v>1374</c:v>
                </c:pt>
                <c:pt idx="4">
                  <c:v>1387</c:v>
                </c:pt>
              </c:numCache>
            </c:numRef>
          </c:val>
        </c:ser>
        <c:ser>
          <c:idx val="1"/>
          <c:order val="1"/>
          <c:tx>
            <c:strRef>
              <c:f>'Meldunek tygodniowy'!$B$273</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('Meldunek tygodniowy'!$J$271,'Meldunek tygodniowy'!$M$271,'Meldunek tygodniowy'!$P$271,'Meldunek tygodniowy'!$S$271,'Meldunek tygodniowy'!$V$271)</c:f>
              <c:strCache>
                <c:ptCount val="5"/>
                <c:pt idx="0">
                  <c:v>27.05.2018 - 02.06.2018</c:v>
                </c:pt>
                <c:pt idx="1">
                  <c:v>03.06.2018 - 09.06.2018</c:v>
                </c:pt>
                <c:pt idx="2">
                  <c:v>10.06.2018 - 16.06.2018</c:v>
                </c:pt>
                <c:pt idx="3">
                  <c:v>17.06.2018 - 23.06.2018</c:v>
                </c:pt>
                <c:pt idx="4">
                  <c:v>24.06.2018 - 30.06.2018</c:v>
                </c:pt>
              </c:strCache>
            </c:strRef>
          </c:cat>
          <c:val>
            <c:numRef>
              <c:f>('Meldunek tygodniowy'!$J$273,'Meldunek tygodniowy'!$M$273,'Meldunek tygodniowy'!$P$273,'Meldunek tygodniowy'!$S$273,'Meldunek tygodniowy'!$V$273)</c:f>
              <c:numCache>
                <c:formatCode>#,##0</c:formatCode>
                <c:ptCount val="5"/>
                <c:pt idx="0">
                  <c:v>1740</c:v>
                </c:pt>
                <c:pt idx="1">
                  <c:v>1726</c:v>
                </c:pt>
                <c:pt idx="2">
                  <c:v>1724</c:v>
                </c:pt>
                <c:pt idx="3">
                  <c:v>1716</c:v>
                </c:pt>
                <c:pt idx="4">
                  <c:v>1697</c:v>
                </c:pt>
              </c:numCache>
            </c:numRef>
          </c:val>
        </c:ser>
        <c:ser>
          <c:idx val="5"/>
          <c:order val="2"/>
          <c:tx>
            <c:strRef>
              <c:f>'Meldunek tygodniowy'!$B$276</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('Meldunek tygodniowy'!$J$271,'Meldunek tygodniowy'!$M$271,'Meldunek tygodniowy'!$P$271,'Meldunek tygodniowy'!$S$271,'Meldunek tygodniowy'!$V$271)</c:f>
              <c:strCache>
                <c:ptCount val="5"/>
                <c:pt idx="0">
                  <c:v>27.05.2018 - 02.06.2018</c:v>
                </c:pt>
                <c:pt idx="1">
                  <c:v>03.06.2018 - 09.06.2018</c:v>
                </c:pt>
                <c:pt idx="2">
                  <c:v>10.06.2018 - 16.06.2018</c:v>
                </c:pt>
                <c:pt idx="3">
                  <c:v>17.06.2018 - 23.06.2018</c:v>
                </c:pt>
                <c:pt idx="4">
                  <c:v>24.06.2018 - 30.06.2018</c:v>
                </c:pt>
              </c:strCache>
            </c:strRef>
          </c:cat>
          <c:val>
            <c:numRef>
              <c:f>('Meldunek tygodniowy'!$J$276,'Meldunek tygodniowy'!$M$276,'Meldunek tygodniowy'!$P$276,'Meldunek tygodniowy'!$S$276,'Meldunek tygodniowy'!$V$276)</c:f>
              <c:numCache>
                <c:formatCode>#,##0</c:formatCode>
                <c:ptCount val="5"/>
                <c:pt idx="0">
                  <c:v>2</c:v>
                </c:pt>
                <c:pt idx="1">
                  <c:v>2</c:v>
                </c:pt>
                <c:pt idx="2">
                  <c:v>2</c:v>
                </c:pt>
                <c:pt idx="3">
                  <c:v>2</c:v>
                </c:pt>
                <c:pt idx="4">
                  <c:v>2</c:v>
                </c:pt>
              </c:numCache>
            </c:numRef>
          </c:val>
        </c:ser>
        <c:dLbls>
          <c:showLegendKey val="0"/>
          <c:showVal val="1"/>
          <c:showCatName val="0"/>
          <c:showSerName val="0"/>
          <c:showPercent val="0"/>
          <c:showBubbleSize val="0"/>
        </c:dLbls>
        <c:gapWidth val="75"/>
        <c:gapDepth val="195"/>
        <c:shape val="cylinder"/>
        <c:axId val="371608192"/>
        <c:axId val="371638656"/>
        <c:axId val="0"/>
      </c:bar3DChart>
      <c:catAx>
        <c:axId val="371608192"/>
        <c:scaling>
          <c:orientation val="minMax"/>
        </c:scaling>
        <c:delete val="0"/>
        <c:axPos val="l"/>
        <c:numFmt formatCode="General" sourceLinked="0"/>
        <c:majorTickMark val="none"/>
        <c:minorTickMark val="none"/>
        <c:tickLblPos val="nextTo"/>
        <c:crossAx val="371638656"/>
        <c:crosses val="autoZero"/>
        <c:auto val="1"/>
        <c:lblAlgn val="ctr"/>
        <c:lblOffset val="100"/>
        <c:noMultiLvlLbl val="0"/>
      </c:catAx>
      <c:valAx>
        <c:axId val="371638656"/>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en-US"/>
          </a:p>
        </c:txPr>
        <c:crossAx val="371608192"/>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8"/>
          <c:order val="0"/>
          <c:tx>
            <c:strRef>
              <c:f>'Meldunek tygodniowy'!$C$419</c:f>
              <c:strCache>
                <c:ptCount val="1"/>
                <c:pt idx="0">
                  <c:v>pobyt czasowy</c:v>
                </c:pt>
              </c:strCache>
            </c:strRef>
          </c:tx>
          <c:spPr>
            <a:solidFill>
              <a:srgbClr val="FF0000"/>
            </a:solidFill>
          </c:spPr>
          <c:invertIfNegative val="0"/>
          <c:cat>
            <c:strRef>
              <c:f>'Meldunek tygodniowy'!$L$418:$U$418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tygodniowy'!$L$419:$U$419</c:f>
              <c:numCache>
                <c:formatCode>#,##0</c:formatCode>
                <c:ptCount val="10"/>
                <c:pt idx="0">
                  <c:v>2778</c:v>
                </c:pt>
                <c:pt idx="2">
                  <c:v>178</c:v>
                </c:pt>
                <c:pt idx="3">
                  <c:v>222</c:v>
                </c:pt>
                <c:pt idx="4">
                  <c:v>143</c:v>
                </c:pt>
                <c:pt idx="5">
                  <c:v>28</c:v>
                </c:pt>
                <c:pt idx="6">
                  <c:v>0</c:v>
                </c:pt>
                <c:pt idx="7">
                  <c:v>0</c:v>
                </c:pt>
                <c:pt idx="8">
                  <c:v>0</c:v>
                </c:pt>
                <c:pt idx="9">
                  <c:v>1332</c:v>
                </c:pt>
              </c:numCache>
            </c:numRef>
          </c:val>
        </c:ser>
        <c:ser>
          <c:idx val="0"/>
          <c:order val="1"/>
          <c:tx>
            <c:strRef>
              <c:f>'Meldunek tygodniowy'!$C$420</c:f>
              <c:strCache>
                <c:ptCount val="1"/>
                <c:pt idx="0">
                  <c:v>pobyt stały</c:v>
                </c:pt>
              </c:strCache>
            </c:strRef>
          </c:tx>
          <c:spPr>
            <a:solidFill>
              <a:srgbClr val="FFC000"/>
            </a:solidFill>
          </c:spPr>
          <c:invertIfNegative val="0"/>
          <c:cat>
            <c:strRef>
              <c:f>'Meldunek tygodniowy'!$L$418:$U$418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tygodniowy'!$L$420:$U$420</c:f>
              <c:numCache>
                <c:formatCode>#,##0</c:formatCode>
                <c:ptCount val="10"/>
                <c:pt idx="0">
                  <c:v>219</c:v>
                </c:pt>
                <c:pt idx="2">
                  <c:v>66</c:v>
                </c:pt>
                <c:pt idx="3">
                  <c:v>21</c:v>
                </c:pt>
                <c:pt idx="4">
                  <c:v>31</c:v>
                </c:pt>
                <c:pt idx="5">
                  <c:v>3</c:v>
                </c:pt>
                <c:pt idx="6">
                  <c:v>0</c:v>
                </c:pt>
                <c:pt idx="7">
                  <c:v>0</c:v>
                </c:pt>
                <c:pt idx="8">
                  <c:v>0</c:v>
                </c:pt>
                <c:pt idx="9">
                  <c:v>94</c:v>
                </c:pt>
              </c:numCache>
            </c:numRef>
          </c:val>
        </c:ser>
        <c:ser>
          <c:idx val="1"/>
          <c:order val="2"/>
          <c:tx>
            <c:strRef>
              <c:f>'Meldunek tygodniowy'!$C$421</c:f>
              <c:strCache>
                <c:ptCount val="1"/>
                <c:pt idx="0">
                  <c:v>pobyt rezydenta długoterminowego UE</c:v>
                </c:pt>
              </c:strCache>
            </c:strRef>
          </c:tx>
          <c:spPr>
            <a:solidFill>
              <a:srgbClr val="FFFF00"/>
            </a:solidFill>
          </c:spPr>
          <c:invertIfNegative val="0"/>
          <c:cat>
            <c:strRef>
              <c:f>'Meldunek tygodniowy'!$L$418:$U$418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tygodniowy'!$L$421:$U$421</c:f>
              <c:numCache>
                <c:formatCode>#,##0</c:formatCode>
                <c:ptCount val="10"/>
                <c:pt idx="0">
                  <c:v>73</c:v>
                </c:pt>
                <c:pt idx="2">
                  <c:v>5</c:v>
                </c:pt>
                <c:pt idx="3">
                  <c:v>4</c:v>
                </c:pt>
                <c:pt idx="4">
                  <c:v>3</c:v>
                </c:pt>
                <c:pt idx="5">
                  <c:v>0</c:v>
                </c:pt>
                <c:pt idx="6">
                  <c:v>0</c:v>
                </c:pt>
                <c:pt idx="7">
                  <c:v>0</c:v>
                </c:pt>
                <c:pt idx="8">
                  <c:v>0</c:v>
                </c:pt>
                <c:pt idx="9">
                  <c:v>36</c:v>
                </c:pt>
              </c:numCache>
            </c:numRef>
          </c:val>
        </c:ser>
        <c:ser>
          <c:idx val="2"/>
          <c:order val="3"/>
          <c:tx>
            <c:strRef>
              <c:f>'Meldunek tygodniowy'!$C$422</c:f>
              <c:strCache>
                <c:ptCount val="1"/>
                <c:pt idx="0">
                  <c:v>prawo pobytu ob. UE</c:v>
                </c:pt>
              </c:strCache>
            </c:strRef>
          </c:tx>
          <c:spPr>
            <a:solidFill>
              <a:srgbClr val="92D050"/>
            </a:solidFill>
          </c:spPr>
          <c:invertIfNegative val="0"/>
          <c:cat>
            <c:strRef>
              <c:f>'Meldunek tygodniowy'!$L$418:$U$418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tygodniowy'!$L$422:$U$422</c:f>
              <c:numCache>
                <c:formatCode>#,##0</c:formatCode>
                <c:ptCount val="10"/>
                <c:pt idx="0">
                  <c:v>5</c:v>
                </c:pt>
                <c:pt idx="2">
                  <c:v>0</c:v>
                </c:pt>
                <c:pt idx="3">
                  <c:v>0</c:v>
                </c:pt>
                <c:pt idx="4">
                  <c:v>0</c:v>
                </c:pt>
                <c:pt idx="5">
                  <c:v>0</c:v>
                </c:pt>
                <c:pt idx="6">
                  <c:v>0</c:v>
                </c:pt>
                <c:pt idx="7">
                  <c:v>0</c:v>
                </c:pt>
                <c:pt idx="8">
                  <c:v>0</c:v>
                </c:pt>
                <c:pt idx="9">
                  <c:v>0</c:v>
                </c:pt>
              </c:numCache>
            </c:numRef>
          </c:val>
        </c:ser>
        <c:ser>
          <c:idx val="3"/>
          <c:order val="4"/>
          <c:tx>
            <c:strRef>
              <c:f>'Meldunek tygodniowy'!$C$423</c:f>
              <c:strCache>
                <c:ptCount val="1"/>
                <c:pt idx="0">
                  <c:v>prawo stałego pobytu obywatela UE</c:v>
                </c:pt>
              </c:strCache>
            </c:strRef>
          </c:tx>
          <c:spPr>
            <a:solidFill>
              <a:srgbClr val="00B050"/>
            </a:solidFill>
          </c:spPr>
          <c:invertIfNegative val="0"/>
          <c:cat>
            <c:strRef>
              <c:f>'Meldunek tygodniowy'!$L$418:$U$418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tygodniowy'!$L$423:$U$423</c:f>
              <c:numCache>
                <c:formatCode>#,##0</c:formatCode>
                <c:ptCount val="10"/>
                <c:pt idx="0">
                  <c:v>0</c:v>
                </c:pt>
                <c:pt idx="2">
                  <c:v>0</c:v>
                </c:pt>
                <c:pt idx="3">
                  <c:v>0</c:v>
                </c:pt>
                <c:pt idx="4">
                  <c:v>0</c:v>
                </c:pt>
                <c:pt idx="5">
                  <c:v>0</c:v>
                </c:pt>
                <c:pt idx="6">
                  <c:v>0</c:v>
                </c:pt>
                <c:pt idx="7">
                  <c:v>0</c:v>
                </c:pt>
                <c:pt idx="8">
                  <c:v>0</c:v>
                </c:pt>
                <c:pt idx="9">
                  <c:v>0</c:v>
                </c:pt>
              </c:numCache>
            </c:numRef>
          </c:val>
        </c:ser>
        <c:ser>
          <c:idx val="4"/>
          <c:order val="5"/>
          <c:tx>
            <c:strRef>
              <c:f>'Meldunek tygodniowy'!$C$424</c:f>
              <c:strCache>
                <c:ptCount val="1"/>
                <c:pt idx="0">
                  <c:v>prawo pobytu członka rodziny ob. UE</c:v>
                </c:pt>
              </c:strCache>
            </c:strRef>
          </c:tx>
          <c:spPr>
            <a:solidFill>
              <a:srgbClr val="00B0F0"/>
            </a:solidFill>
          </c:spPr>
          <c:invertIfNegative val="0"/>
          <c:cat>
            <c:strRef>
              <c:f>'Meldunek tygodniowy'!$L$418:$U$418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tygodniowy'!$L$424:$U$424</c:f>
              <c:numCache>
                <c:formatCode>#,##0</c:formatCode>
                <c:ptCount val="10"/>
                <c:pt idx="0">
                  <c:v>3</c:v>
                </c:pt>
                <c:pt idx="2">
                  <c:v>0</c:v>
                </c:pt>
                <c:pt idx="3">
                  <c:v>0</c:v>
                </c:pt>
                <c:pt idx="4">
                  <c:v>0</c:v>
                </c:pt>
                <c:pt idx="5">
                  <c:v>0</c:v>
                </c:pt>
                <c:pt idx="6">
                  <c:v>0</c:v>
                </c:pt>
                <c:pt idx="7">
                  <c:v>0</c:v>
                </c:pt>
                <c:pt idx="8">
                  <c:v>0</c:v>
                </c:pt>
                <c:pt idx="9">
                  <c:v>0</c:v>
                </c:pt>
              </c:numCache>
            </c:numRef>
          </c:val>
        </c:ser>
        <c:ser>
          <c:idx val="5"/>
          <c:order val="6"/>
          <c:tx>
            <c:strRef>
              <c:f>'Meldunek tygodniowy'!$C$425</c:f>
              <c:strCache>
                <c:ptCount val="1"/>
                <c:pt idx="0">
                  <c:v>prawo stałego pobytu członka rodziny ob.. UE</c:v>
                </c:pt>
              </c:strCache>
            </c:strRef>
          </c:tx>
          <c:spPr>
            <a:solidFill>
              <a:srgbClr val="0070C0"/>
            </a:solidFill>
          </c:spPr>
          <c:invertIfNegative val="0"/>
          <c:cat>
            <c:strRef>
              <c:f>'Meldunek tygodniowy'!$L$418:$U$418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tygodniowy'!$L$425:$U$425</c:f>
              <c:numCache>
                <c:formatCode>#,##0</c:formatCode>
                <c:ptCount val="10"/>
                <c:pt idx="0">
                  <c:v>0</c:v>
                </c:pt>
                <c:pt idx="2">
                  <c:v>0</c:v>
                </c:pt>
                <c:pt idx="3">
                  <c:v>0</c:v>
                </c:pt>
                <c:pt idx="4">
                  <c:v>0</c:v>
                </c:pt>
                <c:pt idx="5">
                  <c:v>0</c:v>
                </c:pt>
                <c:pt idx="6">
                  <c:v>0</c:v>
                </c:pt>
                <c:pt idx="7">
                  <c:v>0</c:v>
                </c:pt>
                <c:pt idx="8">
                  <c:v>0</c:v>
                </c:pt>
                <c:pt idx="9">
                  <c:v>0</c:v>
                </c:pt>
              </c:numCache>
            </c:numRef>
          </c:val>
        </c:ser>
        <c:ser>
          <c:idx val="6"/>
          <c:order val="7"/>
          <c:tx>
            <c:strRef>
              <c:f>'Meldunek tygodniowy'!$C$426</c:f>
              <c:strCache>
                <c:ptCount val="1"/>
                <c:pt idx="0">
                  <c:v>pobyt tolerowany</c:v>
                </c:pt>
              </c:strCache>
            </c:strRef>
          </c:tx>
          <c:spPr>
            <a:solidFill>
              <a:srgbClr val="002060"/>
            </a:solidFill>
          </c:spPr>
          <c:invertIfNegative val="0"/>
          <c:cat>
            <c:strRef>
              <c:f>'Meldunek tygodniowy'!$L$418:$U$418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tygodniowy'!$L$426:$U$426</c:f>
              <c:numCache>
                <c:formatCode>#,##0</c:formatCode>
                <c:ptCount val="10"/>
                <c:pt idx="0">
                  <c:v>0</c:v>
                </c:pt>
                <c:pt idx="2">
                  <c:v>0</c:v>
                </c:pt>
                <c:pt idx="3">
                  <c:v>0</c:v>
                </c:pt>
                <c:pt idx="4">
                  <c:v>0</c:v>
                </c:pt>
                <c:pt idx="5">
                  <c:v>0</c:v>
                </c:pt>
                <c:pt idx="6">
                  <c:v>0</c:v>
                </c:pt>
                <c:pt idx="7">
                  <c:v>0</c:v>
                </c:pt>
                <c:pt idx="8">
                  <c:v>0</c:v>
                </c:pt>
                <c:pt idx="9">
                  <c:v>0</c:v>
                </c:pt>
              </c:numCache>
            </c:numRef>
          </c:val>
        </c:ser>
        <c:ser>
          <c:idx val="7"/>
          <c:order val="8"/>
          <c:tx>
            <c:strRef>
              <c:f>'Meldunek tygodniowy'!$C$427</c:f>
              <c:strCache>
                <c:ptCount val="1"/>
                <c:pt idx="0">
                  <c:v>pobyt humanitarny</c:v>
                </c:pt>
              </c:strCache>
            </c:strRef>
          </c:tx>
          <c:spPr>
            <a:solidFill>
              <a:srgbClr val="7030A0"/>
            </a:solidFill>
          </c:spPr>
          <c:invertIfNegative val="0"/>
          <c:cat>
            <c:strRef>
              <c:f>'Meldunek tygodniowy'!$L$418:$U$418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tygodniowy'!$L$427:$U$427</c:f>
              <c:numCache>
                <c:formatCode>#,##0</c:formatCode>
                <c:ptCount val="10"/>
                <c:pt idx="0">
                  <c:v>5</c:v>
                </c:pt>
                <c:pt idx="2">
                  <c:v>5</c:v>
                </c:pt>
                <c:pt idx="3">
                  <c:v>0</c:v>
                </c:pt>
                <c:pt idx="4">
                  <c:v>1</c:v>
                </c:pt>
                <c:pt idx="5">
                  <c:v>0</c:v>
                </c:pt>
                <c:pt idx="6">
                  <c:v>0</c:v>
                </c:pt>
                <c:pt idx="7">
                  <c:v>0</c:v>
                </c:pt>
                <c:pt idx="8">
                  <c:v>0</c:v>
                </c:pt>
                <c:pt idx="9">
                  <c:v>0</c:v>
                </c:pt>
              </c:numCache>
            </c:numRef>
          </c:val>
        </c:ser>
        <c:ser>
          <c:idx val="9"/>
          <c:order val="9"/>
          <c:tx>
            <c:strRef>
              <c:f>'Meldunek tygodniowy'!$C$428</c:f>
              <c:strCache>
                <c:ptCount val="1"/>
                <c:pt idx="0">
                  <c:v>wydalenie</c:v>
                </c:pt>
              </c:strCache>
            </c:strRef>
          </c:tx>
          <c:spPr>
            <a:solidFill>
              <a:schemeClr val="bg1">
                <a:lumMod val="85000"/>
              </a:schemeClr>
            </a:solidFill>
          </c:spPr>
          <c:invertIfNegative val="0"/>
          <c:cat>
            <c:strRef>
              <c:f>'Meldunek tygodniowy'!$L$418:$U$418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tygodniowy'!$L$428:$U$428</c:f>
              <c:numCache>
                <c:formatCode>#,##0</c:formatCode>
                <c:ptCount val="10"/>
                <c:pt idx="0">
                  <c:v>1</c:v>
                </c:pt>
                <c:pt idx="2">
                  <c:v>0</c:v>
                </c:pt>
                <c:pt idx="3">
                  <c:v>0</c:v>
                </c:pt>
                <c:pt idx="4">
                  <c:v>0</c:v>
                </c:pt>
                <c:pt idx="5">
                  <c:v>0</c:v>
                </c:pt>
                <c:pt idx="6">
                  <c:v>0</c:v>
                </c:pt>
                <c:pt idx="7">
                  <c:v>0</c:v>
                </c:pt>
                <c:pt idx="8">
                  <c:v>0</c:v>
                </c:pt>
                <c:pt idx="9">
                  <c:v>0</c:v>
                </c:pt>
              </c:numCache>
            </c:numRef>
          </c:val>
        </c:ser>
        <c:ser>
          <c:idx val="10"/>
          <c:order val="10"/>
          <c:tx>
            <c:strRef>
              <c:f>'Meldunek tygodniowy'!$C$429</c:f>
              <c:strCache>
                <c:ptCount val="1"/>
                <c:pt idx="0">
                  <c:v>zobowiązanie do powrotu</c:v>
                </c:pt>
              </c:strCache>
            </c:strRef>
          </c:tx>
          <c:spPr>
            <a:solidFill>
              <a:schemeClr val="bg1">
                <a:lumMod val="65000"/>
              </a:schemeClr>
            </a:solidFill>
          </c:spPr>
          <c:invertIfNegative val="0"/>
          <c:cat>
            <c:strRef>
              <c:f>'Meldunek tygodniowy'!$L$418:$U$418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tygodniowy'!$L$429:$U$429</c:f>
              <c:numCache>
                <c:formatCode>#,##0</c:formatCode>
                <c:ptCount val="10"/>
                <c:pt idx="0">
                  <c:v>1038</c:v>
                </c:pt>
                <c:pt idx="2">
                  <c:v>123</c:v>
                </c:pt>
                <c:pt idx="3">
                  <c:v>15</c:v>
                </c:pt>
                <c:pt idx="4">
                  <c:v>20</c:v>
                </c:pt>
                <c:pt idx="5">
                  <c:v>39</c:v>
                </c:pt>
                <c:pt idx="6">
                  <c:v>15</c:v>
                </c:pt>
                <c:pt idx="7">
                  <c:v>0</c:v>
                </c:pt>
                <c:pt idx="8">
                  <c:v>79</c:v>
                </c:pt>
                <c:pt idx="9">
                  <c:v>184</c:v>
                </c:pt>
              </c:numCache>
            </c:numRef>
          </c:val>
        </c:ser>
        <c:ser>
          <c:idx val="11"/>
          <c:order val="11"/>
          <c:tx>
            <c:strRef>
              <c:f>'Meldunek tygodniowy'!$C$430</c:f>
              <c:strCache>
                <c:ptCount val="1"/>
                <c:pt idx="0">
                  <c:v>zaproszenie</c:v>
                </c:pt>
              </c:strCache>
            </c:strRef>
          </c:tx>
          <c:spPr>
            <a:solidFill>
              <a:schemeClr val="tx1">
                <a:lumMod val="50000"/>
                <a:lumOff val="50000"/>
              </a:schemeClr>
            </a:solidFill>
          </c:spPr>
          <c:invertIfNegative val="0"/>
          <c:cat>
            <c:strRef>
              <c:f>'Meldunek tygodniowy'!$L$418:$U$418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tygodniowy'!$L$430:$U$430</c:f>
              <c:numCache>
                <c:formatCode>#,##0</c:formatCode>
                <c:ptCount val="10"/>
                <c:pt idx="0">
                  <c:v>6</c:v>
                </c:pt>
                <c:pt idx="2">
                  <c:v>0</c:v>
                </c:pt>
                <c:pt idx="3">
                  <c:v>0</c:v>
                </c:pt>
                <c:pt idx="4">
                  <c:v>0</c:v>
                </c:pt>
                <c:pt idx="5">
                  <c:v>0</c:v>
                </c:pt>
                <c:pt idx="6">
                  <c:v>0</c:v>
                </c:pt>
                <c:pt idx="7">
                  <c:v>0</c:v>
                </c:pt>
                <c:pt idx="8">
                  <c:v>0</c:v>
                </c:pt>
                <c:pt idx="9">
                  <c:v>0</c:v>
                </c:pt>
              </c:numCache>
            </c:numRef>
          </c:val>
        </c:ser>
        <c:ser>
          <c:idx val="12"/>
          <c:order val="12"/>
          <c:tx>
            <c:strRef>
              <c:f>'Meldunek tygodniowy'!$C$431</c:f>
              <c:strCache>
                <c:ptCount val="1"/>
                <c:pt idx="0">
                  <c:v>polski dokument podróży</c:v>
                </c:pt>
              </c:strCache>
            </c:strRef>
          </c:tx>
          <c:spPr>
            <a:solidFill>
              <a:schemeClr val="tx1">
                <a:lumMod val="75000"/>
                <a:lumOff val="25000"/>
              </a:schemeClr>
            </a:solidFill>
          </c:spPr>
          <c:invertIfNegative val="0"/>
          <c:cat>
            <c:strRef>
              <c:f>'Meldunek tygodniowy'!$L$418:$U$418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tygodniowy'!$L$431:$U$431</c:f>
              <c:numCache>
                <c:formatCode>#,##0</c:formatCode>
                <c:ptCount val="10"/>
                <c:pt idx="0">
                  <c:v>5</c:v>
                </c:pt>
                <c:pt idx="2">
                  <c:v>1</c:v>
                </c:pt>
                <c:pt idx="3">
                  <c:v>0</c:v>
                </c:pt>
                <c:pt idx="4">
                  <c:v>0</c:v>
                </c:pt>
                <c:pt idx="5">
                  <c:v>0</c:v>
                </c:pt>
                <c:pt idx="6">
                  <c:v>0</c:v>
                </c:pt>
                <c:pt idx="7">
                  <c:v>0</c:v>
                </c:pt>
                <c:pt idx="8">
                  <c:v>0</c:v>
                </c:pt>
                <c:pt idx="9">
                  <c:v>0</c:v>
                </c:pt>
              </c:numCache>
            </c:numRef>
          </c:val>
        </c:ser>
        <c:ser>
          <c:idx val="13"/>
          <c:order val="13"/>
          <c:tx>
            <c:strRef>
              <c:f>'Meldunek tygodniowy'!$C$432</c:f>
              <c:strCache>
                <c:ptCount val="1"/>
                <c:pt idx="0">
                  <c:v>polski dokument tożsamości cudzoziemca</c:v>
                </c:pt>
              </c:strCache>
            </c:strRef>
          </c:tx>
          <c:spPr>
            <a:solidFill>
              <a:schemeClr val="tx1">
                <a:lumMod val="95000"/>
                <a:lumOff val="5000"/>
              </a:schemeClr>
            </a:solidFill>
          </c:spPr>
          <c:invertIfNegative val="0"/>
          <c:cat>
            <c:strRef>
              <c:f>'Meldunek tygodniowy'!$L$418:$U$418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tygodniowy'!$L$432:$U$432</c:f>
              <c:numCache>
                <c:formatCode>#,##0</c:formatCode>
                <c:ptCount val="10"/>
                <c:pt idx="0">
                  <c:v>0</c:v>
                </c:pt>
                <c:pt idx="2">
                  <c:v>0</c:v>
                </c:pt>
                <c:pt idx="3">
                  <c:v>0</c:v>
                </c:pt>
                <c:pt idx="4">
                  <c:v>0</c:v>
                </c:pt>
                <c:pt idx="5">
                  <c:v>0</c:v>
                </c:pt>
                <c:pt idx="6">
                  <c:v>0</c:v>
                </c:pt>
                <c:pt idx="7">
                  <c:v>0</c:v>
                </c:pt>
                <c:pt idx="8">
                  <c:v>0</c:v>
                </c:pt>
                <c:pt idx="9">
                  <c:v>0</c:v>
                </c:pt>
              </c:numCache>
            </c:numRef>
          </c:val>
        </c:ser>
        <c:ser>
          <c:idx val="14"/>
          <c:order val="14"/>
          <c:tx>
            <c:strRef>
              <c:f>'Meldunek tygodniowy'!$C$433</c:f>
              <c:strCache>
                <c:ptCount val="1"/>
                <c:pt idx="0">
                  <c:v>wiza (nowa + Schengen)</c:v>
                </c:pt>
              </c:strCache>
            </c:strRef>
          </c:tx>
          <c:spPr>
            <a:solidFill>
              <a:schemeClr val="bg2">
                <a:lumMod val="90000"/>
              </a:schemeClr>
            </a:solidFill>
          </c:spPr>
          <c:invertIfNegative val="0"/>
          <c:cat>
            <c:strRef>
              <c:f>'Meldunek tygodniowy'!$L$418:$U$418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tygodniowy'!$L$433:$U$433</c:f>
              <c:numCache>
                <c:formatCode>#,##0</c:formatCode>
                <c:ptCount val="10"/>
                <c:pt idx="0">
                  <c:v>3</c:v>
                </c:pt>
                <c:pt idx="2">
                  <c:v>1</c:v>
                </c:pt>
                <c:pt idx="3">
                  <c:v>0</c:v>
                </c:pt>
                <c:pt idx="4">
                  <c:v>0</c:v>
                </c:pt>
                <c:pt idx="5">
                  <c:v>0</c:v>
                </c:pt>
                <c:pt idx="6">
                  <c:v>0</c:v>
                </c:pt>
                <c:pt idx="7">
                  <c:v>0</c:v>
                </c:pt>
                <c:pt idx="8">
                  <c:v>0</c:v>
                </c:pt>
                <c:pt idx="9">
                  <c:v>1</c:v>
                </c:pt>
              </c:numCache>
            </c:numRef>
          </c:val>
        </c:ser>
        <c:dLbls>
          <c:showLegendKey val="0"/>
          <c:showVal val="0"/>
          <c:showCatName val="0"/>
          <c:showSerName val="0"/>
          <c:showPercent val="0"/>
          <c:showBubbleSize val="0"/>
        </c:dLbls>
        <c:gapWidth val="55"/>
        <c:gapDepth val="55"/>
        <c:shape val="box"/>
        <c:axId val="371830144"/>
        <c:axId val="371831936"/>
        <c:axId val="0"/>
      </c:bar3DChart>
      <c:catAx>
        <c:axId val="371830144"/>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en-US"/>
          </a:p>
        </c:txPr>
        <c:crossAx val="371831936"/>
        <c:crosses val="autoZero"/>
        <c:auto val="1"/>
        <c:lblAlgn val="ctr"/>
        <c:lblOffset val="100"/>
        <c:noMultiLvlLbl val="0"/>
      </c:catAx>
      <c:valAx>
        <c:axId val="371831936"/>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en-US"/>
          </a:p>
        </c:txPr>
        <c:crossAx val="371830144"/>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7670024115005929"/>
        </c:manualLayout>
      </c:layout>
      <c:bar3DChart>
        <c:barDir val="col"/>
        <c:grouping val="stacked"/>
        <c:varyColors val="0"/>
        <c:ser>
          <c:idx val="0"/>
          <c:order val="0"/>
          <c:tx>
            <c:strRef>
              <c:f>'Meldunek tygodniowy'!$C$22</c:f>
              <c:strCache>
                <c:ptCount val="1"/>
                <c:pt idx="0">
                  <c:v>ROSJA</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tygodniowy'!$G$22:$R$22</c:f>
              <c:numCache>
                <c:formatCode>General</c:formatCode>
                <c:ptCount val="12"/>
                <c:pt idx="0">
                  <c:v>41</c:v>
                </c:pt>
                <c:pt idx="2">
                  <c:v>143</c:v>
                </c:pt>
                <c:pt idx="4">
                  <c:v>28</c:v>
                </c:pt>
                <c:pt idx="6">
                  <c:v>93</c:v>
                </c:pt>
                <c:pt idx="8">
                  <c:v>8</c:v>
                </c:pt>
                <c:pt idx="10">
                  <c:v>19</c:v>
                </c:pt>
              </c:numCache>
            </c:numRef>
          </c:val>
        </c:ser>
        <c:ser>
          <c:idx val="1"/>
          <c:order val="1"/>
          <c:tx>
            <c:strRef>
              <c:f>'Meldunek tygodniowy'!$C$23</c:f>
              <c:strCache>
                <c:ptCount val="1"/>
                <c:pt idx="0">
                  <c:v>UKRAINA</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tygodniowy'!$G$23:$R$23</c:f>
              <c:numCache>
                <c:formatCode>General</c:formatCode>
                <c:ptCount val="12"/>
                <c:pt idx="0">
                  <c:v>14</c:v>
                </c:pt>
                <c:pt idx="2">
                  <c:v>16</c:v>
                </c:pt>
                <c:pt idx="4">
                  <c:v>7</c:v>
                </c:pt>
                <c:pt idx="6">
                  <c:v>11</c:v>
                </c:pt>
                <c:pt idx="8">
                  <c:v>2</c:v>
                </c:pt>
                <c:pt idx="10">
                  <c:v>2</c:v>
                </c:pt>
              </c:numCache>
            </c:numRef>
          </c:val>
        </c:ser>
        <c:ser>
          <c:idx val="2"/>
          <c:order val="2"/>
          <c:tx>
            <c:strRef>
              <c:f>'Meldunek tygodniowy'!$C$24</c:f>
              <c:strCache>
                <c:ptCount val="1"/>
                <c:pt idx="0">
                  <c:v>TADŻYKISTAN</c:v>
                </c:pt>
              </c:strCache>
            </c:strRef>
          </c:tx>
          <c:spPr>
            <a:solidFill>
              <a:srgbClr val="00B05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tygodniowy'!$G$24:$R$24</c:f>
              <c:numCache>
                <c:formatCode>General</c:formatCode>
                <c:ptCount val="12"/>
                <c:pt idx="0">
                  <c:v>1</c:v>
                </c:pt>
                <c:pt idx="2">
                  <c:v>1</c:v>
                </c:pt>
                <c:pt idx="4">
                  <c:v>2</c:v>
                </c:pt>
                <c:pt idx="6">
                  <c:v>7</c:v>
                </c:pt>
                <c:pt idx="8">
                  <c:v>0</c:v>
                </c:pt>
                <c:pt idx="10">
                  <c:v>0</c:v>
                </c:pt>
              </c:numCache>
            </c:numRef>
          </c:val>
        </c:ser>
        <c:ser>
          <c:idx val="3"/>
          <c:order val="3"/>
          <c:tx>
            <c:strRef>
              <c:f>'Meldunek tygodniowy'!$C$25</c:f>
              <c:strCache>
                <c:ptCount val="1"/>
                <c:pt idx="0">
                  <c:v>ARMENIA</c:v>
                </c:pt>
              </c:strCache>
            </c:strRef>
          </c:tx>
          <c:spPr>
            <a:solidFill>
              <a:srgbClr val="92D05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tygodniowy'!$G$25:$R$25</c:f>
              <c:numCache>
                <c:formatCode>General</c:formatCode>
                <c:ptCount val="12"/>
                <c:pt idx="0">
                  <c:v>1</c:v>
                </c:pt>
                <c:pt idx="2">
                  <c:v>1</c:v>
                </c:pt>
                <c:pt idx="4">
                  <c:v>2</c:v>
                </c:pt>
                <c:pt idx="6">
                  <c:v>2</c:v>
                </c:pt>
                <c:pt idx="8">
                  <c:v>0</c:v>
                </c:pt>
                <c:pt idx="10">
                  <c:v>0</c:v>
                </c:pt>
              </c:numCache>
            </c:numRef>
          </c:val>
        </c:ser>
        <c:ser>
          <c:idx val="5"/>
          <c:order val="4"/>
          <c:tx>
            <c:strRef>
              <c:f>'Meldunek tygodniowy'!$C$26</c:f>
              <c:strCache>
                <c:ptCount val="1"/>
                <c:pt idx="0">
                  <c:v>IRAK</c:v>
                </c:pt>
              </c:strCache>
            </c:strRef>
          </c:tx>
          <c:spPr>
            <a:solidFill>
              <a:srgbClr val="0070C0"/>
            </a:solidFill>
            <a:ln>
              <a:solidFill>
                <a:sysClr val="windowText" lastClr="000000"/>
              </a:solidFill>
            </a:ln>
          </c:spPr>
          <c:invertIfNegative val="0"/>
          <c:val>
            <c:numRef>
              <c:f>'Meldunek tygodniowy'!$G$26:$R$26</c:f>
              <c:numCache>
                <c:formatCode>General</c:formatCode>
                <c:ptCount val="12"/>
                <c:pt idx="0">
                  <c:v>7</c:v>
                </c:pt>
                <c:pt idx="2">
                  <c:v>12</c:v>
                </c:pt>
                <c:pt idx="4">
                  <c:v>1</c:v>
                </c:pt>
                <c:pt idx="6">
                  <c:v>1</c:v>
                </c:pt>
                <c:pt idx="8">
                  <c:v>0</c:v>
                </c:pt>
                <c:pt idx="10">
                  <c:v>0</c:v>
                </c:pt>
              </c:numCache>
            </c:numRef>
          </c:val>
        </c:ser>
        <c:ser>
          <c:idx val="4"/>
          <c:order val="5"/>
          <c:tx>
            <c:strRef>
              <c:f>'Meldunek tygodniowy'!$C$27</c:f>
              <c:strCache>
                <c:ptCount val="1"/>
                <c:pt idx="0">
                  <c:v>Pozostałe</c:v>
                </c:pt>
              </c:strCache>
            </c:strRef>
          </c:tx>
          <c:spPr>
            <a:solidFill>
              <a:srgbClr val="00206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tygodniowy'!$G$27:$R$27</c:f>
              <c:numCache>
                <c:formatCode>General</c:formatCode>
                <c:ptCount val="12"/>
                <c:pt idx="0">
                  <c:v>19</c:v>
                </c:pt>
                <c:pt idx="2">
                  <c:v>26</c:v>
                </c:pt>
                <c:pt idx="4">
                  <c:v>11</c:v>
                </c:pt>
                <c:pt idx="6">
                  <c:v>17</c:v>
                </c:pt>
                <c:pt idx="8">
                  <c:v>2</c:v>
                </c:pt>
                <c:pt idx="10">
                  <c:v>2</c:v>
                </c:pt>
              </c:numCache>
            </c:numRef>
          </c:val>
        </c:ser>
        <c:dLbls>
          <c:showLegendKey val="0"/>
          <c:showVal val="0"/>
          <c:showCatName val="0"/>
          <c:showSerName val="0"/>
          <c:showPercent val="0"/>
          <c:showBubbleSize val="0"/>
        </c:dLbls>
        <c:gapWidth val="55"/>
        <c:gapDepth val="55"/>
        <c:shape val="box"/>
        <c:axId val="372980352"/>
        <c:axId val="373014912"/>
        <c:axId val="0"/>
      </c:bar3DChart>
      <c:catAx>
        <c:axId val="372980352"/>
        <c:scaling>
          <c:orientation val="minMax"/>
        </c:scaling>
        <c:delete val="0"/>
        <c:axPos val="b"/>
        <c:numFmt formatCode="General" sourceLinked="0"/>
        <c:majorTickMark val="none"/>
        <c:minorTickMark val="none"/>
        <c:tickLblPos val="nextTo"/>
        <c:txPr>
          <a:bodyPr/>
          <a:lstStyle/>
          <a:p>
            <a:pPr algn="ctr">
              <a:defRPr/>
            </a:pPr>
            <a:endParaRPr lang="en-US"/>
          </a:p>
        </c:txPr>
        <c:crossAx val="373014912"/>
        <c:crosses val="autoZero"/>
        <c:auto val="1"/>
        <c:lblAlgn val="ctr"/>
        <c:lblOffset val="100"/>
        <c:noMultiLvlLbl val="0"/>
      </c:catAx>
      <c:valAx>
        <c:axId val="373014912"/>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en-US"/>
          </a:p>
        </c:txPr>
        <c:crossAx val="372980352"/>
        <c:crosses val="autoZero"/>
        <c:crossBetween val="between"/>
      </c:valAx>
      <c:spPr>
        <a:noFill/>
        <a:ln w="25400">
          <a:noFill/>
        </a:ln>
      </c:spPr>
    </c:plotArea>
    <c:legend>
      <c:legendPos val="b"/>
      <c:layout/>
      <c:overlay val="0"/>
    </c:legend>
    <c:plotVisOnly val="1"/>
    <c:dispBlanksAs val="gap"/>
    <c:showDLblsOverMax val="0"/>
  </c:chart>
  <c:spPr>
    <a:noFill/>
    <a:ln>
      <a:noFill/>
    </a:ln>
  </c:spPr>
  <c:txPr>
    <a:bodyPr/>
    <a:lstStyle/>
    <a:p>
      <a:pPr>
        <a:defRPr sz="900"/>
      </a:pPr>
      <a:endParaRPr lang="en-US"/>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tygodniowy'!$G$317</c:f>
              <c:strCache>
                <c:ptCount val="1"/>
                <c:pt idx="0">
                  <c:v>pobyt czasowy</c:v>
                </c:pt>
              </c:strCache>
            </c:strRef>
          </c:tx>
          <c:spPr>
            <a:solidFill>
              <a:srgbClr val="FF0000"/>
            </a:solidFill>
          </c:spPr>
          <c:invertIfNegative val="0"/>
          <c:cat>
            <c:multiLvlStrRef>
              <c:f>('Meldunek tygodniowy'!$K$315:$K$316,'Meldunek tygodniowy'!$M$315:$M$316,'Meldunek tygodniowy'!$O$315:$O$316,'Meldunek tygodniowy'!$Q$315:$Q$316)</c:f>
              <c:multiLvlStrCache>
                <c:ptCount val="4"/>
                <c:lvl>
                  <c:pt idx="1">
                    <c:v>pozytywne</c:v>
                  </c:pt>
                  <c:pt idx="2">
                    <c:v>negatywne</c:v>
                  </c:pt>
                  <c:pt idx="3">
                    <c:v>umorzenia</c:v>
                  </c:pt>
                </c:lvl>
                <c:lvl>
                  <c:pt idx="0">
                    <c:v>wnioski</c:v>
                  </c:pt>
                  <c:pt idx="1">
                    <c:v>decyzje 01.06.2018 - 30.06.2018 r.</c:v>
                  </c:pt>
                </c:lvl>
              </c:multiLvlStrCache>
            </c:multiLvlStrRef>
          </c:cat>
          <c:val>
            <c:numRef>
              <c:f>('Meldunek tygodniowy'!$K$317,'Meldunek tygodniowy'!$M$317,'Meldunek tygodniowy'!$O$317,'Meldunek tygodniowy'!$Q$317)</c:f>
              <c:numCache>
                <c:formatCode>#,##0</c:formatCode>
                <c:ptCount val="4"/>
                <c:pt idx="0">
                  <c:v>17048</c:v>
                </c:pt>
                <c:pt idx="1">
                  <c:v>9965</c:v>
                </c:pt>
                <c:pt idx="2">
                  <c:v>3001</c:v>
                </c:pt>
                <c:pt idx="3">
                  <c:v>718</c:v>
                </c:pt>
              </c:numCache>
            </c:numRef>
          </c:val>
        </c:ser>
        <c:ser>
          <c:idx val="2"/>
          <c:order val="1"/>
          <c:tx>
            <c:strRef>
              <c:f>'Meldunek tygodniowy'!$G$318</c:f>
              <c:strCache>
                <c:ptCount val="1"/>
                <c:pt idx="0">
                  <c:v>pobyt stały</c:v>
                </c:pt>
              </c:strCache>
            </c:strRef>
          </c:tx>
          <c:spPr>
            <a:solidFill>
              <a:srgbClr val="FFC000"/>
            </a:solidFill>
          </c:spPr>
          <c:invertIfNegative val="0"/>
          <c:cat>
            <c:multiLvlStrRef>
              <c:f>('Meldunek tygodniowy'!$K$315:$K$316,'Meldunek tygodniowy'!$M$315:$M$316,'Meldunek tygodniowy'!$O$315:$O$316,'Meldunek tygodniowy'!$Q$315:$Q$316)</c:f>
              <c:multiLvlStrCache>
                <c:ptCount val="4"/>
                <c:lvl>
                  <c:pt idx="1">
                    <c:v>pozytywne</c:v>
                  </c:pt>
                  <c:pt idx="2">
                    <c:v>negatywne</c:v>
                  </c:pt>
                  <c:pt idx="3">
                    <c:v>umorzenia</c:v>
                  </c:pt>
                </c:lvl>
                <c:lvl>
                  <c:pt idx="0">
                    <c:v>wnioski</c:v>
                  </c:pt>
                  <c:pt idx="1">
                    <c:v>decyzje 01.06.2018 - 30.06.2018 r.</c:v>
                  </c:pt>
                </c:lvl>
              </c:multiLvlStrCache>
            </c:multiLvlStrRef>
          </c:cat>
          <c:val>
            <c:numRef>
              <c:f>('Meldunek tygodniowy'!$K$318,'Meldunek tygodniowy'!$M$318,'Meldunek tygodniowy'!$O$318,'Meldunek tygodniowy'!$Q$318)</c:f>
              <c:numCache>
                <c:formatCode>#,##0</c:formatCode>
                <c:ptCount val="4"/>
                <c:pt idx="0">
                  <c:v>1303</c:v>
                </c:pt>
                <c:pt idx="1">
                  <c:v>1224</c:v>
                </c:pt>
                <c:pt idx="2">
                  <c:v>172</c:v>
                </c:pt>
                <c:pt idx="3">
                  <c:v>68</c:v>
                </c:pt>
              </c:numCache>
            </c:numRef>
          </c:val>
        </c:ser>
        <c:ser>
          <c:idx val="4"/>
          <c:order val="2"/>
          <c:tx>
            <c:strRef>
              <c:f>'Meldunek tygodniowy'!$G$319</c:f>
              <c:strCache>
                <c:ptCount val="1"/>
                <c:pt idx="0">
                  <c:v>pobyt rezyd. UE</c:v>
                </c:pt>
              </c:strCache>
            </c:strRef>
          </c:tx>
          <c:spPr>
            <a:solidFill>
              <a:srgbClr val="92D050"/>
            </a:solidFill>
          </c:spPr>
          <c:invertIfNegative val="0"/>
          <c:cat>
            <c:multiLvlStrRef>
              <c:f>('Meldunek tygodniowy'!$K$315:$K$316,'Meldunek tygodniowy'!$M$315:$M$316,'Meldunek tygodniowy'!$O$315:$O$316,'Meldunek tygodniowy'!$Q$315:$Q$316)</c:f>
              <c:multiLvlStrCache>
                <c:ptCount val="4"/>
                <c:lvl>
                  <c:pt idx="1">
                    <c:v>pozytywne</c:v>
                  </c:pt>
                  <c:pt idx="2">
                    <c:v>negatywne</c:v>
                  </c:pt>
                  <c:pt idx="3">
                    <c:v>umorzenia</c:v>
                  </c:pt>
                </c:lvl>
                <c:lvl>
                  <c:pt idx="0">
                    <c:v>wnioski</c:v>
                  </c:pt>
                  <c:pt idx="1">
                    <c:v>decyzje 01.06.2018 - 30.06.2018 r.</c:v>
                  </c:pt>
                </c:lvl>
              </c:multiLvlStrCache>
            </c:multiLvlStrRef>
          </c:cat>
          <c:val>
            <c:numRef>
              <c:f>('Meldunek tygodniowy'!$K$319,'Meldunek tygodniowy'!$M$319,'Meldunek tygodniowy'!$O$319,'Meldunek tygodniowy'!$Q$319)</c:f>
              <c:numCache>
                <c:formatCode>#,##0</c:formatCode>
                <c:ptCount val="4"/>
                <c:pt idx="0">
                  <c:v>174</c:v>
                </c:pt>
                <c:pt idx="1">
                  <c:v>200</c:v>
                </c:pt>
                <c:pt idx="2">
                  <c:v>79</c:v>
                </c:pt>
                <c:pt idx="3">
                  <c:v>41</c:v>
                </c:pt>
              </c:numCache>
            </c:numRef>
          </c:val>
        </c:ser>
        <c:dLbls>
          <c:showLegendKey val="0"/>
          <c:showVal val="0"/>
          <c:showCatName val="0"/>
          <c:showSerName val="0"/>
          <c:showPercent val="0"/>
          <c:showBubbleSize val="0"/>
        </c:dLbls>
        <c:gapWidth val="150"/>
        <c:shape val="box"/>
        <c:axId val="373069696"/>
        <c:axId val="373071232"/>
        <c:axId val="0"/>
      </c:bar3DChart>
      <c:catAx>
        <c:axId val="373069696"/>
        <c:scaling>
          <c:orientation val="minMax"/>
        </c:scaling>
        <c:delete val="0"/>
        <c:axPos val="b"/>
        <c:numFmt formatCode="General" sourceLinked="0"/>
        <c:majorTickMark val="out"/>
        <c:minorTickMark val="none"/>
        <c:tickLblPos val="nextTo"/>
        <c:crossAx val="373071232"/>
        <c:crosses val="autoZero"/>
        <c:auto val="1"/>
        <c:lblAlgn val="ctr"/>
        <c:lblOffset val="100"/>
        <c:noMultiLvlLbl val="0"/>
      </c:catAx>
      <c:valAx>
        <c:axId val="373071232"/>
        <c:scaling>
          <c:orientation val="minMax"/>
        </c:scaling>
        <c:delete val="0"/>
        <c:axPos val="l"/>
        <c:majorGridlines/>
        <c:numFmt formatCode="#,##0" sourceLinked="1"/>
        <c:majorTickMark val="out"/>
        <c:minorTickMark val="none"/>
        <c:tickLblPos val="nextTo"/>
        <c:crossAx val="373069696"/>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en-U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387548004513747E-2"/>
          <c:y val="5.1515161572123255E-2"/>
          <c:w val="0.81784987506857254"/>
          <c:h val="0.77954608394426927"/>
        </c:manualLayout>
      </c:layout>
      <c:bar3DChart>
        <c:barDir val="col"/>
        <c:grouping val="standard"/>
        <c:varyColors val="0"/>
        <c:ser>
          <c:idx val="2"/>
          <c:order val="0"/>
          <c:tx>
            <c:strRef>
              <c:f>'Meldunek tygodniowy'!$D$483</c:f>
              <c:strCache>
                <c:ptCount val="1"/>
                <c:pt idx="0">
                  <c:v>inne państwo</c:v>
                </c:pt>
              </c:strCache>
            </c:strRef>
          </c:tx>
          <c:spPr>
            <a:solidFill>
              <a:schemeClr val="accent3"/>
            </a:solidFill>
            <a:ln>
              <a:noFill/>
            </a:ln>
            <a:effectLst/>
            <a:sp3d/>
          </c:spPr>
          <c:invertIfNegative val="0"/>
          <c:cat>
            <c:strRef>
              <c:f>'Meldunek tygodniowy'!$H$482:$K$482</c:f>
              <c:strCache>
                <c:ptCount val="4"/>
                <c:pt idx="0">
                  <c:v>wnioski</c:v>
                </c:pt>
                <c:pt idx="3">
                  <c:v>decyzje</c:v>
                </c:pt>
              </c:strCache>
            </c:strRef>
          </c:cat>
          <c:val>
            <c:numRef>
              <c:f>'Meldunek tygodniowy'!$H$483:$K$483</c:f>
              <c:numCache>
                <c:formatCode>#,##0</c:formatCode>
                <c:ptCount val="4"/>
                <c:pt idx="0">
                  <c:v>385261</c:v>
                </c:pt>
                <c:pt idx="3">
                  <c:v>374396</c:v>
                </c:pt>
              </c:numCache>
            </c:numRef>
          </c:val>
        </c:ser>
        <c:ser>
          <c:idx val="1"/>
          <c:order val="1"/>
          <c:tx>
            <c:strRef>
              <c:f>'Meldunek tygodniowy'!$D$484</c:f>
              <c:strCache>
                <c:ptCount val="1"/>
                <c:pt idx="0">
                  <c:v>obligatoryjne</c:v>
                </c:pt>
              </c:strCache>
            </c:strRef>
          </c:tx>
          <c:spPr>
            <a:solidFill>
              <a:schemeClr val="accent2"/>
            </a:solidFill>
            <a:ln>
              <a:noFill/>
            </a:ln>
            <a:effectLst/>
            <a:sp3d/>
          </c:spPr>
          <c:invertIfNegative val="0"/>
          <c:cat>
            <c:strRef>
              <c:f>'Meldunek tygodniowy'!$H$482:$K$482</c:f>
              <c:strCache>
                <c:ptCount val="4"/>
                <c:pt idx="0">
                  <c:v>wnioski</c:v>
                </c:pt>
                <c:pt idx="3">
                  <c:v>decyzje</c:v>
                </c:pt>
              </c:strCache>
            </c:strRef>
          </c:cat>
          <c:val>
            <c:numRef>
              <c:f>'Meldunek tygodniowy'!$H$484:$K$484</c:f>
              <c:numCache>
                <c:formatCode>#,##0</c:formatCode>
                <c:ptCount val="4"/>
                <c:pt idx="0">
                  <c:v>12993</c:v>
                </c:pt>
                <c:pt idx="3">
                  <c:v>12748</c:v>
                </c:pt>
              </c:numCache>
            </c:numRef>
          </c:val>
        </c:ser>
        <c:ser>
          <c:idx val="0"/>
          <c:order val="2"/>
          <c:tx>
            <c:strRef>
              <c:f>'Meldunek tygodniowy'!$D$485</c:f>
              <c:strCache>
                <c:ptCount val="1"/>
                <c:pt idx="0">
                  <c:v>fakultatywne</c:v>
                </c:pt>
              </c:strCache>
            </c:strRef>
          </c:tx>
          <c:spPr>
            <a:solidFill>
              <a:schemeClr val="accent1"/>
            </a:solidFill>
            <a:ln>
              <a:noFill/>
            </a:ln>
            <a:effectLst/>
            <a:sp3d/>
          </c:spPr>
          <c:invertIfNegative val="0"/>
          <c:cat>
            <c:strRef>
              <c:f>'Meldunek tygodniowy'!$H$482:$K$482</c:f>
              <c:strCache>
                <c:ptCount val="4"/>
                <c:pt idx="0">
                  <c:v>wnioski</c:v>
                </c:pt>
                <c:pt idx="3">
                  <c:v>decyzje</c:v>
                </c:pt>
              </c:strCache>
            </c:strRef>
          </c:cat>
          <c:val>
            <c:numRef>
              <c:f>'Meldunek tygodniowy'!$H$485:$K$485</c:f>
              <c:numCache>
                <c:formatCode>#,##0</c:formatCode>
                <c:ptCount val="4"/>
                <c:pt idx="0">
                  <c:v>7897</c:v>
                </c:pt>
                <c:pt idx="3">
                  <c:v>7741</c:v>
                </c:pt>
              </c:numCache>
            </c:numRef>
          </c:val>
        </c:ser>
        <c:dLbls>
          <c:showLegendKey val="0"/>
          <c:showVal val="0"/>
          <c:showCatName val="0"/>
          <c:showSerName val="0"/>
          <c:showPercent val="0"/>
          <c:showBubbleSize val="0"/>
        </c:dLbls>
        <c:gapWidth val="150"/>
        <c:shape val="box"/>
        <c:axId val="373105792"/>
        <c:axId val="373107328"/>
        <c:axId val="373060032"/>
      </c:bar3DChart>
      <c:catAx>
        <c:axId val="3731057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n-US"/>
          </a:p>
        </c:txPr>
        <c:crossAx val="373107328"/>
        <c:crosses val="autoZero"/>
        <c:auto val="1"/>
        <c:lblAlgn val="ctr"/>
        <c:lblOffset val="100"/>
        <c:noMultiLvlLbl val="0"/>
      </c:catAx>
      <c:valAx>
        <c:axId val="37310732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3105792"/>
        <c:crosses val="autoZero"/>
        <c:crossBetween val="between"/>
      </c:valAx>
      <c:serAx>
        <c:axId val="37306003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3107328"/>
        <c:crosses val="autoZero"/>
      </c:serAx>
      <c:spPr>
        <a:noFill/>
        <a:ln>
          <a:noFill/>
        </a:ln>
        <a:effectLst/>
      </c:spPr>
    </c:plotArea>
    <c:legend>
      <c:legendPos val="b"/>
      <c:layout>
        <c:manualLayout>
          <c:xMode val="edge"/>
          <c:yMode val="edge"/>
          <c:x val="0.30157914450764922"/>
          <c:y val="0.91628730931185409"/>
          <c:w val="0.39684156275971794"/>
          <c:h val="7.902949418158929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tygodniowy'!$G$350</c:f>
              <c:strCache>
                <c:ptCount val="1"/>
                <c:pt idx="0">
                  <c:v>pobyt czasowy</c:v>
                </c:pt>
              </c:strCache>
            </c:strRef>
          </c:tx>
          <c:spPr>
            <a:solidFill>
              <a:srgbClr val="FF0000"/>
            </a:solidFill>
          </c:spPr>
          <c:invertIfNegative val="0"/>
          <c:cat>
            <c:multiLvlStrRef>
              <c:f>('Meldunek tygodniowy'!$K$348:$K$349,'Meldunek tygodniowy'!$M$348:$M$349,'Meldunek tygodniowy'!$O$348:$O$349,'Meldunek tygodniowy'!$Q$348:$Q$349)</c:f>
              <c:multiLvlStrCache>
                <c:ptCount val="4"/>
                <c:lvl>
                  <c:pt idx="1">
                    <c:v>pozytywne</c:v>
                  </c:pt>
                  <c:pt idx="2">
                    <c:v>negatywne</c:v>
                  </c:pt>
                  <c:pt idx="3">
                    <c:v>umorzenia</c:v>
                  </c:pt>
                </c:lvl>
                <c:lvl>
                  <c:pt idx="0">
                    <c:v>wnioski</c:v>
                  </c:pt>
                  <c:pt idx="1">
                    <c:v>decyzje 01.01.2018 - 30.06.2018 r.</c:v>
                  </c:pt>
                </c:lvl>
              </c:multiLvlStrCache>
            </c:multiLvlStrRef>
          </c:cat>
          <c:val>
            <c:numRef>
              <c:f>('Meldunek tygodniowy'!$K$350,'Meldunek tygodniowy'!$M$350,'Meldunek tygodniowy'!$O$350,'Meldunek tygodniowy'!$Q$350)</c:f>
              <c:numCache>
                <c:formatCode>#,##0</c:formatCode>
                <c:ptCount val="4"/>
                <c:pt idx="0">
                  <c:v>96928</c:v>
                </c:pt>
                <c:pt idx="1">
                  <c:v>55658</c:v>
                </c:pt>
                <c:pt idx="2">
                  <c:v>9517</c:v>
                </c:pt>
                <c:pt idx="3">
                  <c:v>3469</c:v>
                </c:pt>
              </c:numCache>
            </c:numRef>
          </c:val>
        </c:ser>
        <c:ser>
          <c:idx val="2"/>
          <c:order val="1"/>
          <c:tx>
            <c:strRef>
              <c:f>'Meldunek tygodniowy'!$G$351</c:f>
              <c:strCache>
                <c:ptCount val="1"/>
                <c:pt idx="0">
                  <c:v>pobyt stały</c:v>
                </c:pt>
              </c:strCache>
            </c:strRef>
          </c:tx>
          <c:spPr>
            <a:solidFill>
              <a:srgbClr val="FFC000"/>
            </a:solidFill>
          </c:spPr>
          <c:invertIfNegative val="0"/>
          <c:cat>
            <c:multiLvlStrRef>
              <c:f>('Meldunek tygodniowy'!$K$348:$K$349,'Meldunek tygodniowy'!$M$348:$M$349,'Meldunek tygodniowy'!$O$348:$O$349,'Meldunek tygodniowy'!$Q$348:$Q$349)</c:f>
              <c:multiLvlStrCache>
                <c:ptCount val="4"/>
                <c:lvl>
                  <c:pt idx="1">
                    <c:v>pozytywne</c:v>
                  </c:pt>
                  <c:pt idx="2">
                    <c:v>negatywne</c:v>
                  </c:pt>
                  <c:pt idx="3">
                    <c:v>umorzenia</c:v>
                  </c:pt>
                </c:lvl>
                <c:lvl>
                  <c:pt idx="0">
                    <c:v>wnioski</c:v>
                  </c:pt>
                  <c:pt idx="1">
                    <c:v>decyzje 01.01.2018 - 30.06.2018 r.</c:v>
                  </c:pt>
                </c:lvl>
              </c:multiLvlStrCache>
            </c:multiLvlStrRef>
          </c:cat>
          <c:val>
            <c:numRef>
              <c:f>('Meldunek tygodniowy'!$K$351,'Meldunek tygodniowy'!$M$351,'Meldunek tygodniowy'!$O$351,'Meldunek tygodniowy'!$Q$351)</c:f>
              <c:numCache>
                <c:formatCode>#,##0</c:formatCode>
                <c:ptCount val="4"/>
                <c:pt idx="0">
                  <c:v>9028</c:v>
                </c:pt>
                <c:pt idx="1">
                  <c:v>7205</c:v>
                </c:pt>
                <c:pt idx="2">
                  <c:v>658</c:v>
                </c:pt>
                <c:pt idx="3">
                  <c:v>385</c:v>
                </c:pt>
              </c:numCache>
            </c:numRef>
          </c:val>
        </c:ser>
        <c:ser>
          <c:idx val="4"/>
          <c:order val="2"/>
          <c:tx>
            <c:strRef>
              <c:f>'Meldunek tygodniowy'!$G$352</c:f>
              <c:strCache>
                <c:ptCount val="1"/>
                <c:pt idx="0">
                  <c:v>pobyt rezyd. UE</c:v>
                </c:pt>
              </c:strCache>
            </c:strRef>
          </c:tx>
          <c:spPr>
            <a:solidFill>
              <a:srgbClr val="92D050"/>
            </a:solidFill>
          </c:spPr>
          <c:invertIfNegative val="0"/>
          <c:cat>
            <c:multiLvlStrRef>
              <c:f>('Meldunek tygodniowy'!$K$348:$K$349,'Meldunek tygodniowy'!$M$348:$M$349,'Meldunek tygodniowy'!$O$348:$O$349,'Meldunek tygodniowy'!$Q$348:$Q$349)</c:f>
              <c:multiLvlStrCache>
                <c:ptCount val="4"/>
                <c:lvl>
                  <c:pt idx="1">
                    <c:v>pozytywne</c:v>
                  </c:pt>
                  <c:pt idx="2">
                    <c:v>negatywne</c:v>
                  </c:pt>
                  <c:pt idx="3">
                    <c:v>umorzenia</c:v>
                  </c:pt>
                </c:lvl>
                <c:lvl>
                  <c:pt idx="0">
                    <c:v>wnioski</c:v>
                  </c:pt>
                  <c:pt idx="1">
                    <c:v>decyzje 01.01.2018 - 30.06.2018 r.</c:v>
                  </c:pt>
                </c:lvl>
              </c:multiLvlStrCache>
            </c:multiLvlStrRef>
          </c:cat>
          <c:val>
            <c:numRef>
              <c:f>('Meldunek tygodniowy'!$K$352,'Meldunek tygodniowy'!$M$352,'Meldunek tygodniowy'!$O$352,'Meldunek tygodniowy'!$Q$352)</c:f>
              <c:numCache>
                <c:formatCode>#,##0</c:formatCode>
                <c:ptCount val="4"/>
                <c:pt idx="0">
                  <c:v>1668</c:v>
                </c:pt>
                <c:pt idx="1">
                  <c:v>954</c:v>
                </c:pt>
                <c:pt idx="2">
                  <c:v>225</c:v>
                </c:pt>
                <c:pt idx="3">
                  <c:v>236</c:v>
                </c:pt>
              </c:numCache>
            </c:numRef>
          </c:val>
        </c:ser>
        <c:dLbls>
          <c:showLegendKey val="0"/>
          <c:showVal val="0"/>
          <c:showCatName val="0"/>
          <c:showSerName val="0"/>
          <c:showPercent val="0"/>
          <c:showBubbleSize val="0"/>
        </c:dLbls>
        <c:gapWidth val="150"/>
        <c:shape val="box"/>
        <c:axId val="373143040"/>
        <c:axId val="373144576"/>
        <c:axId val="0"/>
      </c:bar3DChart>
      <c:catAx>
        <c:axId val="373143040"/>
        <c:scaling>
          <c:orientation val="minMax"/>
        </c:scaling>
        <c:delete val="0"/>
        <c:axPos val="b"/>
        <c:numFmt formatCode="General" sourceLinked="0"/>
        <c:majorTickMark val="out"/>
        <c:minorTickMark val="none"/>
        <c:tickLblPos val="nextTo"/>
        <c:crossAx val="373144576"/>
        <c:crosses val="autoZero"/>
        <c:auto val="1"/>
        <c:lblAlgn val="ctr"/>
        <c:lblOffset val="100"/>
        <c:noMultiLvlLbl val="0"/>
      </c:catAx>
      <c:valAx>
        <c:axId val="373144576"/>
        <c:scaling>
          <c:orientation val="minMax"/>
        </c:scaling>
        <c:delete val="0"/>
        <c:axPos val="l"/>
        <c:majorGridlines/>
        <c:numFmt formatCode="#,##0" sourceLinked="1"/>
        <c:majorTickMark val="out"/>
        <c:minorTickMark val="none"/>
        <c:tickLblPos val="nextTo"/>
        <c:crossAx val="373143040"/>
        <c:crosses val="autoZero"/>
        <c:crossBetween val="between"/>
      </c:valAx>
    </c:plotArea>
    <c:legend>
      <c:legendPos val="b"/>
      <c:layout/>
      <c:overlay val="0"/>
    </c:legend>
    <c:plotVisOnly val="1"/>
    <c:dispBlanksAs val="gap"/>
    <c:showDLblsOverMax val="0"/>
  </c:chart>
  <c:spPr>
    <a:noFill/>
    <a:ln>
      <a:noFill/>
    </a:ln>
  </c:spPr>
  <c:txPr>
    <a:bodyPr/>
    <a:lstStyle/>
    <a:p>
      <a:pPr>
        <a:defRPr sz="1000"/>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28576</xdr:colOff>
      <xdr:row>72</xdr:row>
      <xdr:rowOff>71439</xdr:rowOff>
    </xdr:from>
    <xdr:to>
      <xdr:col>24</xdr:col>
      <xdr:colOff>47626</xdr:colOff>
      <xdr:row>93</xdr:row>
      <xdr:rowOff>152401</xdr:rowOff>
    </xdr:to>
    <xdr:graphicFrame macro="">
      <xdr:nvGraphicFramePr>
        <xdr:cNvPr id="2" name="Wykres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280</xdr:row>
      <xdr:rowOff>0</xdr:rowOff>
    </xdr:from>
    <xdr:to>
      <xdr:col>23</xdr:col>
      <xdr:colOff>9525</xdr:colOff>
      <xdr:row>293</xdr:row>
      <xdr:rowOff>133350</xdr:rowOff>
    </xdr:to>
    <xdr:graphicFrame macro="">
      <xdr:nvGraphicFramePr>
        <xdr:cNvPr id="35" name="Wykres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435</xdr:row>
      <xdr:rowOff>69397</xdr:rowOff>
    </xdr:from>
    <xdr:to>
      <xdr:col>23</xdr:col>
      <xdr:colOff>1</xdr:colOff>
      <xdr:row>457</xdr:row>
      <xdr:rowOff>123825</xdr:rowOff>
    </xdr:to>
    <xdr:graphicFrame macro="">
      <xdr:nvGraphicFramePr>
        <xdr:cNvPr id="38" name="Wykres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27215</xdr:colOff>
      <xdr:row>28</xdr:row>
      <xdr:rowOff>142193</xdr:rowOff>
    </xdr:from>
    <xdr:to>
      <xdr:col>23</xdr:col>
      <xdr:colOff>238126</xdr:colOff>
      <xdr:row>47</xdr:row>
      <xdr:rowOff>161925</xdr:rowOff>
    </xdr:to>
    <xdr:graphicFrame macro="">
      <xdr:nvGraphicFramePr>
        <xdr:cNvPr id="4" name="Wykres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47626</xdr:colOff>
      <xdr:row>321</xdr:row>
      <xdr:rowOff>0</xdr:rowOff>
    </xdr:from>
    <xdr:to>
      <xdr:col>23</xdr:col>
      <xdr:colOff>9525</xdr:colOff>
      <xdr:row>333</xdr:row>
      <xdr:rowOff>180976</xdr:rowOff>
    </xdr:to>
    <xdr:graphicFrame macro="">
      <xdr:nvGraphicFramePr>
        <xdr:cNvPr id="5" name="Wykres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257175</xdr:colOff>
      <xdr:row>488</xdr:row>
      <xdr:rowOff>1</xdr:rowOff>
    </xdr:from>
    <xdr:to>
      <xdr:col>21</xdr:col>
      <xdr:colOff>168089</xdr:colOff>
      <xdr:row>506</xdr:row>
      <xdr:rowOff>67236</xdr:rowOff>
    </xdr:to>
    <xdr:graphicFrame macro="">
      <xdr:nvGraphicFramePr>
        <xdr:cNvPr id="7" name="Wykres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34925</xdr:colOff>
      <xdr:row>195</xdr:row>
      <xdr:rowOff>0</xdr:rowOff>
    </xdr:from>
    <xdr:to>
      <xdr:col>20</xdr:col>
      <xdr:colOff>234084</xdr:colOff>
      <xdr:row>195</xdr:row>
      <xdr:rowOff>95250</xdr:rowOff>
    </xdr:to>
    <xdr:sp macro="" textlink="">
      <xdr:nvSpPr>
        <xdr:cNvPr id="10" name="pole tekstowe 9"/>
        <xdr:cNvSpPr txBox="1"/>
      </xdr:nvSpPr>
      <xdr:spPr>
        <a:xfrm>
          <a:off x="34925" y="27500036"/>
          <a:ext cx="6186302" cy="61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800" i="1">
              <a:latin typeface="Tahoma" panose="020B0604030504040204" pitchFamily="34" charset="0"/>
              <a:ea typeface="Tahoma" panose="020B0604030504040204" pitchFamily="34" charset="0"/>
              <a:cs typeface="Tahoma" panose="020B0604030504040204" pitchFamily="34" charset="0"/>
            </a:rPr>
            <a:t>.</a:t>
          </a:r>
        </a:p>
        <a:p>
          <a:endParaRPr lang="pl-PL" sz="1100"/>
        </a:p>
      </xdr:txBody>
    </xdr:sp>
    <xdr:clientData/>
  </xdr:twoCellAnchor>
  <xdr:oneCellAnchor>
    <xdr:from>
      <xdr:col>24</xdr:col>
      <xdr:colOff>0</xdr:colOff>
      <xdr:row>56</xdr:row>
      <xdr:rowOff>0</xdr:rowOff>
    </xdr:from>
    <xdr:ext cx="184731" cy="264560"/>
    <xdr:sp macro="" textlink="">
      <xdr:nvSpPr>
        <xdr:cNvPr id="18" name="pole tekstowe 17"/>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0</xdr:colOff>
      <xdr:row>354</xdr:row>
      <xdr:rowOff>0</xdr:rowOff>
    </xdr:from>
    <xdr:to>
      <xdr:col>22</xdr:col>
      <xdr:colOff>266700</xdr:colOff>
      <xdr:row>364</xdr:row>
      <xdr:rowOff>9525</xdr:rowOff>
    </xdr:to>
    <xdr:graphicFrame macro="">
      <xdr:nvGraphicFramePr>
        <xdr:cNvPr id="34" name="Wykres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10583</xdr:colOff>
      <xdr:row>95</xdr:row>
      <xdr:rowOff>31751</xdr:rowOff>
    </xdr:from>
    <xdr:to>
      <xdr:col>25</xdr:col>
      <xdr:colOff>21167</xdr:colOff>
      <xdr:row>167</xdr:row>
      <xdr:rowOff>0</xdr:rowOff>
    </xdr:to>
    <xdr:sp macro="" textlink="">
      <xdr:nvSpPr>
        <xdr:cNvPr id="6" name="Prostokąt 5"/>
        <xdr:cNvSpPr/>
      </xdr:nvSpPr>
      <xdr:spPr>
        <a:xfrm>
          <a:off x="10583" y="16552334"/>
          <a:ext cx="9376834" cy="1894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182</xdr:row>
      <xdr:rowOff>0</xdr:rowOff>
    </xdr:from>
    <xdr:to>
      <xdr:col>25</xdr:col>
      <xdr:colOff>10584</xdr:colOff>
      <xdr:row>195</xdr:row>
      <xdr:rowOff>0</xdr:rowOff>
    </xdr:to>
    <xdr:sp macro="" textlink="">
      <xdr:nvSpPr>
        <xdr:cNvPr id="22" name="Prostokąt 21"/>
        <xdr:cNvSpPr/>
      </xdr:nvSpPr>
      <xdr:spPr>
        <a:xfrm>
          <a:off x="0" y="22468417"/>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224</xdr:row>
      <xdr:rowOff>0</xdr:rowOff>
    </xdr:from>
    <xdr:to>
      <xdr:col>25</xdr:col>
      <xdr:colOff>10584</xdr:colOff>
      <xdr:row>263</xdr:row>
      <xdr:rowOff>0</xdr:rowOff>
    </xdr:to>
    <xdr:sp macro="" textlink="">
      <xdr:nvSpPr>
        <xdr:cNvPr id="23" name="Prostokąt 22"/>
        <xdr:cNvSpPr/>
      </xdr:nvSpPr>
      <xdr:spPr>
        <a:xfrm>
          <a:off x="0" y="30977416"/>
          <a:ext cx="9376834" cy="207433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294</xdr:row>
      <xdr:rowOff>0</xdr:rowOff>
    </xdr:from>
    <xdr:to>
      <xdr:col>25</xdr:col>
      <xdr:colOff>10584</xdr:colOff>
      <xdr:row>306</xdr:row>
      <xdr:rowOff>0</xdr:rowOff>
    </xdr:to>
    <xdr:sp macro="" textlink="">
      <xdr:nvSpPr>
        <xdr:cNvPr id="24" name="Prostokąt 23"/>
        <xdr:cNvSpPr/>
      </xdr:nvSpPr>
      <xdr:spPr>
        <a:xfrm>
          <a:off x="0" y="40481250"/>
          <a:ext cx="7878234" cy="20849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373</xdr:row>
      <xdr:rowOff>0</xdr:rowOff>
    </xdr:from>
    <xdr:to>
      <xdr:col>25</xdr:col>
      <xdr:colOff>10584</xdr:colOff>
      <xdr:row>412</xdr:row>
      <xdr:rowOff>10582</xdr:rowOff>
    </xdr:to>
    <xdr:sp macro="" textlink="">
      <xdr:nvSpPr>
        <xdr:cNvPr id="25" name="Prostokąt 24"/>
        <xdr:cNvSpPr/>
      </xdr:nvSpPr>
      <xdr:spPr>
        <a:xfrm>
          <a:off x="0" y="59721749"/>
          <a:ext cx="9376834" cy="1725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463</xdr:row>
      <xdr:rowOff>0</xdr:rowOff>
    </xdr:from>
    <xdr:to>
      <xdr:col>25</xdr:col>
      <xdr:colOff>10584</xdr:colOff>
      <xdr:row>476</xdr:row>
      <xdr:rowOff>0</xdr:rowOff>
    </xdr:to>
    <xdr:sp macro="" textlink="">
      <xdr:nvSpPr>
        <xdr:cNvPr id="26" name="Prostokąt 25"/>
        <xdr:cNvSpPr/>
      </xdr:nvSpPr>
      <xdr:spPr>
        <a:xfrm>
          <a:off x="0" y="73331917"/>
          <a:ext cx="9376834" cy="1132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507</xdr:row>
      <xdr:rowOff>0</xdr:rowOff>
    </xdr:from>
    <xdr:to>
      <xdr:col>25</xdr:col>
      <xdr:colOff>10584</xdr:colOff>
      <xdr:row>510</xdr:row>
      <xdr:rowOff>0</xdr:rowOff>
    </xdr:to>
    <xdr:sp macro="" textlink="">
      <xdr:nvSpPr>
        <xdr:cNvPr id="30" name="Prostokąt 29"/>
        <xdr:cNvSpPr/>
      </xdr:nvSpPr>
      <xdr:spPr>
        <a:xfrm>
          <a:off x="0" y="81375250"/>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529</xdr:row>
      <xdr:rowOff>0</xdr:rowOff>
    </xdr:from>
    <xdr:to>
      <xdr:col>25</xdr:col>
      <xdr:colOff>10584</xdr:colOff>
      <xdr:row>535</xdr:row>
      <xdr:rowOff>0</xdr:rowOff>
    </xdr:to>
    <xdr:sp macro="" textlink="">
      <xdr:nvSpPr>
        <xdr:cNvPr id="31" name="Prostokąt 30"/>
        <xdr:cNvSpPr/>
      </xdr:nvSpPr>
      <xdr:spPr>
        <a:xfrm>
          <a:off x="0" y="87354833"/>
          <a:ext cx="9376834" cy="17250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550</xdr:row>
      <xdr:rowOff>0</xdr:rowOff>
    </xdr:from>
    <xdr:to>
      <xdr:col>25</xdr:col>
      <xdr:colOff>10584</xdr:colOff>
      <xdr:row>568</xdr:row>
      <xdr:rowOff>21166</xdr:rowOff>
    </xdr:to>
    <xdr:sp macro="" textlink="">
      <xdr:nvSpPr>
        <xdr:cNvPr id="32" name="Prostokąt 31"/>
        <xdr:cNvSpPr/>
      </xdr:nvSpPr>
      <xdr:spPr>
        <a:xfrm>
          <a:off x="0" y="90212332"/>
          <a:ext cx="9376834" cy="4783667"/>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0</xdr:col>
      <xdr:colOff>0</xdr:colOff>
      <xdr:row>0</xdr:row>
      <xdr:rowOff>0</xdr:rowOff>
    </xdr:from>
    <xdr:to>
      <xdr:col>7</xdr:col>
      <xdr:colOff>95250</xdr:colOff>
      <xdr:row>3</xdr:row>
      <xdr:rowOff>20149</xdr:rowOff>
    </xdr:to>
    <xdr:pic>
      <xdr:nvPicPr>
        <xdr:cNvPr id="28" name="Obraz 27"/>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2428875" cy="591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name="AHDPROD_SP_Meldunek_sekcja_VII" connectionId="17"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name="AHDPROD_SP_Meldunek_sekcja_III_tab_1" connectionId="6"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name="AHDPROD_SP_Meldunek_sekcja_III_tab_2" connectionId="7"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name="AHDPROD_SP_Meldunek_sekcja_IV" connectionId="8"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name="AHDPROD_SP_Meldunek_sekcja_V_tab_1" connectionId="11"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name="AHDPROD_SP_Meldunek_sekcja_V_tab_2" connectionId="12"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name="AHDPROD_SP_Meldunek_sekcja_V_tab_3" connectionId="13"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name="AHDPROD_SP_Meldunek_sekcja_V_tab_4" connectionId="14"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name="AHDPROD_SP_Meldunek_sekcja_VI_tab_1" connectionId="15"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name="AHDPROD_SP_Meldunek_sekcja_VI_tab_2" connectionId="16"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name="AHDPROD_SP_Meldunek_sekcja_VIII" connectionId="18"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name="AHDPROD_SP_Meldunek_sekcja_I_tab_1" connectionId="2"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name="AHDPROD_SP_Meldunek_sekcja_I_tab_2" connectionId="3"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name="AHDPROD_SP_Meldunek_sekcja_II_tab_1" connectionId="4"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name="AHDPROD_SP_Meldunek_sekcja_II_tab_2" connectionId="5"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name="AHDPROD_SP_Meldunek_parametry" connectionId="1"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name="AHDPROD_SP_Meldunek_sekcja_IX_tab_1" connectionId="9"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name="AHDPROD_SP_Meldunek_sekcja_IX_tab_2" connectionId="1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18" name="Tabela_AHDPROD_SP_Meldunek_sekcja_VII" displayName="Tabela_AHDPROD_SP_Meldunek_sekcja_VII" ref="A1:C12" tableType="queryTable" totalsRowShown="0">
  <autoFilter ref="A1:C12"/>
  <tableColumns count="3">
    <tableColumn id="1" uniqueName="1" name="Lp" queryTableFieldId="1"/>
    <tableColumn id="2" uniqueName="2" name="Czynnosc" queryTableFieldId="2"/>
    <tableColumn id="3"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id="5" name="Tabela_AHDPROD_SP_Meldunek_sekcja_III_tab_1" displayName="Tabela_AHDPROD_SP_Meldunek_sekcja_III_tab_1"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id="6" name="Tabela_AHDPROD_SP_Meldunek_sekcja_III_tab_2" displayName="Tabela_AHDPROD_SP_Meldunek_sekcja_III_tab_2"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id="7" name="Tabela_AHDPROD_SP_Meldunek_sekcja_IV" displayName="Tabela_AHDPROD_SP_Meldunek_sekcja_IV" ref="A1:C26" tableType="queryTable" totalsRowShown="0">
  <autoFilter ref="A1:C26"/>
  <tableColumns count="3">
    <tableColumn id="1" uniqueName="1" name="Ilosc" queryTableFieldId="1"/>
    <tableColumn id="2" uniqueName="2" name="Cudzoziemcy" queryTableFieldId="2"/>
    <tableColumn id="3"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id="8" name="Tabela_AHDPROD_SP_Meldunek_sekcja_V_tab_1" displayName="Tabela_AHDPROD_SP_Meldunek_sekcja_V_tab_1"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id="9" name="Tabela_AHDPROD_SP_Meldunek_sekcja_V_tab_2" displayName="Tabela_AHDPROD_SP_Meldunek_sekcja_V_tab_2" ref="A1:D9" tableType="queryTable" totalsRowShown="0">
  <autoFilter ref="A1:D9"/>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id="10" name="Tabela_AHDPROD_SP_Meldunek_sekcja_V_tab_3" displayName="Tabela_AHDPROD_SP_Meldunek_sekcja_V_tab_3"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id="11" name="Tabela_AHDPROD_SP_Meldunek_sekcja_V_tab_4" displayName="Tabela_AHDPROD_SP_Meldunek_sekcja_V_tab_4" ref="A1:D9" tableType="queryTable" totalsRowShown="0">
  <autoFilter ref="A1:D9"/>
  <sortState ref="A2:D9">
    <sortCondition ref="D2:D9"/>
    <sortCondition ref="C2:C9"/>
  </sortState>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id="12" name="Tabela_AHDPROD_SP_Meldunek_sekcja_VI_tab_1" displayName="Tabela_AHDPROD_SP_Meldunek_sekcja_VI_tab_1" ref="A1:E145" tableType="queryTable" totalsRowShown="0">
  <autoFilter ref="A1:E145"/>
  <tableColumns count="5">
    <tableColumn id="1" uniqueName="1" name="Lp" queryTableFieldId="1"/>
    <tableColumn id="2" uniqueName="2" name="Sprawa" queryTableFieldId="2"/>
    <tableColumn id="3" uniqueName="3" name="Liczba" queryTableFieldId="3"/>
    <tableColumn id="4" uniqueName="4" name="Opis" queryTableFieldId="4"/>
    <tableColumn id="5"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id="13" name="Tabela_AHDPROD_SP_Meldunek_sekcja_VI_tab_2" displayName="Tabela_AHDPROD_SP_Meldunek_sekcja_VI_tab_2" ref="A1:D4" tableType="queryTable" totalsRowShown="0">
  <autoFilter ref="A1:D4"/>
  <tableColumns count="4">
    <tableColumn id="1" uniqueName="1" name="Lp" queryTableFieldId="1"/>
    <tableColumn id="2" uniqueName="2" name="Liczba" queryTableFieldId="2"/>
    <tableColumn id="3" uniqueName="3" name="Sprawa" queryTableFieldId="3"/>
    <tableColumn id="4"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id="17" name="Tabela_AHDPROD_SP_Meldunek_sekcja_VIII" displayName="Tabela_AHDPROD_SP_Meldunek_sekcja_VIII" ref="A1:D4" tableType="queryTable" totalsRowShown="0">
  <autoFilter ref="A1:D4"/>
  <tableColumns count="4">
    <tableColumn id="1" uniqueName="1" name="Lp" queryTableFieldId="1"/>
    <tableColumn id="2" uniqueName="2" name="Wnioskujacy" queryTableFieldId="2"/>
    <tableColumn id="3" uniqueName="3" name="Wnioski" queryTableFieldId="3"/>
    <tableColumn id="4"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id="1" name="Tabela_AHDPROD_SP_Meldunek_sekcja_I_tab_1" displayName="Tabela_AHDPROD_SP_Meldunek_sekcja_I_tab_1"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id="2" name="Tabela_AHDPROD_SP_Meldunek_sekcja_I_tab_2" displayName="Tabela_AHDPROD_SP_Meldunek_sekcja_I_tab_2"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id="3" name="Tabela_AHDPROD_SP_Meldunek_sekcja_II_tab_1" displayName="Tabela_AHDPROD_SP_Meldunek_sekcja_II_tab_1" ref="A1:E7" tableType="queryTable" totalsRowShown="0">
  <autoFilter ref="A1:E7"/>
  <tableColumns count="5">
    <tableColumn id="1" uniqueName="1" name="Lp" queryTableFieldId="1"/>
    <tableColumn id="2" uniqueName="2" name="Obywatelstwo" queryTableFieldId="2"/>
    <tableColumn id="3" uniqueName="3" name="Wniosek IN"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id="4" name="Tabela_AHDPROD_SP_Meldunek_sekcja_II_tab_2" displayName="Tabela_AHDPROD_SP_Meldunek_sekcja_II_tab_2" ref="A1:E7" tableType="queryTable" totalsRowShown="0">
  <autoFilter ref="A1:E7"/>
  <tableColumns count="5">
    <tableColumn id="1" uniqueName="1" name="Lp" queryTableFieldId="1"/>
    <tableColumn id="2" uniqueName="2" name="Obywatelstwo" queryTableFieldId="2"/>
    <tableColumn id="3" uniqueName="3" name="Wniosek OUT"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id="16" name="Tabela_AHDPROD_SP_Meldunek_parametry" displayName="Tabela_AHDPROD_SP_Meldunek_parametry" ref="A1:C2" tableType="queryTable" totalsRowShown="0">
  <autoFilter ref="A1:C2"/>
  <tableColumns count="3">
    <tableColumn id="1" uniqueName="1" name="Kolumna1" queryTableFieldId="1"/>
    <tableColumn id="2" uniqueName="2" name="Kolumna2" queryTableFieldId="2"/>
    <tableColumn id="3"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id="14" name="Tabela_AHDPROD_SP_Meldunek_sekcja_IX_tab_1" displayName="Tabela_AHDPROD_SP_Meldunek_sekcja_IX_tab_1" ref="A1:D13" tableType="queryTable" totalsRowShown="0">
  <autoFilter ref="A1:D13"/>
  <sortState ref="A2:D13">
    <sortCondition ref="B2:B13"/>
    <sortCondition ref="D2:D13"/>
    <sortCondition ref="C2:C13"/>
  </sortState>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id="15" name="Tabela_AHDPROD_SP_Meldunek_sekcja_IX_tab_2" displayName="Tabela_AHDPROD_SP_Meldunek_sekcja_IX_tab_2" ref="A1:D13" tableType="queryTable" totalsRowShown="0">
  <autoFilter ref="A1:D13"/>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Z581"/>
  <sheetViews>
    <sheetView showGridLines="0" tabSelected="1" view="pageBreakPreview" topLeftCell="A380" zoomScale="85" zoomScaleNormal="70" zoomScaleSheetLayoutView="85" zoomScalePageLayoutView="70" workbookViewId="0">
      <selection activeCell="A374" sqref="A374:Y412"/>
    </sheetView>
  </sheetViews>
  <sheetFormatPr defaultColWidth="4.140625" defaultRowHeight="15" x14ac:dyDescent="0.25"/>
  <cols>
    <col min="1" max="20" width="5" style="3" customWidth="1"/>
    <col min="21" max="21" width="7.28515625" style="3" customWidth="1"/>
    <col min="22" max="24" width="5" style="3" customWidth="1"/>
    <col min="25" max="25" width="3.85546875" style="6" customWidth="1"/>
    <col min="26" max="16384" width="4.140625" style="3"/>
  </cols>
  <sheetData>
    <row r="1" spans="1:26" x14ac:dyDescent="0.25">
      <c r="T1" s="45"/>
      <c r="U1" s="46"/>
      <c r="V1" s="46"/>
      <c r="W1" s="46"/>
      <c r="X1" s="46"/>
      <c r="Y1" s="46"/>
      <c r="Z1" s="46"/>
    </row>
    <row r="2" spans="1:26" x14ac:dyDescent="0.25">
      <c r="Q2" s="5"/>
      <c r="T2" s="46"/>
      <c r="U2" s="46"/>
      <c r="V2" s="46"/>
      <c r="W2" s="46"/>
      <c r="X2" s="46"/>
      <c r="Y2" s="46"/>
      <c r="Z2" s="46"/>
    </row>
    <row r="3" spans="1:26" x14ac:dyDescent="0.25">
      <c r="T3" s="46"/>
      <c r="U3" s="46"/>
      <c r="V3" s="46"/>
      <c r="W3" s="46"/>
      <c r="X3" s="46"/>
      <c r="Y3" s="46"/>
      <c r="Z3" s="46"/>
    </row>
    <row r="4" spans="1:26" x14ac:dyDescent="0.25">
      <c r="T4" s="46"/>
      <c r="U4" s="46"/>
      <c r="V4" s="46"/>
      <c r="W4" s="46"/>
      <c r="X4" s="46"/>
      <c r="Y4" s="46"/>
      <c r="Z4" s="46"/>
    </row>
    <row r="5" spans="1:26" x14ac:dyDescent="0.25">
      <c r="E5" s="199" t="s">
        <v>65</v>
      </c>
      <c r="F5" s="199"/>
      <c r="G5" s="199"/>
      <c r="H5" s="199"/>
      <c r="I5" s="199"/>
      <c r="J5" s="199"/>
      <c r="K5" s="199"/>
      <c r="L5" s="199"/>
      <c r="M5" s="199"/>
      <c r="N5" s="199"/>
      <c r="O5" s="199"/>
      <c r="P5" s="199"/>
      <c r="Q5" s="199"/>
      <c r="T5" s="46"/>
      <c r="U5" s="46"/>
      <c r="V5" s="46"/>
      <c r="W5" s="46"/>
      <c r="X5" s="46"/>
      <c r="Y5" s="46"/>
      <c r="Z5" s="46"/>
    </row>
    <row r="6" spans="1:26" x14ac:dyDescent="0.25">
      <c r="E6" s="199"/>
      <c r="F6" s="199"/>
      <c r="G6" s="199"/>
      <c r="H6" s="199"/>
      <c r="I6" s="199"/>
      <c r="J6" s="199"/>
      <c r="K6" s="199"/>
      <c r="L6" s="199"/>
      <c r="M6" s="199"/>
      <c r="N6" s="199"/>
      <c r="O6" s="199"/>
      <c r="P6" s="199"/>
      <c r="Q6" s="199"/>
      <c r="T6" s="46"/>
      <c r="U6" s="46"/>
      <c r="V6" s="46"/>
      <c r="W6" s="46"/>
      <c r="X6" s="46"/>
      <c r="Y6" s="46"/>
      <c r="Z6" s="46"/>
    </row>
    <row r="7" spans="1:26" x14ac:dyDescent="0.25">
      <c r="E7" s="199"/>
      <c r="F7" s="199"/>
      <c r="G7" s="199"/>
      <c r="H7" s="199"/>
      <c r="I7" s="199"/>
      <c r="J7" s="199"/>
      <c r="K7" s="199"/>
      <c r="L7" s="199"/>
      <c r="M7" s="199"/>
      <c r="N7" s="199"/>
      <c r="O7" s="199"/>
      <c r="P7" s="199"/>
      <c r="Q7" s="199"/>
      <c r="T7" s="46"/>
      <c r="U7" s="46"/>
      <c r="V7" s="46"/>
      <c r="W7" s="46"/>
      <c r="X7" s="46"/>
      <c r="Y7" s="46"/>
      <c r="Z7" s="46"/>
    </row>
    <row r="8" spans="1:26" x14ac:dyDescent="0.25">
      <c r="E8" s="199"/>
      <c r="F8" s="199"/>
      <c r="G8" s="199"/>
      <c r="H8" s="199"/>
      <c r="I8" s="199"/>
      <c r="J8" s="199"/>
      <c r="K8" s="199"/>
      <c r="L8" s="199"/>
      <c r="M8" s="199"/>
      <c r="N8" s="199"/>
      <c r="O8" s="199"/>
      <c r="P8" s="199"/>
      <c r="Q8" s="199"/>
      <c r="T8" s="46"/>
      <c r="U8" s="46"/>
      <c r="V8" s="46"/>
      <c r="W8" s="46"/>
      <c r="X8" s="46"/>
      <c r="Y8" s="46"/>
      <c r="Z8" s="46"/>
    </row>
    <row r="9" spans="1:26" ht="19.5" x14ac:dyDescent="0.3">
      <c r="E9" s="234" t="str">
        <f>CONCATENATE("w okresie ",Arkusz18!A2," - ",Arkusz18!B2," r.")</f>
        <v>w okresie 01.06.2018 - 30.06.2018 r.</v>
      </c>
      <c r="F9" s="234"/>
      <c r="G9" s="234"/>
      <c r="H9" s="234"/>
      <c r="I9" s="234"/>
      <c r="J9" s="234"/>
      <c r="K9" s="234"/>
      <c r="L9" s="234"/>
      <c r="M9" s="234"/>
      <c r="N9" s="234"/>
      <c r="O9" s="234"/>
      <c r="P9" s="234"/>
      <c r="Q9" s="234"/>
      <c r="T9" s="46"/>
      <c r="U9" s="46"/>
      <c r="V9" s="46"/>
      <c r="W9" s="46"/>
      <c r="X9" s="46"/>
      <c r="Y9" s="46"/>
      <c r="Z9" s="46"/>
    </row>
    <row r="10" spans="1:26" x14ac:dyDescent="0.25">
      <c r="T10" s="46"/>
      <c r="U10" s="46"/>
      <c r="V10" s="46"/>
      <c r="W10" s="46"/>
      <c r="X10" s="46"/>
      <c r="Y10" s="46"/>
      <c r="Z10" s="46"/>
    </row>
    <row r="11" spans="1:26" x14ac:dyDescent="0.25">
      <c r="T11" s="46"/>
      <c r="U11" s="46"/>
      <c r="V11" s="46"/>
      <c r="W11" s="46"/>
      <c r="X11" s="46"/>
      <c r="Y11" s="46"/>
      <c r="Z11" s="46"/>
    </row>
    <row r="12" spans="1:26" x14ac:dyDescent="0.25">
      <c r="T12" s="46"/>
      <c r="U12" s="46"/>
      <c r="V12" s="46"/>
      <c r="W12" s="46"/>
      <c r="X12" s="46"/>
      <c r="Y12" s="46"/>
      <c r="Z12" s="46"/>
    </row>
    <row r="13" spans="1:26" x14ac:dyDescent="0.25">
      <c r="T13" s="46"/>
      <c r="U13" s="46"/>
      <c r="V13" s="46"/>
      <c r="W13" s="46"/>
      <c r="X13" s="46"/>
      <c r="Y13" s="46"/>
      <c r="Z13" s="46"/>
    </row>
    <row r="14" spans="1:26" ht="18.75" x14ac:dyDescent="0.25">
      <c r="A14" s="8" t="s">
        <v>66</v>
      </c>
      <c r="F14" s="9"/>
      <c r="T14" s="46"/>
      <c r="U14" s="46"/>
      <c r="V14" s="46"/>
      <c r="W14" s="46"/>
      <c r="X14" s="46"/>
      <c r="Y14" s="46"/>
      <c r="Z14" s="46"/>
    </row>
    <row r="15" spans="1:26" x14ac:dyDescent="0.25">
      <c r="F15" s="9"/>
      <c r="T15" s="46"/>
      <c r="U15" s="46"/>
      <c r="V15" s="46"/>
      <c r="W15" s="46"/>
      <c r="X15" s="46"/>
      <c r="Y15" s="46"/>
      <c r="Z15" s="46"/>
    </row>
    <row r="16" spans="1:26" x14ac:dyDescent="0.25">
      <c r="A16" s="202" t="s">
        <v>140</v>
      </c>
      <c r="B16" s="202"/>
      <c r="C16" s="202"/>
      <c r="D16" s="202"/>
      <c r="E16" s="202"/>
      <c r="F16" s="202"/>
      <c r="G16" s="202"/>
      <c r="H16" s="202"/>
      <c r="I16" s="202"/>
      <c r="J16" s="202"/>
      <c r="K16" s="202"/>
      <c r="L16" s="202"/>
      <c r="M16" s="202"/>
      <c r="N16" s="202"/>
      <c r="O16" s="202"/>
      <c r="P16" s="202"/>
      <c r="Q16" s="202"/>
      <c r="R16" s="202"/>
      <c r="S16" s="202"/>
      <c r="T16" s="202"/>
      <c r="U16" s="202"/>
    </row>
    <row r="17" spans="1:22" x14ac:dyDescent="0.25">
      <c r="A17" s="10"/>
      <c r="B17" s="10"/>
      <c r="C17" s="10"/>
      <c r="D17" s="10"/>
      <c r="E17" s="10"/>
      <c r="F17" s="10"/>
      <c r="G17" s="10"/>
      <c r="H17" s="10"/>
      <c r="I17" s="10"/>
      <c r="J17" s="10"/>
      <c r="K17" s="10"/>
      <c r="L17" s="10"/>
      <c r="M17" s="10"/>
      <c r="N17" s="10"/>
      <c r="O17" s="10"/>
      <c r="P17" s="10"/>
      <c r="Q17" s="10"/>
      <c r="R17" s="10"/>
      <c r="S17" s="10"/>
      <c r="T17" s="10"/>
      <c r="U17" s="10"/>
    </row>
    <row r="18" spans="1:22" ht="15.75" thickBot="1" x14ac:dyDescent="0.3">
      <c r="A18" s="10"/>
      <c r="B18" s="10"/>
      <c r="C18" s="10"/>
      <c r="D18" s="10"/>
      <c r="E18" s="10"/>
      <c r="F18" s="10"/>
      <c r="G18" s="10"/>
      <c r="H18" s="10"/>
      <c r="I18" s="10"/>
      <c r="J18" s="10"/>
      <c r="K18" s="10"/>
      <c r="L18" s="10"/>
      <c r="M18" s="10"/>
      <c r="N18" s="10"/>
      <c r="O18" s="10"/>
      <c r="P18" s="10"/>
      <c r="Q18" s="10"/>
      <c r="R18" s="10"/>
      <c r="S18" s="10"/>
      <c r="T18" s="10"/>
      <c r="U18" s="10"/>
    </row>
    <row r="19" spans="1:22" x14ac:dyDescent="0.25">
      <c r="C19" s="284" t="s">
        <v>0</v>
      </c>
      <c r="D19" s="285"/>
      <c r="E19" s="285"/>
      <c r="F19" s="285"/>
      <c r="G19" s="292" t="str">
        <f>CONCATENATE(Arkusz18!A2," - ",Arkusz18!B2," r.")</f>
        <v>01.06.2018 - 30.06.2018 r.</v>
      </c>
      <c r="H19" s="293"/>
      <c r="I19" s="293"/>
      <c r="J19" s="293"/>
      <c r="K19" s="293"/>
      <c r="L19" s="293"/>
      <c r="M19" s="293"/>
      <c r="N19" s="293"/>
      <c r="O19" s="293"/>
      <c r="P19" s="293"/>
      <c r="Q19" s="293"/>
      <c r="R19" s="293"/>
      <c r="S19" s="293"/>
      <c r="T19" s="293"/>
      <c r="U19" s="293"/>
      <c r="V19" s="294"/>
    </row>
    <row r="20" spans="1:22" x14ac:dyDescent="0.25">
      <c r="C20" s="286"/>
      <c r="D20" s="201"/>
      <c r="E20" s="201"/>
      <c r="F20" s="201"/>
      <c r="G20" s="207" t="s">
        <v>30</v>
      </c>
      <c r="H20" s="208"/>
      <c r="I20" s="208"/>
      <c r="J20" s="209"/>
      <c r="K20" s="207" t="s">
        <v>31</v>
      </c>
      <c r="L20" s="208"/>
      <c r="M20" s="208"/>
      <c r="N20" s="209"/>
      <c r="O20" s="207" t="s">
        <v>103</v>
      </c>
      <c r="P20" s="208"/>
      <c r="Q20" s="208"/>
      <c r="R20" s="209"/>
      <c r="S20" s="207" t="s">
        <v>53</v>
      </c>
      <c r="T20" s="208"/>
      <c r="U20" s="208"/>
      <c r="V20" s="291"/>
    </row>
    <row r="21" spans="1:22" ht="15" customHeight="1" x14ac:dyDescent="0.25">
      <c r="C21" s="286"/>
      <c r="D21" s="201"/>
      <c r="E21" s="201"/>
      <c r="F21" s="201"/>
      <c r="G21" s="210" t="s">
        <v>29</v>
      </c>
      <c r="H21" s="211"/>
      <c r="I21" s="207" t="s">
        <v>9</v>
      </c>
      <c r="J21" s="209"/>
      <c r="K21" s="210" t="s">
        <v>32</v>
      </c>
      <c r="L21" s="211"/>
      <c r="M21" s="207" t="s">
        <v>9</v>
      </c>
      <c r="N21" s="209"/>
      <c r="O21" s="210" t="s">
        <v>29</v>
      </c>
      <c r="P21" s="211"/>
      <c r="Q21" s="207" t="s">
        <v>9</v>
      </c>
      <c r="R21" s="209"/>
      <c r="S21" s="210" t="s">
        <v>29</v>
      </c>
      <c r="T21" s="211"/>
      <c r="U21" s="207" t="s">
        <v>9</v>
      </c>
      <c r="V21" s="291"/>
    </row>
    <row r="22" spans="1:22" x14ac:dyDescent="0.25">
      <c r="C22" s="235" t="str">
        <f>Arkusz2!B2</f>
        <v>ROSJA</v>
      </c>
      <c r="D22" s="236"/>
      <c r="E22" s="236"/>
      <c r="F22" s="236"/>
      <c r="G22" s="248">
        <f>Arkusz2!F2</f>
        <v>41</v>
      </c>
      <c r="H22" s="249"/>
      <c r="I22" s="248">
        <f>Arkusz2!F8</f>
        <v>143</v>
      </c>
      <c r="J22" s="249"/>
      <c r="K22" s="248">
        <f>SUM(Arkusz2!F14,-G22)</f>
        <v>28</v>
      </c>
      <c r="L22" s="249"/>
      <c r="M22" s="248">
        <f>SUM(Arkusz2!F20,-I22)</f>
        <v>93</v>
      </c>
      <c r="N22" s="249"/>
      <c r="O22" s="248">
        <f>Arkusz2!F26</f>
        <v>8</v>
      </c>
      <c r="P22" s="249"/>
      <c r="Q22" s="248">
        <f>Arkusz2!F32</f>
        <v>19</v>
      </c>
      <c r="R22" s="249"/>
      <c r="S22" s="248">
        <f>SUM(Arkusz2!F14,O22)</f>
        <v>77</v>
      </c>
      <c r="T22" s="249"/>
      <c r="U22" s="248">
        <f>SUM(Arkusz2!F20,Q22)</f>
        <v>255</v>
      </c>
      <c r="V22" s="252"/>
    </row>
    <row r="23" spans="1:22" x14ac:dyDescent="0.25">
      <c r="C23" s="87" t="str">
        <f>Arkusz2!B3</f>
        <v>UKRAINA</v>
      </c>
      <c r="D23" s="88"/>
      <c r="E23" s="88"/>
      <c r="F23" s="88"/>
      <c r="G23" s="250">
        <f>Arkusz2!F3</f>
        <v>14</v>
      </c>
      <c r="H23" s="251"/>
      <c r="I23" s="250">
        <f>Arkusz2!F9</f>
        <v>16</v>
      </c>
      <c r="J23" s="251"/>
      <c r="K23" s="250">
        <f>SUM(Arkusz2!F15,-G23)</f>
        <v>7</v>
      </c>
      <c r="L23" s="251"/>
      <c r="M23" s="250">
        <f>SUM(Arkusz2!F21,-I23)</f>
        <v>11</v>
      </c>
      <c r="N23" s="251"/>
      <c r="O23" s="250">
        <f>Arkusz2!F27</f>
        <v>2</v>
      </c>
      <c r="P23" s="251"/>
      <c r="Q23" s="250">
        <f>Arkusz2!F33</f>
        <v>2</v>
      </c>
      <c r="R23" s="251"/>
      <c r="S23" s="250">
        <f>SUM(Arkusz2!F15,O23)</f>
        <v>23</v>
      </c>
      <c r="T23" s="251"/>
      <c r="U23" s="250">
        <f>SUM(Arkusz2!F21,Q23)</f>
        <v>29</v>
      </c>
      <c r="V23" s="296"/>
    </row>
    <row r="24" spans="1:22" x14ac:dyDescent="0.25">
      <c r="C24" s="235" t="str">
        <f>Arkusz2!B4</f>
        <v>TADŻYKISTAN</v>
      </c>
      <c r="D24" s="236"/>
      <c r="E24" s="236"/>
      <c r="F24" s="236"/>
      <c r="G24" s="248">
        <f>Arkusz2!F4</f>
        <v>1</v>
      </c>
      <c r="H24" s="249"/>
      <c r="I24" s="248">
        <f>Arkusz2!F10</f>
        <v>1</v>
      </c>
      <c r="J24" s="249"/>
      <c r="K24" s="248">
        <f>SUM(Arkusz2!F16,-G24)</f>
        <v>2</v>
      </c>
      <c r="L24" s="249"/>
      <c r="M24" s="248">
        <f>SUM(Arkusz2!F22,-I24)</f>
        <v>7</v>
      </c>
      <c r="N24" s="249"/>
      <c r="O24" s="248">
        <f>Arkusz2!F28</f>
        <v>0</v>
      </c>
      <c r="P24" s="249"/>
      <c r="Q24" s="248">
        <f>Arkusz2!F34</f>
        <v>0</v>
      </c>
      <c r="R24" s="249"/>
      <c r="S24" s="248">
        <f>SUM(Arkusz2!F16,O24)</f>
        <v>3</v>
      </c>
      <c r="T24" s="249"/>
      <c r="U24" s="248">
        <f>SUM(Arkusz2!F22,Q24)</f>
        <v>8</v>
      </c>
      <c r="V24" s="252"/>
    </row>
    <row r="25" spans="1:22" x14ac:dyDescent="0.25">
      <c r="C25" s="87" t="str">
        <f>Arkusz2!B5</f>
        <v>ARMENIA</v>
      </c>
      <c r="D25" s="88"/>
      <c r="E25" s="88"/>
      <c r="F25" s="88"/>
      <c r="G25" s="250">
        <f>Arkusz2!F5</f>
        <v>1</v>
      </c>
      <c r="H25" s="251"/>
      <c r="I25" s="250">
        <f>Arkusz2!F11</f>
        <v>1</v>
      </c>
      <c r="J25" s="251"/>
      <c r="K25" s="250">
        <f>SUM(Arkusz2!F17,-G25)</f>
        <v>2</v>
      </c>
      <c r="L25" s="251"/>
      <c r="M25" s="250">
        <f>SUM(Arkusz2!F23,-I25)</f>
        <v>2</v>
      </c>
      <c r="N25" s="251"/>
      <c r="O25" s="250">
        <f>Arkusz2!F29</f>
        <v>0</v>
      </c>
      <c r="P25" s="251"/>
      <c r="Q25" s="250">
        <f>Arkusz2!F35</f>
        <v>0</v>
      </c>
      <c r="R25" s="251"/>
      <c r="S25" s="250">
        <f>SUM(Arkusz2!F17,O25)</f>
        <v>3</v>
      </c>
      <c r="T25" s="251"/>
      <c r="U25" s="250">
        <f>SUM(Arkusz2!F23,Q25)</f>
        <v>3</v>
      </c>
      <c r="V25" s="296"/>
    </row>
    <row r="26" spans="1:22" x14ac:dyDescent="0.25">
      <c r="C26" s="235" t="str">
        <f>Arkusz2!B6</f>
        <v>IRAK</v>
      </c>
      <c r="D26" s="236"/>
      <c r="E26" s="236"/>
      <c r="F26" s="236"/>
      <c r="G26" s="248">
        <f>Arkusz2!F6</f>
        <v>7</v>
      </c>
      <c r="H26" s="249"/>
      <c r="I26" s="248">
        <f>Arkusz2!F12</f>
        <v>12</v>
      </c>
      <c r="J26" s="249"/>
      <c r="K26" s="248">
        <f>SUM(Arkusz2!F18,-G26)</f>
        <v>1</v>
      </c>
      <c r="L26" s="249"/>
      <c r="M26" s="248">
        <f>SUM(Arkusz2!F24,-I26)</f>
        <v>1</v>
      </c>
      <c r="N26" s="249"/>
      <c r="O26" s="248">
        <f>Arkusz2!F30</f>
        <v>0</v>
      </c>
      <c r="P26" s="249"/>
      <c r="Q26" s="248">
        <f>Arkusz2!F36</f>
        <v>0</v>
      </c>
      <c r="R26" s="249"/>
      <c r="S26" s="248">
        <f>SUM(Arkusz2!F18,O26)</f>
        <v>8</v>
      </c>
      <c r="T26" s="249"/>
      <c r="U26" s="248">
        <f>SUM(Arkusz2!F24,Q26)</f>
        <v>13</v>
      </c>
      <c r="V26" s="252"/>
    </row>
    <row r="27" spans="1:22" ht="15.75" thickBot="1" x14ac:dyDescent="0.3">
      <c r="C27" s="243" t="str">
        <f>Arkusz2!B7</f>
        <v>Pozostałe</v>
      </c>
      <c r="D27" s="244"/>
      <c r="E27" s="244"/>
      <c r="F27" s="244"/>
      <c r="G27" s="214">
        <f>Arkusz2!F7</f>
        <v>19</v>
      </c>
      <c r="H27" s="215"/>
      <c r="I27" s="214">
        <f>Arkusz2!F13</f>
        <v>26</v>
      </c>
      <c r="J27" s="215"/>
      <c r="K27" s="214">
        <f>SUM(Arkusz2!F19,-G27)</f>
        <v>11</v>
      </c>
      <c r="L27" s="215"/>
      <c r="M27" s="214">
        <f>SUM(Arkusz2!F25,-I27)</f>
        <v>17</v>
      </c>
      <c r="N27" s="215"/>
      <c r="O27" s="214">
        <f>Arkusz2!F31</f>
        <v>2</v>
      </c>
      <c r="P27" s="215"/>
      <c r="Q27" s="214">
        <f>Arkusz2!F37</f>
        <v>2</v>
      </c>
      <c r="R27" s="215"/>
      <c r="S27" s="214">
        <f>SUM(Arkusz2!F19,O27)</f>
        <v>32</v>
      </c>
      <c r="T27" s="215"/>
      <c r="U27" s="214">
        <f>SUM(Arkusz2!F25,Q27)</f>
        <v>45</v>
      </c>
      <c r="V27" s="295"/>
    </row>
    <row r="28" spans="1:22" ht="15.75" thickBot="1" x14ac:dyDescent="0.3">
      <c r="C28" s="287" t="s">
        <v>1</v>
      </c>
      <c r="D28" s="288"/>
      <c r="E28" s="288"/>
      <c r="F28" s="288"/>
      <c r="G28" s="212">
        <f>SUM(G22:G27)</f>
        <v>83</v>
      </c>
      <c r="H28" s="213"/>
      <c r="I28" s="212">
        <f>SUM(I22:I27)</f>
        <v>199</v>
      </c>
      <c r="J28" s="213"/>
      <c r="K28" s="212">
        <f>SUM(K22:K27)</f>
        <v>51</v>
      </c>
      <c r="L28" s="213"/>
      <c r="M28" s="212">
        <f>SUM(M22:M27)</f>
        <v>131</v>
      </c>
      <c r="N28" s="213"/>
      <c r="O28" s="212">
        <f>SUM(O22:O27)</f>
        <v>12</v>
      </c>
      <c r="P28" s="213"/>
      <c r="Q28" s="212">
        <f>SUM(Q22:Q27)</f>
        <v>23</v>
      </c>
      <c r="R28" s="213"/>
      <c r="S28" s="212">
        <f>SUM(S22:S27)</f>
        <v>146</v>
      </c>
      <c r="T28" s="213"/>
      <c r="U28" s="212">
        <f>SUM(U22:U27)</f>
        <v>353</v>
      </c>
      <c r="V28" s="227"/>
    </row>
    <row r="32" spans="1:22" x14ac:dyDescent="0.25">
      <c r="M32" s="11"/>
      <c r="N32" s="11"/>
      <c r="O32" s="11"/>
      <c r="P32" s="11"/>
      <c r="Q32" s="11"/>
      <c r="R32" s="11"/>
      <c r="S32" s="11"/>
    </row>
    <row r="33" spans="1:19" x14ac:dyDescent="0.25">
      <c r="M33" s="11"/>
      <c r="N33" s="11"/>
      <c r="O33" s="11"/>
      <c r="P33" s="11"/>
      <c r="Q33" s="11"/>
      <c r="R33" s="11"/>
      <c r="S33" s="11"/>
    </row>
    <row r="34" spans="1:19" x14ac:dyDescent="0.25">
      <c r="M34" s="11"/>
      <c r="N34" s="11"/>
      <c r="O34" s="11"/>
      <c r="P34" s="11"/>
      <c r="Q34" s="11"/>
      <c r="R34" s="11"/>
      <c r="S34" s="11"/>
    </row>
    <row r="35" spans="1:19" x14ac:dyDescent="0.25">
      <c r="M35" s="11"/>
      <c r="N35" s="11"/>
      <c r="O35" s="11"/>
      <c r="P35" s="11"/>
      <c r="Q35" s="11"/>
      <c r="R35" s="11"/>
      <c r="S35" s="11"/>
    </row>
    <row r="36" spans="1:19" x14ac:dyDescent="0.25">
      <c r="M36" s="11"/>
      <c r="N36" s="11"/>
      <c r="O36" s="11"/>
      <c r="P36" s="11"/>
      <c r="Q36" s="11"/>
      <c r="R36" s="11"/>
      <c r="S36" s="11"/>
    </row>
    <row r="37" spans="1:19" x14ac:dyDescent="0.25">
      <c r="M37" s="11"/>
      <c r="N37" s="11"/>
      <c r="O37" s="11"/>
      <c r="P37" s="11"/>
      <c r="Q37" s="11"/>
      <c r="R37" s="11"/>
      <c r="S37" s="11"/>
    </row>
    <row r="38" spans="1:19" x14ac:dyDescent="0.25">
      <c r="M38" s="11"/>
      <c r="N38" s="11"/>
      <c r="O38" s="11"/>
      <c r="P38" s="11"/>
      <c r="Q38" s="11"/>
      <c r="R38" s="11"/>
      <c r="S38" s="11"/>
    </row>
    <row r="39" spans="1:19" x14ac:dyDescent="0.25">
      <c r="M39" s="11"/>
      <c r="N39" s="11"/>
      <c r="O39" s="11"/>
      <c r="P39" s="11"/>
      <c r="Q39" s="11"/>
      <c r="R39" s="11"/>
      <c r="S39" s="11"/>
    </row>
    <row r="40" spans="1:19" x14ac:dyDescent="0.25">
      <c r="D40" s="231"/>
      <c r="E40" s="231"/>
    </row>
    <row r="44" spans="1:19" x14ac:dyDescent="0.25">
      <c r="A44" s="7"/>
      <c r="B44" s="7"/>
      <c r="C44" s="7"/>
      <c r="D44" s="7"/>
      <c r="E44" s="7"/>
      <c r="F44" s="7"/>
      <c r="G44" s="7"/>
      <c r="H44" s="7"/>
      <c r="I44" s="7"/>
      <c r="J44" s="7"/>
      <c r="K44" s="7"/>
      <c r="L44" s="7"/>
      <c r="M44" s="7"/>
      <c r="N44" s="7"/>
      <c r="O44" s="7"/>
      <c r="P44" s="7"/>
      <c r="Q44" s="7"/>
      <c r="R44" s="7"/>
      <c r="S44" s="7"/>
    </row>
    <row r="50" spans="1:26" ht="15.75" thickBot="1" x14ac:dyDescent="0.3"/>
    <row r="51" spans="1:26" x14ac:dyDescent="0.25">
      <c r="C51" s="284" t="s">
        <v>0</v>
      </c>
      <c r="D51" s="285"/>
      <c r="E51" s="285"/>
      <c r="F51" s="285"/>
      <c r="G51" s="203" t="str">
        <f>CONCATENATE(Arkusz18!C2," - ",Arkusz18!B2," r.")</f>
        <v>01.01.2018 - 30.06.2018 r.</v>
      </c>
      <c r="H51" s="203"/>
      <c r="I51" s="203"/>
      <c r="J51" s="203"/>
      <c r="K51" s="203"/>
      <c r="L51" s="203"/>
      <c r="M51" s="203"/>
      <c r="N51" s="203"/>
      <c r="O51" s="203"/>
      <c r="P51" s="203"/>
      <c r="Q51" s="203"/>
      <c r="R51" s="203"/>
      <c r="S51" s="203"/>
      <c r="T51" s="203"/>
      <c r="U51" s="203"/>
      <c r="V51" s="204"/>
    </row>
    <row r="52" spans="1:26" x14ac:dyDescent="0.25">
      <c r="C52" s="286"/>
      <c r="D52" s="201"/>
      <c r="E52" s="201"/>
      <c r="F52" s="201"/>
      <c r="G52" s="201" t="s">
        <v>30</v>
      </c>
      <c r="H52" s="201"/>
      <c r="I52" s="201"/>
      <c r="J52" s="201"/>
      <c r="K52" s="201" t="s">
        <v>31</v>
      </c>
      <c r="L52" s="201"/>
      <c r="M52" s="201"/>
      <c r="N52" s="201"/>
      <c r="O52" s="201" t="s">
        <v>136</v>
      </c>
      <c r="P52" s="201"/>
      <c r="Q52" s="201"/>
      <c r="R52" s="201"/>
      <c r="S52" s="201" t="s">
        <v>53</v>
      </c>
      <c r="T52" s="201"/>
      <c r="U52" s="201"/>
      <c r="V52" s="205"/>
    </row>
    <row r="53" spans="1:26" x14ac:dyDescent="0.25">
      <c r="C53" s="286"/>
      <c r="D53" s="201"/>
      <c r="E53" s="201"/>
      <c r="F53" s="201"/>
      <c r="G53" s="206" t="s">
        <v>29</v>
      </c>
      <c r="H53" s="206"/>
      <c r="I53" s="201" t="s">
        <v>9</v>
      </c>
      <c r="J53" s="201"/>
      <c r="K53" s="206" t="s">
        <v>32</v>
      </c>
      <c r="L53" s="206"/>
      <c r="M53" s="201" t="s">
        <v>9</v>
      </c>
      <c r="N53" s="201"/>
      <c r="O53" s="206" t="s">
        <v>29</v>
      </c>
      <c r="P53" s="206"/>
      <c r="Q53" s="201" t="s">
        <v>9</v>
      </c>
      <c r="R53" s="201"/>
      <c r="S53" s="206" t="s">
        <v>29</v>
      </c>
      <c r="T53" s="206"/>
      <c r="U53" s="201" t="s">
        <v>9</v>
      </c>
      <c r="V53" s="205"/>
    </row>
    <row r="54" spans="1:26" x14ac:dyDescent="0.25">
      <c r="C54" s="235" t="str">
        <f>Arkusz3!B2</f>
        <v>ROSJA</v>
      </c>
      <c r="D54" s="236"/>
      <c r="E54" s="236"/>
      <c r="F54" s="236"/>
      <c r="G54" s="195">
        <f>Arkusz3!F2</f>
        <v>282</v>
      </c>
      <c r="H54" s="195"/>
      <c r="I54" s="195">
        <f>Arkusz3!F8</f>
        <v>836</v>
      </c>
      <c r="J54" s="195"/>
      <c r="K54" s="195">
        <f>SUM(Arkusz3!F14,-G54)</f>
        <v>185</v>
      </c>
      <c r="L54" s="195"/>
      <c r="M54" s="195">
        <f>SUM(Arkusz3!F20,-I54)</f>
        <v>510</v>
      </c>
      <c r="N54" s="195"/>
      <c r="O54" s="195">
        <f>Arkusz3!F26</f>
        <v>35</v>
      </c>
      <c r="P54" s="195"/>
      <c r="Q54" s="195">
        <f>Arkusz3!F32</f>
        <v>98</v>
      </c>
      <c r="R54" s="195"/>
      <c r="S54" s="195">
        <f>SUM(Arkusz3!F14,O54)</f>
        <v>502</v>
      </c>
      <c r="T54" s="195"/>
      <c r="U54" s="195">
        <f>SUM(Arkusz3!F20,Q54)</f>
        <v>1444</v>
      </c>
      <c r="V54" s="196"/>
    </row>
    <row r="55" spans="1:26" x14ac:dyDescent="0.25">
      <c r="C55" s="87" t="str">
        <f>Arkusz3!B3</f>
        <v>UKRAINA</v>
      </c>
      <c r="D55" s="88"/>
      <c r="E55" s="88"/>
      <c r="F55" s="88"/>
      <c r="G55" s="197">
        <f>Arkusz3!F3</f>
        <v>85</v>
      </c>
      <c r="H55" s="197"/>
      <c r="I55" s="197">
        <f>Arkusz3!F9</f>
        <v>103</v>
      </c>
      <c r="J55" s="197"/>
      <c r="K55" s="197">
        <f>SUM(Arkusz3!F15,-G55)</f>
        <v>64</v>
      </c>
      <c r="L55" s="197"/>
      <c r="M55" s="197">
        <f>SUM(Arkusz3!F21,-I55)</f>
        <v>107</v>
      </c>
      <c r="N55" s="197"/>
      <c r="O55" s="197">
        <f>Arkusz3!F27</f>
        <v>4</v>
      </c>
      <c r="P55" s="197"/>
      <c r="Q55" s="197">
        <f>Arkusz3!F33</f>
        <v>4</v>
      </c>
      <c r="R55" s="197"/>
      <c r="S55" s="197">
        <f>SUM(Arkusz3!F15,O55)</f>
        <v>153</v>
      </c>
      <c r="T55" s="197"/>
      <c r="U55" s="197">
        <f>SUM(Arkusz3!F21,Q55)</f>
        <v>214</v>
      </c>
      <c r="V55" s="198"/>
    </row>
    <row r="56" spans="1:26" x14ac:dyDescent="0.25">
      <c r="C56" s="235" t="str">
        <f>Arkusz3!B4</f>
        <v>TADŻYKISTAN</v>
      </c>
      <c r="D56" s="236"/>
      <c r="E56" s="236"/>
      <c r="F56" s="236"/>
      <c r="G56" s="195">
        <f>Arkusz3!F4</f>
        <v>12</v>
      </c>
      <c r="H56" s="195"/>
      <c r="I56" s="195">
        <f>Arkusz3!F10</f>
        <v>27</v>
      </c>
      <c r="J56" s="195"/>
      <c r="K56" s="195">
        <f>SUM(Arkusz3!F16,-G56)</f>
        <v>16</v>
      </c>
      <c r="L56" s="195"/>
      <c r="M56" s="195">
        <f>SUM(Arkusz3!F22,-I56)</f>
        <v>47</v>
      </c>
      <c r="N56" s="195"/>
      <c r="O56" s="195">
        <f>Arkusz3!F28</f>
        <v>1</v>
      </c>
      <c r="P56" s="195"/>
      <c r="Q56" s="195">
        <f>Arkusz3!F34</f>
        <v>4</v>
      </c>
      <c r="R56" s="195"/>
      <c r="S56" s="195">
        <f>SUM(Arkusz3!F16,O56)</f>
        <v>29</v>
      </c>
      <c r="T56" s="195"/>
      <c r="U56" s="195">
        <f>SUM(Arkusz3!F22,Q56)</f>
        <v>78</v>
      </c>
      <c r="V56" s="196"/>
    </row>
    <row r="57" spans="1:26" x14ac:dyDescent="0.25">
      <c r="C57" s="87" t="str">
        <f>Arkusz3!B5</f>
        <v>ARMENIA</v>
      </c>
      <c r="D57" s="88"/>
      <c r="E57" s="88"/>
      <c r="F57" s="88"/>
      <c r="G57" s="197">
        <f>Arkusz3!F5</f>
        <v>11</v>
      </c>
      <c r="H57" s="197"/>
      <c r="I57" s="197">
        <f>Arkusz3!F11</f>
        <v>24</v>
      </c>
      <c r="J57" s="197"/>
      <c r="K57" s="197">
        <f>SUM(Arkusz3!F17,-G57)</f>
        <v>10</v>
      </c>
      <c r="L57" s="197"/>
      <c r="M57" s="197">
        <f>SUM(Arkusz3!F23,-I57)</f>
        <v>18</v>
      </c>
      <c r="N57" s="197"/>
      <c r="O57" s="197">
        <f>Arkusz3!F29</f>
        <v>0</v>
      </c>
      <c r="P57" s="197"/>
      <c r="Q57" s="197">
        <f>Arkusz3!F35</f>
        <v>0</v>
      </c>
      <c r="R57" s="197"/>
      <c r="S57" s="197">
        <f>SUM(Arkusz3!F17,O57)</f>
        <v>21</v>
      </c>
      <c r="T57" s="197"/>
      <c r="U57" s="197">
        <f>SUM(Arkusz3!F23,Q57)</f>
        <v>42</v>
      </c>
      <c r="V57" s="198"/>
    </row>
    <row r="58" spans="1:26" x14ac:dyDescent="0.25">
      <c r="C58" s="235" t="str">
        <f>Arkusz3!B6</f>
        <v>IRAK</v>
      </c>
      <c r="D58" s="236"/>
      <c r="E58" s="236"/>
      <c r="F58" s="236"/>
      <c r="G58" s="195">
        <f>Arkusz3!F6</f>
        <v>29</v>
      </c>
      <c r="H58" s="195"/>
      <c r="I58" s="195">
        <f>Arkusz3!F12</f>
        <v>37</v>
      </c>
      <c r="J58" s="195"/>
      <c r="K58" s="195">
        <f>SUM(Arkusz3!F18,-G58)</f>
        <v>1</v>
      </c>
      <c r="L58" s="195"/>
      <c r="M58" s="195">
        <f>SUM(Arkusz3!F24,-I58)</f>
        <v>1</v>
      </c>
      <c r="N58" s="195"/>
      <c r="O58" s="195">
        <f>Arkusz3!F30</f>
        <v>1</v>
      </c>
      <c r="P58" s="195"/>
      <c r="Q58" s="195">
        <f>Arkusz3!F36</f>
        <v>3</v>
      </c>
      <c r="R58" s="195"/>
      <c r="S58" s="195">
        <f>SUM(Arkusz3!F18,O58)</f>
        <v>31</v>
      </c>
      <c r="T58" s="195"/>
      <c r="U58" s="195">
        <f>SUM(Arkusz3!F24,Q58)</f>
        <v>41</v>
      </c>
      <c r="V58" s="196"/>
    </row>
    <row r="59" spans="1:26" ht="15.75" thickBot="1" x14ac:dyDescent="0.3">
      <c r="C59" s="243" t="str">
        <f>Arkusz3!B7</f>
        <v>Pozostałe</v>
      </c>
      <c r="D59" s="244"/>
      <c r="E59" s="244"/>
      <c r="F59" s="244"/>
      <c r="G59" s="200">
        <f>Arkusz3!F7</f>
        <v>157</v>
      </c>
      <c r="H59" s="200"/>
      <c r="I59" s="200">
        <f>Arkusz3!F13</f>
        <v>210</v>
      </c>
      <c r="J59" s="200"/>
      <c r="K59" s="200">
        <f>SUM(Arkusz3!F19,-G59)</f>
        <v>57</v>
      </c>
      <c r="L59" s="200"/>
      <c r="M59" s="200">
        <f>SUM(Arkusz3!F25,-I59)</f>
        <v>85</v>
      </c>
      <c r="N59" s="200"/>
      <c r="O59" s="200">
        <f>Arkusz3!F31</f>
        <v>5</v>
      </c>
      <c r="P59" s="200"/>
      <c r="Q59" s="200">
        <f>Arkusz3!F37</f>
        <v>5</v>
      </c>
      <c r="R59" s="200"/>
      <c r="S59" s="200">
        <f>SUM(Arkusz3!F19,O59)</f>
        <v>219</v>
      </c>
      <c r="T59" s="200"/>
      <c r="U59" s="200">
        <f>SUM(Arkusz3!F25,Q59)</f>
        <v>300</v>
      </c>
      <c r="V59" s="221"/>
    </row>
    <row r="60" spans="1:26" x14ac:dyDescent="0.25">
      <c r="C60" s="245" t="s">
        <v>1</v>
      </c>
      <c r="D60" s="246"/>
      <c r="E60" s="246"/>
      <c r="F60" s="246"/>
      <c r="G60" s="220">
        <f>SUM(G54:G59)</f>
        <v>576</v>
      </c>
      <c r="H60" s="220"/>
      <c r="I60" s="220">
        <f>SUM(I54:I59)</f>
        <v>1237</v>
      </c>
      <c r="J60" s="220"/>
      <c r="K60" s="220">
        <f>SUM(K54:K59)</f>
        <v>333</v>
      </c>
      <c r="L60" s="220"/>
      <c r="M60" s="220">
        <f>SUM(M54:M59)</f>
        <v>768</v>
      </c>
      <c r="N60" s="220"/>
      <c r="O60" s="220">
        <f>SUM(O54:O59)</f>
        <v>46</v>
      </c>
      <c r="P60" s="220"/>
      <c r="Q60" s="220">
        <f>SUM(Q54:Q59)</f>
        <v>114</v>
      </c>
      <c r="R60" s="220"/>
      <c r="S60" s="220">
        <f>SUM(S54:S59)</f>
        <v>955</v>
      </c>
      <c r="T60" s="220"/>
      <c r="U60" s="220">
        <f>SUM(U54:U59)</f>
        <v>2119</v>
      </c>
      <c r="V60" s="289"/>
    </row>
    <row r="61" spans="1:26" x14ac:dyDescent="0.25">
      <c r="A61" s="4"/>
      <c r="B61" s="12"/>
      <c r="C61" s="13"/>
      <c r="D61" s="13"/>
      <c r="E61" s="13"/>
      <c r="F61" s="13"/>
      <c r="G61" s="14"/>
      <c r="H61" s="14"/>
      <c r="I61" s="14"/>
      <c r="J61" s="14"/>
      <c r="K61" s="14"/>
      <c r="L61" s="14"/>
      <c r="M61" s="14"/>
      <c r="N61" s="14"/>
      <c r="O61" s="14"/>
      <c r="P61" s="14"/>
      <c r="Q61" s="14"/>
      <c r="R61" s="14"/>
      <c r="S61" s="14"/>
      <c r="T61" s="14"/>
      <c r="U61" s="14"/>
      <c r="V61" s="14"/>
      <c r="W61" s="12"/>
    </row>
    <row r="62" spans="1:26" ht="15" customHeight="1" x14ac:dyDescent="0.25">
      <c r="A62" s="247" t="s">
        <v>143</v>
      </c>
      <c r="B62" s="247"/>
      <c r="C62" s="247"/>
      <c r="D62" s="247"/>
      <c r="E62" s="247"/>
      <c r="F62" s="247"/>
      <c r="G62" s="247"/>
      <c r="H62" s="247"/>
      <c r="I62" s="247"/>
      <c r="J62" s="247"/>
      <c r="K62" s="247"/>
      <c r="L62" s="247"/>
      <c r="M62" s="247"/>
      <c r="N62" s="247"/>
      <c r="O62" s="247"/>
      <c r="P62" s="247"/>
      <c r="Q62" s="247"/>
      <c r="R62" s="247"/>
      <c r="S62" s="247"/>
      <c r="T62" s="247"/>
      <c r="U62" s="247"/>
      <c r="V62" s="247"/>
      <c r="W62" s="247"/>
      <c r="X62" s="247"/>
      <c r="Y62" s="247"/>
      <c r="Z62" s="247"/>
    </row>
    <row r="63" spans="1:26" ht="15" customHeight="1"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6"/>
      <c r="Z63" s="15"/>
    </row>
    <row r="64" spans="1:26" s="48" customFormat="1" ht="15" customHeight="1" x14ac:dyDescent="0.25">
      <c r="A64" s="49"/>
      <c r="B64" s="49"/>
      <c r="C64" s="49"/>
      <c r="D64" s="49"/>
      <c r="E64" s="49"/>
      <c r="F64" s="49"/>
      <c r="G64" s="49"/>
      <c r="H64" s="49"/>
      <c r="I64" s="49"/>
      <c r="J64" s="49"/>
      <c r="K64" s="49"/>
      <c r="L64" s="49"/>
      <c r="M64" s="49"/>
      <c r="N64" s="49"/>
      <c r="O64" s="49"/>
      <c r="P64" s="49"/>
      <c r="Q64" s="49"/>
      <c r="R64" s="49"/>
      <c r="S64" s="49"/>
      <c r="T64" s="49"/>
      <c r="U64" s="49"/>
      <c r="V64" s="49"/>
      <c r="W64" s="49"/>
      <c r="X64" s="49"/>
      <c r="Y64" s="16"/>
      <c r="Z64" s="49"/>
    </row>
    <row r="65" spans="1:26" s="48" customFormat="1" ht="15" customHeight="1"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16"/>
      <c r="Z65" s="49"/>
    </row>
    <row r="66" spans="1:26" s="48" customFormat="1" ht="15" customHeight="1"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16"/>
      <c r="Z66" s="49"/>
    </row>
    <row r="67" spans="1:26" s="48" customFormat="1" ht="15" customHeight="1"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16"/>
      <c r="Z67" s="49"/>
    </row>
    <row r="68" spans="1:26" s="48" customFormat="1" ht="15" customHeight="1"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16"/>
      <c r="Z68" s="49"/>
    </row>
    <row r="69" spans="1:26" s="48" customFormat="1" ht="15" customHeight="1"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16"/>
      <c r="Z69" s="49"/>
    </row>
    <row r="70" spans="1:26" s="48" customFormat="1" ht="15" customHeight="1"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16"/>
      <c r="Z70" s="49"/>
    </row>
    <row r="71" spans="1:26" s="48" customFormat="1" ht="15" customHeight="1"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16"/>
      <c r="Z71" s="49"/>
    </row>
    <row r="72" spans="1:26" s="48" customFormat="1" ht="15" customHeight="1"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16"/>
      <c r="Z72" s="49"/>
    </row>
    <row r="76" spans="1:26" x14ac:dyDescent="0.25">
      <c r="M76" s="11"/>
      <c r="N76" s="11"/>
      <c r="O76" s="11"/>
      <c r="P76" s="11"/>
      <c r="Q76" s="11"/>
      <c r="R76" s="11"/>
      <c r="S76" s="11"/>
    </row>
    <row r="77" spans="1:26" x14ac:dyDescent="0.25">
      <c r="M77" s="11"/>
      <c r="N77" s="11"/>
      <c r="O77" s="11"/>
      <c r="P77" s="11"/>
      <c r="Q77" s="11"/>
      <c r="R77" s="11"/>
      <c r="S77" s="11"/>
    </row>
    <row r="78" spans="1:26" x14ac:dyDescent="0.25">
      <c r="M78" s="11"/>
      <c r="N78" s="11"/>
      <c r="O78" s="11"/>
      <c r="P78" s="11"/>
      <c r="Q78" s="11"/>
      <c r="R78" s="11"/>
      <c r="S78" s="11"/>
    </row>
    <row r="79" spans="1:26" x14ac:dyDescent="0.25">
      <c r="M79" s="11"/>
      <c r="N79" s="11"/>
      <c r="O79" s="11"/>
      <c r="P79" s="11"/>
      <c r="Q79" s="11"/>
      <c r="R79" s="11"/>
      <c r="S79" s="11"/>
    </row>
    <row r="80" spans="1:26" x14ac:dyDescent="0.25">
      <c r="M80" s="11"/>
      <c r="N80" s="11"/>
      <c r="O80" s="11"/>
      <c r="P80" s="11"/>
      <c r="Q80" s="11"/>
      <c r="R80" s="11"/>
      <c r="S80" s="11"/>
    </row>
    <row r="81" spans="1:26" x14ac:dyDescent="0.25">
      <c r="M81" s="11"/>
      <c r="N81" s="11"/>
      <c r="O81" s="11"/>
      <c r="P81" s="11"/>
      <c r="Q81" s="11"/>
      <c r="R81" s="11"/>
      <c r="S81" s="11"/>
    </row>
    <row r="82" spans="1:26" x14ac:dyDescent="0.25">
      <c r="M82" s="11"/>
      <c r="N82" s="11"/>
      <c r="O82" s="11"/>
      <c r="P82" s="11"/>
      <c r="Q82" s="11"/>
      <c r="R82" s="11"/>
      <c r="S82" s="11"/>
    </row>
    <row r="83" spans="1:26" x14ac:dyDescent="0.25">
      <c r="M83" s="11"/>
      <c r="N83" s="11"/>
      <c r="O83" s="11"/>
      <c r="P83" s="11"/>
      <c r="Q83" s="11"/>
      <c r="R83" s="11"/>
      <c r="S83" s="11"/>
    </row>
    <row r="84" spans="1:26" x14ac:dyDescent="0.25">
      <c r="D84" s="231"/>
      <c r="E84" s="231"/>
    </row>
    <row r="89" spans="1:26" x14ac:dyDescent="0.25">
      <c r="V89" s="17"/>
      <c r="W89" s="17"/>
      <c r="X89" s="17"/>
      <c r="Y89" s="18"/>
      <c r="Z89" s="17"/>
    </row>
    <row r="90" spans="1:26" x14ac:dyDescent="0.25">
      <c r="V90" s="17"/>
      <c r="W90" s="17"/>
      <c r="X90" s="17"/>
      <c r="Y90" s="18"/>
      <c r="Z90" s="17"/>
    </row>
    <row r="91" spans="1:26" x14ac:dyDescent="0.25">
      <c r="A91" s="19"/>
      <c r="B91" s="19"/>
      <c r="C91" s="19"/>
      <c r="D91" s="19"/>
      <c r="E91" s="19"/>
      <c r="F91" s="19"/>
      <c r="G91" s="19"/>
      <c r="H91" s="19"/>
      <c r="I91" s="19"/>
      <c r="J91" s="19"/>
      <c r="K91" s="19"/>
      <c r="L91" s="19"/>
      <c r="M91" s="19"/>
      <c r="N91" s="19"/>
      <c r="O91" s="19"/>
      <c r="P91" s="19"/>
      <c r="Q91" s="19"/>
      <c r="R91" s="19"/>
      <c r="S91" s="19"/>
      <c r="T91" s="19"/>
      <c r="U91" s="19"/>
      <c r="V91" s="17"/>
      <c r="W91" s="17"/>
      <c r="X91" s="17"/>
      <c r="Y91" s="18"/>
      <c r="Z91" s="17"/>
    </row>
    <row r="92" spans="1:26" x14ac:dyDescent="0.25">
      <c r="A92" s="19"/>
      <c r="B92" s="19"/>
      <c r="C92" s="19"/>
      <c r="D92" s="19"/>
      <c r="E92" s="19"/>
      <c r="F92" s="19"/>
      <c r="G92" s="19"/>
      <c r="H92" s="19"/>
      <c r="I92" s="19"/>
      <c r="J92" s="19"/>
      <c r="K92" s="19"/>
      <c r="L92" s="19"/>
      <c r="M92" s="19"/>
      <c r="N92" s="19"/>
      <c r="O92" s="19"/>
      <c r="P92" s="19"/>
      <c r="Q92" s="19"/>
      <c r="R92" s="19"/>
      <c r="S92" s="19"/>
      <c r="T92" s="19"/>
      <c r="U92" s="19"/>
      <c r="V92" s="17"/>
      <c r="W92" s="17"/>
      <c r="X92" s="17"/>
      <c r="Y92" s="18"/>
      <c r="Z92" s="17"/>
    </row>
    <row r="93" spans="1:26" x14ac:dyDescent="0.25">
      <c r="A93" s="19"/>
      <c r="B93" s="19"/>
      <c r="C93" s="19"/>
      <c r="D93" s="19"/>
      <c r="E93" s="19"/>
      <c r="F93" s="19"/>
      <c r="G93" s="19"/>
      <c r="H93" s="19"/>
      <c r="I93" s="19"/>
      <c r="J93" s="19"/>
      <c r="K93" s="19"/>
      <c r="L93" s="19"/>
      <c r="M93" s="19"/>
      <c r="N93" s="19"/>
      <c r="O93" s="19"/>
      <c r="P93" s="19"/>
      <c r="Q93" s="19"/>
      <c r="R93" s="19"/>
      <c r="S93" s="19"/>
      <c r="T93" s="19"/>
      <c r="U93" s="19"/>
      <c r="V93" s="17"/>
      <c r="W93" s="17"/>
      <c r="X93" s="17"/>
      <c r="Y93" s="18"/>
      <c r="Z93" s="17"/>
    </row>
    <row r="94" spans="1:26" x14ac:dyDescent="0.25">
      <c r="A94" s="19"/>
      <c r="B94" s="19"/>
      <c r="C94" s="19"/>
      <c r="D94" s="19"/>
      <c r="E94" s="19"/>
      <c r="F94" s="19"/>
      <c r="G94" s="19"/>
      <c r="H94" s="19"/>
      <c r="I94" s="19"/>
      <c r="J94" s="19"/>
      <c r="K94" s="19"/>
      <c r="L94" s="19"/>
      <c r="M94" s="19"/>
      <c r="N94" s="19"/>
      <c r="O94" s="19"/>
      <c r="P94" s="19"/>
      <c r="Q94" s="19"/>
      <c r="R94" s="19"/>
      <c r="S94" s="19"/>
      <c r="T94" s="19"/>
      <c r="U94" s="19"/>
      <c r="V94" s="17"/>
      <c r="W94" s="17"/>
      <c r="X94" s="17"/>
      <c r="Y94" s="18"/>
      <c r="Z94" s="17"/>
    </row>
    <row r="95" spans="1:26" x14ac:dyDescent="0.25">
      <c r="A95" s="19"/>
      <c r="B95" s="19"/>
      <c r="C95" s="19"/>
      <c r="D95" s="19"/>
      <c r="E95" s="19"/>
      <c r="F95" s="19"/>
      <c r="G95" s="19"/>
      <c r="H95" s="19"/>
      <c r="I95" s="19"/>
      <c r="J95" s="19"/>
      <c r="K95" s="19"/>
      <c r="L95" s="19"/>
      <c r="M95" s="19"/>
      <c r="N95" s="19"/>
      <c r="O95" s="19"/>
      <c r="P95" s="19"/>
      <c r="Q95" s="19"/>
      <c r="R95" s="19"/>
      <c r="S95" s="19"/>
      <c r="T95" s="19"/>
      <c r="U95" s="19"/>
      <c r="V95" s="17"/>
      <c r="W95" s="17"/>
      <c r="X95" s="17"/>
      <c r="Y95" s="18"/>
      <c r="Z95" s="17"/>
    </row>
    <row r="96" spans="1:26" x14ac:dyDescent="0.25">
      <c r="A96" s="107" t="s">
        <v>174</v>
      </c>
      <c r="B96" s="107"/>
      <c r="C96" s="107"/>
      <c r="D96" s="107"/>
      <c r="E96" s="107"/>
      <c r="F96" s="107"/>
      <c r="G96" s="107"/>
      <c r="H96" s="107"/>
      <c r="I96" s="107"/>
      <c r="J96" s="107"/>
      <c r="K96" s="107"/>
      <c r="L96" s="107"/>
      <c r="M96" s="107"/>
      <c r="N96" s="107"/>
      <c r="O96" s="107"/>
      <c r="P96" s="107"/>
      <c r="Q96" s="107"/>
      <c r="R96" s="107"/>
      <c r="S96" s="107"/>
      <c r="T96" s="107"/>
      <c r="U96" s="107"/>
      <c r="V96" s="107"/>
      <c r="W96" s="107"/>
      <c r="X96" s="107"/>
      <c r="Y96" s="107"/>
    </row>
    <row r="97" spans="1:25" x14ac:dyDescent="0.25">
      <c r="A97" s="107"/>
      <c r="B97" s="107"/>
      <c r="C97" s="107"/>
      <c r="D97" s="107"/>
      <c r="E97" s="107"/>
      <c r="F97" s="107"/>
      <c r="G97" s="107"/>
      <c r="H97" s="107"/>
      <c r="I97" s="107"/>
      <c r="J97" s="107"/>
      <c r="K97" s="107"/>
      <c r="L97" s="107"/>
      <c r="M97" s="107"/>
      <c r="N97" s="107"/>
      <c r="O97" s="107"/>
      <c r="P97" s="107"/>
      <c r="Q97" s="107"/>
      <c r="R97" s="107"/>
      <c r="S97" s="107"/>
      <c r="T97" s="107"/>
      <c r="U97" s="107"/>
      <c r="V97" s="107"/>
      <c r="W97" s="107"/>
      <c r="X97" s="107"/>
      <c r="Y97" s="107"/>
    </row>
    <row r="98" spans="1:25" s="47" customFormat="1" x14ac:dyDescent="0.25">
      <c r="A98" s="107"/>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row>
    <row r="99" spans="1:25" s="47" customFormat="1" x14ac:dyDescent="0.25">
      <c r="A99" s="107"/>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row>
    <row r="100" spans="1:25" s="47" customFormat="1" x14ac:dyDescent="0.25">
      <c r="A100" s="107"/>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row>
    <row r="101" spans="1:25" s="47" customFormat="1" x14ac:dyDescent="0.25">
      <c r="A101" s="107"/>
      <c r="B101" s="107"/>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row>
    <row r="102" spans="1:25" s="47" customFormat="1" x14ac:dyDescent="0.25">
      <c r="A102" s="107"/>
      <c r="B102" s="107"/>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row>
    <row r="103" spans="1:25" s="47" customFormat="1" x14ac:dyDescent="0.25">
      <c r="A103" s="107"/>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row>
    <row r="104" spans="1:25" s="47" customFormat="1" x14ac:dyDescent="0.25">
      <c r="A104" s="107"/>
      <c r="B104" s="107"/>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row>
    <row r="105" spans="1:25" s="47" customFormat="1" x14ac:dyDescent="0.25">
      <c r="A105" s="107"/>
      <c r="B105" s="107"/>
      <c r="C105" s="107"/>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row>
    <row r="106" spans="1:25" s="47" customFormat="1" x14ac:dyDescent="0.25">
      <c r="A106" s="107"/>
      <c r="B106" s="107"/>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row>
    <row r="107" spans="1:25" s="47" customFormat="1" x14ac:dyDescent="0.25">
      <c r="A107" s="107"/>
      <c r="B107" s="107"/>
      <c r="C107" s="107"/>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row>
    <row r="108" spans="1:25" s="47" customFormat="1" x14ac:dyDescent="0.25">
      <c r="A108" s="107"/>
      <c r="B108" s="107"/>
      <c r="C108" s="107"/>
      <c r="D108" s="107"/>
      <c r="E108" s="107"/>
      <c r="F108" s="107"/>
      <c r="G108" s="107"/>
      <c r="H108" s="107"/>
      <c r="I108" s="107"/>
      <c r="J108" s="107"/>
      <c r="K108" s="107"/>
      <c r="L108" s="107"/>
      <c r="M108" s="107"/>
      <c r="N108" s="107"/>
      <c r="O108" s="107"/>
      <c r="P108" s="107"/>
      <c r="Q108" s="107"/>
      <c r="R108" s="107"/>
      <c r="S108" s="107"/>
      <c r="T108" s="107"/>
      <c r="U108" s="107"/>
      <c r="V108" s="107"/>
      <c r="W108" s="107"/>
      <c r="X108" s="107"/>
      <c r="Y108" s="107"/>
    </row>
    <row r="109" spans="1:25" s="47" customFormat="1" x14ac:dyDescent="0.25">
      <c r="A109" s="107"/>
      <c r="B109" s="107"/>
      <c r="C109" s="107"/>
      <c r="D109" s="107"/>
      <c r="E109" s="107"/>
      <c r="F109" s="107"/>
      <c r="G109" s="107"/>
      <c r="H109" s="107"/>
      <c r="I109" s="107"/>
      <c r="J109" s="107"/>
      <c r="K109" s="107"/>
      <c r="L109" s="107"/>
      <c r="M109" s="107"/>
      <c r="N109" s="107"/>
      <c r="O109" s="107"/>
      <c r="P109" s="107"/>
      <c r="Q109" s="107"/>
      <c r="R109" s="107"/>
      <c r="S109" s="107"/>
      <c r="T109" s="107"/>
      <c r="U109" s="107"/>
      <c r="V109" s="107"/>
      <c r="W109" s="107"/>
      <c r="X109" s="107"/>
      <c r="Y109" s="107"/>
    </row>
    <row r="110" spans="1:25" s="47" customFormat="1" x14ac:dyDescent="0.25">
      <c r="A110" s="107"/>
      <c r="B110" s="107"/>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row>
    <row r="111" spans="1:25" s="47" customFormat="1" x14ac:dyDescent="0.25">
      <c r="A111" s="107"/>
      <c r="B111" s="107"/>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row>
    <row r="112" spans="1:25" s="47" customFormat="1" x14ac:dyDescent="0.25">
      <c r="A112" s="107"/>
      <c r="B112" s="107"/>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row>
    <row r="113" spans="1:25" s="47" customFormat="1" x14ac:dyDescent="0.25">
      <c r="A113" s="107"/>
      <c r="B113" s="107"/>
      <c r="C113" s="107"/>
      <c r="D113" s="107"/>
      <c r="E113" s="107"/>
      <c r="F113" s="107"/>
      <c r="G113" s="107"/>
      <c r="H113" s="107"/>
      <c r="I113" s="107"/>
      <c r="J113" s="107"/>
      <c r="K113" s="107"/>
      <c r="L113" s="107"/>
      <c r="M113" s="107"/>
      <c r="N113" s="107"/>
      <c r="O113" s="107"/>
      <c r="P113" s="107"/>
      <c r="Q113" s="107"/>
      <c r="R113" s="107"/>
      <c r="S113" s="107"/>
      <c r="T113" s="107"/>
      <c r="U113" s="107"/>
      <c r="V113" s="107"/>
      <c r="W113" s="107"/>
      <c r="X113" s="107"/>
      <c r="Y113" s="107"/>
    </row>
    <row r="114" spans="1:25" s="47" customFormat="1" x14ac:dyDescent="0.25">
      <c r="A114" s="107"/>
      <c r="B114" s="107"/>
      <c r="C114" s="107"/>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row>
    <row r="115" spans="1:25" s="47" customFormat="1" x14ac:dyDescent="0.25">
      <c r="A115" s="107"/>
      <c r="B115" s="107"/>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row>
    <row r="116" spans="1:25" s="47" customFormat="1" x14ac:dyDescent="0.25">
      <c r="A116" s="107"/>
      <c r="B116" s="107"/>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row>
    <row r="117" spans="1:25" s="47" customFormat="1" x14ac:dyDescent="0.25">
      <c r="A117" s="107"/>
      <c r="B117" s="107"/>
      <c r="C117" s="107"/>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row>
    <row r="118" spans="1:25" s="47" customFormat="1" x14ac:dyDescent="0.25">
      <c r="A118" s="107"/>
      <c r="B118" s="107"/>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row>
    <row r="119" spans="1:25" s="47" customFormat="1" x14ac:dyDescent="0.25">
      <c r="A119" s="107"/>
      <c r="B119" s="107"/>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row>
    <row r="120" spans="1:25" s="47" customFormat="1" x14ac:dyDescent="0.25">
      <c r="A120" s="107"/>
      <c r="B120" s="107"/>
      <c r="C120" s="107"/>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row>
    <row r="121" spans="1:25" s="47" customFormat="1" x14ac:dyDescent="0.25">
      <c r="A121" s="107"/>
      <c r="B121" s="107"/>
      <c r="C121" s="107"/>
      <c r="D121" s="107"/>
      <c r="E121" s="107"/>
      <c r="F121" s="107"/>
      <c r="G121" s="107"/>
      <c r="H121" s="107"/>
      <c r="I121" s="107"/>
      <c r="J121" s="107"/>
      <c r="K121" s="107"/>
      <c r="L121" s="107"/>
      <c r="M121" s="107"/>
      <c r="N121" s="107"/>
      <c r="O121" s="107"/>
      <c r="P121" s="107"/>
      <c r="Q121" s="107"/>
      <c r="R121" s="107"/>
      <c r="S121" s="107"/>
      <c r="T121" s="107"/>
      <c r="U121" s="107"/>
      <c r="V121" s="107"/>
      <c r="W121" s="107"/>
      <c r="X121" s="107"/>
      <c r="Y121" s="107"/>
    </row>
    <row r="122" spans="1:25" s="47" customFormat="1" x14ac:dyDescent="0.25">
      <c r="A122" s="107"/>
      <c r="B122" s="107"/>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row>
    <row r="123" spans="1:25" s="47" customFormat="1" x14ac:dyDescent="0.25">
      <c r="A123" s="107"/>
      <c r="B123" s="107"/>
      <c r="C123" s="107"/>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row>
    <row r="124" spans="1:25" s="47" customFormat="1" x14ac:dyDescent="0.25">
      <c r="A124" s="107"/>
      <c r="B124" s="10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row>
    <row r="125" spans="1:25" s="47" customFormat="1" x14ac:dyDescent="0.25">
      <c r="A125" s="107"/>
      <c r="B125" s="107"/>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row>
    <row r="126" spans="1:25" s="47" customFormat="1" x14ac:dyDescent="0.25">
      <c r="A126" s="107"/>
      <c r="B126" s="107"/>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row>
    <row r="127" spans="1:25" s="47" customFormat="1" x14ac:dyDescent="0.25">
      <c r="A127" s="107"/>
      <c r="B127" s="107"/>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row>
    <row r="128" spans="1:25" s="47" customFormat="1" x14ac:dyDescent="0.25">
      <c r="A128" s="107"/>
      <c r="B128" s="107"/>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row>
    <row r="129" spans="1:25" s="47" customFormat="1" x14ac:dyDescent="0.25">
      <c r="A129" s="107"/>
      <c r="B129" s="107"/>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row>
    <row r="130" spans="1:25" s="47" customFormat="1" x14ac:dyDescent="0.25">
      <c r="A130" s="107"/>
      <c r="B130" s="107"/>
      <c r="C130" s="107"/>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row>
    <row r="131" spans="1:25" s="47" customFormat="1" x14ac:dyDescent="0.25">
      <c r="A131" s="107"/>
      <c r="B131" s="107"/>
      <c r="C131" s="107"/>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row>
    <row r="132" spans="1:25" s="47" customFormat="1" x14ac:dyDescent="0.25">
      <c r="A132" s="107"/>
      <c r="B132" s="107"/>
      <c r="C132" s="107"/>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row>
    <row r="133" spans="1:25" s="47" customFormat="1" x14ac:dyDescent="0.25">
      <c r="A133" s="107"/>
      <c r="B133" s="107"/>
      <c r="C133" s="107"/>
      <c r="D133" s="107"/>
      <c r="E133" s="107"/>
      <c r="F133" s="107"/>
      <c r="G133" s="107"/>
      <c r="H133" s="107"/>
      <c r="I133" s="107"/>
      <c r="J133" s="107"/>
      <c r="K133" s="107"/>
      <c r="L133" s="107"/>
      <c r="M133" s="107"/>
      <c r="N133" s="107"/>
      <c r="O133" s="107"/>
      <c r="P133" s="107"/>
      <c r="Q133" s="107"/>
      <c r="R133" s="107"/>
      <c r="S133" s="107"/>
      <c r="T133" s="107"/>
      <c r="U133" s="107"/>
      <c r="V133" s="107"/>
      <c r="W133" s="107"/>
      <c r="X133" s="107"/>
      <c r="Y133" s="107"/>
    </row>
    <row r="134" spans="1:25" s="47" customFormat="1" x14ac:dyDescent="0.25">
      <c r="A134" s="107"/>
      <c r="B134" s="107"/>
      <c r="C134" s="107"/>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row>
    <row r="135" spans="1:25" s="47" customFormat="1" x14ac:dyDescent="0.25">
      <c r="A135" s="107"/>
      <c r="B135" s="107"/>
      <c r="C135" s="107"/>
      <c r="D135" s="107"/>
      <c r="E135" s="107"/>
      <c r="F135" s="107"/>
      <c r="G135" s="107"/>
      <c r="H135" s="107"/>
      <c r="I135" s="107"/>
      <c r="J135" s="107"/>
      <c r="K135" s="107"/>
      <c r="L135" s="107"/>
      <c r="M135" s="107"/>
      <c r="N135" s="107"/>
      <c r="O135" s="107"/>
      <c r="P135" s="107"/>
      <c r="Q135" s="107"/>
      <c r="R135" s="107"/>
      <c r="S135" s="107"/>
      <c r="T135" s="107"/>
      <c r="U135" s="107"/>
      <c r="V135" s="107"/>
      <c r="W135" s="107"/>
      <c r="X135" s="107"/>
      <c r="Y135" s="107"/>
    </row>
    <row r="136" spans="1:25" s="47" customFormat="1" x14ac:dyDescent="0.25">
      <c r="A136" s="107"/>
      <c r="B136" s="107"/>
      <c r="C136" s="107"/>
      <c r="D136" s="107"/>
      <c r="E136" s="107"/>
      <c r="F136" s="107"/>
      <c r="G136" s="107"/>
      <c r="H136" s="107"/>
      <c r="I136" s="107"/>
      <c r="J136" s="107"/>
      <c r="K136" s="107"/>
      <c r="L136" s="107"/>
      <c r="M136" s="107"/>
      <c r="N136" s="107"/>
      <c r="O136" s="107"/>
      <c r="P136" s="107"/>
      <c r="Q136" s="107"/>
      <c r="R136" s="107"/>
      <c r="S136" s="107"/>
      <c r="T136" s="107"/>
      <c r="U136" s="107"/>
      <c r="V136" s="107"/>
      <c r="W136" s="107"/>
      <c r="X136" s="107"/>
      <c r="Y136" s="107"/>
    </row>
    <row r="137" spans="1:25" s="47" customFormat="1" x14ac:dyDescent="0.25">
      <c r="A137" s="107"/>
      <c r="B137" s="107"/>
      <c r="C137" s="107"/>
      <c r="D137" s="107"/>
      <c r="E137" s="107"/>
      <c r="F137" s="107"/>
      <c r="G137" s="107"/>
      <c r="H137" s="107"/>
      <c r="I137" s="107"/>
      <c r="J137" s="107"/>
      <c r="K137" s="107"/>
      <c r="L137" s="107"/>
      <c r="M137" s="107"/>
      <c r="N137" s="107"/>
      <c r="O137" s="107"/>
      <c r="P137" s="107"/>
      <c r="Q137" s="107"/>
      <c r="R137" s="107"/>
      <c r="S137" s="107"/>
      <c r="T137" s="107"/>
      <c r="U137" s="107"/>
      <c r="V137" s="107"/>
      <c r="W137" s="107"/>
      <c r="X137" s="107"/>
      <c r="Y137" s="107"/>
    </row>
    <row r="138" spans="1:25" s="47" customFormat="1" x14ac:dyDescent="0.25">
      <c r="A138" s="107"/>
      <c r="B138" s="107"/>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row>
    <row r="139" spans="1:25" s="47" customFormat="1" x14ac:dyDescent="0.25">
      <c r="A139" s="107"/>
      <c r="B139" s="107"/>
      <c r="C139" s="107"/>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row>
    <row r="140" spans="1:25" s="47" customFormat="1" x14ac:dyDescent="0.25">
      <c r="A140" s="107"/>
      <c r="B140" s="107"/>
      <c r="C140" s="107"/>
      <c r="D140" s="107"/>
      <c r="E140" s="107"/>
      <c r="F140" s="107"/>
      <c r="G140" s="107"/>
      <c r="H140" s="107"/>
      <c r="I140" s="107"/>
      <c r="J140" s="107"/>
      <c r="K140" s="107"/>
      <c r="L140" s="107"/>
      <c r="M140" s="107"/>
      <c r="N140" s="107"/>
      <c r="O140" s="107"/>
      <c r="P140" s="107"/>
      <c r="Q140" s="107"/>
      <c r="R140" s="107"/>
      <c r="S140" s="107"/>
      <c r="T140" s="107"/>
      <c r="U140" s="107"/>
      <c r="V140" s="107"/>
      <c r="W140" s="107"/>
      <c r="X140" s="107"/>
      <c r="Y140" s="107"/>
    </row>
    <row r="141" spans="1:25" s="47" customFormat="1" x14ac:dyDescent="0.25">
      <c r="A141" s="107"/>
      <c r="B141" s="107"/>
      <c r="C141" s="107"/>
      <c r="D141" s="107"/>
      <c r="E141" s="107"/>
      <c r="F141" s="107"/>
      <c r="G141" s="107"/>
      <c r="H141" s="107"/>
      <c r="I141" s="107"/>
      <c r="J141" s="107"/>
      <c r="K141" s="107"/>
      <c r="L141" s="107"/>
      <c r="M141" s="107"/>
      <c r="N141" s="107"/>
      <c r="O141" s="107"/>
      <c r="P141" s="107"/>
      <c r="Q141" s="107"/>
      <c r="R141" s="107"/>
      <c r="S141" s="107"/>
      <c r="T141" s="107"/>
      <c r="U141" s="107"/>
      <c r="V141" s="107"/>
      <c r="W141" s="107"/>
      <c r="X141" s="107"/>
      <c r="Y141" s="107"/>
    </row>
    <row r="142" spans="1:25" s="47" customFormat="1" x14ac:dyDescent="0.25">
      <c r="A142" s="107"/>
      <c r="B142" s="107"/>
      <c r="C142" s="107"/>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row>
    <row r="143" spans="1:25" s="47" customFormat="1" x14ac:dyDescent="0.25">
      <c r="A143" s="107"/>
      <c r="B143" s="107"/>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row>
    <row r="144" spans="1:25" s="47" customFormat="1" x14ac:dyDescent="0.25">
      <c r="A144" s="107"/>
      <c r="B144" s="107"/>
      <c r="C144" s="107"/>
      <c r="D144" s="107"/>
      <c r="E144" s="107"/>
      <c r="F144" s="107"/>
      <c r="G144" s="107"/>
      <c r="H144" s="107"/>
      <c r="I144" s="107"/>
      <c r="J144" s="107"/>
      <c r="K144" s="107"/>
      <c r="L144" s="107"/>
      <c r="M144" s="107"/>
      <c r="N144" s="107"/>
      <c r="O144" s="107"/>
      <c r="P144" s="107"/>
      <c r="Q144" s="107"/>
      <c r="R144" s="107"/>
      <c r="S144" s="107"/>
      <c r="T144" s="107"/>
      <c r="U144" s="107"/>
      <c r="V144" s="107"/>
      <c r="W144" s="107"/>
      <c r="X144" s="107"/>
      <c r="Y144" s="107"/>
    </row>
    <row r="145" spans="1:25" s="47" customFormat="1" x14ac:dyDescent="0.25">
      <c r="A145" s="107"/>
      <c r="B145" s="107"/>
      <c r="C145" s="107"/>
      <c r="D145" s="107"/>
      <c r="E145" s="107"/>
      <c r="F145" s="107"/>
      <c r="G145" s="107"/>
      <c r="H145" s="107"/>
      <c r="I145" s="107"/>
      <c r="J145" s="107"/>
      <c r="K145" s="107"/>
      <c r="L145" s="107"/>
      <c r="M145" s="107"/>
      <c r="N145" s="107"/>
      <c r="O145" s="107"/>
      <c r="P145" s="107"/>
      <c r="Q145" s="107"/>
      <c r="R145" s="107"/>
      <c r="S145" s="107"/>
      <c r="T145" s="107"/>
      <c r="U145" s="107"/>
      <c r="V145" s="107"/>
      <c r="W145" s="107"/>
      <c r="X145" s="107"/>
      <c r="Y145" s="107"/>
    </row>
    <row r="146" spans="1:25" s="47" customFormat="1" x14ac:dyDescent="0.25">
      <c r="A146" s="107"/>
      <c r="B146" s="107"/>
      <c r="C146" s="107"/>
      <c r="D146" s="107"/>
      <c r="E146" s="107"/>
      <c r="F146" s="107"/>
      <c r="G146" s="107"/>
      <c r="H146" s="107"/>
      <c r="I146" s="107"/>
      <c r="J146" s="107"/>
      <c r="K146" s="107"/>
      <c r="L146" s="107"/>
      <c r="M146" s="107"/>
      <c r="N146" s="107"/>
      <c r="O146" s="107"/>
      <c r="P146" s="107"/>
      <c r="Q146" s="107"/>
      <c r="R146" s="107"/>
      <c r="S146" s="107"/>
      <c r="T146" s="107"/>
      <c r="U146" s="107"/>
      <c r="V146" s="107"/>
      <c r="W146" s="107"/>
      <c r="X146" s="107"/>
      <c r="Y146" s="107"/>
    </row>
    <row r="147" spans="1:25" s="47" customFormat="1" x14ac:dyDescent="0.25">
      <c r="A147" s="107"/>
      <c r="B147" s="107"/>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row>
    <row r="148" spans="1:25" s="47" customFormat="1" x14ac:dyDescent="0.25">
      <c r="A148" s="107"/>
      <c r="B148" s="107"/>
      <c r="C148" s="107"/>
      <c r="D148" s="107"/>
      <c r="E148" s="107"/>
      <c r="F148" s="107"/>
      <c r="G148" s="107"/>
      <c r="H148" s="107"/>
      <c r="I148" s="107"/>
      <c r="J148" s="107"/>
      <c r="K148" s="107"/>
      <c r="L148" s="107"/>
      <c r="M148" s="107"/>
      <c r="N148" s="107"/>
      <c r="O148" s="107"/>
      <c r="P148" s="107"/>
      <c r="Q148" s="107"/>
      <c r="R148" s="107"/>
      <c r="S148" s="107"/>
      <c r="T148" s="107"/>
      <c r="U148" s="107"/>
      <c r="V148" s="107"/>
      <c r="W148" s="107"/>
      <c r="X148" s="107"/>
      <c r="Y148" s="107"/>
    </row>
    <row r="149" spans="1:25" s="47" customFormat="1" x14ac:dyDescent="0.25">
      <c r="A149" s="107"/>
      <c r="B149" s="107"/>
      <c r="C149" s="107"/>
      <c r="D149" s="107"/>
      <c r="E149" s="107"/>
      <c r="F149" s="107"/>
      <c r="G149" s="107"/>
      <c r="H149" s="107"/>
      <c r="I149" s="107"/>
      <c r="J149" s="107"/>
      <c r="K149" s="107"/>
      <c r="L149" s="107"/>
      <c r="M149" s="107"/>
      <c r="N149" s="107"/>
      <c r="O149" s="107"/>
      <c r="P149" s="107"/>
      <c r="Q149" s="107"/>
      <c r="R149" s="107"/>
      <c r="S149" s="107"/>
      <c r="T149" s="107"/>
      <c r="U149" s="107"/>
      <c r="V149" s="107"/>
      <c r="W149" s="107"/>
      <c r="X149" s="107"/>
      <c r="Y149" s="107"/>
    </row>
    <row r="150" spans="1:25" s="47" customFormat="1" x14ac:dyDescent="0.25">
      <c r="A150" s="107"/>
      <c r="B150" s="107"/>
      <c r="C150" s="107"/>
      <c r="D150" s="107"/>
      <c r="E150" s="107"/>
      <c r="F150" s="107"/>
      <c r="G150" s="107"/>
      <c r="H150" s="107"/>
      <c r="I150" s="107"/>
      <c r="J150" s="107"/>
      <c r="K150" s="107"/>
      <c r="L150" s="107"/>
      <c r="M150" s="107"/>
      <c r="N150" s="107"/>
      <c r="O150" s="107"/>
      <c r="P150" s="107"/>
      <c r="Q150" s="107"/>
      <c r="R150" s="107"/>
      <c r="S150" s="107"/>
      <c r="T150" s="107"/>
      <c r="U150" s="107"/>
      <c r="V150" s="107"/>
      <c r="W150" s="107"/>
      <c r="X150" s="107"/>
      <c r="Y150" s="107"/>
    </row>
    <row r="151" spans="1:25" x14ac:dyDescent="0.25">
      <c r="A151" s="107"/>
      <c r="B151" s="107"/>
      <c r="C151" s="107"/>
      <c r="D151" s="107"/>
      <c r="E151" s="107"/>
      <c r="F151" s="107"/>
      <c r="G151" s="107"/>
      <c r="H151" s="107"/>
      <c r="I151" s="107"/>
      <c r="J151" s="107"/>
      <c r="K151" s="107"/>
      <c r="L151" s="107"/>
      <c r="M151" s="107"/>
      <c r="N151" s="107"/>
      <c r="O151" s="107"/>
      <c r="P151" s="107"/>
      <c r="Q151" s="107"/>
      <c r="R151" s="107"/>
      <c r="S151" s="107"/>
      <c r="T151" s="107"/>
      <c r="U151" s="107"/>
      <c r="V151" s="107"/>
      <c r="W151" s="107"/>
      <c r="X151" s="107"/>
      <c r="Y151" s="107"/>
    </row>
    <row r="152" spans="1:25" s="47" customFormat="1" x14ac:dyDescent="0.25">
      <c r="A152" s="107"/>
      <c r="B152" s="107"/>
      <c r="C152" s="107"/>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row>
    <row r="153" spans="1:25" s="47" customFormat="1" x14ac:dyDescent="0.25">
      <c r="A153" s="107"/>
      <c r="B153" s="107"/>
      <c r="C153" s="107"/>
      <c r="D153" s="107"/>
      <c r="E153" s="107"/>
      <c r="F153" s="107"/>
      <c r="G153" s="107"/>
      <c r="H153" s="107"/>
      <c r="I153" s="107"/>
      <c r="J153" s="107"/>
      <c r="K153" s="107"/>
      <c r="L153" s="107"/>
      <c r="M153" s="107"/>
      <c r="N153" s="107"/>
      <c r="O153" s="107"/>
      <c r="P153" s="107"/>
      <c r="Q153" s="107"/>
      <c r="R153" s="107"/>
      <c r="S153" s="107"/>
      <c r="T153" s="107"/>
      <c r="U153" s="107"/>
      <c r="V153" s="107"/>
      <c r="W153" s="107"/>
      <c r="X153" s="107"/>
      <c r="Y153" s="107"/>
    </row>
    <row r="154" spans="1:25" s="47" customFormat="1" x14ac:dyDescent="0.25">
      <c r="A154" s="107"/>
      <c r="B154" s="107"/>
      <c r="C154" s="107"/>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row>
    <row r="155" spans="1:25" s="47" customFormat="1" x14ac:dyDescent="0.25">
      <c r="A155" s="107"/>
      <c r="B155" s="107"/>
      <c r="C155" s="107"/>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row>
    <row r="156" spans="1:25" s="47" customFormat="1" x14ac:dyDescent="0.25">
      <c r="A156" s="107"/>
      <c r="B156" s="107"/>
      <c r="C156" s="107"/>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row>
    <row r="157" spans="1:25" s="47" customFormat="1" x14ac:dyDescent="0.25">
      <c r="A157" s="107"/>
      <c r="B157" s="107"/>
      <c r="C157" s="107"/>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row>
    <row r="158" spans="1:25" s="47" customFormat="1" x14ac:dyDescent="0.25">
      <c r="A158" s="107"/>
      <c r="B158" s="107"/>
      <c r="C158" s="107"/>
      <c r="D158" s="107"/>
      <c r="E158" s="107"/>
      <c r="F158" s="107"/>
      <c r="G158" s="107"/>
      <c r="H158" s="107"/>
      <c r="I158" s="107"/>
      <c r="J158" s="107"/>
      <c r="K158" s="107"/>
      <c r="L158" s="107"/>
      <c r="M158" s="107"/>
      <c r="N158" s="107"/>
      <c r="O158" s="107"/>
      <c r="P158" s="107"/>
      <c r="Q158" s="107"/>
      <c r="R158" s="107"/>
      <c r="S158" s="107"/>
      <c r="T158" s="107"/>
      <c r="U158" s="107"/>
      <c r="V158" s="107"/>
      <c r="W158" s="107"/>
      <c r="X158" s="107"/>
      <c r="Y158" s="107"/>
    </row>
    <row r="159" spans="1:25" s="47" customFormat="1" x14ac:dyDescent="0.25">
      <c r="A159" s="107"/>
      <c r="B159" s="107"/>
      <c r="C159" s="107"/>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7"/>
    </row>
    <row r="160" spans="1:25" s="47" customFormat="1" x14ac:dyDescent="0.25">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row>
    <row r="161" spans="1:25" s="47" customFormat="1" x14ac:dyDescent="0.25">
      <c r="A161" s="107"/>
      <c r="B161" s="107"/>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row>
    <row r="162" spans="1:25" s="47" customFormat="1" x14ac:dyDescent="0.25">
      <c r="A162" s="107"/>
      <c r="B162" s="107"/>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row>
    <row r="163" spans="1:25" s="47" customFormat="1" x14ac:dyDescent="0.25">
      <c r="A163" s="107"/>
      <c r="B163" s="107"/>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row>
    <row r="164" spans="1:25" x14ac:dyDescent="0.25">
      <c r="A164" s="107"/>
      <c r="B164" s="107"/>
      <c r="C164" s="107"/>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row>
    <row r="165" spans="1:25" x14ac:dyDescent="0.25">
      <c r="A165" s="107"/>
      <c r="B165" s="107"/>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row>
    <row r="166" spans="1:25" x14ac:dyDescent="0.25">
      <c r="A166" s="107"/>
      <c r="B166" s="107"/>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row>
    <row r="167" spans="1:25" x14ac:dyDescent="0.25">
      <c r="A167" s="107"/>
      <c r="B167" s="107"/>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row>
    <row r="170" spans="1:25" x14ac:dyDescent="0.25">
      <c r="A170" s="71" t="s">
        <v>67</v>
      </c>
      <c r="B170" s="71"/>
      <c r="C170" s="71"/>
      <c r="D170" s="71"/>
      <c r="E170" s="71"/>
      <c r="F170" s="71"/>
      <c r="G170" s="71"/>
      <c r="H170" s="71"/>
      <c r="I170" s="71"/>
      <c r="J170" s="71"/>
      <c r="K170" s="71"/>
      <c r="L170" s="71"/>
      <c r="M170" s="71"/>
      <c r="N170" s="71"/>
      <c r="O170" s="71"/>
      <c r="P170" s="71"/>
      <c r="Q170" s="71"/>
      <c r="R170" s="71"/>
      <c r="S170" s="71"/>
      <c r="T170" s="71"/>
      <c r="U170" s="71"/>
    </row>
    <row r="171" spans="1:25" ht="15.75" thickBot="1" x14ac:dyDescent="0.3">
      <c r="A171" s="20"/>
      <c r="B171" s="20"/>
      <c r="C171" s="20"/>
      <c r="D171" s="20"/>
      <c r="E171" s="20"/>
      <c r="F171" s="20"/>
      <c r="G171" s="20"/>
      <c r="H171" s="20"/>
      <c r="I171" s="20"/>
      <c r="J171" s="20"/>
      <c r="K171" s="20"/>
      <c r="L171" s="20"/>
      <c r="M171" s="20"/>
      <c r="N171" s="20"/>
      <c r="O171" s="20"/>
      <c r="P171" s="20"/>
      <c r="Q171" s="20"/>
      <c r="R171" s="20"/>
      <c r="S171" s="20"/>
      <c r="T171" s="20"/>
      <c r="U171" s="20"/>
    </row>
    <row r="172" spans="1:25" x14ac:dyDescent="0.25">
      <c r="A172" s="222" t="str">
        <f>CONCATENATE(Arkusz18!C2," - ",Arkusz18!B2," r.")</f>
        <v>01.01.2018 - 30.06.2018 r.</v>
      </c>
      <c r="B172" s="223"/>
      <c r="C172" s="223"/>
      <c r="D172" s="223"/>
      <c r="E172" s="223"/>
      <c r="F172" s="223"/>
      <c r="G172" s="223"/>
      <c r="H172" s="223"/>
      <c r="I172" s="224"/>
      <c r="M172" s="222" t="str">
        <f>CONCATENATE(Arkusz18!C2," - ",Arkusz18!B2," r.")</f>
        <v>01.01.2018 - 30.06.2018 r.</v>
      </c>
      <c r="N172" s="223"/>
      <c r="O172" s="223"/>
      <c r="P172" s="223"/>
      <c r="Q172" s="223"/>
      <c r="R172" s="223"/>
      <c r="S172" s="223"/>
      <c r="T172" s="223"/>
      <c r="U172" s="224"/>
    </row>
    <row r="173" spans="1:25" ht="15" customHeight="1" x14ac:dyDescent="0.25">
      <c r="A173" s="237" t="s">
        <v>54</v>
      </c>
      <c r="B173" s="238"/>
      <c r="C173" s="239"/>
      <c r="D173" s="216" t="s">
        <v>55</v>
      </c>
      <c r="E173" s="217"/>
      <c r="F173" s="216" t="s">
        <v>56</v>
      </c>
      <c r="G173" s="217"/>
      <c r="H173" s="216" t="s">
        <v>52</v>
      </c>
      <c r="I173" s="225"/>
      <c r="M173" s="237" t="s">
        <v>54</v>
      </c>
      <c r="N173" s="238"/>
      <c r="O173" s="239"/>
      <c r="P173" s="216" t="s">
        <v>57</v>
      </c>
      <c r="Q173" s="217"/>
      <c r="R173" s="216" t="s">
        <v>56</v>
      </c>
      <c r="S173" s="217"/>
      <c r="T173" s="216" t="s">
        <v>52</v>
      </c>
      <c r="U173" s="225"/>
    </row>
    <row r="174" spans="1:25" ht="46.5" customHeight="1" x14ac:dyDescent="0.25">
      <c r="A174" s="240"/>
      <c r="B174" s="241"/>
      <c r="C174" s="242"/>
      <c r="D174" s="218"/>
      <c r="E174" s="219"/>
      <c r="F174" s="218"/>
      <c r="G174" s="219"/>
      <c r="H174" s="218"/>
      <c r="I174" s="226"/>
      <c r="M174" s="240"/>
      <c r="N174" s="241"/>
      <c r="O174" s="242"/>
      <c r="P174" s="218"/>
      <c r="Q174" s="219"/>
      <c r="R174" s="218"/>
      <c r="S174" s="219"/>
      <c r="T174" s="218"/>
      <c r="U174" s="226"/>
    </row>
    <row r="175" spans="1:25" ht="15" customHeight="1" x14ac:dyDescent="0.25">
      <c r="A175" s="262" t="str">
        <f>Arkusz4!B2</f>
        <v>NIEMCY</v>
      </c>
      <c r="B175" s="263"/>
      <c r="C175" s="263"/>
      <c r="D175" s="228">
        <f>Arkusz4!C2</f>
        <v>1136</v>
      </c>
      <c r="E175" s="228"/>
      <c r="F175" s="228">
        <f>Arkusz4!D2</f>
        <v>1055</v>
      </c>
      <c r="G175" s="228"/>
      <c r="H175" s="228">
        <f>Arkusz4!E2</f>
        <v>349</v>
      </c>
      <c r="I175" s="228"/>
      <c r="M175" s="262" t="str">
        <f>Arkusz5!B2</f>
        <v>NIEMCY</v>
      </c>
      <c r="N175" s="263"/>
      <c r="O175" s="263"/>
      <c r="P175" s="228">
        <f>Arkusz5!C2</f>
        <v>28</v>
      </c>
      <c r="Q175" s="228"/>
      <c r="R175" s="228">
        <f>Arkusz5!D2</f>
        <v>19</v>
      </c>
      <c r="S175" s="228"/>
      <c r="T175" s="228">
        <f>Arkusz5!E2</f>
        <v>12</v>
      </c>
      <c r="U175" s="268"/>
    </row>
    <row r="176" spans="1:25" ht="15" customHeight="1" x14ac:dyDescent="0.25">
      <c r="A176" s="232" t="str">
        <f>Arkusz4!B3</f>
        <v>FRANCJA</v>
      </c>
      <c r="B176" s="233"/>
      <c r="C176" s="233"/>
      <c r="D176" s="229">
        <f>Arkusz4!C3</f>
        <v>714</v>
      </c>
      <c r="E176" s="229"/>
      <c r="F176" s="229">
        <f>Arkusz4!D3</f>
        <v>514</v>
      </c>
      <c r="G176" s="229"/>
      <c r="H176" s="229">
        <f>Arkusz4!E3</f>
        <v>15</v>
      </c>
      <c r="I176" s="229"/>
      <c r="M176" s="232" t="str">
        <f>Arkusz5!B3</f>
        <v>FRANCJA</v>
      </c>
      <c r="N176" s="233"/>
      <c r="O176" s="233"/>
      <c r="P176" s="229">
        <f>Arkusz5!C3</f>
        <v>13</v>
      </c>
      <c r="Q176" s="229"/>
      <c r="R176" s="229">
        <f>Arkusz5!D3</f>
        <v>1</v>
      </c>
      <c r="S176" s="229"/>
      <c r="T176" s="229">
        <f>Arkusz5!E3</f>
        <v>1</v>
      </c>
      <c r="U176" s="266"/>
    </row>
    <row r="177" spans="1:25" ht="15" customHeight="1" x14ac:dyDescent="0.25">
      <c r="A177" s="262" t="str">
        <f>Arkusz4!B4</f>
        <v>SZWECJA</v>
      </c>
      <c r="B177" s="263"/>
      <c r="C177" s="263"/>
      <c r="D177" s="228">
        <f>Arkusz4!C4</f>
        <v>77</v>
      </c>
      <c r="E177" s="228"/>
      <c r="F177" s="228">
        <f>Arkusz4!D4</f>
        <v>57</v>
      </c>
      <c r="G177" s="228"/>
      <c r="H177" s="228">
        <f>Arkusz4!E4</f>
        <v>15</v>
      </c>
      <c r="I177" s="228"/>
      <c r="M177" s="262" t="str">
        <f>Arkusz5!B4</f>
        <v>GRECJA</v>
      </c>
      <c r="N177" s="263"/>
      <c r="O177" s="263"/>
      <c r="P177" s="228">
        <f>Arkusz5!C4</f>
        <v>7</v>
      </c>
      <c r="Q177" s="228"/>
      <c r="R177" s="228">
        <f>Arkusz5!D4</f>
        <v>1</v>
      </c>
      <c r="S177" s="228"/>
      <c r="T177" s="228">
        <f>Arkusz5!E4</f>
        <v>0</v>
      </c>
      <c r="U177" s="268"/>
    </row>
    <row r="178" spans="1:25" ht="15" customHeight="1" x14ac:dyDescent="0.25">
      <c r="A178" s="232" t="str">
        <f>Arkusz4!B5</f>
        <v>NIDERLANDY</v>
      </c>
      <c r="B178" s="233"/>
      <c r="C178" s="233"/>
      <c r="D178" s="229">
        <f>Arkusz4!C5</f>
        <v>76</v>
      </c>
      <c r="E178" s="229"/>
      <c r="F178" s="229">
        <f>Arkusz4!D5</f>
        <v>77</v>
      </c>
      <c r="G178" s="229"/>
      <c r="H178" s="229">
        <v>38</v>
      </c>
      <c r="I178" s="229"/>
      <c r="M178" s="232" t="str">
        <f>Arkusz5!B5</f>
        <v>WŁOCHY</v>
      </c>
      <c r="N178" s="233"/>
      <c r="O178" s="233"/>
      <c r="P178" s="229">
        <f>Arkusz5!C5</f>
        <v>7</v>
      </c>
      <c r="Q178" s="229"/>
      <c r="R178" s="229">
        <f>Arkusz5!D5</f>
        <v>0</v>
      </c>
      <c r="S178" s="229"/>
      <c r="T178" s="229">
        <f>Arkusz5!E5</f>
        <v>0</v>
      </c>
      <c r="U178" s="266"/>
    </row>
    <row r="179" spans="1:25" ht="15" customHeight="1" x14ac:dyDescent="0.25">
      <c r="A179" s="262" t="str">
        <f>Arkusz4!B6</f>
        <v>BELGIA</v>
      </c>
      <c r="B179" s="263"/>
      <c r="C179" s="263"/>
      <c r="D179" s="228">
        <f>Arkusz4!C6</f>
        <v>56</v>
      </c>
      <c r="E179" s="228"/>
      <c r="F179" s="228">
        <f>Arkusz4!D6</f>
        <v>39</v>
      </c>
      <c r="G179" s="228"/>
      <c r="H179" s="228">
        <f>Arkusz4!E6</f>
        <v>8</v>
      </c>
      <c r="I179" s="228"/>
      <c r="M179" s="262" t="str">
        <f>Arkusz5!B6</f>
        <v>BUŁGARIA</v>
      </c>
      <c r="N179" s="263"/>
      <c r="O179" s="263"/>
      <c r="P179" s="228">
        <f>Arkusz5!C6</f>
        <v>5</v>
      </c>
      <c r="Q179" s="228"/>
      <c r="R179" s="228">
        <f>Arkusz5!D6</f>
        <v>1</v>
      </c>
      <c r="S179" s="228"/>
      <c r="T179" s="228">
        <f>Arkusz5!E6</f>
        <v>1</v>
      </c>
      <c r="U179" s="268"/>
    </row>
    <row r="180" spans="1:25" ht="15" customHeight="1" thickBot="1" x14ac:dyDescent="0.3">
      <c r="A180" s="264" t="str">
        <f>Arkusz4!B7</f>
        <v>Pozostałe</v>
      </c>
      <c r="B180" s="265"/>
      <c r="C180" s="265"/>
      <c r="D180" s="230">
        <v>197</v>
      </c>
      <c r="E180" s="230"/>
      <c r="F180" s="230">
        <f>Arkusz4!D7</f>
        <v>131</v>
      </c>
      <c r="G180" s="230"/>
      <c r="H180" s="230">
        <f>Arkusz4!E7</f>
        <v>54</v>
      </c>
      <c r="I180" s="230"/>
      <c r="M180" s="264" t="str">
        <f>Arkusz5!B7</f>
        <v>Pozostałe</v>
      </c>
      <c r="N180" s="265"/>
      <c r="O180" s="265"/>
      <c r="P180" s="230">
        <f>Arkusz5!C7</f>
        <v>28</v>
      </c>
      <c r="Q180" s="230"/>
      <c r="R180" s="230">
        <f>Arkusz5!D7</f>
        <v>11</v>
      </c>
      <c r="S180" s="230"/>
      <c r="T180" s="230">
        <f>Arkusz5!E7</f>
        <v>7</v>
      </c>
      <c r="U180" s="290"/>
    </row>
    <row r="181" spans="1:25" ht="15.75" thickBot="1" x14ac:dyDescent="0.3">
      <c r="A181" s="255" t="s">
        <v>69</v>
      </c>
      <c r="B181" s="256"/>
      <c r="C181" s="256"/>
      <c r="D181" s="253">
        <f>SUM(D175:E180)</f>
        <v>2256</v>
      </c>
      <c r="E181" s="253"/>
      <c r="F181" s="253">
        <f>SUM(F175:G180)</f>
        <v>1873</v>
      </c>
      <c r="G181" s="253"/>
      <c r="H181" s="253">
        <f>SUM(H175:I180)</f>
        <v>479</v>
      </c>
      <c r="I181" s="254"/>
      <c r="M181" s="255" t="s">
        <v>69</v>
      </c>
      <c r="N181" s="256"/>
      <c r="O181" s="256"/>
      <c r="P181" s="253">
        <f>SUM(P175:Q180)</f>
        <v>88</v>
      </c>
      <c r="Q181" s="253"/>
      <c r="R181" s="253">
        <f t="shared" ref="R181" si="0">SUM(R175:S180)</f>
        <v>33</v>
      </c>
      <c r="S181" s="253"/>
      <c r="T181" s="253">
        <f>SUM(T175:U180)</f>
        <v>21</v>
      </c>
      <c r="U181" s="254"/>
    </row>
    <row r="183" spans="1:25" x14ac:dyDescent="0.25">
      <c r="A183" s="107" t="s">
        <v>169</v>
      </c>
      <c r="B183" s="108"/>
      <c r="C183" s="108"/>
      <c r="D183" s="108"/>
      <c r="E183" s="108"/>
      <c r="F183" s="108"/>
      <c r="G183" s="108"/>
      <c r="H183" s="108"/>
      <c r="I183" s="108"/>
      <c r="J183" s="108"/>
      <c r="K183" s="108"/>
      <c r="L183" s="108"/>
      <c r="M183" s="108"/>
      <c r="N183" s="108"/>
      <c r="O183" s="108"/>
      <c r="P183" s="108"/>
      <c r="Q183" s="108"/>
      <c r="R183" s="108"/>
      <c r="S183" s="108"/>
      <c r="T183" s="108"/>
      <c r="U183" s="108"/>
      <c r="V183" s="108"/>
      <c r="W183" s="108"/>
      <c r="X183" s="108"/>
      <c r="Y183" s="108"/>
    </row>
    <row r="184" spans="1:25" s="47" customFormat="1" x14ac:dyDescent="0.25">
      <c r="A184" s="107"/>
      <c r="B184" s="108"/>
      <c r="C184" s="108"/>
      <c r="D184" s="108"/>
      <c r="E184" s="108"/>
      <c r="F184" s="108"/>
      <c r="G184" s="108"/>
      <c r="H184" s="108"/>
      <c r="I184" s="108"/>
      <c r="J184" s="108"/>
      <c r="K184" s="108"/>
      <c r="L184" s="108"/>
      <c r="M184" s="108"/>
      <c r="N184" s="108"/>
      <c r="O184" s="108"/>
      <c r="P184" s="108"/>
      <c r="Q184" s="108"/>
      <c r="R184" s="108"/>
      <c r="S184" s="108"/>
      <c r="T184" s="108"/>
      <c r="U184" s="108"/>
      <c r="V184" s="108"/>
      <c r="W184" s="108"/>
      <c r="X184" s="108"/>
      <c r="Y184" s="108"/>
    </row>
    <row r="185" spans="1:25" s="47" customFormat="1" x14ac:dyDescent="0.25">
      <c r="A185" s="107"/>
      <c r="B185" s="108"/>
      <c r="C185" s="108"/>
      <c r="D185" s="108"/>
      <c r="E185" s="108"/>
      <c r="F185" s="108"/>
      <c r="G185" s="108"/>
      <c r="H185" s="108"/>
      <c r="I185" s="108"/>
      <c r="J185" s="108"/>
      <c r="K185" s="108"/>
      <c r="L185" s="108"/>
      <c r="M185" s="108"/>
      <c r="N185" s="108"/>
      <c r="O185" s="108"/>
      <c r="P185" s="108"/>
      <c r="Q185" s="108"/>
      <c r="R185" s="108"/>
      <c r="S185" s="108"/>
      <c r="T185" s="108"/>
      <c r="U185" s="108"/>
      <c r="V185" s="108"/>
      <c r="W185" s="108"/>
      <c r="X185" s="108"/>
      <c r="Y185" s="108"/>
    </row>
    <row r="186" spans="1:25" s="47" customFormat="1" x14ac:dyDescent="0.25">
      <c r="A186" s="107"/>
      <c r="B186" s="108"/>
      <c r="C186" s="108"/>
      <c r="D186" s="108"/>
      <c r="E186" s="108"/>
      <c r="F186" s="108"/>
      <c r="G186" s="108"/>
      <c r="H186" s="108"/>
      <c r="I186" s="108"/>
      <c r="J186" s="108"/>
      <c r="K186" s="108"/>
      <c r="L186" s="108"/>
      <c r="M186" s="108"/>
      <c r="N186" s="108"/>
      <c r="O186" s="108"/>
      <c r="P186" s="108"/>
      <c r="Q186" s="108"/>
      <c r="R186" s="108"/>
      <c r="S186" s="108"/>
      <c r="T186" s="108"/>
      <c r="U186" s="108"/>
      <c r="V186" s="108"/>
      <c r="W186" s="108"/>
      <c r="X186" s="108"/>
      <c r="Y186" s="108"/>
    </row>
    <row r="187" spans="1:25" s="47" customFormat="1" x14ac:dyDescent="0.25">
      <c r="A187" s="107"/>
      <c r="B187" s="108"/>
      <c r="C187" s="108"/>
      <c r="D187" s="108"/>
      <c r="E187" s="108"/>
      <c r="F187" s="108"/>
      <c r="G187" s="108"/>
      <c r="H187" s="108"/>
      <c r="I187" s="108"/>
      <c r="J187" s="108"/>
      <c r="K187" s="108"/>
      <c r="L187" s="108"/>
      <c r="M187" s="108"/>
      <c r="N187" s="108"/>
      <c r="O187" s="108"/>
      <c r="P187" s="108"/>
      <c r="Q187" s="108"/>
      <c r="R187" s="108"/>
      <c r="S187" s="108"/>
      <c r="T187" s="108"/>
      <c r="U187" s="108"/>
      <c r="V187" s="108"/>
      <c r="W187" s="108"/>
      <c r="X187" s="108"/>
      <c r="Y187" s="108"/>
    </row>
    <row r="188" spans="1:25" s="47" customFormat="1" x14ac:dyDescent="0.25">
      <c r="A188" s="107"/>
      <c r="B188" s="108"/>
      <c r="C188" s="108"/>
      <c r="D188" s="108"/>
      <c r="E188" s="108"/>
      <c r="F188" s="108"/>
      <c r="G188" s="108"/>
      <c r="H188" s="108"/>
      <c r="I188" s="108"/>
      <c r="J188" s="108"/>
      <c r="K188" s="108"/>
      <c r="L188" s="108"/>
      <c r="M188" s="108"/>
      <c r="N188" s="108"/>
      <c r="O188" s="108"/>
      <c r="P188" s="108"/>
      <c r="Q188" s="108"/>
      <c r="R188" s="108"/>
      <c r="S188" s="108"/>
      <c r="T188" s="108"/>
      <c r="U188" s="108"/>
      <c r="V188" s="108"/>
      <c r="W188" s="108"/>
      <c r="X188" s="108"/>
      <c r="Y188" s="108"/>
    </row>
    <row r="189" spans="1:25" s="47" customFormat="1" x14ac:dyDescent="0.25">
      <c r="A189" s="107"/>
      <c r="B189" s="108"/>
      <c r="C189" s="108"/>
      <c r="D189" s="108"/>
      <c r="E189" s="108"/>
      <c r="F189" s="108"/>
      <c r="G189" s="108"/>
      <c r="H189" s="108"/>
      <c r="I189" s="108"/>
      <c r="J189" s="108"/>
      <c r="K189" s="108"/>
      <c r="L189" s="108"/>
      <c r="M189" s="108"/>
      <c r="N189" s="108"/>
      <c r="O189" s="108"/>
      <c r="P189" s="108"/>
      <c r="Q189" s="108"/>
      <c r="R189" s="108"/>
      <c r="S189" s="108"/>
      <c r="T189" s="108"/>
      <c r="U189" s="108"/>
      <c r="V189" s="108"/>
      <c r="W189" s="108"/>
      <c r="X189" s="108"/>
      <c r="Y189" s="108"/>
    </row>
    <row r="190" spans="1:25" x14ac:dyDescent="0.25">
      <c r="A190" s="108"/>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row>
    <row r="191" spans="1:25" x14ac:dyDescent="0.25">
      <c r="A191" s="108"/>
      <c r="B191" s="108"/>
      <c r="C191" s="108"/>
      <c r="D191" s="108"/>
      <c r="E191" s="108"/>
      <c r="F191" s="108"/>
      <c r="G191" s="108"/>
      <c r="H191" s="108"/>
      <c r="I191" s="108"/>
      <c r="J191" s="108"/>
      <c r="K191" s="108"/>
      <c r="L191" s="108"/>
      <c r="M191" s="108"/>
      <c r="N191" s="108"/>
      <c r="O191" s="108"/>
      <c r="P191" s="108"/>
      <c r="Q191" s="108"/>
      <c r="R191" s="108"/>
      <c r="S191" s="108"/>
      <c r="T191" s="108"/>
      <c r="U191" s="108"/>
      <c r="V191" s="108"/>
      <c r="W191" s="108"/>
      <c r="X191" s="108"/>
      <c r="Y191" s="108"/>
    </row>
    <row r="192" spans="1:25" x14ac:dyDescent="0.25">
      <c r="A192" s="108"/>
      <c r="B192" s="108"/>
      <c r="C192" s="108"/>
      <c r="D192" s="108"/>
      <c r="E192" s="108"/>
      <c r="F192" s="108"/>
      <c r="G192" s="108"/>
      <c r="H192" s="108"/>
      <c r="I192" s="108"/>
      <c r="J192" s="108"/>
      <c r="K192" s="108"/>
      <c r="L192" s="108"/>
      <c r="M192" s="108"/>
      <c r="N192" s="108"/>
      <c r="O192" s="108"/>
      <c r="P192" s="108"/>
      <c r="Q192" s="108"/>
      <c r="R192" s="108"/>
      <c r="S192" s="108"/>
      <c r="T192" s="108"/>
      <c r="U192" s="108"/>
      <c r="V192" s="108"/>
      <c r="W192" s="108"/>
      <c r="X192" s="108"/>
      <c r="Y192" s="108"/>
    </row>
    <row r="193" spans="1:26" x14ac:dyDescent="0.25">
      <c r="A193" s="108"/>
      <c r="B193" s="108"/>
      <c r="C193" s="108"/>
      <c r="D193" s="108"/>
      <c r="E193" s="108"/>
      <c r="F193" s="108"/>
      <c r="G193" s="108"/>
      <c r="H193" s="108"/>
      <c r="I193" s="108"/>
      <c r="J193" s="108"/>
      <c r="K193" s="108"/>
      <c r="L193" s="108"/>
      <c r="M193" s="108"/>
      <c r="N193" s="108"/>
      <c r="O193" s="108"/>
      <c r="P193" s="108"/>
      <c r="Q193" s="108"/>
      <c r="R193" s="108"/>
      <c r="S193" s="108"/>
      <c r="T193" s="108"/>
      <c r="U193" s="108"/>
      <c r="V193" s="108"/>
      <c r="W193" s="108"/>
      <c r="X193" s="108"/>
      <c r="Y193" s="108"/>
    </row>
    <row r="194" spans="1:26" x14ac:dyDescent="0.25">
      <c r="A194" s="108"/>
      <c r="B194" s="108"/>
      <c r="C194" s="108"/>
      <c r="D194" s="108"/>
      <c r="E194" s="108"/>
      <c r="F194" s="108"/>
      <c r="G194" s="108"/>
      <c r="H194" s="108"/>
      <c r="I194" s="108"/>
      <c r="J194" s="108"/>
      <c r="K194" s="108"/>
      <c r="L194" s="108"/>
      <c r="M194" s="108"/>
      <c r="N194" s="108"/>
      <c r="O194" s="108"/>
      <c r="P194" s="108"/>
      <c r="Q194" s="108"/>
      <c r="R194" s="108"/>
      <c r="S194" s="108"/>
      <c r="T194" s="108"/>
      <c r="U194" s="108"/>
      <c r="V194" s="108"/>
      <c r="W194" s="108"/>
      <c r="X194" s="108"/>
      <c r="Y194" s="108"/>
    </row>
    <row r="195" spans="1:26" x14ac:dyDescent="0.25">
      <c r="A195" s="108"/>
      <c r="B195" s="108"/>
      <c r="C195" s="108"/>
      <c r="D195" s="108"/>
      <c r="E195" s="108"/>
      <c r="F195" s="108"/>
      <c r="G195" s="108"/>
      <c r="H195" s="108"/>
      <c r="I195" s="108"/>
      <c r="J195" s="108"/>
      <c r="K195" s="108"/>
      <c r="L195" s="108"/>
      <c r="M195" s="108"/>
      <c r="N195" s="108"/>
      <c r="O195" s="108"/>
      <c r="P195" s="108"/>
      <c r="Q195" s="108"/>
      <c r="R195" s="108"/>
      <c r="S195" s="108"/>
      <c r="T195" s="108"/>
      <c r="U195" s="108"/>
      <c r="V195" s="108"/>
      <c r="W195" s="108"/>
      <c r="X195" s="108"/>
      <c r="Y195" s="108"/>
    </row>
    <row r="197" spans="1:26" ht="15" customHeight="1" x14ac:dyDescent="0.25">
      <c r="A197" s="247" t="s">
        <v>68</v>
      </c>
      <c r="B197" s="247"/>
      <c r="C197" s="247"/>
      <c r="D197" s="247"/>
      <c r="E197" s="247"/>
      <c r="F197" s="247"/>
      <c r="G197" s="247"/>
      <c r="H197" s="247"/>
      <c r="I197" s="247"/>
      <c r="J197" s="247"/>
      <c r="K197" s="247"/>
      <c r="L197" s="247"/>
      <c r="M197" s="247"/>
      <c r="N197" s="247"/>
      <c r="O197" s="247"/>
      <c r="P197" s="247"/>
      <c r="Q197" s="247"/>
      <c r="R197" s="247"/>
      <c r="S197" s="247"/>
      <c r="T197" s="247"/>
      <c r="U197" s="247"/>
      <c r="V197" s="247"/>
      <c r="W197" s="247"/>
      <c r="X197" s="247"/>
      <c r="Y197" s="247"/>
      <c r="Z197" s="247"/>
    </row>
    <row r="198" spans="1:26" x14ac:dyDescent="0.25">
      <c r="A198" s="21"/>
      <c r="B198" s="21"/>
      <c r="C198" s="21"/>
      <c r="D198" s="21"/>
      <c r="E198" s="21"/>
      <c r="F198" s="21"/>
      <c r="G198" s="21"/>
      <c r="H198" s="21"/>
      <c r="I198" s="21"/>
      <c r="J198" s="21"/>
      <c r="K198" s="21"/>
      <c r="L198" s="21"/>
      <c r="M198" s="21"/>
      <c r="N198" s="21"/>
      <c r="O198" s="21"/>
      <c r="P198" s="21"/>
      <c r="Q198" s="21"/>
      <c r="R198" s="21"/>
      <c r="S198" s="21"/>
      <c r="T198" s="21"/>
      <c r="U198" s="21"/>
    </row>
    <row r="199" spans="1:26" s="48" customFormat="1" x14ac:dyDescent="0.25">
      <c r="A199" s="21"/>
      <c r="B199" s="21"/>
      <c r="C199" s="21"/>
      <c r="D199" s="21"/>
      <c r="E199" s="21"/>
      <c r="F199" s="21"/>
      <c r="G199" s="21"/>
      <c r="H199" s="21"/>
      <c r="I199" s="21"/>
      <c r="J199" s="21"/>
      <c r="K199" s="21"/>
      <c r="L199" s="21"/>
      <c r="M199" s="21"/>
      <c r="N199" s="21"/>
      <c r="O199" s="21"/>
      <c r="P199" s="21"/>
      <c r="Q199" s="21"/>
      <c r="R199" s="21"/>
      <c r="S199" s="21"/>
      <c r="T199" s="21"/>
      <c r="U199" s="21"/>
      <c r="Y199" s="6"/>
    </row>
    <row r="200" spans="1:26" s="54" customFormat="1" x14ac:dyDescent="0.25">
      <c r="A200" s="21"/>
      <c r="B200" s="21"/>
      <c r="C200" s="21"/>
      <c r="D200" s="21"/>
      <c r="E200" s="21"/>
      <c r="F200" s="21"/>
      <c r="G200" s="21"/>
      <c r="H200" s="21"/>
      <c r="I200" s="21"/>
      <c r="J200" s="21"/>
      <c r="K200" s="21"/>
      <c r="L200" s="21"/>
      <c r="M200" s="21"/>
      <c r="N200" s="21"/>
      <c r="O200" s="21"/>
      <c r="P200" s="21"/>
      <c r="Q200" s="21"/>
      <c r="R200" s="21"/>
      <c r="S200" s="21"/>
      <c r="T200" s="21"/>
      <c r="U200" s="21"/>
      <c r="Y200" s="6"/>
    </row>
    <row r="201" spans="1:26" x14ac:dyDescent="0.25">
      <c r="A201" s="71" t="s">
        <v>141</v>
      </c>
      <c r="B201" s="71"/>
      <c r="C201" s="71"/>
      <c r="D201" s="71"/>
      <c r="E201" s="71"/>
      <c r="F201" s="71"/>
      <c r="G201" s="71"/>
      <c r="H201" s="71"/>
      <c r="I201" s="71"/>
      <c r="J201" s="71"/>
      <c r="K201" s="71"/>
      <c r="L201" s="71"/>
      <c r="M201" s="71"/>
      <c r="N201" s="71"/>
      <c r="O201" s="71"/>
      <c r="P201" s="71"/>
      <c r="Q201" s="71"/>
      <c r="R201" s="71"/>
      <c r="S201" s="71"/>
      <c r="T201" s="71"/>
      <c r="U201" s="71"/>
    </row>
    <row r="202" spans="1:26" ht="15.75" thickBot="1" x14ac:dyDescent="0.3">
      <c r="A202" s="20"/>
      <c r="B202" s="20"/>
      <c r="C202" s="20"/>
      <c r="D202" s="20"/>
      <c r="E202" s="20"/>
      <c r="F202" s="20"/>
      <c r="G202" s="20"/>
      <c r="H202" s="20"/>
      <c r="I202" s="20"/>
      <c r="J202" s="20"/>
      <c r="K202" s="20"/>
      <c r="L202" s="20"/>
      <c r="M202" s="20"/>
      <c r="N202" s="20"/>
      <c r="O202" s="20"/>
      <c r="P202" s="20"/>
      <c r="Q202" s="20"/>
      <c r="R202" s="20"/>
      <c r="S202" s="20"/>
      <c r="T202" s="20"/>
      <c r="U202" s="20"/>
    </row>
    <row r="203" spans="1:26" x14ac:dyDescent="0.25">
      <c r="C203" s="273" t="s">
        <v>0</v>
      </c>
      <c r="D203" s="98"/>
      <c r="E203" s="98"/>
      <c r="F203" s="98"/>
      <c r="G203" s="203" t="str">
        <f>CONCATENATE(Arkusz18!A2," - ",Arkusz18!B2," r.")</f>
        <v>01.06.2018 - 30.06.2018 r.</v>
      </c>
      <c r="H203" s="203"/>
      <c r="I203" s="203"/>
      <c r="J203" s="203"/>
      <c r="K203" s="203"/>
      <c r="L203" s="203"/>
      <c r="M203" s="203"/>
      <c r="N203" s="203"/>
      <c r="O203" s="203"/>
      <c r="P203" s="203"/>
      <c r="Q203" s="203"/>
      <c r="R203" s="203"/>
      <c r="S203" s="203"/>
      <c r="T203" s="203"/>
      <c r="U203" s="204"/>
    </row>
    <row r="204" spans="1:26" ht="72" customHeight="1" x14ac:dyDescent="0.25">
      <c r="C204" s="274"/>
      <c r="D204" s="275"/>
      <c r="E204" s="275"/>
      <c r="F204" s="275"/>
      <c r="G204" s="257" t="s">
        <v>58</v>
      </c>
      <c r="H204" s="258"/>
      <c r="I204" s="259"/>
      <c r="J204" s="257" t="s">
        <v>59</v>
      </c>
      <c r="K204" s="258"/>
      <c r="L204" s="259"/>
      <c r="M204" s="257" t="s">
        <v>60</v>
      </c>
      <c r="N204" s="258"/>
      <c r="O204" s="259"/>
      <c r="P204" s="257" t="s">
        <v>71</v>
      </c>
      <c r="Q204" s="258"/>
      <c r="R204" s="259"/>
      <c r="S204" s="257" t="s">
        <v>61</v>
      </c>
      <c r="T204" s="258"/>
      <c r="U204" s="267"/>
    </row>
    <row r="205" spans="1:26" x14ac:dyDescent="0.25">
      <c r="C205" s="188" t="str">
        <f>Arkusz6!B2</f>
        <v>ROSJA</v>
      </c>
      <c r="D205" s="189"/>
      <c r="E205" s="189"/>
      <c r="F205" s="189"/>
      <c r="G205" s="184">
        <f>Arkusz6!C2</f>
        <v>4</v>
      </c>
      <c r="H205" s="184"/>
      <c r="I205" s="184"/>
      <c r="J205" s="184">
        <f>Arkusz6!D2</f>
        <v>6</v>
      </c>
      <c r="K205" s="184"/>
      <c r="L205" s="184"/>
      <c r="M205" s="184">
        <f>Arkusz6!E2</f>
        <v>0</v>
      </c>
      <c r="N205" s="184"/>
      <c r="O205" s="184"/>
      <c r="P205" s="184">
        <f>Arkusz6!F2</f>
        <v>120</v>
      </c>
      <c r="Q205" s="184"/>
      <c r="R205" s="184"/>
      <c r="S205" s="184">
        <f>Arkusz6!G2</f>
        <v>196</v>
      </c>
      <c r="T205" s="184"/>
      <c r="U205" s="184"/>
    </row>
    <row r="206" spans="1:26" ht="15" customHeight="1" x14ac:dyDescent="0.25">
      <c r="C206" s="260" t="str">
        <f>Arkusz6!B3</f>
        <v>UKRAINA</v>
      </c>
      <c r="D206" s="261"/>
      <c r="E206" s="261"/>
      <c r="F206" s="261"/>
      <c r="G206" s="190">
        <f>Arkusz6!C3</f>
        <v>9</v>
      </c>
      <c r="H206" s="190"/>
      <c r="I206" s="190"/>
      <c r="J206" s="190">
        <f>Arkusz6!D3</f>
        <v>6</v>
      </c>
      <c r="K206" s="190"/>
      <c r="L206" s="190"/>
      <c r="M206" s="190">
        <f>Arkusz6!E3</f>
        <v>0</v>
      </c>
      <c r="N206" s="190"/>
      <c r="O206" s="190"/>
      <c r="P206" s="190">
        <f>Arkusz6!F3</f>
        <v>38</v>
      </c>
      <c r="Q206" s="190"/>
      <c r="R206" s="190"/>
      <c r="S206" s="190">
        <f>Arkusz6!G3</f>
        <v>13</v>
      </c>
      <c r="T206" s="190"/>
      <c r="U206" s="190"/>
    </row>
    <row r="207" spans="1:26" ht="15" customHeight="1" x14ac:dyDescent="0.25">
      <c r="C207" s="188" t="str">
        <f>Arkusz6!B4</f>
        <v>PAKISTAN</v>
      </c>
      <c r="D207" s="189"/>
      <c r="E207" s="189"/>
      <c r="F207" s="189"/>
      <c r="G207" s="184">
        <f>Arkusz6!C4</f>
        <v>2</v>
      </c>
      <c r="H207" s="184"/>
      <c r="I207" s="184"/>
      <c r="J207" s="184">
        <f>Arkusz6!D4</f>
        <v>0</v>
      </c>
      <c r="K207" s="184"/>
      <c r="L207" s="184"/>
      <c r="M207" s="184">
        <f>Arkusz6!E4</f>
        <v>0</v>
      </c>
      <c r="N207" s="184"/>
      <c r="O207" s="184"/>
      <c r="P207" s="184">
        <f>Arkusz6!F4</f>
        <v>5</v>
      </c>
      <c r="Q207" s="184"/>
      <c r="R207" s="184"/>
      <c r="S207" s="184">
        <f>Arkusz6!G4</f>
        <v>1</v>
      </c>
      <c r="T207" s="184"/>
      <c r="U207" s="184"/>
    </row>
    <row r="208" spans="1:26" ht="15" customHeight="1" x14ac:dyDescent="0.25">
      <c r="C208" s="260" t="str">
        <f>Arkusz6!B5</f>
        <v>ARMENIA</v>
      </c>
      <c r="D208" s="261"/>
      <c r="E208" s="261"/>
      <c r="F208" s="261"/>
      <c r="G208" s="190">
        <f>Arkusz6!C5</f>
        <v>0</v>
      </c>
      <c r="H208" s="190"/>
      <c r="I208" s="190"/>
      <c r="J208" s="190">
        <f>Arkusz6!D5</f>
        <v>0</v>
      </c>
      <c r="K208" s="190"/>
      <c r="L208" s="190"/>
      <c r="M208" s="190">
        <f>Arkusz6!E5</f>
        <v>0</v>
      </c>
      <c r="N208" s="190"/>
      <c r="O208" s="190"/>
      <c r="P208" s="190">
        <f>Arkusz6!F5</f>
        <v>6</v>
      </c>
      <c r="Q208" s="190"/>
      <c r="R208" s="190"/>
      <c r="S208" s="190">
        <f>Arkusz6!G5</f>
        <v>0</v>
      </c>
      <c r="T208" s="190"/>
      <c r="U208" s="190"/>
    </row>
    <row r="209" spans="3:25" ht="15" customHeight="1" x14ac:dyDescent="0.25">
      <c r="C209" s="188" t="str">
        <f>Arkusz6!B6</f>
        <v>GRUZJA</v>
      </c>
      <c r="D209" s="189"/>
      <c r="E209" s="189"/>
      <c r="F209" s="189"/>
      <c r="G209" s="184">
        <f>Arkusz6!C6</f>
        <v>0</v>
      </c>
      <c r="H209" s="184"/>
      <c r="I209" s="184"/>
      <c r="J209" s="184">
        <f>Arkusz6!D6</f>
        <v>0</v>
      </c>
      <c r="K209" s="184"/>
      <c r="L209" s="184"/>
      <c r="M209" s="184">
        <f>Arkusz6!E6</f>
        <v>0</v>
      </c>
      <c r="N209" s="184"/>
      <c r="O209" s="184"/>
      <c r="P209" s="184">
        <f>Arkusz6!F6</f>
        <v>1</v>
      </c>
      <c r="Q209" s="184"/>
      <c r="R209" s="184"/>
      <c r="S209" s="184">
        <f>Arkusz6!G6</f>
        <v>5</v>
      </c>
      <c r="T209" s="184"/>
      <c r="U209" s="184"/>
    </row>
    <row r="210" spans="3:25" ht="15" customHeight="1" thickBot="1" x14ac:dyDescent="0.3">
      <c r="C210" s="269" t="str">
        <f>Arkusz6!B7</f>
        <v>Pozostałe</v>
      </c>
      <c r="D210" s="270"/>
      <c r="E210" s="270"/>
      <c r="F210" s="270"/>
      <c r="G210" s="191">
        <f>Arkusz6!C7</f>
        <v>16</v>
      </c>
      <c r="H210" s="191"/>
      <c r="I210" s="191"/>
      <c r="J210" s="191">
        <f>Arkusz6!D7</f>
        <v>1</v>
      </c>
      <c r="K210" s="191"/>
      <c r="L210" s="191"/>
      <c r="M210" s="191">
        <f>Arkusz6!E7</f>
        <v>0</v>
      </c>
      <c r="N210" s="191"/>
      <c r="O210" s="191"/>
      <c r="P210" s="191">
        <f>Arkusz6!F7</f>
        <v>14</v>
      </c>
      <c r="Q210" s="191"/>
      <c r="R210" s="191"/>
      <c r="S210" s="191">
        <f>Arkusz6!G7</f>
        <v>10</v>
      </c>
      <c r="T210" s="191"/>
      <c r="U210" s="191"/>
    </row>
    <row r="211" spans="3:25" ht="15.75" thickBot="1" x14ac:dyDescent="0.3">
      <c r="C211" s="271" t="s">
        <v>1</v>
      </c>
      <c r="D211" s="272"/>
      <c r="E211" s="272"/>
      <c r="F211" s="272"/>
      <c r="G211" s="143">
        <f>SUM(G205:I210)</f>
        <v>31</v>
      </c>
      <c r="H211" s="143"/>
      <c r="I211" s="143"/>
      <c r="J211" s="143">
        <f t="shared" ref="J211" si="1">SUM(J205:L210)</f>
        <v>13</v>
      </c>
      <c r="K211" s="143"/>
      <c r="L211" s="143"/>
      <c r="M211" s="143">
        <f t="shared" ref="M211" si="2">SUM(M205:O210)</f>
        <v>0</v>
      </c>
      <c r="N211" s="143"/>
      <c r="O211" s="143"/>
      <c r="P211" s="143">
        <f t="shared" ref="P211" si="3">SUM(P205:R210)</f>
        <v>184</v>
      </c>
      <c r="Q211" s="143"/>
      <c r="R211" s="143"/>
      <c r="S211" s="143">
        <v>221</v>
      </c>
      <c r="T211" s="143"/>
      <c r="U211" s="144"/>
    </row>
    <row r="213" spans="3:25" s="58" customFormat="1" ht="15.75" thickBot="1" x14ac:dyDescent="0.3">
      <c r="Y213" s="6"/>
    </row>
    <row r="214" spans="3:25" ht="15" customHeight="1" x14ac:dyDescent="0.25">
      <c r="C214" s="273" t="s">
        <v>0</v>
      </c>
      <c r="D214" s="98"/>
      <c r="E214" s="98"/>
      <c r="F214" s="98"/>
      <c r="G214" s="203" t="str">
        <f>CONCATENATE(Arkusz18!C2," - ",Arkusz18!B2," r.")</f>
        <v>01.01.2018 - 30.06.2018 r.</v>
      </c>
      <c r="H214" s="203"/>
      <c r="I214" s="203"/>
      <c r="J214" s="203"/>
      <c r="K214" s="203"/>
      <c r="L214" s="203"/>
      <c r="M214" s="203"/>
      <c r="N214" s="203"/>
      <c r="O214" s="203"/>
      <c r="P214" s="203"/>
      <c r="Q214" s="203"/>
      <c r="R214" s="203"/>
      <c r="S214" s="203"/>
      <c r="T214" s="203"/>
      <c r="U214" s="204"/>
    </row>
    <row r="215" spans="3:25" ht="70.5" customHeight="1" x14ac:dyDescent="0.25">
      <c r="C215" s="274"/>
      <c r="D215" s="275"/>
      <c r="E215" s="275"/>
      <c r="F215" s="275"/>
      <c r="G215" s="257" t="s">
        <v>58</v>
      </c>
      <c r="H215" s="258"/>
      <c r="I215" s="259"/>
      <c r="J215" s="257" t="s">
        <v>59</v>
      </c>
      <c r="K215" s="258"/>
      <c r="L215" s="259"/>
      <c r="M215" s="257" t="s">
        <v>60</v>
      </c>
      <c r="N215" s="258"/>
      <c r="O215" s="259"/>
      <c r="P215" s="257" t="s">
        <v>71</v>
      </c>
      <c r="Q215" s="258"/>
      <c r="R215" s="259"/>
      <c r="S215" s="257" t="s">
        <v>61</v>
      </c>
      <c r="T215" s="258"/>
      <c r="U215" s="267"/>
    </row>
    <row r="216" spans="3:25" ht="15" customHeight="1" x14ac:dyDescent="0.25">
      <c r="C216" s="188" t="str">
        <f>Arkusz7!B2</f>
        <v>ROSJA</v>
      </c>
      <c r="D216" s="189"/>
      <c r="E216" s="189"/>
      <c r="F216" s="189"/>
      <c r="G216" s="184">
        <f>Arkusz7!C2</f>
        <v>5</v>
      </c>
      <c r="H216" s="184"/>
      <c r="I216" s="184"/>
      <c r="J216" s="184">
        <f>Arkusz7!D2</f>
        <v>33</v>
      </c>
      <c r="K216" s="184"/>
      <c r="L216" s="184"/>
      <c r="M216" s="184">
        <f>Arkusz7!E2</f>
        <v>1</v>
      </c>
      <c r="N216" s="184"/>
      <c r="O216" s="184"/>
      <c r="P216" s="184">
        <f>Arkusz7!F2</f>
        <v>748</v>
      </c>
      <c r="Q216" s="184"/>
      <c r="R216" s="184"/>
      <c r="S216" s="184">
        <v>819</v>
      </c>
      <c r="T216" s="184"/>
      <c r="U216" s="184"/>
    </row>
    <row r="217" spans="3:25" ht="15" customHeight="1" x14ac:dyDescent="0.25">
      <c r="C217" s="260" t="str">
        <f>Arkusz7!B3</f>
        <v>UKRAINA</v>
      </c>
      <c r="D217" s="261"/>
      <c r="E217" s="261"/>
      <c r="F217" s="261"/>
      <c r="G217" s="190">
        <f>Arkusz7!C3</f>
        <v>9</v>
      </c>
      <c r="H217" s="190"/>
      <c r="I217" s="190"/>
      <c r="J217" s="190">
        <f>Arkusz7!D3</f>
        <v>55</v>
      </c>
      <c r="K217" s="190"/>
      <c r="L217" s="190"/>
      <c r="M217" s="190">
        <f>Arkusz7!E3</f>
        <v>2</v>
      </c>
      <c r="N217" s="190"/>
      <c r="O217" s="190"/>
      <c r="P217" s="190">
        <f>Arkusz7!F3</f>
        <v>264</v>
      </c>
      <c r="Q217" s="190"/>
      <c r="R217" s="190"/>
      <c r="S217" s="190">
        <f>Arkusz7!G3</f>
        <v>43</v>
      </c>
      <c r="T217" s="190"/>
      <c r="U217" s="190"/>
    </row>
    <row r="218" spans="3:25" ht="15" customHeight="1" x14ac:dyDescent="0.25">
      <c r="C218" s="188" t="str">
        <f>Arkusz7!B4</f>
        <v>TADŻYKISTAN</v>
      </c>
      <c r="D218" s="189"/>
      <c r="E218" s="189"/>
      <c r="F218" s="189"/>
      <c r="G218" s="184">
        <f>Arkusz7!C4</f>
        <v>8</v>
      </c>
      <c r="H218" s="184"/>
      <c r="I218" s="184"/>
      <c r="J218" s="184">
        <f>Arkusz7!D4</f>
        <v>12</v>
      </c>
      <c r="K218" s="184"/>
      <c r="L218" s="184"/>
      <c r="M218" s="184">
        <f>Arkusz7!E4</f>
        <v>0</v>
      </c>
      <c r="N218" s="184"/>
      <c r="O218" s="184"/>
      <c r="P218" s="184">
        <f>Arkusz7!F4</f>
        <v>31</v>
      </c>
      <c r="Q218" s="184"/>
      <c r="R218" s="184"/>
      <c r="S218" s="184">
        <f>Arkusz7!G4</f>
        <v>25</v>
      </c>
      <c r="T218" s="184"/>
      <c r="U218" s="184"/>
    </row>
    <row r="219" spans="3:25" ht="15" customHeight="1" x14ac:dyDescent="0.25">
      <c r="C219" s="260" t="str">
        <f>Arkusz7!B5</f>
        <v>ARMENIA</v>
      </c>
      <c r="D219" s="261"/>
      <c r="E219" s="261"/>
      <c r="F219" s="261"/>
      <c r="G219" s="190">
        <f>Arkusz7!C5</f>
        <v>0</v>
      </c>
      <c r="H219" s="190"/>
      <c r="I219" s="190"/>
      <c r="J219" s="190">
        <f>Arkusz7!D5</f>
        <v>0</v>
      </c>
      <c r="K219" s="190"/>
      <c r="L219" s="190"/>
      <c r="M219" s="190">
        <f>Arkusz7!E5</f>
        <v>0</v>
      </c>
      <c r="N219" s="190"/>
      <c r="O219" s="190"/>
      <c r="P219" s="190">
        <f>Arkusz7!F5</f>
        <v>31</v>
      </c>
      <c r="Q219" s="190"/>
      <c r="R219" s="190"/>
      <c r="S219" s="190">
        <f>Arkusz7!G5</f>
        <v>18</v>
      </c>
      <c r="T219" s="190"/>
      <c r="U219" s="190"/>
    </row>
    <row r="220" spans="3:25" ht="15" customHeight="1" x14ac:dyDescent="0.25">
      <c r="C220" s="188" t="str">
        <f>Arkusz7!B6</f>
        <v>GRUZJA</v>
      </c>
      <c r="D220" s="189"/>
      <c r="E220" s="189"/>
      <c r="F220" s="189"/>
      <c r="G220" s="184">
        <f>Arkusz7!C6</f>
        <v>0</v>
      </c>
      <c r="H220" s="184"/>
      <c r="I220" s="184"/>
      <c r="J220" s="184">
        <f>Arkusz7!D6</f>
        <v>0</v>
      </c>
      <c r="K220" s="184"/>
      <c r="L220" s="184"/>
      <c r="M220" s="184">
        <f>Arkusz7!E6</f>
        <v>10</v>
      </c>
      <c r="N220" s="184"/>
      <c r="O220" s="184"/>
      <c r="P220" s="184">
        <f>Arkusz7!F6</f>
        <v>24</v>
      </c>
      <c r="Q220" s="184"/>
      <c r="R220" s="184"/>
      <c r="S220" s="184">
        <f>Arkusz7!G6</f>
        <v>9</v>
      </c>
      <c r="T220" s="184"/>
      <c r="U220" s="184"/>
    </row>
    <row r="221" spans="3:25" ht="15" customHeight="1" thickBot="1" x14ac:dyDescent="0.3">
      <c r="C221" s="269" t="str">
        <f>Arkusz7!B7</f>
        <v>Pozostałe</v>
      </c>
      <c r="D221" s="270"/>
      <c r="E221" s="270"/>
      <c r="F221" s="270"/>
      <c r="G221" s="191">
        <f>Arkusz7!C7</f>
        <v>87</v>
      </c>
      <c r="H221" s="191"/>
      <c r="I221" s="191"/>
      <c r="J221" s="191">
        <f>Arkusz7!D7</f>
        <v>22</v>
      </c>
      <c r="K221" s="191"/>
      <c r="L221" s="191"/>
      <c r="M221" s="191">
        <f>Arkusz7!E7</f>
        <v>0</v>
      </c>
      <c r="N221" s="191"/>
      <c r="O221" s="191"/>
      <c r="P221" s="191">
        <f>Arkusz7!F7</f>
        <v>156</v>
      </c>
      <c r="Q221" s="191"/>
      <c r="R221" s="191"/>
      <c r="S221" s="191">
        <f>Arkusz7!G7</f>
        <v>85</v>
      </c>
      <c r="T221" s="191"/>
      <c r="U221" s="191"/>
    </row>
    <row r="222" spans="3:25" ht="15" customHeight="1" thickBot="1" x14ac:dyDescent="0.3">
      <c r="C222" s="271" t="s">
        <v>1</v>
      </c>
      <c r="D222" s="272"/>
      <c r="E222" s="272"/>
      <c r="F222" s="272"/>
      <c r="G222" s="143">
        <f>SUM(G216:I221)</f>
        <v>109</v>
      </c>
      <c r="H222" s="143"/>
      <c r="I222" s="143"/>
      <c r="J222" s="143">
        <f t="shared" ref="J222" si="4">SUM(J216:L221)</f>
        <v>122</v>
      </c>
      <c r="K222" s="143"/>
      <c r="L222" s="143"/>
      <c r="M222" s="143">
        <f t="shared" ref="M222" si="5">SUM(M216:O221)</f>
        <v>13</v>
      </c>
      <c r="N222" s="143"/>
      <c r="O222" s="143"/>
      <c r="P222" s="143">
        <f t="shared" ref="P222" si="6">SUM(P216:R221)</f>
        <v>1254</v>
      </c>
      <c r="Q222" s="143"/>
      <c r="R222" s="143"/>
      <c r="S222" s="143">
        <f>SUM(S216:U221)</f>
        <v>999</v>
      </c>
      <c r="T222" s="143"/>
      <c r="U222" s="144"/>
    </row>
    <row r="224" spans="3:25" s="51" customFormat="1" x14ac:dyDescent="0.25">
      <c r="Y224" s="6"/>
    </row>
    <row r="225" spans="1:25" x14ac:dyDescent="0.25">
      <c r="A225" s="107" t="s">
        <v>170</v>
      </c>
      <c r="B225" s="108"/>
      <c r="C225" s="108"/>
      <c r="D225" s="108"/>
      <c r="E225" s="108"/>
      <c r="F225" s="108"/>
      <c r="G225" s="108"/>
      <c r="H225" s="108"/>
      <c r="I225" s="108"/>
      <c r="J225" s="108"/>
      <c r="K225" s="108"/>
      <c r="L225" s="108"/>
      <c r="M225" s="108"/>
      <c r="N225" s="108"/>
      <c r="O225" s="108"/>
      <c r="P225" s="108"/>
      <c r="Q225" s="108"/>
      <c r="R225" s="108"/>
      <c r="S225" s="108"/>
      <c r="T225" s="108"/>
      <c r="U225" s="108"/>
      <c r="V225" s="108"/>
      <c r="W225" s="108"/>
      <c r="X225" s="108"/>
      <c r="Y225" s="108"/>
    </row>
    <row r="226" spans="1:25" x14ac:dyDescent="0.25">
      <c r="A226" s="108"/>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row>
    <row r="227" spans="1:25" s="47" customFormat="1" x14ac:dyDescent="0.25">
      <c r="A227" s="108"/>
      <c r="B227" s="108"/>
      <c r="C227" s="108"/>
      <c r="D227" s="108"/>
      <c r="E227" s="108"/>
      <c r="F227" s="108"/>
      <c r="G227" s="108"/>
      <c r="H227" s="108"/>
      <c r="I227" s="108"/>
      <c r="J227" s="108"/>
      <c r="K227" s="108"/>
      <c r="L227" s="108"/>
      <c r="M227" s="108"/>
      <c r="N227" s="108"/>
      <c r="O227" s="108"/>
      <c r="P227" s="108"/>
      <c r="Q227" s="108"/>
      <c r="R227" s="108"/>
      <c r="S227" s="108"/>
      <c r="T227" s="108"/>
      <c r="U227" s="108"/>
      <c r="V227" s="108"/>
      <c r="W227" s="108"/>
      <c r="X227" s="108"/>
      <c r="Y227" s="108"/>
    </row>
    <row r="228" spans="1:25" s="47" customFormat="1" x14ac:dyDescent="0.25">
      <c r="A228" s="108"/>
      <c r="B228" s="108"/>
      <c r="C228" s="108"/>
      <c r="D228" s="108"/>
      <c r="E228" s="108"/>
      <c r="F228" s="108"/>
      <c r="G228" s="108"/>
      <c r="H228" s="108"/>
      <c r="I228" s="108"/>
      <c r="J228" s="108"/>
      <c r="K228" s="108"/>
      <c r="L228" s="108"/>
      <c r="M228" s="108"/>
      <c r="N228" s="108"/>
      <c r="O228" s="108"/>
      <c r="P228" s="108"/>
      <c r="Q228" s="108"/>
      <c r="R228" s="108"/>
      <c r="S228" s="108"/>
      <c r="T228" s="108"/>
      <c r="U228" s="108"/>
      <c r="V228" s="108"/>
      <c r="W228" s="108"/>
      <c r="X228" s="108"/>
      <c r="Y228" s="108"/>
    </row>
    <row r="229" spans="1:25" s="47" customFormat="1" x14ac:dyDescent="0.25">
      <c r="A229" s="108"/>
      <c r="B229" s="108"/>
      <c r="C229" s="108"/>
      <c r="D229" s="108"/>
      <c r="E229" s="108"/>
      <c r="F229" s="108"/>
      <c r="G229" s="108"/>
      <c r="H229" s="108"/>
      <c r="I229" s="108"/>
      <c r="J229" s="108"/>
      <c r="K229" s="108"/>
      <c r="L229" s="108"/>
      <c r="M229" s="108"/>
      <c r="N229" s="108"/>
      <c r="O229" s="108"/>
      <c r="P229" s="108"/>
      <c r="Q229" s="108"/>
      <c r="R229" s="108"/>
      <c r="S229" s="108"/>
      <c r="T229" s="108"/>
      <c r="U229" s="108"/>
      <c r="V229" s="108"/>
      <c r="W229" s="108"/>
      <c r="X229" s="108"/>
      <c r="Y229" s="108"/>
    </row>
    <row r="230" spans="1:25" s="47" customFormat="1" x14ac:dyDescent="0.25">
      <c r="A230" s="108"/>
      <c r="B230" s="108"/>
      <c r="C230" s="108"/>
      <c r="D230" s="108"/>
      <c r="E230" s="108"/>
      <c r="F230" s="108"/>
      <c r="G230" s="108"/>
      <c r="H230" s="108"/>
      <c r="I230" s="108"/>
      <c r="J230" s="108"/>
      <c r="K230" s="108"/>
      <c r="L230" s="108"/>
      <c r="M230" s="108"/>
      <c r="N230" s="108"/>
      <c r="O230" s="108"/>
      <c r="P230" s="108"/>
      <c r="Q230" s="108"/>
      <c r="R230" s="108"/>
      <c r="S230" s="108"/>
      <c r="T230" s="108"/>
      <c r="U230" s="108"/>
      <c r="V230" s="108"/>
      <c r="W230" s="108"/>
      <c r="X230" s="108"/>
      <c r="Y230" s="108"/>
    </row>
    <row r="231" spans="1:25" s="47" customFormat="1" x14ac:dyDescent="0.25">
      <c r="A231" s="108"/>
      <c r="B231" s="108"/>
      <c r="C231" s="108"/>
      <c r="D231" s="108"/>
      <c r="E231" s="108"/>
      <c r="F231" s="108"/>
      <c r="G231" s="108"/>
      <c r="H231" s="108"/>
      <c r="I231" s="108"/>
      <c r="J231" s="108"/>
      <c r="K231" s="108"/>
      <c r="L231" s="108"/>
      <c r="M231" s="108"/>
      <c r="N231" s="108"/>
      <c r="O231" s="108"/>
      <c r="P231" s="108"/>
      <c r="Q231" s="108"/>
      <c r="R231" s="108"/>
      <c r="S231" s="108"/>
      <c r="T231" s="108"/>
      <c r="U231" s="108"/>
      <c r="V231" s="108"/>
      <c r="W231" s="108"/>
      <c r="X231" s="108"/>
      <c r="Y231" s="108"/>
    </row>
    <row r="232" spans="1:25" s="47" customFormat="1" x14ac:dyDescent="0.25">
      <c r="A232" s="108"/>
      <c r="B232" s="108"/>
      <c r="C232" s="108"/>
      <c r="D232" s="108"/>
      <c r="E232" s="108"/>
      <c r="F232" s="108"/>
      <c r="G232" s="108"/>
      <c r="H232" s="108"/>
      <c r="I232" s="108"/>
      <c r="J232" s="108"/>
      <c r="K232" s="108"/>
      <c r="L232" s="108"/>
      <c r="M232" s="108"/>
      <c r="N232" s="108"/>
      <c r="O232" s="108"/>
      <c r="P232" s="108"/>
      <c r="Q232" s="108"/>
      <c r="R232" s="108"/>
      <c r="S232" s="108"/>
      <c r="T232" s="108"/>
      <c r="U232" s="108"/>
      <c r="V232" s="108"/>
      <c r="W232" s="108"/>
      <c r="X232" s="108"/>
      <c r="Y232" s="108"/>
    </row>
    <row r="233" spans="1:25" s="47" customFormat="1" x14ac:dyDescent="0.25">
      <c r="A233" s="108"/>
      <c r="B233" s="108"/>
      <c r="C233" s="108"/>
      <c r="D233" s="108"/>
      <c r="E233" s="108"/>
      <c r="F233" s="108"/>
      <c r="G233" s="108"/>
      <c r="H233" s="108"/>
      <c r="I233" s="108"/>
      <c r="J233" s="108"/>
      <c r="K233" s="108"/>
      <c r="L233" s="108"/>
      <c r="M233" s="108"/>
      <c r="N233" s="108"/>
      <c r="O233" s="108"/>
      <c r="P233" s="108"/>
      <c r="Q233" s="108"/>
      <c r="R233" s="108"/>
      <c r="S233" s="108"/>
      <c r="T233" s="108"/>
      <c r="U233" s="108"/>
      <c r="V233" s="108"/>
      <c r="W233" s="108"/>
      <c r="X233" s="108"/>
      <c r="Y233" s="108"/>
    </row>
    <row r="234" spans="1:25" s="47" customFormat="1" x14ac:dyDescent="0.25">
      <c r="A234" s="108"/>
      <c r="B234" s="108"/>
      <c r="C234" s="108"/>
      <c r="D234" s="108"/>
      <c r="E234" s="108"/>
      <c r="F234" s="108"/>
      <c r="G234" s="108"/>
      <c r="H234" s="108"/>
      <c r="I234" s="108"/>
      <c r="J234" s="108"/>
      <c r="K234" s="108"/>
      <c r="L234" s="108"/>
      <c r="M234" s="108"/>
      <c r="N234" s="108"/>
      <c r="O234" s="108"/>
      <c r="P234" s="108"/>
      <c r="Q234" s="108"/>
      <c r="R234" s="108"/>
      <c r="S234" s="108"/>
      <c r="T234" s="108"/>
      <c r="U234" s="108"/>
      <c r="V234" s="108"/>
      <c r="W234" s="108"/>
      <c r="X234" s="108"/>
      <c r="Y234" s="108"/>
    </row>
    <row r="235" spans="1:25" s="47" customFormat="1" x14ac:dyDescent="0.25">
      <c r="A235" s="108"/>
      <c r="B235" s="108"/>
      <c r="C235" s="108"/>
      <c r="D235" s="108"/>
      <c r="E235" s="108"/>
      <c r="F235" s="108"/>
      <c r="G235" s="108"/>
      <c r="H235" s="108"/>
      <c r="I235" s="108"/>
      <c r="J235" s="108"/>
      <c r="K235" s="108"/>
      <c r="L235" s="108"/>
      <c r="M235" s="108"/>
      <c r="N235" s="108"/>
      <c r="O235" s="108"/>
      <c r="P235" s="108"/>
      <c r="Q235" s="108"/>
      <c r="R235" s="108"/>
      <c r="S235" s="108"/>
      <c r="T235" s="108"/>
      <c r="U235" s="108"/>
      <c r="V235" s="108"/>
      <c r="W235" s="108"/>
      <c r="X235" s="108"/>
      <c r="Y235" s="108"/>
    </row>
    <row r="236" spans="1:25" s="47" customFormat="1" x14ac:dyDescent="0.25">
      <c r="A236" s="108"/>
      <c r="B236" s="108"/>
      <c r="C236" s="108"/>
      <c r="D236" s="108"/>
      <c r="E236" s="108"/>
      <c r="F236" s="108"/>
      <c r="G236" s="108"/>
      <c r="H236" s="108"/>
      <c r="I236" s="108"/>
      <c r="J236" s="108"/>
      <c r="K236" s="108"/>
      <c r="L236" s="108"/>
      <c r="M236" s="108"/>
      <c r="N236" s="108"/>
      <c r="O236" s="108"/>
      <c r="P236" s="108"/>
      <c r="Q236" s="108"/>
      <c r="R236" s="108"/>
      <c r="S236" s="108"/>
      <c r="T236" s="108"/>
      <c r="U236" s="108"/>
      <c r="V236" s="108"/>
      <c r="W236" s="108"/>
      <c r="X236" s="108"/>
      <c r="Y236" s="108"/>
    </row>
    <row r="237" spans="1:25" s="47" customFormat="1" x14ac:dyDescent="0.25">
      <c r="A237" s="108"/>
      <c r="B237" s="108"/>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row>
    <row r="238" spans="1:25" s="47" customFormat="1" x14ac:dyDescent="0.25">
      <c r="A238" s="108"/>
      <c r="B238" s="108"/>
      <c r="C238" s="108"/>
      <c r="D238" s="108"/>
      <c r="E238" s="108"/>
      <c r="F238" s="108"/>
      <c r="G238" s="108"/>
      <c r="H238" s="108"/>
      <c r="I238" s="108"/>
      <c r="J238" s="108"/>
      <c r="K238" s="108"/>
      <c r="L238" s="108"/>
      <c r="M238" s="108"/>
      <c r="N238" s="108"/>
      <c r="O238" s="108"/>
      <c r="P238" s="108"/>
      <c r="Q238" s="108"/>
      <c r="R238" s="108"/>
      <c r="S238" s="108"/>
      <c r="T238" s="108"/>
      <c r="U238" s="108"/>
      <c r="V238" s="108"/>
      <c r="W238" s="108"/>
      <c r="X238" s="108"/>
      <c r="Y238" s="108"/>
    </row>
    <row r="239" spans="1:25" s="47" customFormat="1" x14ac:dyDescent="0.25">
      <c r="A239" s="108"/>
      <c r="B239" s="108"/>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row>
    <row r="240" spans="1:25" s="47" customFormat="1" x14ac:dyDescent="0.25">
      <c r="A240" s="108"/>
      <c r="B240" s="108"/>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row>
    <row r="241" spans="1:25" s="47" customFormat="1" x14ac:dyDescent="0.25">
      <c r="A241" s="108"/>
      <c r="B241" s="108"/>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row>
    <row r="242" spans="1:25" s="47" customFormat="1" x14ac:dyDescent="0.25">
      <c r="A242" s="108"/>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row>
    <row r="243" spans="1:25" s="47" customFormat="1" x14ac:dyDescent="0.25">
      <c r="A243" s="108"/>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row>
    <row r="244" spans="1:25" s="47" customFormat="1" x14ac:dyDescent="0.25">
      <c r="A244" s="108"/>
      <c r="B244" s="108"/>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row>
    <row r="245" spans="1:25" s="47" customFormat="1" x14ac:dyDescent="0.25">
      <c r="A245" s="108"/>
      <c r="B245" s="108"/>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row>
    <row r="246" spans="1:25" s="47" customFormat="1" x14ac:dyDescent="0.25">
      <c r="A246" s="108"/>
      <c r="B246" s="108"/>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row>
    <row r="247" spans="1:25" s="47" customFormat="1" x14ac:dyDescent="0.25">
      <c r="A247" s="108"/>
      <c r="B247" s="108"/>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row>
    <row r="248" spans="1:25" s="47" customFormat="1" x14ac:dyDescent="0.25">
      <c r="A248" s="108"/>
      <c r="B248" s="108"/>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row>
    <row r="249" spans="1:25" s="47" customFormat="1" x14ac:dyDescent="0.25">
      <c r="A249" s="108"/>
      <c r="B249" s="108"/>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row>
    <row r="250" spans="1:25" s="47" customFormat="1" x14ac:dyDescent="0.25">
      <c r="A250" s="108"/>
      <c r="B250" s="108"/>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row>
    <row r="251" spans="1:25" s="47" customFormat="1" x14ac:dyDescent="0.25">
      <c r="A251" s="108"/>
      <c r="B251" s="108"/>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row>
    <row r="252" spans="1:25" s="47" customFormat="1" x14ac:dyDescent="0.25">
      <c r="A252" s="108"/>
      <c r="B252" s="108"/>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row>
    <row r="253" spans="1:25" s="47" customFormat="1" x14ac:dyDescent="0.25">
      <c r="A253" s="108"/>
      <c r="B253" s="108"/>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row>
    <row r="254" spans="1:25" s="47" customFormat="1" x14ac:dyDescent="0.25">
      <c r="A254" s="108"/>
      <c r="B254" s="108"/>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row>
    <row r="255" spans="1:25" s="47" customFormat="1" x14ac:dyDescent="0.25">
      <c r="A255" s="108"/>
      <c r="B255" s="108"/>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row>
    <row r="256" spans="1:25" s="47" customFormat="1" x14ac:dyDescent="0.25">
      <c r="A256" s="108"/>
      <c r="B256" s="108"/>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row>
    <row r="257" spans="1:25" s="47" customFormat="1" x14ac:dyDescent="0.25">
      <c r="A257" s="108"/>
      <c r="B257" s="108"/>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row>
    <row r="258" spans="1:25" s="47" customFormat="1" x14ac:dyDescent="0.25">
      <c r="A258" s="108"/>
      <c r="B258" s="108"/>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row>
    <row r="259" spans="1:25" s="47" customFormat="1" ht="16.5" customHeight="1" x14ac:dyDescent="0.25">
      <c r="A259" s="108"/>
      <c r="B259" s="108"/>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row>
    <row r="260" spans="1:25" s="47" customFormat="1" x14ac:dyDescent="0.25">
      <c r="A260" s="108"/>
      <c r="B260" s="108"/>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row>
    <row r="261" spans="1:25" s="50" customFormat="1" x14ac:dyDescent="0.25">
      <c r="A261" s="108"/>
      <c r="B261" s="108"/>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row>
    <row r="262" spans="1:25" s="47" customFormat="1" x14ac:dyDescent="0.25">
      <c r="A262" s="108"/>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row>
    <row r="263" spans="1:25" s="47" customFormat="1" x14ac:dyDescent="0.25">
      <c r="A263" s="108"/>
      <c r="B263" s="108"/>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row>
    <row r="267" spans="1:25" ht="15" customHeight="1" x14ac:dyDescent="0.25">
      <c r="A267" s="71" t="s">
        <v>142</v>
      </c>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row>
    <row r="268" spans="1:25" x14ac:dyDescent="0.25">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row>
    <row r="269" spans="1:25" x14ac:dyDescent="0.25">
      <c r="A269" s="20"/>
      <c r="B269" s="20"/>
      <c r="C269" s="20"/>
      <c r="D269" s="20"/>
      <c r="E269" s="20"/>
      <c r="F269" s="20"/>
      <c r="G269" s="20"/>
      <c r="H269" s="20"/>
      <c r="I269" s="20"/>
      <c r="J269" s="20"/>
      <c r="K269" s="20"/>
      <c r="L269" s="20"/>
      <c r="M269" s="20"/>
      <c r="N269" s="20"/>
      <c r="O269" s="20"/>
      <c r="P269" s="20"/>
      <c r="Q269" s="20"/>
      <c r="R269" s="20"/>
      <c r="S269" s="20"/>
      <c r="T269" s="20"/>
      <c r="U269" s="20"/>
    </row>
    <row r="270" spans="1:25" ht="15.75" thickBot="1" x14ac:dyDescent="0.3"/>
    <row r="271" spans="1:25" ht="27" customHeight="1" x14ac:dyDescent="0.25">
      <c r="B271" s="273" t="s">
        <v>8</v>
      </c>
      <c r="C271" s="98"/>
      <c r="D271" s="98"/>
      <c r="E271" s="98"/>
      <c r="F271" s="98"/>
      <c r="G271" s="98"/>
      <c r="H271" s="98"/>
      <c r="I271" s="98"/>
      <c r="J271" s="185" t="str">
        <f>Arkusz8!C6</f>
        <v>27.05.2018 - 02.06.2018</v>
      </c>
      <c r="K271" s="185"/>
      <c r="L271" s="185"/>
      <c r="M271" s="185" t="str">
        <f>Arkusz8!C10</f>
        <v>03.06.2018 - 09.06.2018</v>
      </c>
      <c r="N271" s="185"/>
      <c r="O271" s="185"/>
      <c r="P271" s="185" t="str">
        <f>Arkusz8!C9</f>
        <v>10.06.2018 - 16.06.2018</v>
      </c>
      <c r="Q271" s="185"/>
      <c r="R271" s="185"/>
      <c r="S271" s="185" t="str">
        <f>Arkusz8!C8</f>
        <v>17.06.2018 - 23.06.2018</v>
      </c>
      <c r="T271" s="185"/>
      <c r="U271" s="185"/>
      <c r="V271" s="185" t="str">
        <f>Arkusz8!C7</f>
        <v>24.06.2018 - 30.06.2018</v>
      </c>
      <c r="W271" s="185"/>
      <c r="X271" s="194"/>
    </row>
    <row r="272" spans="1:25" ht="15" customHeight="1" x14ac:dyDescent="0.25">
      <c r="B272" s="180" t="s">
        <v>27</v>
      </c>
      <c r="C272" s="181"/>
      <c r="D272" s="181"/>
      <c r="E272" s="181"/>
      <c r="F272" s="181"/>
      <c r="G272" s="181"/>
      <c r="H272" s="181"/>
      <c r="I272" s="181"/>
      <c r="J272" s="193">
        <f>Arkusz8!A6</f>
        <v>1390</v>
      </c>
      <c r="K272" s="193"/>
      <c r="L272" s="193"/>
      <c r="M272" s="193">
        <f>Arkusz8!A5</f>
        <v>1412</v>
      </c>
      <c r="N272" s="193"/>
      <c r="O272" s="193"/>
      <c r="P272" s="193">
        <f>Arkusz8!A4</f>
        <v>1410</v>
      </c>
      <c r="Q272" s="193"/>
      <c r="R272" s="193"/>
      <c r="S272" s="193">
        <f>Arkusz8!A3</f>
        <v>1374</v>
      </c>
      <c r="T272" s="193"/>
      <c r="U272" s="193"/>
      <c r="V272" s="193">
        <f>Arkusz8!A2</f>
        <v>1387</v>
      </c>
      <c r="W272" s="193"/>
      <c r="X272" s="193"/>
    </row>
    <row r="273" spans="2:25" x14ac:dyDescent="0.25">
      <c r="B273" s="299" t="s">
        <v>5</v>
      </c>
      <c r="C273" s="300"/>
      <c r="D273" s="300"/>
      <c r="E273" s="300"/>
      <c r="F273" s="300"/>
      <c r="G273" s="300"/>
      <c r="H273" s="300"/>
      <c r="I273" s="300"/>
      <c r="J273" s="184">
        <f>Arkusz8!A11</f>
        <v>1740</v>
      </c>
      <c r="K273" s="184"/>
      <c r="L273" s="184"/>
      <c r="M273" s="184">
        <f>Arkusz8!A10</f>
        <v>1726</v>
      </c>
      <c r="N273" s="184"/>
      <c r="O273" s="184"/>
      <c r="P273" s="184">
        <f>Arkusz8!A9</f>
        <v>1724</v>
      </c>
      <c r="Q273" s="184"/>
      <c r="R273" s="184"/>
      <c r="S273" s="184">
        <f>Arkusz8!A8</f>
        <v>1716</v>
      </c>
      <c r="T273" s="184"/>
      <c r="U273" s="184"/>
      <c r="V273" s="184">
        <f>Arkusz8!A7</f>
        <v>1697</v>
      </c>
      <c r="W273" s="184"/>
      <c r="X273" s="184"/>
    </row>
    <row r="274" spans="2:25" ht="15" customHeight="1" x14ac:dyDescent="0.25">
      <c r="B274" s="180" t="s">
        <v>6</v>
      </c>
      <c r="C274" s="181"/>
      <c r="D274" s="181"/>
      <c r="E274" s="181"/>
      <c r="F274" s="181"/>
      <c r="G274" s="181"/>
      <c r="H274" s="181"/>
      <c r="I274" s="181"/>
      <c r="J274" s="193">
        <f>Arkusz8!A16</f>
        <v>50</v>
      </c>
      <c r="K274" s="193"/>
      <c r="L274" s="193"/>
      <c r="M274" s="193">
        <f>Arkusz8!A15</f>
        <v>64</v>
      </c>
      <c r="N274" s="193"/>
      <c r="O274" s="193"/>
      <c r="P274" s="193">
        <f>Arkusz8!A14</f>
        <v>62</v>
      </c>
      <c r="Q274" s="193"/>
      <c r="R274" s="193"/>
      <c r="S274" s="193">
        <f>Arkusz8!A13</f>
        <v>97</v>
      </c>
      <c r="T274" s="193"/>
      <c r="U274" s="193"/>
      <c r="V274" s="193">
        <f>Arkusz8!A12</f>
        <v>37</v>
      </c>
      <c r="W274" s="193"/>
      <c r="X274" s="193"/>
    </row>
    <row r="275" spans="2:25" ht="15" customHeight="1" x14ac:dyDescent="0.25">
      <c r="B275" s="282" t="s">
        <v>7</v>
      </c>
      <c r="C275" s="283"/>
      <c r="D275" s="283"/>
      <c r="E275" s="283"/>
      <c r="F275" s="283"/>
      <c r="G275" s="283"/>
      <c r="H275" s="283"/>
      <c r="I275" s="283"/>
      <c r="J275" s="184">
        <f>Arkusz8!A21</f>
        <v>37</v>
      </c>
      <c r="K275" s="184"/>
      <c r="L275" s="184"/>
      <c r="M275" s="184">
        <f>Arkusz8!A20</f>
        <v>62</v>
      </c>
      <c r="N275" s="184"/>
      <c r="O275" s="184"/>
      <c r="P275" s="184">
        <f>Arkusz8!A19</f>
        <v>72</v>
      </c>
      <c r="Q275" s="184"/>
      <c r="R275" s="184"/>
      <c r="S275" s="184">
        <f>Arkusz8!A18</f>
        <v>50</v>
      </c>
      <c r="T275" s="184"/>
      <c r="U275" s="184"/>
      <c r="V275" s="184">
        <f>Arkusz8!A17</f>
        <v>41</v>
      </c>
      <c r="W275" s="184"/>
      <c r="X275" s="184"/>
    </row>
    <row r="276" spans="2:25" ht="15" customHeight="1" thickBot="1" x14ac:dyDescent="0.3">
      <c r="B276" s="186" t="s">
        <v>92</v>
      </c>
      <c r="C276" s="187"/>
      <c r="D276" s="187"/>
      <c r="E276" s="187"/>
      <c r="F276" s="187"/>
      <c r="G276" s="187"/>
      <c r="H276" s="187"/>
      <c r="I276" s="187"/>
      <c r="J276" s="182">
        <f>Arkusz8!A26</f>
        <v>2</v>
      </c>
      <c r="K276" s="182"/>
      <c r="L276" s="182"/>
      <c r="M276" s="182">
        <f>Arkusz8!A25</f>
        <v>2</v>
      </c>
      <c r="N276" s="182"/>
      <c r="O276" s="182"/>
      <c r="P276" s="182">
        <f>Arkusz8!A24</f>
        <v>2</v>
      </c>
      <c r="Q276" s="182"/>
      <c r="R276" s="182"/>
      <c r="S276" s="182">
        <f>Arkusz8!A23</f>
        <v>2</v>
      </c>
      <c r="T276" s="182"/>
      <c r="U276" s="182"/>
      <c r="V276" s="182">
        <f>Arkusz8!A22</f>
        <v>2</v>
      </c>
      <c r="W276" s="182"/>
      <c r="X276" s="182"/>
    </row>
    <row r="277" spans="2:25" ht="15" customHeight="1" thickBot="1" x14ac:dyDescent="0.3">
      <c r="B277" s="171" t="s">
        <v>93</v>
      </c>
      <c r="C277" s="172"/>
      <c r="D277" s="172"/>
      <c r="E277" s="172"/>
      <c r="F277" s="172"/>
      <c r="G277" s="172"/>
      <c r="H277" s="172"/>
      <c r="I277" s="172"/>
      <c r="J277" s="169">
        <f>SUM(J272,J273,J276)</f>
        <v>3132</v>
      </c>
      <c r="K277" s="169"/>
      <c r="L277" s="169"/>
      <c r="M277" s="169">
        <f>SUM(M272,M273,M276)</f>
        <v>3140</v>
      </c>
      <c r="N277" s="169"/>
      <c r="O277" s="169"/>
      <c r="P277" s="169">
        <f>SUM(P272,P273,P276)</f>
        <v>3136</v>
      </c>
      <c r="Q277" s="169"/>
      <c r="R277" s="169"/>
      <c r="S277" s="169">
        <f>SUM(S272,S273,S276)</f>
        <v>3092</v>
      </c>
      <c r="T277" s="169"/>
      <c r="U277" s="169"/>
      <c r="V277" s="169">
        <f>SUM(V272,V273,V276)</f>
        <v>3086</v>
      </c>
      <c r="W277" s="169"/>
      <c r="X277" s="170"/>
    </row>
    <row r="278" spans="2:25" ht="15" customHeight="1" x14ac:dyDescent="0.25">
      <c r="B278" s="22"/>
      <c r="C278" s="22"/>
      <c r="D278" s="22"/>
      <c r="E278" s="22"/>
      <c r="F278" s="22"/>
      <c r="G278" s="22"/>
      <c r="H278" s="22"/>
      <c r="I278" s="22"/>
      <c r="J278" s="23"/>
      <c r="K278" s="23"/>
      <c r="L278" s="23"/>
      <c r="M278" s="23"/>
      <c r="N278" s="23"/>
      <c r="O278" s="23"/>
      <c r="P278" s="23"/>
      <c r="Q278" s="23"/>
      <c r="R278" s="23"/>
      <c r="S278" s="23"/>
      <c r="T278" s="23"/>
      <c r="U278" s="23"/>
      <c r="V278" s="23"/>
      <c r="W278" s="23"/>
      <c r="X278" s="23"/>
    </row>
    <row r="279" spans="2:25" s="58" customFormat="1" ht="15" customHeight="1" x14ac:dyDescent="0.25">
      <c r="B279" s="22"/>
      <c r="C279" s="22"/>
      <c r="D279" s="22"/>
      <c r="E279" s="22"/>
      <c r="F279" s="22"/>
      <c r="G279" s="22"/>
      <c r="H279" s="22"/>
      <c r="I279" s="22"/>
      <c r="J279" s="23"/>
      <c r="K279" s="23"/>
      <c r="L279" s="23"/>
      <c r="M279" s="23"/>
      <c r="N279" s="23"/>
      <c r="O279" s="23"/>
      <c r="P279" s="23"/>
      <c r="Q279" s="23"/>
      <c r="R279" s="23"/>
      <c r="S279" s="23"/>
      <c r="T279" s="23"/>
      <c r="U279" s="23"/>
      <c r="V279" s="23"/>
      <c r="W279" s="23"/>
      <c r="X279" s="23"/>
      <c r="Y279" s="6"/>
    </row>
    <row r="280" spans="2:25" s="58" customFormat="1" ht="15" customHeight="1" x14ac:dyDescent="0.25">
      <c r="B280" s="22"/>
      <c r="C280" s="22"/>
      <c r="D280" s="22"/>
      <c r="E280" s="22"/>
      <c r="F280" s="22"/>
      <c r="G280" s="22"/>
      <c r="H280" s="22"/>
      <c r="I280" s="22"/>
      <c r="J280" s="23"/>
      <c r="K280" s="23"/>
      <c r="L280" s="23"/>
      <c r="M280" s="23"/>
      <c r="N280" s="23"/>
      <c r="O280" s="23"/>
      <c r="P280" s="23"/>
      <c r="Q280" s="23"/>
      <c r="R280" s="23"/>
      <c r="S280" s="23"/>
      <c r="T280" s="23"/>
      <c r="U280" s="23"/>
      <c r="V280" s="23"/>
      <c r="W280" s="23"/>
      <c r="X280" s="23"/>
      <c r="Y280" s="6"/>
    </row>
    <row r="294" spans="1:25" x14ac:dyDescent="0.25">
      <c r="A294" s="4"/>
      <c r="B294" s="4"/>
      <c r="C294" s="4"/>
      <c r="D294" s="4"/>
      <c r="E294" s="4"/>
      <c r="F294" s="4"/>
      <c r="G294" s="4"/>
      <c r="H294" s="4"/>
      <c r="I294" s="4"/>
      <c r="J294" s="4"/>
      <c r="K294" s="4"/>
      <c r="L294" s="4"/>
      <c r="M294" s="4"/>
      <c r="N294" s="4"/>
      <c r="O294" s="4"/>
      <c r="P294" s="4"/>
      <c r="Q294" s="4"/>
      <c r="R294" s="4"/>
      <c r="S294" s="4"/>
      <c r="T294" s="4"/>
      <c r="U294" s="4"/>
    </row>
    <row r="295" spans="1:25" x14ac:dyDescent="0.25">
      <c r="A295" s="107" t="s">
        <v>171</v>
      </c>
      <c r="B295" s="108"/>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row>
    <row r="296" spans="1:25" x14ac:dyDescent="0.25">
      <c r="A296" s="108"/>
      <c r="B296" s="108"/>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row>
    <row r="297" spans="1:25" x14ac:dyDescent="0.25">
      <c r="A297" s="108"/>
      <c r="B297" s="108"/>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row>
    <row r="298" spans="1:25" x14ac:dyDescent="0.25">
      <c r="A298" s="108"/>
      <c r="B298" s="108"/>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row>
    <row r="299" spans="1:25" s="50" customFormat="1" x14ac:dyDescent="0.25">
      <c r="A299" s="108"/>
      <c r="B299" s="108"/>
      <c r="C299" s="108"/>
      <c r="D299" s="108"/>
      <c r="E299" s="108"/>
      <c r="F299" s="108"/>
      <c r="G299" s="108"/>
      <c r="H299" s="108"/>
      <c r="I299" s="108"/>
      <c r="J299" s="108"/>
      <c r="K299" s="108"/>
      <c r="L299" s="108"/>
      <c r="M299" s="108"/>
      <c r="N299" s="108"/>
      <c r="O299" s="108"/>
      <c r="P299" s="108"/>
      <c r="Q299" s="108"/>
      <c r="R299" s="108"/>
      <c r="S299" s="108"/>
      <c r="T299" s="108"/>
      <c r="U299" s="108"/>
      <c r="V299" s="108"/>
      <c r="W299" s="108"/>
      <c r="X299" s="108"/>
      <c r="Y299" s="108"/>
    </row>
    <row r="300" spans="1:25" s="50" customFormat="1" x14ac:dyDescent="0.25">
      <c r="A300" s="108"/>
      <c r="B300" s="108"/>
      <c r="C300" s="108"/>
      <c r="D300" s="108"/>
      <c r="E300" s="108"/>
      <c r="F300" s="108"/>
      <c r="G300" s="108"/>
      <c r="H300" s="108"/>
      <c r="I300" s="108"/>
      <c r="J300" s="108"/>
      <c r="K300" s="108"/>
      <c r="L300" s="108"/>
      <c r="M300" s="108"/>
      <c r="N300" s="108"/>
      <c r="O300" s="108"/>
      <c r="P300" s="108"/>
      <c r="Q300" s="108"/>
      <c r="R300" s="108"/>
      <c r="S300" s="108"/>
      <c r="T300" s="108"/>
      <c r="U300" s="108"/>
      <c r="V300" s="108"/>
      <c r="W300" s="108"/>
      <c r="X300" s="108"/>
      <c r="Y300" s="108"/>
    </row>
    <row r="301" spans="1:25" s="50" customFormat="1" x14ac:dyDescent="0.25">
      <c r="A301" s="108"/>
      <c r="B301" s="108"/>
      <c r="C301" s="108"/>
      <c r="D301" s="108"/>
      <c r="E301" s="108"/>
      <c r="F301" s="108"/>
      <c r="G301" s="108"/>
      <c r="H301" s="108"/>
      <c r="I301" s="108"/>
      <c r="J301" s="108"/>
      <c r="K301" s="108"/>
      <c r="L301" s="108"/>
      <c r="M301" s="108"/>
      <c r="N301" s="108"/>
      <c r="O301" s="108"/>
      <c r="P301" s="108"/>
      <c r="Q301" s="108"/>
      <c r="R301" s="108"/>
      <c r="S301" s="108"/>
      <c r="T301" s="108"/>
      <c r="U301" s="108"/>
      <c r="V301" s="108"/>
      <c r="W301" s="108"/>
      <c r="X301" s="108"/>
      <c r="Y301" s="108"/>
    </row>
    <row r="302" spans="1:25" x14ac:dyDescent="0.25">
      <c r="A302" s="108"/>
      <c r="B302" s="108"/>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row>
    <row r="303" spans="1:25" x14ac:dyDescent="0.25">
      <c r="A303" s="108"/>
      <c r="B303" s="108"/>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row>
    <row r="304" spans="1:25" x14ac:dyDescent="0.25">
      <c r="A304" s="108"/>
      <c r="B304" s="108"/>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row>
    <row r="305" spans="1:25" x14ac:dyDescent="0.25">
      <c r="A305" s="108"/>
      <c r="B305" s="108"/>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row>
    <row r="306" spans="1:25" x14ac:dyDescent="0.25">
      <c r="A306" s="108"/>
      <c r="B306" s="108"/>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row>
    <row r="308" spans="1:25" ht="18.75" x14ac:dyDescent="0.25">
      <c r="A308" s="8" t="s">
        <v>70</v>
      </c>
    </row>
    <row r="309" spans="1:25" ht="18.75" x14ac:dyDescent="0.25">
      <c r="A309" s="8"/>
    </row>
    <row r="311" spans="1:25" x14ac:dyDescent="0.25">
      <c r="A311" s="71" t="s">
        <v>64</v>
      </c>
      <c r="B311" s="71"/>
      <c r="C311" s="71"/>
      <c r="D311" s="71"/>
      <c r="E311" s="71"/>
      <c r="F311" s="71"/>
      <c r="G311" s="71"/>
      <c r="H311" s="71"/>
      <c r="I311" s="71"/>
      <c r="J311" s="71"/>
      <c r="K311" s="71"/>
      <c r="L311" s="71"/>
      <c r="M311" s="71"/>
      <c r="N311" s="71"/>
      <c r="O311" s="71"/>
      <c r="P311" s="71"/>
      <c r="Q311" s="71"/>
      <c r="R311" s="71"/>
      <c r="S311" s="71"/>
      <c r="T311" s="71"/>
      <c r="U311" s="71"/>
    </row>
    <row r="312" spans="1:25" x14ac:dyDescent="0.25">
      <c r="A312" s="71"/>
      <c r="B312" s="71"/>
      <c r="C312" s="71"/>
      <c r="D312" s="71"/>
      <c r="E312" s="71"/>
      <c r="F312" s="71"/>
      <c r="G312" s="71"/>
      <c r="H312" s="71"/>
      <c r="I312" s="71"/>
      <c r="J312" s="71"/>
      <c r="K312" s="71"/>
      <c r="L312" s="71"/>
      <c r="M312" s="71"/>
      <c r="N312" s="71"/>
      <c r="O312" s="71"/>
      <c r="P312" s="71"/>
      <c r="Q312" s="71"/>
      <c r="R312" s="71"/>
      <c r="S312" s="71"/>
      <c r="T312" s="71"/>
      <c r="U312" s="71"/>
    </row>
    <row r="313" spans="1:25" x14ac:dyDescent="0.25">
      <c r="A313" s="71"/>
      <c r="B313" s="71"/>
      <c r="C313" s="71"/>
      <c r="D313" s="71"/>
      <c r="E313" s="71"/>
      <c r="F313" s="71"/>
      <c r="G313" s="71"/>
      <c r="H313" s="71"/>
      <c r="I313" s="71"/>
      <c r="J313" s="71"/>
      <c r="K313" s="71"/>
      <c r="L313" s="71"/>
      <c r="M313" s="71"/>
      <c r="N313" s="71"/>
      <c r="O313" s="71"/>
      <c r="P313" s="71"/>
      <c r="Q313" s="71"/>
      <c r="R313" s="71"/>
      <c r="S313" s="71"/>
      <c r="T313" s="71"/>
      <c r="U313" s="71"/>
    </row>
    <row r="314" spans="1:25" ht="15.75" thickBot="1" x14ac:dyDescent="0.3">
      <c r="A314" s="20"/>
      <c r="B314" s="20"/>
      <c r="C314" s="20"/>
      <c r="D314" s="20"/>
      <c r="E314" s="20"/>
      <c r="F314" s="20"/>
      <c r="G314" s="20"/>
      <c r="H314" s="20"/>
      <c r="I314" s="20"/>
      <c r="J314" s="20"/>
      <c r="K314" s="20"/>
      <c r="L314" s="20"/>
      <c r="M314" s="20"/>
      <c r="N314" s="20"/>
      <c r="O314" s="20"/>
      <c r="P314" s="20"/>
      <c r="Q314" s="20"/>
      <c r="R314" s="20"/>
      <c r="S314" s="20"/>
      <c r="T314" s="20"/>
      <c r="U314" s="20"/>
    </row>
    <row r="315" spans="1:25" ht="24.95" customHeight="1" x14ac:dyDescent="0.25">
      <c r="G315" s="130" t="s">
        <v>2</v>
      </c>
      <c r="H315" s="109"/>
      <c r="I315" s="109"/>
      <c r="J315" s="109"/>
      <c r="K315" s="109" t="s">
        <v>3</v>
      </c>
      <c r="L315" s="109"/>
      <c r="M315" s="173" t="str">
        <f>CONCATENATE("decyzje ",Arkusz18!A2," - ",Arkusz18!B2," r.")</f>
        <v>decyzje 01.06.2018 - 30.06.2018 r.</v>
      </c>
      <c r="N315" s="173"/>
      <c r="O315" s="173"/>
      <c r="P315" s="173"/>
      <c r="Q315" s="173"/>
      <c r="R315" s="174"/>
    </row>
    <row r="316" spans="1:25" ht="59.25" customHeight="1" x14ac:dyDescent="0.25">
      <c r="G316" s="178"/>
      <c r="H316" s="179"/>
      <c r="I316" s="179"/>
      <c r="J316" s="179"/>
      <c r="K316" s="179"/>
      <c r="L316" s="179"/>
      <c r="M316" s="175" t="s">
        <v>23</v>
      </c>
      <c r="N316" s="175"/>
      <c r="O316" s="175" t="s">
        <v>24</v>
      </c>
      <c r="P316" s="175"/>
      <c r="Q316" s="175" t="s">
        <v>25</v>
      </c>
      <c r="R316" s="183"/>
    </row>
    <row r="317" spans="1:25" ht="15" customHeight="1" x14ac:dyDescent="0.25">
      <c r="G317" s="176" t="s">
        <v>33</v>
      </c>
      <c r="H317" s="177"/>
      <c r="I317" s="177"/>
      <c r="J317" s="177"/>
      <c r="K317" s="79">
        <f>Arkusz9!B5</f>
        <v>17048</v>
      </c>
      <c r="L317" s="79"/>
      <c r="M317" s="64">
        <f>Arkusz9!B3</f>
        <v>9965</v>
      </c>
      <c r="N317" s="64"/>
      <c r="O317" s="64">
        <f>Arkusz9!B2</f>
        <v>3001</v>
      </c>
      <c r="P317" s="64"/>
      <c r="Q317" s="64">
        <f>Arkusz9!B4</f>
        <v>718</v>
      </c>
      <c r="R317" s="67"/>
    </row>
    <row r="318" spans="1:25" ht="15" customHeight="1" x14ac:dyDescent="0.25">
      <c r="G318" s="76" t="s">
        <v>34</v>
      </c>
      <c r="H318" s="77"/>
      <c r="I318" s="77"/>
      <c r="J318" s="77"/>
      <c r="K318" s="78">
        <f>Arkusz9!B13</f>
        <v>1303</v>
      </c>
      <c r="L318" s="78"/>
      <c r="M318" s="68">
        <f>Arkusz9!B11</f>
        <v>1224</v>
      </c>
      <c r="N318" s="68"/>
      <c r="O318" s="68">
        <f>Arkusz9!B10</f>
        <v>172</v>
      </c>
      <c r="P318" s="68"/>
      <c r="Q318" s="68">
        <f>Arkusz9!B12</f>
        <v>68</v>
      </c>
      <c r="R318" s="69"/>
    </row>
    <row r="319" spans="1:25" ht="15.75" thickBot="1" x14ac:dyDescent="0.3">
      <c r="G319" s="147" t="s">
        <v>22</v>
      </c>
      <c r="H319" s="148"/>
      <c r="I319" s="148"/>
      <c r="J319" s="148"/>
      <c r="K319" s="149">
        <f>Arkusz9!B9</f>
        <v>174</v>
      </c>
      <c r="L319" s="149"/>
      <c r="M319" s="70">
        <f>Arkusz9!B7</f>
        <v>200</v>
      </c>
      <c r="N319" s="70"/>
      <c r="O319" s="70">
        <f>Arkusz9!B6</f>
        <v>79</v>
      </c>
      <c r="P319" s="70"/>
      <c r="Q319" s="70">
        <f>Arkusz9!B8</f>
        <v>41</v>
      </c>
      <c r="R319" s="150"/>
    </row>
    <row r="320" spans="1:25" ht="15.75" thickBot="1" x14ac:dyDescent="0.3">
      <c r="G320" s="72" t="s">
        <v>72</v>
      </c>
      <c r="H320" s="73"/>
      <c r="I320" s="73"/>
      <c r="J320" s="73"/>
      <c r="K320" s="74">
        <f>SUM(K317:K319)</f>
        <v>18525</v>
      </c>
      <c r="L320" s="74"/>
      <c r="M320" s="74">
        <f>SUM(M317:M319)</f>
        <v>11389</v>
      </c>
      <c r="N320" s="74"/>
      <c r="O320" s="74">
        <f>SUM(O317:O319)</f>
        <v>3252</v>
      </c>
      <c r="P320" s="74"/>
      <c r="Q320" s="74">
        <f>SUM(Q317:Q319)</f>
        <v>827</v>
      </c>
      <c r="R320" s="75"/>
    </row>
    <row r="322" spans="22:26" x14ac:dyDescent="0.25">
      <c r="V322" s="11"/>
      <c r="W322" s="11"/>
      <c r="Z322" s="11"/>
    </row>
    <row r="328" spans="22:26" x14ac:dyDescent="0.25">
      <c r="V328" s="24"/>
      <c r="W328" s="24"/>
      <c r="X328" s="24"/>
      <c r="Y328" s="25"/>
      <c r="Z328" s="24"/>
    </row>
    <row r="329" spans="22:26" x14ac:dyDescent="0.25">
      <c r="V329" s="24"/>
      <c r="W329" s="24"/>
      <c r="X329" s="24"/>
      <c r="Y329" s="25"/>
      <c r="Z329" s="24"/>
    </row>
    <row r="330" spans="22:26" x14ac:dyDescent="0.25">
      <c r="V330" s="24"/>
      <c r="W330" s="24"/>
      <c r="X330" s="24"/>
      <c r="Y330" s="25"/>
      <c r="Z330" s="24"/>
    </row>
    <row r="331" spans="22:26" x14ac:dyDescent="0.25">
      <c r="V331" s="24"/>
      <c r="W331" s="24"/>
      <c r="X331" s="24"/>
      <c r="Y331" s="25"/>
      <c r="Z331" s="24"/>
    </row>
    <row r="332" spans="22:26" x14ac:dyDescent="0.25">
      <c r="V332" s="24"/>
      <c r="W332" s="24"/>
      <c r="X332" s="24"/>
      <c r="Y332" s="25"/>
      <c r="Z332" s="24"/>
    </row>
    <row r="333" spans="22:26" x14ac:dyDescent="0.25">
      <c r="V333" s="24"/>
      <c r="W333" s="24"/>
      <c r="X333" s="24"/>
      <c r="Y333" s="25"/>
      <c r="Z333" s="24"/>
    </row>
    <row r="334" spans="22:26" x14ac:dyDescent="0.25">
      <c r="V334" s="24"/>
      <c r="W334" s="24"/>
      <c r="X334" s="24"/>
      <c r="Y334" s="25"/>
      <c r="Z334" s="24"/>
    </row>
    <row r="335" spans="22:26" x14ac:dyDescent="0.25">
      <c r="V335" s="24"/>
      <c r="W335" s="24"/>
      <c r="X335" s="24"/>
      <c r="Y335" s="25"/>
      <c r="Z335" s="24"/>
    </row>
    <row r="336" spans="22:26" x14ac:dyDescent="0.25">
      <c r="V336" s="24"/>
      <c r="W336" s="24"/>
      <c r="X336" s="24"/>
      <c r="Y336" s="25"/>
      <c r="Z336" s="24"/>
    </row>
    <row r="337" spans="7:26" s="54" customFormat="1" ht="15.75" thickBot="1" x14ac:dyDescent="0.3">
      <c r="V337" s="24"/>
      <c r="W337" s="24"/>
      <c r="X337" s="24"/>
      <c r="Y337" s="25"/>
      <c r="Z337" s="24"/>
    </row>
    <row r="338" spans="7:26" ht="15" customHeight="1" x14ac:dyDescent="0.25">
      <c r="G338" s="163" t="s">
        <v>2</v>
      </c>
      <c r="H338" s="164"/>
      <c r="I338" s="164"/>
      <c r="J338" s="164"/>
      <c r="K338" s="164"/>
      <c r="L338" s="164"/>
      <c r="M338" s="164"/>
      <c r="N338" s="164"/>
      <c r="O338" s="167" t="s">
        <v>3</v>
      </c>
      <c r="P338" s="167"/>
      <c r="Q338" s="159" t="s">
        <v>77</v>
      </c>
      <c r="R338" s="160"/>
      <c r="U338" s="24"/>
      <c r="V338" s="24"/>
      <c r="W338" s="24"/>
      <c r="X338" s="24"/>
      <c r="Y338" s="25"/>
    </row>
    <row r="339" spans="7:26" ht="46.5" customHeight="1" x14ac:dyDescent="0.25">
      <c r="G339" s="165"/>
      <c r="H339" s="166"/>
      <c r="I339" s="166"/>
      <c r="J339" s="166"/>
      <c r="K339" s="166"/>
      <c r="L339" s="166"/>
      <c r="M339" s="166"/>
      <c r="N339" s="166"/>
      <c r="O339" s="168"/>
      <c r="P339" s="168"/>
      <c r="Q339" s="161"/>
      <c r="R339" s="162"/>
      <c r="U339" s="24"/>
      <c r="V339" s="24"/>
      <c r="W339" s="24"/>
      <c r="X339" s="24"/>
      <c r="Y339" s="25"/>
    </row>
    <row r="340" spans="7:26" x14ac:dyDescent="0.25">
      <c r="G340" s="87" t="s">
        <v>73</v>
      </c>
      <c r="H340" s="88"/>
      <c r="I340" s="88"/>
      <c r="J340" s="88"/>
      <c r="K340" s="88"/>
      <c r="L340" s="88"/>
      <c r="M340" s="88"/>
      <c r="N340" s="88"/>
      <c r="O340" s="89">
        <f>Arkusz10!A2</f>
        <v>558</v>
      </c>
      <c r="P340" s="89"/>
      <c r="Q340" s="155">
        <f>Arkusz10!A3</f>
        <v>469</v>
      </c>
      <c r="R340" s="156"/>
      <c r="U340" s="24"/>
      <c r="V340" s="24"/>
      <c r="W340" s="24"/>
      <c r="X340" s="24"/>
      <c r="Y340" s="25"/>
    </row>
    <row r="341" spans="7:26" x14ac:dyDescent="0.25">
      <c r="G341" s="84" t="s">
        <v>74</v>
      </c>
      <c r="H341" s="85"/>
      <c r="I341" s="85"/>
      <c r="J341" s="85"/>
      <c r="K341" s="85"/>
      <c r="L341" s="85"/>
      <c r="M341" s="85"/>
      <c r="N341" s="85"/>
      <c r="O341" s="86">
        <f>Arkusz10!A4</f>
        <v>129</v>
      </c>
      <c r="P341" s="86"/>
      <c r="Q341" s="280">
        <f>Arkusz10!A5</f>
        <v>63</v>
      </c>
      <c r="R341" s="281"/>
      <c r="U341" s="24"/>
      <c r="V341" s="24"/>
      <c r="W341" s="24"/>
      <c r="X341" s="24"/>
      <c r="Y341" s="25"/>
    </row>
    <row r="342" spans="7:26" x14ac:dyDescent="0.25">
      <c r="G342" s="87" t="s">
        <v>75</v>
      </c>
      <c r="H342" s="88"/>
      <c r="I342" s="88"/>
      <c r="J342" s="88"/>
      <c r="K342" s="88"/>
      <c r="L342" s="88"/>
      <c r="M342" s="88"/>
      <c r="N342" s="88"/>
      <c r="O342" s="89">
        <f>Arkusz10!A6</f>
        <v>23</v>
      </c>
      <c r="P342" s="89"/>
      <c r="Q342" s="155">
        <f>Arkusz10!A7</f>
        <v>23</v>
      </c>
      <c r="R342" s="156"/>
      <c r="U342" s="24"/>
      <c r="V342" s="24"/>
      <c r="W342" s="24"/>
      <c r="X342" s="24"/>
      <c r="Y342" s="25"/>
    </row>
    <row r="343" spans="7:26" ht="15.75" thickBot="1" x14ac:dyDescent="0.3">
      <c r="G343" s="276" t="s">
        <v>76</v>
      </c>
      <c r="H343" s="277"/>
      <c r="I343" s="277"/>
      <c r="J343" s="277"/>
      <c r="K343" s="277"/>
      <c r="L343" s="277"/>
      <c r="M343" s="277"/>
      <c r="N343" s="277"/>
      <c r="O343" s="192">
        <f>Arkusz10!A8</f>
        <v>2</v>
      </c>
      <c r="P343" s="192"/>
      <c r="Q343" s="157">
        <f>Arkusz10!A9</f>
        <v>2</v>
      </c>
      <c r="R343" s="158"/>
      <c r="U343" s="24"/>
      <c r="V343" s="24"/>
      <c r="W343" s="24"/>
      <c r="X343" s="24"/>
      <c r="Y343" s="25"/>
    </row>
    <row r="344" spans="7:26" ht="15.75" thickBot="1" x14ac:dyDescent="0.3">
      <c r="G344" s="278" t="s">
        <v>72</v>
      </c>
      <c r="H344" s="279"/>
      <c r="I344" s="279"/>
      <c r="J344" s="279"/>
      <c r="K344" s="279"/>
      <c r="L344" s="279"/>
      <c r="M344" s="279"/>
      <c r="N344" s="279"/>
      <c r="O344" s="81">
        <f>SUM(O340:O343)</f>
        <v>712</v>
      </c>
      <c r="P344" s="81"/>
      <c r="Q344" s="297">
        <f>SUM(Q340:Q343)</f>
        <v>557</v>
      </c>
      <c r="R344" s="298"/>
      <c r="U344" s="24"/>
      <c r="V344" s="24"/>
      <c r="W344" s="24"/>
      <c r="X344" s="24"/>
      <c r="Y344" s="25"/>
    </row>
    <row r="345" spans="7:26" x14ac:dyDescent="0.25">
      <c r="V345" s="24"/>
      <c r="W345" s="24"/>
      <c r="X345" s="24"/>
      <c r="Y345" s="25"/>
      <c r="Z345" s="24"/>
    </row>
    <row r="346" spans="7:26" s="58" customFormat="1" x14ac:dyDescent="0.25">
      <c r="V346" s="24"/>
      <c r="W346" s="24"/>
      <c r="X346" s="24"/>
      <c r="Y346" s="25"/>
      <c r="Z346" s="24"/>
    </row>
    <row r="347" spans="7:26" s="58" customFormat="1" ht="15.75" thickBot="1" x14ac:dyDescent="0.3">
      <c r="V347" s="24"/>
      <c r="W347" s="24"/>
      <c r="X347" s="24"/>
      <c r="Y347" s="25"/>
      <c r="Z347" s="24"/>
    </row>
    <row r="348" spans="7:26" ht="24.95" customHeight="1" x14ac:dyDescent="0.25">
      <c r="G348" s="130" t="s">
        <v>2</v>
      </c>
      <c r="H348" s="109"/>
      <c r="I348" s="109"/>
      <c r="J348" s="109"/>
      <c r="K348" s="109" t="s">
        <v>3</v>
      </c>
      <c r="L348" s="109"/>
      <c r="M348" s="173" t="str">
        <f>CONCATENATE("decyzje ",Arkusz18!C2," - ",Arkusz18!B2," r.")</f>
        <v>decyzje 01.01.2018 - 30.06.2018 r.</v>
      </c>
      <c r="N348" s="173"/>
      <c r="O348" s="173"/>
      <c r="P348" s="173"/>
      <c r="Q348" s="173"/>
      <c r="R348" s="174"/>
      <c r="V348" s="24"/>
      <c r="W348" s="24"/>
      <c r="X348" s="24"/>
      <c r="Y348" s="25"/>
      <c r="Z348" s="24"/>
    </row>
    <row r="349" spans="7:26" ht="60.75" customHeight="1" x14ac:dyDescent="0.25">
      <c r="G349" s="178"/>
      <c r="H349" s="179"/>
      <c r="I349" s="179"/>
      <c r="J349" s="179"/>
      <c r="K349" s="179"/>
      <c r="L349" s="179"/>
      <c r="M349" s="175" t="s">
        <v>23</v>
      </c>
      <c r="N349" s="175"/>
      <c r="O349" s="175" t="s">
        <v>24</v>
      </c>
      <c r="P349" s="175"/>
      <c r="Q349" s="175" t="s">
        <v>25</v>
      </c>
      <c r="R349" s="183"/>
      <c r="V349" s="24"/>
      <c r="W349" s="24"/>
      <c r="X349" s="24"/>
      <c r="Y349" s="25"/>
      <c r="Z349" s="24"/>
    </row>
    <row r="350" spans="7:26" x14ac:dyDescent="0.25">
      <c r="G350" s="176" t="s">
        <v>33</v>
      </c>
      <c r="H350" s="177"/>
      <c r="I350" s="177"/>
      <c r="J350" s="177"/>
      <c r="K350" s="79">
        <f>Arkusz11!B5</f>
        <v>96928</v>
      </c>
      <c r="L350" s="79"/>
      <c r="M350" s="64">
        <f>Arkusz11!B3</f>
        <v>55658</v>
      </c>
      <c r="N350" s="64"/>
      <c r="O350" s="64">
        <f>Arkusz11!B2</f>
        <v>9517</v>
      </c>
      <c r="P350" s="64"/>
      <c r="Q350" s="64">
        <f>Arkusz11!B4</f>
        <v>3469</v>
      </c>
      <c r="R350" s="67"/>
      <c r="V350" s="24"/>
      <c r="W350" s="24"/>
      <c r="X350" s="24"/>
      <c r="Y350" s="25"/>
      <c r="Z350" s="24"/>
    </row>
    <row r="351" spans="7:26" x14ac:dyDescent="0.25">
      <c r="G351" s="76" t="s">
        <v>34</v>
      </c>
      <c r="H351" s="77"/>
      <c r="I351" s="77"/>
      <c r="J351" s="77"/>
      <c r="K351" s="78">
        <f>Arkusz11!B13</f>
        <v>9028</v>
      </c>
      <c r="L351" s="78"/>
      <c r="M351" s="68">
        <f>Arkusz11!B11</f>
        <v>7205</v>
      </c>
      <c r="N351" s="68"/>
      <c r="O351" s="68">
        <f>Arkusz11!B10</f>
        <v>658</v>
      </c>
      <c r="P351" s="68"/>
      <c r="Q351" s="68">
        <f>Arkusz11!B12</f>
        <v>385</v>
      </c>
      <c r="R351" s="69"/>
      <c r="V351" s="24"/>
      <c r="W351" s="24"/>
      <c r="X351" s="24"/>
      <c r="Y351" s="25"/>
      <c r="Z351" s="24"/>
    </row>
    <row r="352" spans="7:26" ht="15.75" thickBot="1" x14ac:dyDescent="0.3">
      <c r="G352" s="147" t="s">
        <v>22</v>
      </c>
      <c r="H352" s="148"/>
      <c r="I352" s="148"/>
      <c r="J352" s="148"/>
      <c r="K352" s="149">
        <f>Arkusz11!B9</f>
        <v>1668</v>
      </c>
      <c r="L352" s="149"/>
      <c r="M352" s="70">
        <f>Arkusz11!B7</f>
        <v>954</v>
      </c>
      <c r="N352" s="70"/>
      <c r="O352" s="70">
        <f>Arkusz11!B6</f>
        <v>225</v>
      </c>
      <c r="P352" s="70"/>
      <c r="Q352" s="70">
        <f>Arkusz11!B8</f>
        <v>236</v>
      </c>
      <c r="R352" s="150"/>
      <c r="V352" s="24"/>
      <c r="W352" s="24"/>
      <c r="X352" s="24"/>
      <c r="Y352" s="25"/>
      <c r="Z352" s="24"/>
    </row>
    <row r="353" spans="7:26" ht="15.75" thickBot="1" x14ac:dyDescent="0.3">
      <c r="G353" s="72" t="s">
        <v>72</v>
      </c>
      <c r="H353" s="73"/>
      <c r="I353" s="73"/>
      <c r="J353" s="73"/>
      <c r="K353" s="74">
        <f>SUM(K350:L352)</f>
        <v>107624</v>
      </c>
      <c r="L353" s="74"/>
      <c r="M353" s="74">
        <f t="shared" ref="M353" si="7">SUM(M350:N352)</f>
        <v>63817</v>
      </c>
      <c r="N353" s="74"/>
      <c r="O353" s="74">
        <f t="shared" ref="O353" si="8">SUM(O350:P352)</f>
        <v>10400</v>
      </c>
      <c r="P353" s="74"/>
      <c r="Q353" s="74">
        <f t="shared" ref="Q353" si="9">SUM(Q350:R352)</f>
        <v>4090</v>
      </c>
      <c r="R353" s="75"/>
      <c r="V353" s="24"/>
      <c r="W353" s="24"/>
      <c r="X353" s="24"/>
      <c r="Y353" s="25"/>
      <c r="Z353" s="24"/>
    </row>
    <row r="354" spans="7:26" x14ac:dyDescent="0.25">
      <c r="V354" s="24"/>
      <c r="W354" s="24"/>
      <c r="X354" s="24"/>
      <c r="Y354" s="25"/>
      <c r="Z354" s="24"/>
    </row>
    <row r="364" spans="7:26" s="51" customFormat="1" ht="15.75" thickBot="1" x14ac:dyDescent="0.3">
      <c r="Y364" s="6"/>
    </row>
    <row r="365" spans="7:26" ht="15.75" thickBot="1" x14ac:dyDescent="0.3"/>
    <row r="366" spans="7:26" x14ac:dyDescent="0.25">
      <c r="G366" s="163" t="s">
        <v>2</v>
      </c>
      <c r="H366" s="164"/>
      <c r="I366" s="164"/>
      <c r="J366" s="164"/>
      <c r="K366" s="164"/>
      <c r="L366" s="164"/>
      <c r="M366" s="164"/>
      <c r="N366" s="164"/>
      <c r="O366" s="167" t="s">
        <v>3</v>
      </c>
      <c r="P366" s="167"/>
      <c r="Q366" s="159" t="s">
        <v>77</v>
      </c>
      <c r="R366" s="160"/>
    </row>
    <row r="367" spans="7:26" ht="45.75" customHeight="1" x14ac:dyDescent="0.25">
      <c r="G367" s="165"/>
      <c r="H367" s="166"/>
      <c r="I367" s="166"/>
      <c r="J367" s="166"/>
      <c r="K367" s="166"/>
      <c r="L367" s="166"/>
      <c r="M367" s="166"/>
      <c r="N367" s="166"/>
      <c r="O367" s="168"/>
      <c r="P367" s="168"/>
      <c r="Q367" s="161"/>
      <c r="R367" s="162"/>
    </row>
    <row r="368" spans="7:26" x14ac:dyDescent="0.25">
      <c r="G368" s="87" t="s">
        <v>73</v>
      </c>
      <c r="H368" s="88"/>
      <c r="I368" s="88"/>
      <c r="J368" s="88"/>
      <c r="K368" s="88"/>
      <c r="L368" s="88"/>
      <c r="M368" s="88"/>
      <c r="N368" s="88"/>
      <c r="O368" s="89">
        <f>Arkusz12!A2</f>
        <v>3667</v>
      </c>
      <c r="P368" s="89"/>
      <c r="Q368" s="155">
        <f>Arkusz12!A3</f>
        <v>4030</v>
      </c>
      <c r="R368" s="156"/>
    </row>
    <row r="369" spans="1:25" x14ac:dyDescent="0.25">
      <c r="G369" s="84" t="s">
        <v>74</v>
      </c>
      <c r="H369" s="85"/>
      <c r="I369" s="85"/>
      <c r="J369" s="85"/>
      <c r="K369" s="85"/>
      <c r="L369" s="85"/>
      <c r="M369" s="85"/>
      <c r="N369" s="85"/>
      <c r="O369" s="86">
        <f>Arkusz12!A4</f>
        <v>345</v>
      </c>
      <c r="P369" s="86"/>
      <c r="Q369" s="280">
        <f>Arkusz12!A5</f>
        <v>545</v>
      </c>
      <c r="R369" s="281"/>
    </row>
    <row r="370" spans="1:25" x14ac:dyDescent="0.25">
      <c r="G370" s="87" t="s">
        <v>75</v>
      </c>
      <c r="H370" s="88"/>
      <c r="I370" s="88"/>
      <c r="J370" s="88"/>
      <c r="K370" s="88"/>
      <c r="L370" s="88"/>
      <c r="M370" s="88"/>
      <c r="N370" s="88"/>
      <c r="O370" s="89">
        <f>Arkusz12!A6</f>
        <v>157</v>
      </c>
      <c r="P370" s="89"/>
      <c r="Q370" s="155">
        <f>Arkusz12!A7</f>
        <v>163</v>
      </c>
      <c r="R370" s="156"/>
    </row>
    <row r="371" spans="1:25" ht="15.75" thickBot="1" x14ac:dyDescent="0.3">
      <c r="G371" s="276" t="s">
        <v>76</v>
      </c>
      <c r="H371" s="277"/>
      <c r="I371" s="277"/>
      <c r="J371" s="277"/>
      <c r="K371" s="277"/>
      <c r="L371" s="277"/>
      <c r="M371" s="277"/>
      <c r="N371" s="277"/>
      <c r="O371" s="192">
        <f>Arkusz12!A8</f>
        <v>5</v>
      </c>
      <c r="P371" s="192"/>
      <c r="Q371" s="157">
        <f>Arkusz12!A9</f>
        <v>5</v>
      </c>
      <c r="R371" s="158"/>
    </row>
    <row r="372" spans="1:25" ht="15.75" thickBot="1" x14ac:dyDescent="0.3">
      <c r="G372" s="278" t="s">
        <v>72</v>
      </c>
      <c r="H372" s="279"/>
      <c r="I372" s="279"/>
      <c r="J372" s="279"/>
      <c r="K372" s="279"/>
      <c r="L372" s="279"/>
      <c r="M372" s="279"/>
      <c r="N372" s="279"/>
      <c r="O372" s="81">
        <f>SUM(O368:P371)</f>
        <v>4174</v>
      </c>
      <c r="P372" s="81"/>
      <c r="Q372" s="81">
        <f>SUM(Q368:R371)</f>
        <v>4743</v>
      </c>
      <c r="R372" s="82"/>
    </row>
    <row r="373" spans="1:25" s="51" customFormat="1" x14ac:dyDescent="0.25">
      <c r="G373" s="52"/>
      <c r="H373" s="52"/>
      <c r="I373" s="52"/>
      <c r="J373" s="52"/>
      <c r="K373" s="52"/>
      <c r="L373" s="52"/>
      <c r="M373" s="52"/>
      <c r="N373" s="52"/>
      <c r="O373" s="53"/>
      <c r="P373" s="53"/>
      <c r="Q373" s="53"/>
      <c r="R373" s="53"/>
      <c r="Y373" s="6"/>
    </row>
    <row r="374" spans="1:25" x14ac:dyDescent="0.25">
      <c r="A374" s="107" t="s">
        <v>172</v>
      </c>
      <c r="B374" s="108"/>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row>
    <row r="375" spans="1:25" x14ac:dyDescent="0.25">
      <c r="A375" s="108"/>
      <c r="B375" s="108"/>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row>
    <row r="376" spans="1:25" s="50" customFormat="1" x14ac:dyDescent="0.25">
      <c r="A376" s="108"/>
      <c r="B376" s="108"/>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row>
    <row r="377" spans="1:25" s="50" customFormat="1" x14ac:dyDescent="0.25">
      <c r="A377" s="108"/>
      <c r="B377" s="108"/>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row>
    <row r="378" spans="1:25" s="50" customFormat="1" x14ac:dyDescent="0.25">
      <c r="A378" s="108"/>
      <c r="B378" s="108"/>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row>
    <row r="379" spans="1:25" s="50" customFormat="1" x14ac:dyDescent="0.25">
      <c r="A379" s="108"/>
      <c r="B379" s="108"/>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row>
    <row r="380" spans="1:25" s="50" customFormat="1" x14ac:dyDescent="0.25">
      <c r="A380" s="108"/>
      <c r="B380" s="108"/>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row>
    <row r="381" spans="1:25" s="50" customFormat="1" x14ac:dyDescent="0.25">
      <c r="A381" s="108"/>
      <c r="B381" s="108"/>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row>
    <row r="382" spans="1:25" s="50" customFormat="1" x14ac:dyDescent="0.25">
      <c r="A382" s="108"/>
      <c r="B382" s="108"/>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row>
    <row r="383" spans="1:25" s="50" customFormat="1" x14ac:dyDescent="0.25">
      <c r="A383" s="108"/>
      <c r="B383" s="108"/>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row>
    <row r="384" spans="1:25" s="50" customFormat="1" x14ac:dyDescent="0.25">
      <c r="A384" s="108"/>
      <c r="B384" s="108"/>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row>
    <row r="385" spans="1:25" s="50" customFormat="1" x14ac:dyDescent="0.25">
      <c r="A385" s="108"/>
      <c r="B385" s="108"/>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row>
    <row r="386" spans="1:25" s="50" customFormat="1" x14ac:dyDescent="0.25">
      <c r="A386" s="108"/>
      <c r="B386" s="108"/>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row>
    <row r="387" spans="1:25" s="50" customFormat="1" x14ac:dyDescent="0.25">
      <c r="A387" s="108"/>
      <c r="B387" s="108"/>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row>
    <row r="388" spans="1:25" s="50" customFormat="1" x14ac:dyDescent="0.25">
      <c r="A388" s="108"/>
      <c r="B388" s="108"/>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row>
    <row r="389" spans="1:25" s="50" customFormat="1" x14ac:dyDescent="0.25">
      <c r="A389" s="108"/>
      <c r="B389" s="108"/>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row>
    <row r="390" spans="1:25" s="50" customFormat="1" x14ac:dyDescent="0.25">
      <c r="A390" s="108"/>
      <c r="B390" s="108"/>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row>
    <row r="391" spans="1:25" s="50" customFormat="1" ht="13.5" customHeight="1" x14ac:dyDescent="0.25">
      <c r="A391" s="108"/>
      <c r="B391" s="108"/>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row>
    <row r="392" spans="1:25" s="50" customFormat="1" x14ac:dyDescent="0.25">
      <c r="A392" s="108"/>
      <c r="B392" s="108"/>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row>
    <row r="393" spans="1:25" s="50" customFormat="1" x14ac:dyDescent="0.25">
      <c r="A393" s="108"/>
      <c r="B393" s="108"/>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row>
    <row r="394" spans="1:25" s="50" customFormat="1" x14ac:dyDescent="0.25">
      <c r="A394" s="108"/>
      <c r="B394" s="108"/>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row>
    <row r="395" spans="1:25" s="50" customFormat="1" x14ac:dyDescent="0.25">
      <c r="A395" s="108"/>
      <c r="B395" s="108"/>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row>
    <row r="396" spans="1:25" s="50" customFormat="1" x14ac:dyDescent="0.25">
      <c r="A396" s="108"/>
      <c r="B396" s="108"/>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row>
    <row r="397" spans="1:25" s="50" customFormat="1" x14ac:dyDescent="0.25">
      <c r="A397" s="108"/>
      <c r="B397" s="108"/>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row>
    <row r="398" spans="1:25" s="50" customFormat="1" x14ac:dyDescent="0.25">
      <c r="A398" s="108"/>
      <c r="B398" s="108"/>
      <c r="C398" s="108"/>
      <c r="D398" s="108"/>
      <c r="E398" s="108"/>
      <c r="F398" s="108"/>
      <c r="G398" s="108"/>
      <c r="H398" s="108"/>
      <c r="I398" s="108"/>
      <c r="J398" s="108"/>
      <c r="K398" s="108"/>
      <c r="L398" s="108"/>
      <c r="M398" s="108"/>
      <c r="N398" s="108"/>
      <c r="O398" s="108"/>
      <c r="P398" s="108"/>
      <c r="Q398" s="108"/>
      <c r="R398" s="108"/>
      <c r="S398" s="108"/>
      <c r="T398" s="108"/>
      <c r="U398" s="108"/>
      <c r="V398" s="108"/>
      <c r="W398" s="108"/>
      <c r="X398" s="108"/>
      <c r="Y398" s="108"/>
    </row>
    <row r="399" spans="1:25" s="50" customFormat="1" x14ac:dyDescent="0.25">
      <c r="A399" s="108"/>
      <c r="B399" s="108"/>
      <c r="C399" s="108"/>
      <c r="D399" s="108"/>
      <c r="E399" s="108"/>
      <c r="F399" s="108"/>
      <c r="G399" s="108"/>
      <c r="H399" s="108"/>
      <c r="I399" s="108"/>
      <c r="J399" s="108"/>
      <c r="K399" s="108"/>
      <c r="L399" s="108"/>
      <c r="M399" s="108"/>
      <c r="N399" s="108"/>
      <c r="O399" s="108"/>
      <c r="P399" s="108"/>
      <c r="Q399" s="108"/>
      <c r="R399" s="108"/>
      <c r="S399" s="108"/>
      <c r="T399" s="108"/>
      <c r="U399" s="108"/>
      <c r="V399" s="108"/>
      <c r="W399" s="108"/>
      <c r="X399" s="108"/>
      <c r="Y399" s="108"/>
    </row>
    <row r="400" spans="1:25" x14ac:dyDescent="0.25">
      <c r="A400" s="108"/>
      <c r="B400" s="108"/>
      <c r="C400" s="108"/>
      <c r="D400" s="108"/>
      <c r="E400" s="108"/>
      <c r="F400" s="108"/>
      <c r="G400" s="108"/>
      <c r="H400" s="108"/>
      <c r="I400" s="108"/>
      <c r="J400" s="108"/>
      <c r="K400" s="108"/>
      <c r="L400" s="108"/>
      <c r="M400" s="108"/>
      <c r="N400" s="108"/>
      <c r="O400" s="108"/>
      <c r="P400" s="108"/>
      <c r="Q400" s="108"/>
      <c r="R400" s="108"/>
      <c r="S400" s="108"/>
      <c r="T400" s="108"/>
      <c r="U400" s="108"/>
      <c r="V400" s="108"/>
      <c r="W400" s="108"/>
      <c r="X400" s="108"/>
      <c r="Y400" s="108"/>
    </row>
    <row r="401" spans="1:25" x14ac:dyDescent="0.25">
      <c r="A401" s="108"/>
      <c r="B401" s="108"/>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row>
    <row r="402" spans="1:25" x14ac:dyDescent="0.25">
      <c r="A402" s="108"/>
      <c r="B402" s="108"/>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row>
    <row r="403" spans="1:25" x14ac:dyDescent="0.25">
      <c r="A403" s="108"/>
      <c r="B403" s="108"/>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row>
    <row r="404" spans="1:25" x14ac:dyDescent="0.25">
      <c r="A404" s="108"/>
      <c r="B404" s="108"/>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row>
    <row r="405" spans="1:25" x14ac:dyDescent="0.25">
      <c r="A405" s="108"/>
      <c r="B405" s="108"/>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row>
    <row r="406" spans="1:25" s="50" customFormat="1" x14ac:dyDescent="0.25">
      <c r="A406" s="108"/>
      <c r="B406" s="108"/>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row>
    <row r="407" spans="1:25" s="51" customFormat="1" x14ac:dyDescent="0.25">
      <c r="A407" s="108"/>
      <c r="B407" s="108"/>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row>
    <row r="408" spans="1:25" s="51" customFormat="1" x14ac:dyDescent="0.25">
      <c r="A408" s="108"/>
      <c r="B408" s="108"/>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row>
    <row r="409" spans="1:25" s="51" customFormat="1" x14ac:dyDescent="0.25">
      <c r="A409" s="108"/>
      <c r="B409" s="108"/>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row>
    <row r="410" spans="1:25" s="51" customFormat="1" x14ac:dyDescent="0.25">
      <c r="A410" s="108"/>
      <c r="B410" s="108"/>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row>
    <row r="411" spans="1:25" s="51" customFormat="1" x14ac:dyDescent="0.25">
      <c r="A411" s="108"/>
      <c r="B411" s="108"/>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row>
    <row r="412" spans="1:25" x14ac:dyDescent="0.25">
      <c r="A412" s="108"/>
      <c r="B412" s="108"/>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row>
    <row r="415" spans="1:25" ht="15" customHeight="1" x14ac:dyDescent="0.25">
      <c r="A415" s="71" t="s">
        <v>91</v>
      </c>
      <c r="B415" s="71"/>
      <c r="C415" s="71"/>
      <c r="D415" s="71"/>
      <c r="E415" s="71"/>
      <c r="F415" s="71"/>
      <c r="G415" s="71"/>
      <c r="H415" s="71"/>
      <c r="I415" s="71"/>
      <c r="J415" s="71"/>
      <c r="K415" s="71"/>
      <c r="L415" s="71"/>
      <c r="M415" s="71"/>
      <c r="N415" s="71"/>
      <c r="O415" s="71"/>
      <c r="P415" s="71"/>
      <c r="Q415" s="71"/>
      <c r="R415" s="71"/>
      <c r="S415" s="71"/>
      <c r="T415" s="71"/>
      <c r="U415" s="71"/>
    </row>
    <row r="416" spans="1:25" ht="25.5" customHeight="1" x14ac:dyDescent="0.25">
      <c r="A416" s="71"/>
      <c r="B416" s="71"/>
      <c r="C416" s="71"/>
      <c r="D416" s="71"/>
      <c r="E416" s="71"/>
      <c r="F416" s="71"/>
      <c r="G416" s="71"/>
      <c r="H416" s="71"/>
      <c r="I416" s="71"/>
      <c r="J416" s="71"/>
      <c r="K416" s="71"/>
      <c r="L416" s="71"/>
      <c r="M416" s="71"/>
      <c r="N416" s="71"/>
      <c r="O416" s="71"/>
      <c r="P416" s="71"/>
      <c r="Q416" s="71"/>
      <c r="R416" s="71"/>
      <c r="S416" s="71"/>
      <c r="T416" s="71"/>
      <c r="U416" s="71"/>
    </row>
    <row r="417" spans="1:26" ht="25.5" customHeight="1" thickBot="1" x14ac:dyDescent="0.3">
      <c r="A417" s="20"/>
      <c r="B417" s="20"/>
      <c r="C417" s="20"/>
      <c r="D417" s="20"/>
      <c r="E417" s="20"/>
      <c r="F417" s="20"/>
      <c r="G417" s="20"/>
      <c r="H417" s="20"/>
      <c r="I417" s="20"/>
      <c r="J417" s="20"/>
      <c r="K417" s="20"/>
      <c r="L417" s="83" t="str">
        <f>CONCATENATE(Arkusz18!C2," - ",Arkusz18!B2," r.")</f>
        <v>01.01.2018 - 30.06.2018 r.</v>
      </c>
      <c r="M417" s="83"/>
      <c r="N417" s="83"/>
      <c r="O417" s="83"/>
      <c r="P417" s="83"/>
      <c r="Q417" s="83"/>
      <c r="R417" s="83"/>
      <c r="S417" s="83"/>
      <c r="T417" s="83"/>
      <c r="U417" s="83"/>
      <c r="V417" s="83"/>
    </row>
    <row r="418" spans="1:26" ht="121.5" customHeight="1" x14ac:dyDescent="0.25">
      <c r="C418" s="153" t="s">
        <v>2</v>
      </c>
      <c r="D418" s="154"/>
      <c r="E418" s="154"/>
      <c r="F418" s="154"/>
      <c r="G418" s="154"/>
      <c r="H418" s="154"/>
      <c r="I418" s="154"/>
      <c r="J418" s="154"/>
      <c r="K418" s="154"/>
      <c r="L418" s="65" t="s">
        <v>79</v>
      </c>
      <c r="M418" s="65"/>
      <c r="N418" s="26" t="s">
        <v>11</v>
      </c>
      <c r="O418" s="26" t="s">
        <v>94</v>
      </c>
      <c r="P418" s="26" t="s">
        <v>84</v>
      </c>
      <c r="Q418" s="26" t="s">
        <v>51</v>
      </c>
      <c r="R418" s="26" t="s">
        <v>38</v>
      </c>
      <c r="S418" s="26" t="s">
        <v>4</v>
      </c>
      <c r="T418" s="26" t="s">
        <v>41</v>
      </c>
      <c r="U418" s="26" t="s">
        <v>83</v>
      </c>
      <c r="V418" s="65" t="s">
        <v>78</v>
      </c>
      <c r="W418" s="66"/>
      <c r="Y418" s="3"/>
      <c r="Z418" s="6"/>
    </row>
    <row r="419" spans="1:26" x14ac:dyDescent="0.25">
      <c r="C419" s="90" t="s">
        <v>33</v>
      </c>
      <c r="D419" s="91"/>
      <c r="E419" s="91"/>
      <c r="F419" s="91"/>
      <c r="G419" s="91"/>
      <c r="H419" s="91"/>
      <c r="I419" s="91"/>
      <c r="J419" s="91"/>
      <c r="K419" s="91"/>
      <c r="L419" s="64">
        <f>Arkusz13!C2</f>
        <v>2778</v>
      </c>
      <c r="M419" s="64"/>
      <c r="N419" s="27">
        <f>Arkusz13!C18</f>
        <v>178</v>
      </c>
      <c r="O419" s="27">
        <f>Arkusz13!C34</f>
        <v>222</v>
      </c>
      <c r="P419" s="27">
        <f>Arkusz13!C50</f>
        <v>143</v>
      </c>
      <c r="Q419" s="27">
        <f>Arkusz13!C66</f>
        <v>28</v>
      </c>
      <c r="R419" s="27">
        <f>Arkusz13!C82</f>
        <v>0</v>
      </c>
      <c r="S419" s="27">
        <f>Arkusz13!C98</f>
        <v>0</v>
      </c>
      <c r="T419" s="27">
        <f>Arkusz13!C114</f>
        <v>0</v>
      </c>
      <c r="U419" s="27">
        <f>Arkusz13!C130-SUM(N419:T419)</f>
        <v>1332</v>
      </c>
      <c r="V419" s="79">
        <f t="shared" ref="V419:V433" si="10">SUM(N419:U419)</f>
        <v>1903</v>
      </c>
      <c r="W419" s="80"/>
      <c r="Y419" s="3"/>
      <c r="Z419" s="6"/>
    </row>
    <row r="420" spans="1:26" x14ac:dyDescent="0.25">
      <c r="C420" s="151" t="s">
        <v>34</v>
      </c>
      <c r="D420" s="152"/>
      <c r="E420" s="152"/>
      <c r="F420" s="152"/>
      <c r="G420" s="152"/>
      <c r="H420" s="152"/>
      <c r="I420" s="152"/>
      <c r="J420" s="152"/>
      <c r="K420" s="152"/>
      <c r="L420" s="64">
        <f>Arkusz13!C3</f>
        <v>219</v>
      </c>
      <c r="M420" s="64"/>
      <c r="N420" s="27">
        <f>Arkusz13!C19</f>
        <v>66</v>
      </c>
      <c r="O420" s="27">
        <f>Arkusz13!C35</f>
        <v>21</v>
      </c>
      <c r="P420" s="27">
        <f>Arkusz13!C51</f>
        <v>31</v>
      </c>
      <c r="Q420" s="27">
        <f>Arkusz13!C67</f>
        <v>3</v>
      </c>
      <c r="R420" s="27">
        <f>Arkusz13!C83</f>
        <v>0</v>
      </c>
      <c r="S420" s="27">
        <f>Arkusz13!C99</f>
        <v>0</v>
      </c>
      <c r="T420" s="27">
        <f>Arkusz13!C115</f>
        <v>0</v>
      </c>
      <c r="U420" s="27">
        <f>Arkusz13!C131-SUM(N420:T420)</f>
        <v>94</v>
      </c>
      <c r="V420" s="79">
        <f t="shared" si="10"/>
        <v>215</v>
      </c>
      <c r="W420" s="80"/>
      <c r="Y420" s="3"/>
      <c r="Z420" s="6"/>
    </row>
    <row r="421" spans="1:26" x14ac:dyDescent="0.25">
      <c r="C421" s="90" t="s">
        <v>35</v>
      </c>
      <c r="D421" s="91"/>
      <c r="E421" s="91"/>
      <c r="F421" s="91"/>
      <c r="G421" s="91"/>
      <c r="H421" s="91"/>
      <c r="I421" s="91"/>
      <c r="J421" s="91"/>
      <c r="K421" s="91"/>
      <c r="L421" s="64">
        <f>Arkusz13!C4</f>
        <v>73</v>
      </c>
      <c r="M421" s="64"/>
      <c r="N421" s="27">
        <f>Arkusz13!C20</f>
        <v>5</v>
      </c>
      <c r="O421" s="27">
        <f>Arkusz13!C36</f>
        <v>4</v>
      </c>
      <c r="P421" s="27">
        <f>Arkusz13!C52</f>
        <v>3</v>
      </c>
      <c r="Q421" s="27">
        <f>Arkusz13!C68</f>
        <v>0</v>
      </c>
      <c r="R421" s="27">
        <f>Arkusz13!C84</f>
        <v>0</v>
      </c>
      <c r="S421" s="27">
        <f>Arkusz13!C100</f>
        <v>0</v>
      </c>
      <c r="T421" s="27">
        <f>Arkusz13!C116</f>
        <v>0</v>
      </c>
      <c r="U421" s="27">
        <f>Arkusz13!C132-SUM(N421:T421)</f>
        <v>36</v>
      </c>
      <c r="V421" s="79">
        <f t="shared" si="10"/>
        <v>48</v>
      </c>
      <c r="W421" s="80"/>
      <c r="Y421" s="3"/>
      <c r="Z421" s="6"/>
    </row>
    <row r="422" spans="1:26" x14ac:dyDescent="0.25">
      <c r="C422" s="151" t="s">
        <v>36</v>
      </c>
      <c r="D422" s="152"/>
      <c r="E422" s="152"/>
      <c r="F422" s="152"/>
      <c r="G422" s="152"/>
      <c r="H422" s="152"/>
      <c r="I422" s="152"/>
      <c r="J422" s="152"/>
      <c r="K422" s="152"/>
      <c r="L422" s="64">
        <f>Arkusz13!C5</f>
        <v>5</v>
      </c>
      <c r="M422" s="64"/>
      <c r="N422" s="27">
        <f>Arkusz13!C21</f>
        <v>0</v>
      </c>
      <c r="O422" s="27">
        <f>Arkusz13!C37</f>
        <v>0</v>
      </c>
      <c r="P422" s="27">
        <f>Arkusz13!C53</f>
        <v>0</v>
      </c>
      <c r="Q422" s="27">
        <f>Arkusz13!C69</f>
        <v>0</v>
      </c>
      <c r="R422" s="27">
        <f>Arkusz13!C85</f>
        <v>0</v>
      </c>
      <c r="S422" s="27">
        <f>Arkusz13!C101</f>
        <v>0</v>
      </c>
      <c r="T422" s="27">
        <f>Arkusz13!C117</f>
        <v>0</v>
      </c>
      <c r="U422" s="27">
        <f>Arkusz13!C133-SUM(N422:T422)</f>
        <v>0</v>
      </c>
      <c r="V422" s="79">
        <f t="shared" si="10"/>
        <v>0</v>
      </c>
      <c r="W422" s="80"/>
      <c r="Y422" s="3"/>
      <c r="Z422" s="6"/>
    </row>
    <row r="423" spans="1:26" x14ac:dyDescent="0.25">
      <c r="C423" s="90" t="s">
        <v>37</v>
      </c>
      <c r="D423" s="91"/>
      <c r="E423" s="91"/>
      <c r="F423" s="91"/>
      <c r="G423" s="91"/>
      <c r="H423" s="91"/>
      <c r="I423" s="91"/>
      <c r="J423" s="91"/>
      <c r="K423" s="91"/>
      <c r="L423" s="64">
        <f>Arkusz13!C6</f>
        <v>0</v>
      </c>
      <c r="M423" s="64"/>
      <c r="N423" s="27">
        <f>Arkusz13!C22</f>
        <v>0</v>
      </c>
      <c r="O423" s="27">
        <f>Arkusz13!C38</f>
        <v>0</v>
      </c>
      <c r="P423" s="27">
        <f>Arkusz13!C54</f>
        <v>0</v>
      </c>
      <c r="Q423" s="27">
        <f>Arkusz13!C70</f>
        <v>0</v>
      </c>
      <c r="R423" s="27">
        <f>Arkusz13!C86</f>
        <v>0</v>
      </c>
      <c r="S423" s="27">
        <f>Arkusz13!C102</f>
        <v>0</v>
      </c>
      <c r="T423" s="27">
        <f>Arkusz13!C118</f>
        <v>0</v>
      </c>
      <c r="U423" s="27">
        <f>Arkusz13!C134-SUM(N423:T423)</f>
        <v>0</v>
      </c>
      <c r="V423" s="79">
        <f t="shared" si="10"/>
        <v>0</v>
      </c>
      <c r="W423" s="80"/>
      <c r="Y423" s="3"/>
      <c r="Z423" s="6"/>
    </row>
    <row r="424" spans="1:26" x14ac:dyDescent="0.25">
      <c r="C424" s="151" t="s">
        <v>45</v>
      </c>
      <c r="D424" s="152"/>
      <c r="E424" s="152"/>
      <c r="F424" s="152"/>
      <c r="G424" s="152"/>
      <c r="H424" s="152"/>
      <c r="I424" s="152"/>
      <c r="J424" s="152"/>
      <c r="K424" s="152"/>
      <c r="L424" s="64">
        <f>Arkusz13!C7</f>
        <v>3</v>
      </c>
      <c r="M424" s="64"/>
      <c r="N424" s="27">
        <f>Arkusz13!C23</f>
        <v>0</v>
      </c>
      <c r="O424" s="27">
        <f>Arkusz13!C39</f>
        <v>0</v>
      </c>
      <c r="P424" s="27">
        <f>Arkusz13!C55</f>
        <v>0</v>
      </c>
      <c r="Q424" s="27">
        <f>Arkusz13!C71</f>
        <v>0</v>
      </c>
      <c r="R424" s="27">
        <f>Arkusz13!C87</f>
        <v>0</v>
      </c>
      <c r="S424" s="27">
        <f>Arkusz13!C103</f>
        <v>0</v>
      </c>
      <c r="T424" s="27">
        <f>Arkusz13!C119</f>
        <v>0</v>
      </c>
      <c r="U424" s="27">
        <f>Arkusz13!C135-SUM(N424:T424)</f>
        <v>0</v>
      </c>
      <c r="V424" s="79">
        <f t="shared" si="10"/>
        <v>0</v>
      </c>
      <c r="W424" s="80"/>
      <c r="Y424" s="3"/>
      <c r="Z424" s="6"/>
    </row>
    <row r="425" spans="1:26" x14ac:dyDescent="0.25">
      <c r="C425" s="90" t="s">
        <v>46</v>
      </c>
      <c r="D425" s="91"/>
      <c r="E425" s="91"/>
      <c r="F425" s="91"/>
      <c r="G425" s="91"/>
      <c r="H425" s="91"/>
      <c r="I425" s="91"/>
      <c r="J425" s="91"/>
      <c r="K425" s="91"/>
      <c r="L425" s="64">
        <f>Arkusz13!C8</f>
        <v>0</v>
      </c>
      <c r="M425" s="64"/>
      <c r="N425" s="27">
        <f>Arkusz13!C24</f>
        <v>0</v>
      </c>
      <c r="O425" s="27">
        <f>Arkusz13!C40</f>
        <v>0</v>
      </c>
      <c r="P425" s="27">
        <f>Arkusz13!C56</f>
        <v>0</v>
      </c>
      <c r="Q425" s="27">
        <f>Arkusz13!C72</f>
        <v>0</v>
      </c>
      <c r="R425" s="27">
        <f>Arkusz13!C88</f>
        <v>0</v>
      </c>
      <c r="S425" s="27">
        <f>Arkusz13!C104</f>
        <v>0</v>
      </c>
      <c r="T425" s="27">
        <f>Arkusz13!C120</f>
        <v>0</v>
      </c>
      <c r="U425" s="27">
        <f>Arkusz13!C136-SUM(N425:T425)</f>
        <v>0</v>
      </c>
      <c r="V425" s="79">
        <f t="shared" si="10"/>
        <v>0</v>
      </c>
      <c r="W425" s="80"/>
      <c r="Y425" s="3"/>
      <c r="Z425" s="6"/>
    </row>
    <row r="426" spans="1:26" x14ac:dyDescent="0.25">
      <c r="C426" s="151" t="s">
        <v>4</v>
      </c>
      <c r="D426" s="152"/>
      <c r="E426" s="152"/>
      <c r="F426" s="152"/>
      <c r="G426" s="152"/>
      <c r="H426" s="152"/>
      <c r="I426" s="152"/>
      <c r="J426" s="152"/>
      <c r="K426" s="152"/>
      <c r="L426" s="64">
        <f>Arkusz13!C9</f>
        <v>0</v>
      </c>
      <c r="M426" s="64"/>
      <c r="N426" s="27">
        <f>Arkusz13!C25</f>
        <v>0</v>
      </c>
      <c r="O426" s="27">
        <f>Arkusz13!C41</f>
        <v>0</v>
      </c>
      <c r="P426" s="27">
        <f>Arkusz13!C57</f>
        <v>0</v>
      </c>
      <c r="Q426" s="27">
        <f>Arkusz13!C73</f>
        <v>0</v>
      </c>
      <c r="R426" s="27">
        <f>Arkusz13!C89</f>
        <v>0</v>
      </c>
      <c r="S426" s="27">
        <f>Arkusz13!C105</f>
        <v>0</v>
      </c>
      <c r="T426" s="27">
        <f>Arkusz13!C121</f>
        <v>0</v>
      </c>
      <c r="U426" s="27">
        <f>Arkusz13!C137-SUM(N426:T426)</f>
        <v>0</v>
      </c>
      <c r="V426" s="79">
        <f t="shared" si="10"/>
        <v>0</v>
      </c>
      <c r="W426" s="80"/>
      <c r="Y426" s="3"/>
      <c r="Z426" s="6"/>
    </row>
    <row r="427" spans="1:26" x14ac:dyDescent="0.25">
      <c r="C427" s="90" t="s">
        <v>38</v>
      </c>
      <c r="D427" s="91"/>
      <c r="E427" s="91"/>
      <c r="F427" s="91"/>
      <c r="G427" s="91"/>
      <c r="H427" s="91"/>
      <c r="I427" s="91"/>
      <c r="J427" s="91"/>
      <c r="K427" s="91"/>
      <c r="L427" s="64">
        <f>Arkusz13!C10</f>
        <v>5</v>
      </c>
      <c r="M427" s="64"/>
      <c r="N427" s="27">
        <f>Arkusz13!C26</f>
        <v>5</v>
      </c>
      <c r="O427" s="27">
        <f>Arkusz13!C42</f>
        <v>0</v>
      </c>
      <c r="P427" s="27">
        <f>Arkusz13!C58</f>
        <v>1</v>
      </c>
      <c r="Q427" s="27">
        <f>Arkusz13!C74</f>
        <v>0</v>
      </c>
      <c r="R427" s="27">
        <f>Arkusz13!C90</f>
        <v>0</v>
      </c>
      <c r="S427" s="27">
        <f>Arkusz13!C106</f>
        <v>0</v>
      </c>
      <c r="T427" s="27">
        <f>Arkusz13!C122</f>
        <v>0</v>
      </c>
      <c r="U427" s="27">
        <f>Arkusz13!C138-SUM(N427:T427)</f>
        <v>0</v>
      </c>
      <c r="V427" s="79">
        <f t="shared" si="10"/>
        <v>6</v>
      </c>
      <c r="W427" s="80"/>
      <c r="Y427" s="3"/>
      <c r="Z427" s="6"/>
    </row>
    <row r="428" spans="1:26" x14ac:dyDescent="0.25">
      <c r="C428" s="151" t="s">
        <v>39</v>
      </c>
      <c r="D428" s="152"/>
      <c r="E428" s="152"/>
      <c r="F428" s="152"/>
      <c r="G428" s="152"/>
      <c r="H428" s="152"/>
      <c r="I428" s="152"/>
      <c r="J428" s="152"/>
      <c r="K428" s="152"/>
      <c r="L428" s="64">
        <f>Arkusz13!C11</f>
        <v>1</v>
      </c>
      <c r="M428" s="64"/>
      <c r="N428" s="27">
        <f>Arkusz13!C27</f>
        <v>0</v>
      </c>
      <c r="O428" s="27">
        <f>Arkusz13!C43</f>
        <v>0</v>
      </c>
      <c r="P428" s="27">
        <f>Arkusz13!C59</f>
        <v>0</v>
      </c>
      <c r="Q428" s="27">
        <f>Arkusz13!C75</f>
        <v>0</v>
      </c>
      <c r="R428" s="27">
        <f>Arkusz13!C91</f>
        <v>0</v>
      </c>
      <c r="S428" s="27">
        <f>Arkusz13!C107</f>
        <v>0</v>
      </c>
      <c r="T428" s="27">
        <f>Arkusz13!C123</f>
        <v>0</v>
      </c>
      <c r="U428" s="27">
        <f>Arkusz13!C139-SUM(N428:T428)</f>
        <v>0</v>
      </c>
      <c r="V428" s="79">
        <f t="shared" si="10"/>
        <v>0</v>
      </c>
      <c r="W428" s="80"/>
      <c r="Y428" s="3"/>
      <c r="Z428" s="6"/>
    </row>
    <row r="429" spans="1:26" x14ac:dyDescent="0.25">
      <c r="C429" s="90" t="s">
        <v>40</v>
      </c>
      <c r="D429" s="91"/>
      <c r="E429" s="91"/>
      <c r="F429" s="91"/>
      <c r="G429" s="91"/>
      <c r="H429" s="91"/>
      <c r="I429" s="91"/>
      <c r="J429" s="91"/>
      <c r="K429" s="91"/>
      <c r="L429" s="64">
        <f>Arkusz13!C12</f>
        <v>1038</v>
      </c>
      <c r="M429" s="64"/>
      <c r="N429" s="27">
        <f>Arkusz13!C28</f>
        <v>123</v>
      </c>
      <c r="O429" s="27">
        <f>Arkusz13!C44</f>
        <v>15</v>
      </c>
      <c r="P429" s="27">
        <f>Arkusz13!C60</f>
        <v>20</v>
      </c>
      <c r="Q429" s="27">
        <f>Arkusz13!C76</f>
        <v>39</v>
      </c>
      <c r="R429" s="27">
        <f>Arkusz13!C92</f>
        <v>15</v>
      </c>
      <c r="S429" s="27">
        <f>Arkusz13!C108</f>
        <v>0</v>
      </c>
      <c r="T429" s="27">
        <f>Arkusz13!C124</f>
        <v>79</v>
      </c>
      <c r="U429" s="27">
        <f>Arkusz13!C140-SUM(N429:T429)</f>
        <v>184</v>
      </c>
      <c r="V429" s="79">
        <f t="shared" si="10"/>
        <v>475</v>
      </c>
      <c r="W429" s="80"/>
      <c r="Y429" s="3"/>
      <c r="Z429" s="6"/>
    </row>
    <row r="430" spans="1:26" x14ac:dyDescent="0.25">
      <c r="C430" s="90" t="s">
        <v>10</v>
      </c>
      <c r="D430" s="91"/>
      <c r="E430" s="91"/>
      <c r="F430" s="91"/>
      <c r="G430" s="91"/>
      <c r="H430" s="91"/>
      <c r="I430" s="91"/>
      <c r="J430" s="91"/>
      <c r="K430" s="91"/>
      <c r="L430" s="64">
        <f>Arkusz13!C14</f>
        <v>6</v>
      </c>
      <c r="M430" s="64"/>
      <c r="N430" s="27">
        <f>Arkusz13!C30</f>
        <v>0</v>
      </c>
      <c r="O430" s="27">
        <f>Arkusz13!C46</f>
        <v>0</v>
      </c>
      <c r="P430" s="27">
        <f>Arkusz13!C62</f>
        <v>0</v>
      </c>
      <c r="Q430" s="27">
        <f>Arkusz13!C78</f>
        <v>0</v>
      </c>
      <c r="R430" s="27">
        <f>Arkusz13!C94</f>
        <v>0</v>
      </c>
      <c r="S430" s="27">
        <f>Arkusz13!C110</f>
        <v>0</v>
      </c>
      <c r="T430" s="27">
        <f>Arkusz13!C126</f>
        <v>0</v>
      </c>
      <c r="U430" s="27">
        <f>Arkusz13!C142-SUM(N430:T430)</f>
        <v>0</v>
      </c>
      <c r="V430" s="79">
        <f t="shared" si="10"/>
        <v>0</v>
      </c>
      <c r="W430" s="80"/>
      <c r="Y430" s="3"/>
      <c r="Z430" s="6"/>
    </row>
    <row r="431" spans="1:26" x14ac:dyDescent="0.25">
      <c r="C431" s="151" t="s">
        <v>42</v>
      </c>
      <c r="D431" s="152"/>
      <c r="E431" s="152"/>
      <c r="F431" s="152"/>
      <c r="G431" s="152"/>
      <c r="H431" s="152"/>
      <c r="I431" s="152"/>
      <c r="J431" s="152"/>
      <c r="K431" s="152"/>
      <c r="L431" s="64">
        <f>Arkusz13!C15</f>
        <v>5</v>
      </c>
      <c r="M431" s="64"/>
      <c r="N431" s="27">
        <f>Arkusz13!C31</f>
        <v>1</v>
      </c>
      <c r="O431" s="27">
        <f>Arkusz13!C47</f>
        <v>0</v>
      </c>
      <c r="P431" s="27">
        <f>Arkusz13!C63</f>
        <v>0</v>
      </c>
      <c r="Q431" s="27">
        <f>Arkusz13!C79</f>
        <v>0</v>
      </c>
      <c r="R431" s="27">
        <f>Arkusz13!C95</f>
        <v>0</v>
      </c>
      <c r="S431" s="27">
        <f>Arkusz13!C111</f>
        <v>0</v>
      </c>
      <c r="T431" s="27">
        <f>Arkusz13!C127</f>
        <v>0</v>
      </c>
      <c r="U431" s="27">
        <f>Arkusz13!C143-SUM(N431:T431)</f>
        <v>0</v>
      </c>
      <c r="V431" s="79">
        <f t="shared" si="10"/>
        <v>1</v>
      </c>
      <c r="W431" s="80"/>
      <c r="Y431" s="3"/>
      <c r="Z431" s="6"/>
    </row>
    <row r="432" spans="1:26" x14ac:dyDescent="0.25">
      <c r="C432" s="90" t="s">
        <v>43</v>
      </c>
      <c r="D432" s="91"/>
      <c r="E432" s="91"/>
      <c r="F432" s="91"/>
      <c r="G432" s="91"/>
      <c r="H432" s="91"/>
      <c r="I432" s="91"/>
      <c r="J432" s="91"/>
      <c r="K432" s="91"/>
      <c r="L432" s="64">
        <f>Arkusz13!C16</f>
        <v>0</v>
      </c>
      <c r="M432" s="64"/>
      <c r="N432" s="27">
        <f>Arkusz13!C32</f>
        <v>0</v>
      </c>
      <c r="O432" s="27">
        <f>Arkusz13!C48</f>
        <v>0</v>
      </c>
      <c r="P432" s="27">
        <f>Arkusz13!C64</f>
        <v>0</v>
      </c>
      <c r="Q432" s="27">
        <f>Arkusz13!C80</f>
        <v>0</v>
      </c>
      <c r="R432" s="27">
        <f>Arkusz13!C96</f>
        <v>0</v>
      </c>
      <c r="S432" s="27">
        <f>Arkusz13!C112</f>
        <v>0</v>
      </c>
      <c r="T432" s="27">
        <f>Arkusz13!C128</f>
        <v>0</v>
      </c>
      <c r="U432" s="27">
        <f>Arkusz13!C144-SUM(N432:T432)</f>
        <v>0</v>
      </c>
      <c r="V432" s="79">
        <f t="shared" si="10"/>
        <v>0</v>
      </c>
      <c r="W432" s="80"/>
      <c r="Y432" s="3"/>
      <c r="Z432" s="6"/>
    </row>
    <row r="433" spans="1:26" ht="15.75" thickBot="1" x14ac:dyDescent="0.3">
      <c r="C433" s="62" t="s">
        <v>44</v>
      </c>
      <c r="D433" s="63"/>
      <c r="E433" s="63"/>
      <c r="F433" s="63"/>
      <c r="G433" s="63"/>
      <c r="H433" s="63"/>
      <c r="I433" s="63"/>
      <c r="J433" s="63"/>
      <c r="K433" s="63"/>
      <c r="L433" s="64">
        <f>Arkusz13!C17</f>
        <v>3</v>
      </c>
      <c r="M433" s="64"/>
      <c r="N433" s="27">
        <f>Arkusz13!C33</f>
        <v>1</v>
      </c>
      <c r="O433" s="27">
        <f>Arkusz13!C49</f>
        <v>0</v>
      </c>
      <c r="P433" s="27">
        <f>Arkusz13!C65</f>
        <v>0</v>
      </c>
      <c r="Q433" s="27">
        <f>Arkusz13!C81</f>
        <v>0</v>
      </c>
      <c r="R433" s="27">
        <f>Arkusz13!C97</f>
        <v>0</v>
      </c>
      <c r="S433" s="27">
        <f>Arkusz13!C113</f>
        <v>0</v>
      </c>
      <c r="T433" s="27">
        <f>Arkusz13!C129</f>
        <v>0</v>
      </c>
      <c r="U433" s="27">
        <f>Arkusz13!C145-SUM(N433:T433)</f>
        <v>1</v>
      </c>
      <c r="V433" s="79">
        <f t="shared" si="10"/>
        <v>2</v>
      </c>
      <c r="W433" s="80"/>
      <c r="Y433" s="3"/>
      <c r="Z433" s="6"/>
    </row>
    <row r="434" spans="1:26" ht="15.75" thickBot="1" x14ac:dyDescent="0.3">
      <c r="C434" s="110" t="s">
        <v>1</v>
      </c>
      <c r="D434" s="111"/>
      <c r="E434" s="111"/>
      <c r="F434" s="111"/>
      <c r="G434" s="111"/>
      <c r="H434" s="111"/>
      <c r="I434" s="111"/>
      <c r="J434" s="111"/>
      <c r="K434" s="111"/>
      <c r="L434" s="104">
        <f>SUM(L419:L433)</f>
        <v>4136</v>
      </c>
      <c r="M434" s="104"/>
      <c r="N434" s="28">
        <f t="shared" ref="N434:V434" si="11">SUM(N419:N433)</f>
        <v>379</v>
      </c>
      <c r="O434" s="28">
        <f t="shared" si="11"/>
        <v>262</v>
      </c>
      <c r="P434" s="28">
        <f t="shared" si="11"/>
        <v>198</v>
      </c>
      <c r="Q434" s="28">
        <f t="shared" si="11"/>
        <v>70</v>
      </c>
      <c r="R434" s="28">
        <f t="shared" si="11"/>
        <v>15</v>
      </c>
      <c r="S434" s="28">
        <f t="shared" si="11"/>
        <v>0</v>
      </c>
      <c r="T434" s="28">
        <f t="shared" si="11"/>
        <v>79</v>
      </c>
      <c r="U434" s="28">
        <f t="shared" si="11"/>
        <v>1647</v>
      </c>
      <c r="V434" s="104">
        <f t="shared" si="11"/>
        <v>2650</v>
      </c>
      <c r="W434" s="112"/>
      <c r="Y434" s="3"/>
      <c r="Z434" s="6"/>
    </row>
    <row r="435" spans="1:26" x14ac:dyDescent="0.25">
      <c r="A435" s="29"/>
      <c r="B435" s="29"/>
      <c r="C435" s="29"/>
      <c r="D435" s="29"/>
      <c r="E435" s="29"/>
      <c r="F435" s="29"/>
      <c r="G435" s="29"/>
      <c r="H435" s="29"/>
      <c r="I435" s="29"/>
      <c r="J435" s="30"/>
      <c r="K435" s="30"/>
      <c r="L435" s="30"/>
      <c r="M435" s="30"/>
      <c r="N435" s="30"/>
      <c r="O435" s="30"/>
      <c r="P435" s="30"/>
      <c r="Q435" s="30"/>
      <c r="R435" s="30"/>
      <c r="S435" s="30"/>
      <c r="T435" s="30"/>
    </row>
    <row r="438" spans="1:26" ht="15" customHeight="1" x14ac:dyDescent="0.25"/>
    <row r="458" spans="1:25" ht="15.75" thickBot="1" x14ac:dyDescent="0.3"/>
    <row r="459" spans="1:25" ht="21.75" customHeight="1" x14ac:dyDescent="0.25">
      <c r="D459" s="102" t="s">
        <v>2</v>
      </c>
      <c r="E459" s="103"/>
      <c r="F459" s="103"/>
      <c r="G459" s="103"/>
      <c r="H459" s="103"/>
      <c r="I459" s="103"/>
      <c r="J459" s="103"/>
      <c r="K459" s="103"/>
      <c r="L459" s="103" t="s">
        <v>3</v>
      </c>
      <c r="M459" s="103"/>
      <c r="N459" s="98" t="s">
        <v>86</v>
      </c>
      <c r="O459" s="98"/>
      <c r="P459" s="98"/>
      <c r="Q459" s="92" t="s">
        <v>87</v>
      </c>
      <c r="R459" s="93"/>
      <c r="S459" s="94"/>
    </row>
    <row r="460" spans="1:25" ht="15.75" thickBot="1" x14ac:dyDescent="0.3">
      <c r="D460" s="100" t="s">
        <v>85</v>
      </c>
      <c r="E460" s="101"/>
      <c r="F460" s="101"/>
      <c r="G460" s="101"/>
      <c r="H460" s="101"/>
      <c r="I460" s="101"/>
      <c r="J460" s="101"/>
      <c r="K460" s="101"/>
      <c r="L460" s="99">
        <f>Arkusz14!B2</f>
        <v>8</v>
      </c>
      <c r="M460" s="99"/>
      <c r="N460" s="99">
        <f>Arkusz14!B3</f>
        <v>11</v>
      </c>
      <c r="O460" s="99"/>
      <c r="P460" s="99"/>
      <c r="Q460" s="95">
        <f>Arkusz14!B4</f>
        <v>0</v>
      </c>
      <c r="R460" s="96"/>
      <c r="S460" s="97"/>
    </row>
    <row r="461" spans="1:25" x14ac:dyDescent="0.25">
      <c r="A461" s="24"/>
      <c r="B461" s="24"/>
      <c r="C461" s="24"/>
      <c r="D461" s="24"/>
      <c r="E461" s="24"/>
      <c r="F461" s="24"/>
      <c r="G461" s="24"/>
      <c r="H461" s="24"/>
      <c r="I461" s="24"/>
      <c r="J461" s="24"/>
      <c r="K461" s="24"/>
      <c r="L461" s="24"/>
      <c r="M461" s="24"/>
      <c r="N461" s="24"/>
      <c r="O461" s="24"/>
      <c r="P461" s="24"/>
      <c r="Q461" s="24"/>
      <c r="R461" s="24"/>
      <c r="S461" s="24"/>
      <c r="T461" s="24"/>
      <c r="U461" s="24"/>
    </row>
    <row r="462" spans="1:25" s="51" customFormat="1" x14ac:dyDescent="0.25">
      <c r="A462" s="24"/>
      <c r="B462" s="24"/>
      <c r="C462" s="24"/>
      <c r="D462" s="24"/>
      <c r="E462" s="24"/>
      <c r="F462" s="24"/>
      <c r="G462" s="24"/>
      <c r="H462" s="24"/>
      <c r="I462" s="24"/>
      <c r="J462" s="24"/>
      <c r="K462" s="24"/>
      <c r="L462" s="24"/>
      <c r="M462" s="24"/>
      <c r="N462" s="24"/>
      <c r="O462" s="24"/>
      <c r="P462" s="24"/>
      <c r="Q462" s="24"/>
      <c r="R462" s="24"/>
      <c r="S462" s="24"/>
      <c r="T462" s="24"/>
      <c r="U462" s="24"/>
      <c r="Y462" s="6"/>
    </row>
    <row r="463" spans="1:25" s="51" customFormat="1" x14ac:dyDescent="0.25">
      <c r="A463" s="24"/>
      <c r="B463" s="24"/>
      <c r="C463" s="24"/>
      <c r="D463" s="24"/>
      <c r="E463" s="24"/>
      <c r="F463" s="24"/>
      <c r="G463" s="24"/>
      <c r="H463" s="24"/>
      <c r="I463" s="24"/>
      <c r="J463" s="24"/>
      <c r="K463" s="24"/>
      <c r="L463" s="24"/>
      <c r="M463" s="24"/>
      <c r="N463" s="24"/>
      <c r="O463" s="24"/>
      <c r="P463" s="24"/>
      <c r="Q463" s="24"/>
      <c r="R463" s="24"/>
      <c r="S463" s="24"/>
      <c r="T463" s="24"/>
      <c r="U463" s="24"/>
      <c r="Y463" s="6"/>
    </row>
    <row r="464" spans="1:25" x14ac:dyDescent="0.25">
      <c r="A464" s="107" t="s">
        <v>173</v>
      </c>
      <c r="B464" s="108"/>
      <c r="C464" s="108"/>
      <c r="D464" s="108"/>
      <c r="E464" s="108"/>
      <c r="F464" s="108"/>
      <c r="G464" s="108"/>
      <c r="H464" s="108"/>
      <c r="I464" s="108"/>
      <c r="J464" s="108"/>
      <c r="K464" s="108"/>
      <c r="L464" s="108"/>
      <c r="M464" s="108"/>
      <c r="N464" s="108"/>
      <c r="O464" s="108"/>
      <c r="P464" s="108"/>
      <c r="Q464" s="108"/>
      <c r="R464" s="108"/>
      <c r="S464" s="108"/>
      <c r="T464" s="108"/>
      <c r="U464" s="108"/>
      <c r="V464" s="108"/>
      <c r="W464" s="108"/>
      <c r="X464" s="108"/>
      <c r="Y464" s="108"/>
    </row>
    <row r="465" spans="1:25" s="48" customFormat="1" x14ac:dyDescent="0.25">
      <c r="A465" s="107"/>
      <c r="B465" s="108"/>
      <c r="C465" s="108"/>
      <c r="D465" s="108"/>
      <c r="E465" s="108"/>
      <c r="F465" s="108"/>
      <c r="G465" s="108"/>
      <c r="H465" s="108"/>
      <c r="I465" s="108"/>
      <c r="J465" s="108"/>
      <c r="K465" s="108"/>
      <c r="L465" s="108"/>
      <c r="M465" s="108"/>
      <c r="N465" s="108"/>
      <c r="O465" s="108"/>
      <c r="P465" s="108"/>
      <c r="Q465" s="108"/>
      <c r="R465" s="108"/>
      <c r="S465" s="108"/>
      <c r="T465" s="108"/>
      <c r="U465" s="108"/>
      <c r="V465" s="108"/>
      <c r="W465" s="108"/>
      <c r="X465" s="108"/>
      <c r="Y465" s="108"/>
    </row>
    <row r="466" spans="1:25" s="48" customFormat="1" x14ac:dyDescent="0.25">
      <c r="A466" s="107"/>
      <c r="B466" s="108"/>
      <c r="C466" s="108"/>
      <c r="D466" s="108"/>
      <c r="E466" s="108"/>
      <c r="F466" s="108"/>
      <c r="G466" s="108"/>
      <c r="H466" s="108"/>
      <c r="I466" s="108"/>
      <c r="J466" s="108"/>
      <c r="K466" s="108"/>
      <c r="L466" s="108"/>
      <c r="M466" s="108"/>
      <c r="N466" s="108"/>
      <c r="O466" s="108"/>
      <c r="P466" s="108"/>
      <c r="Q466" s="108"/>
      <c r="R466" s="108"/>
      <c r="S466" s="108"/>
      <c r="T466" s="108"/>
      <c r="U466" s="108"/>
      <c r="V466" s="108"/>
      <c r="W466" s="108"/>
      <c r="X466" s="108"/>
      <c r="Y466" s="108"/>
    </row>
    <row r="467" spans="1:25" s="48" customFormat="1" x14ac:dyDescent="0.25">
      <c r="A467" s="107"/>
      <c r="B467" s="108"/>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row>
    <row r="468" spans="1:25" s="48" customFormat="1" x14ac:dyDescent="0.25">
      <c r="A468" s="107"/>
      <c r="B468" s="108"/>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row>
    <row r="469" spans="1:25" s="48" customFormat="1" x14ac:dyDescent="0.25">
      <c r="A469" s="107"/>
      <c r="B469" s="108"/>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row>
    <row r="470" spans="1:25" s="48" customFormat="1" x14ac:dyDescent="0.25">
      <c r="A470" s="107"/>
      <c r="B470" s="108"/>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row>
    <row r="471" spans="1:25" s="48" customFormat="1" x14ac:dyDescent="0.25">
      <c r="A471" s="107"/>
      <c r="B471" s="108"/>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row>
    <row r="472" spans="1:25" s="48" customFormat="1" x14ac:dyDescent="0.25">
      <c r="A472" s="107"/>
      <c r="B472" s="108"/>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row>
    <row r="473" spans="1:25" s="48" customFormat="1" x14ac:dyDescent="0.25">
      <c r="A473" s="107"/>
      <c r="B473" s="108"/>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row>
    <row r="474" spans="1:25" s="48" customFormat="1" x14ac:dyDescent="0.25">
      <c r="A474" s="107"/>
      <c r="B474" s="108"/>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row>
    <row r="475" spans="1:25" s="48" customFormat="1" x14ac:dyDescent="0.25">
      <c r="A475" s="107"/>
      <c r="B475" s="108"/>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row>
    <row r="476" spans="1:25" s="48" customFormat="1" x14ac:dyDescent="0.25">
      <c r="A476" s="107"/>
      <c r="B476" s="108"/>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row>
    <row r="477" spans="1:25" s="58" customFormat="1" x14ac:dyDescent="0.25">
      <c r="A477" s="55"/>
      <c r="B477" s="56"/>
      <c r="C477" s="56"/>
      <c r="D477" s="56"/>
      <c r="E477" s="56"/>
      <c r="F477" s="56"/>
      <c r="G477" s="56"/>
      <c r="H477" s="56"/>
      <c r="I477" s="56"/>
      <c r="J477" s="56"/>
      <c r="K477" s="56"/>
      <c r="L477" s="56"/>
      <c r="M477" s="56"/>
      <c r="N477" s="56"/>
      <c r="O477" s="56"/>
      <c r="P477" s="56"/>
      <c r="Q477" s="56"/>
      <c r="R477" s="56"/>
      <c r="S477" s="56"/>
      <c r="T477" s="56"/>
      <c r="U477" s="56"/>
      <c r="V477" s="56"/>
      <c r="W477" s="56"/>
      <c r="X477" s="56"/>
      <c r="Y477" s="56"/>
    </row>
    <row r="478" spans="1:25" s="58" customFormat="1" x14ac:dyDescent="0.25">
      <c r="A478" s="55"/>
      <c r="B478" s="56"/>
      <c r="C478" s="56"/>
      <c r="D478" s="56"/>
      <c r="E478" s="56"/>
      <c r="F478" s="56"/>
      <c r="G478" s="56"/>
      <c r="H478" s="56"/>
      <c r="I478" s="56"/>
      <c r="J478" s="56"/>
      <c r="K478" s="56"/>
      <c r="L478" s="56"/>
      <c r="M478" s="56"/>
      <c r="N478" s="56"/>
      <c r="O478" s="56"/>
      <c r="P478" s="56"/>
      <c r="Q478" s="56"/>
      <c r="R478" s="56"/>
      <c r="S478" s="56"/>
      <c r="T478" s="56"/>
      <c r="U478" s="56"/>
      <c r="V478" s="56"/>
      <c r="W478" s="56"/>
      <c r="X478" s="56"/>
      <c r="Y478" s="56"/>
    </row>
    <row r="479" spans="1:25" x14ac:dyDescent="0.25">
      <c r="A479" s="10" t="s">
        <v>28</v>
      </c>
      <c r="B479" s="10"/>
      <c r="C479" s="10"/>
      <c r="D479" s="10"/>
      <c r="E479" s="10"/>
      <c r="F479" s="10"/>
    </row>
    <row r="480" spans="1:25" s="58" customFormat="1" x14ac:dyDescent="0.25">
      <c r="A480" s="57"/>
      <c r="B480" s="57"/>
      <c r="C480" s="57"/>
      <c r="D480" s="57"/>
      <c r="E480" s="57"/>
      <c r="F480" s="57"/>
      <c r="Y480" s="6"/>
    </row>
    <row r="481" spans="4:25" ht="15.75" thickBot="1" x14ac:dyDescent="0.3"/>
    <row r="482" spans="4:25" x14ac:dyDescent="0.25">
      <c r="D482" s="130" t="s">
        <v>26</v>
      </c>
      <c r="E482" s="109"/>
      <c r="F482" s="109"/>
      <c r="G482" s="109"/>
      <c r="H482" s="109" t="s">
        <v>3</v>
      </c>
      <c r="I482" s="109"/>
      <c r="J482" s="109"/>
      <c r="K482" s="109" t="s">
        <v>21</v>
      </c>
      <c r="L482" s="109"/>
      <c r="M482" s="131"/>
    </row>
    <row r="483" spans="4:25" x14ac:dyDescent="0.25">
      <c r="D483" s="132" t="s">
        <v>19</v>
      </c>
      <c r="E483" s="133"/>
      <c r="F483" s="133"/>
      <c r="G483" s="133"/>
      <c r="H483" s="79">
        <v>385261</v>
      </c>
      <c r="I483" s="79"/>
      <c r="J483" s="79"/>
      <c r="K483" s="79">
        <v>374396</v>
      </c>
      <c r="L483" s="79"/>
      <c r="M483" s="80"/>
    </row>
    <row r="484" spans="4:25" x14ac:dyDescent="0.25">
      <c r="D484" s="134" t="s">
        <v>144</v>
      </c>
      <c r="E484" s="135"/>
      <c r="F484" s="135"/>
      <c r="G484" s="135"/>
      <c r="H484" s="79">
        <v>12993</v>
      </c>
      <c r="I484" s="79"/>
      <c r="J484" s="79"/>
      <c r="K484" s="79">
        <v>12748</v>
      </c>
      <c r="L484" s="79"/>
      <c r="M484" s="80"/>
    </row>
    <row r="485" spans="4:25" ht="15.75" thickBot="1" x14ac:dyDescent="0.3">
      <c r="D485" s="145" t="s">
        <v>20</v>
      </c>
      <c r="E485" s="146"/>
      <c r="F485" s="146"/>
      <c r="G485" s="146"/>
      <c r="H485" s="79">
        <v>7897</v>
      </c>
      <c r="I485" s="79"/>
      <c r="J485" s="79"/>
      <c r="K485" s="79">
        <v>7741</v>
      </c>
      <c r="L485" s="79"/>
      <c r="M485" s="80"/>
    </row>
    <row r="486" spans="4:25" ht="15.75" thickBot="1" x14ac:dyDescent="0.3">
      <c r="D486" s="141" t="s">
        <v>1</v>
      </c>
      <c r="E486" s="142"/>
      <c r="F486" s="142"/>
      <c r="G486" s="142"/>
      <c r="H486" s="143">
        <f>SUM(H483:J485)</f>
        <v>406151</v>
      </c>
      <c r="I486" s="143"/>
      <c r="J486" s="143"/>
      <c r="K486" s="143">
        <f>SUM(K483:M485)</f>
        <v>394885</v>
      </c>
      <c r="L486" s="143"/>
      <c r="M486" s="144"/>
    </row>
    <row r="487" spans="4:25" s="58" customFormat="1" x14ac:dyDescent="0.25">
      <c r="D487" s="31"/>
      <c r="E487" s="31"/>
      <c r="F487" s="31"/>
      <c r="G487" s="31"/>
      <c r="H487" s="32"/>
      <c r="I487" s="32"/>
      <c r="J487" s="32"/>
      <c r="K487" s="32"/>
      <c r="L487" s="32"/>
      <c r="M487" s="32"/>
      <c r="Y487" s="6"/>
    </row>
    <row r="488" spans="4:25" x14ac:dyDescent="0.25">
      <c r="D488" s="31"/>
      <c r="E488" s="31"/>
      <c r="F488" s="31"/>
      <c r="G488" s="31"/>
      <c r="H488" s="32"/>
      <c r="I488" s="32"/>
      <c r="J488" s="32"/>
      <c r="K488" s="32"/>
      <c r="L488" s="32"/>
      <c r="M488" s="32"/>
    </row>
    <row r="489" spans="4:25" x14ac:dyDescent="0.25">
      <c r="D489" s="31"/>
      <c r="E489" s="31"/>
      <c r="F489" s="31"/>
      <c r="G489" s="31"/>
      <c r="H489" s="32"/>
      <c r="I489" s="32"/>
      <c r="J489" s="32"/>
      <c r="K489" s="32"/>
      <c r="L489" s="32"/>
      <c r="M489" s="32"/>
    </row>
    <row r="490" spans="4:25" x14ac:dyDescent="0.25">
      <c r="D490" s="31"/>
      <c r="E490" s="31"/>
      <c r="F490" s="31"/>
      <c r="G490" s="31"/>
      <c r="H490" s="32"/>
      <c r="I490" s="32"/>
      <c r="J490" s="32"/>
      <c r="K490" s="32"/>
      <c r="L490" s="32"/>
      <c r="M490" s="32"/>
    </row>
    <row r="491" spans="4:25" x14ac:dyDescent="0.25">
      <c r="D491" s="33"/>
      <c r="E491" s="33"/>
      <c r="F491" s="33"/>
      <c r="G491" s="33"/>
      <c r="H491" s="33"/>
      <c r="I491" s="33"/>
      <c r="J491" s="33"/>
      <c r="K491" s="33"/>
      <c r="L491" s="33"/>
      <c r="M491" s="33"/>
    </row>
    <row r="492" spans="4:25" x14ac:dyDescent="0.25">
      <c r="D492" s="33"/>
      <c r="E492" s="33"/>
      <c r="F492" s="33"/>
      <c r="G492" s="33"/>
      <c r="H492" s="33"/>
      <c r="I492" s="33"/>
      <c r="J492" s="33"/>
      <c r="K492" s="33"/>
      <c r="L492" s="33"/>
      <c r="M492" s="33"/>
    </row>
    <row r="493" spans="4:25" x14ac:dyDescent="0.25">
      <c r="D493" s="33"/>
      <c r="E493" s="33"/>
      <c r="F493" s="33"/>
      <c r="G493" s="33"/>
      <c r="H493" s="33"/>
      <c r="I493" s="33"/>
      <c r="J493" s="33"/>
      <c r="K493" s="33"/>
      <c r="L493" s="33"/>
      <c r="M493" s="33"/>
    </row>
    <row r="494" spans="4:25" x14ac:dyDescent="0.25">
      <c r="D494" s="33"/>
      <c r="E494" s="33"/>
      <c r="F494" s="33"/>
      <c r="G494" s="33"/>
      <c r="H494" s="33"/>
      <c r="I494" s="33"/>
      <c r="J494" s="33"/>
      <c r="K494" s="33"/>
      <c r="L494" s="33"/>
      <c r="M494" s="33"/>
    </row>
    <row r="495" spans="4:25" x14ac:dyDescent="0.25">
      <c r="D495" s="33"/>
      <c r="E495" s="33"/>
      <c r="F495" s="33"/>
      <c r="G495" s="33"/>
      <c r="H495" s="33"/>
      <c r="I495" s="33"/>
      <c r="J495" s="33"/>
      <c r="K495" s="33"/>
      <c r="L495" s="33"/>
      <c r="M495" s="33"/>
    </row>
    <row r="496" spans="4:25" x14ac:dyDescent="0.25">
      <c r="D496" s="33"/>
      <c r="E496" s="33"/>
      <c r="F496" s="33"/>
      <c r="G496" s="33"/>
      <c r="H496" s="33"/>
      <c r="I496" s="33"/>
      <c r="J496" s="33"/>
      <c r="K496" s="33"/>
      <c r="L496" s="33"/>
      <c r="M496" s="33"/>
    </row>
    <row r="497" spans="1:25" x14ac:dyDescent="0.25">
      <c r="D497" s="33"/>
      <c r="E497" s="33"/>
      <c r="F497" s="33"/>
      <c r="G497" s="33"/>
      <c r="H497" s="33"/>
      <c r="I497" s="33"/>
      <c r="J497" s="33"/>
      <c r="K497" s="33"/>
      <c r="L497" s="33"/>
      <c r="M497" s="33"/>
    </row>
    <row r="498" spans="1:25" x14ac:dyDescent="0.25">
      <c r="D498" s="33"/>
      <c r="E498" s="33"/>
      <c r="F498" s="33"/>
      <c r="G498" s="33"/>
      <c r="H498" s="33"/>
      <c r="I498" s="33"/>
      <c r="J498" s="33"/>
      <c r="K498" s="33"/>
      <c r="L498" s="33"/>
      <c r="M498" s="33"/>
    </row>
    <row r="499" spans="1:25" x14ac:dyDescent="0.25">
      <c r="D499" s="33"/>
      <c r="E499" s="33"/>
      <c r="F499" s="33"/>
      <c r="G499" s="33"/>
      <c r="H499" s="33"/>
      <c r="I499" s="33"/>
      <c r="J499" s="33"/>
      <c r="K499" s="33"/>
      <c r="L499" s="33"/>
      <c r="M499" s="33"/>
    </row>
    <row r="500" spans="1:25" x14ac:dyDescent="0.25">
      <c r="D500" s="33"/>
      <c r="E500" s="33"/>
      <c r="F500" s="33"/>
      <c r="G500" s="33"/>
      <c r="H500" s="33"/>
      <c r="I500" s="33"/>
      <c r="J500" s="33"/>
      <c r="K500" s="33"/>
      <c r="L500" s="33"/>
      <c r="M500" s="33"/>
    </row>
    <row r="501" spans="1:25" x14ac:dyDescent="0.25">
      <c r="D501" s="33"/>
      <c r="E501" s="33"/>
      <c r="F501" s="33"/>
      <c r="G501" s="33"/>
      <c r="H501" s="33"/>
      <c r="I501" s="33"/>
      <c r="J501" s="33"/>
      <c r="K501" s="33"/>
      <c r="L501" s="33"/>
      <c r="M501" s="33"/>
    </row>
    <row r="502" spans="1:25" x14ac:dyDescent="0.25">
      <c r="D502" s="33"/>
      <c r="E502" s="33"/>
      <c r="F502" s="33"/>
      <c r="G502" s="33"/>
      <c r="H502" s="33"/>
      <c r="I502" s="33"/>
      <c r="J502" s="33"/>
      <c r="K502" s="33"/>
      <c r="L502" s="33"/>
      <c r="M502" s="33"/>
    </row>
    <row r="503" spans="1:25" x14ac:dyDescent="0.25">
      <c r="D503" s="33"/>
      <c r="E503" s="33"/>
      <c r="F503" s="33"/>
      <c r="G503" s="33"/>
      <c r="H503" s="33"/>
      <c r="I503" s="33"/>
      <c r="J503" s="33"/>
      <c r="K503" s="33"/>
      <c r="L503" s="33"/>
      <c r="M503" s="33"/>
    </row>
    <row r="504" spans="1:25" s="58" customFormat="1" x14ac:dyDescent="0.25">
      <c r="D504" s="33"/>
      <c r="E504" s="33"/>
      <c r="F504" s="33"/>
      <c r="G504" s="33"/>
      <c r="H504" s="33"/>
      <c r="I504" s="33"/>
      <c r="J504" s="33"/>
      <c r="K504" s="33"/>
      <c r="L504" s="33"/>
      <c r="M504" s="33"/>
      <c r="Y504" s="6"/>
    </row>
    <row r="505" spans="1:25" s="58" customFormat="1" x14ac:dyDescent="0.25">
      <c r="D505" s="33"/>
      <c r="E505" s="33"/>
      <c r="F505" s="33"/>
      <c r="G505" s="33"/>
      <c r="H505" s="33"/>
      <c r="I505" s="33"/>
      <c r="J505" s="33"/>
      <c r="K505" s="33"/>
      <c r="L505" s="33"/>
      <c r="M505" s="33"/>
      <c r="Y505" s="6"/>
    </row>
    <row r="506" spans="1:25" s="58" customFormat="1" x14ac:dyDescent="0.25">
      <c r="D506" s="33"/>
      <c r="E506" s="33"/>
      <c r="F506" s="33"/>
      <c r="G506" s="33"/>
      <c r="H506" s="33"/>
      <c r="I506" s="33"/>
      <c r="J506" s="33"/>
      <c r="K506" s="33"/>
      <c r="L506" s="33"/>
      <c r="M506" s="33"/>
      <c r="Y506" s="6"/>
    </row>
    <row r="507" spans="1:25" s="58" customFormat="1" x14ac:dyDescent="0.25">
      <c r="D507" s="33"/>
      <c r="E507" s="33"/>
      <c r="F507" s="33"/>
      <c r="G507" s="33"/>
      <c r="H507" s="33"/>
      <c r="I507" s="33"/>
      <c r="J507" s="33"/>
      <c r="K507" s="33"/>
      <c r="L507" s="33"/>
      <c r="M507" s="33"/>
      <c r="Y507" s="6"/>
    </row>
    <row r="508" spans="1:25" x14ac:dyDescent="0.25">
      <c r="A508" s="107" t="s">
        <v>168</v>
      </c>
      <c r="B508" s="107"/>
      <c r="C508" s="107"/>
      <c r="D508" s="107"/>
      <c r="E508" s="107"/>
      <c r="F508" s="107"/>
      <c r="G508" s="107"/>
      <c r="H508" s="107"/>
      <c r="I508" s="107"/>
      <c r="J508" s="107"/>
      <c r="K508" s="107"/>
      <c r="L508" s="107"/>
      <c r="M508" s="107"/>
      <c r="N508" s="107"/>
      <c r="O508" s="107"/>
      <c r="P508" s="107"/>
      <c r="Q508" s="107"/>
      <c r="R508" s="107"/>
      <c r="S508" s="107"/>
      <c r="T508" s="107"/>
      <c r="U508" s="107"/>
      <c r="V508" s="107"/>
      <c r="W508" s="107"/>
      <c r="X508" s="107"/>
      <c r="Y508" s="107"/>
    </row>
    <row r="509" spans="1:25" x14ac:dyDescent="0.25">
      <c r="A509" s="107"/>
      <c r="B509" s="107"/>
      <c r="C509" s="107"/>
      <c r="D509" s="107"/>
      <c r="E509" s="107"/>
      <c r="F509" s="107"/>
      <c r="G509" s="107"/>
      <c r="H509" s="107"/>
      <c r="I509" s="107"/>
      <c r="J509" s="107"/>
      <c r="K509" s="107"/>
      <c r="L509" s="107"/>
      <c r="M509" s="107"/>
      <c r="N509" s="107"/>
      <c r="O509" s="107"/>
      <c r="P509" s="107"/>
      <c r="Q509" s="107"/>
      <c r="R509" s="107"/>
      <c r="S509" s="107"/>
      <c r="T509" s="107"/>
      <c r="U509" s="107"/>
      <c r="V509" s="107"/>
      <c r="W509" s="107"/>
      <c r="X509" s="107"/>
      <c r="Y509" s="107"/>
    </row>
    <row r="510" spans="1:25" x14ac:dyDescent="0.25">
      <c r="A510" s="107"/>
      <c r="B510" s="107"/>
      <c r="C510" s="107"/>
      <c r="D510" s="107"/>
      <c r="E510" s="107"/>
      <c r="F510" s="107"/>
      <c r="G510" s="107"/>
      <c r="H510" s="107"/>
      <c r="I510" s="107"/>
      <c r="J510" s="107"/>
      <c r="K510" s="107"/>
      <c r="L510" s="107"/>
      <c r="M510" s="107"/>
      <c r="N510" s="107"/>
      <c r="O510" s="107"/>
      <c r="P510" s="107"/>
      <c r="Q510" s="107"/>
      <c r="R510" s="107"/>
      <c r="S510" s="107"/>
      <c r="T510" s="107"/>
      <c r="U510" s="107"/>
      <c r="V510" s="107"/>
      <c r="W510" s="107"/>
      <c r="X510" s="107"/>
      <c r="Y510" s="107"/>
    </row>
    <row r="511" spans="1:25" s="50" customFormat="1" x14ac:dyDescent="0.25">
      <c r="Y511" s="6"/>
    </row>
    <row r="512" spans="1:25" x14ac:dyDescent="0.25">
      <c r="A512" s="10" t="s">
        <v>166</v>
      </c>
      <c r="B512" s="10"/>
      <c r="C512" s="10"/>
      <c r="D512" s="10"/>
      <c r="E512" s="10"/>
      <c r="F512" s="10"/>
      <c r="G512" s="10"/>
      <c r="H512" s="10"/>
      <c r="I512" s="10"/>
      <c r="J512" s="10"/>
    </row>
    <row r="513" spans="1:25" ht="15.75" thickBot="1" x14ac:dyDescent="0.3">
      <c r="A513" s="10"/>
      <c r="B513" s="10"/>
      <c r="C513" s="10"/>
      <c r="D513" s="10"/>
      <c r="E513" s="10"/>
      <c r="F513" s="10"/>
      <c r="G513" s="10"/>
      <c r="H513" s="10"/>
      <c r="I513" s="10"/>
      <c r="J513" s="10"/>
    </row>
    <row r="514" spans="1:25" x14ac:dyDescent="0.25">
      <c r="D514" s="126" t="s">
        <v>47</v>
      </c>
      <c r="E514" s="127"/>
      <c r="F514" s="127"/>
      <c r="G514" s="119" t="str">
        <f>CONCATENATE(Arkusz18!A2," - ",Arkusz18!B2," r.")</f>
        <v>01.06.2018 - 30.06.2018 r.</v>
      </c>
      <c r="H514" s="119"/>
      <c r="I514" s="119"/>
      <c r="J514" s="119"/>
      <c r="K514" s="119"/>
      <c r="L514" s="119"/>
      <c r="M514" s="119"/>
      <c r="N514" s="119"/>
      <c r="O514" s="119"/>
      <c r="P514" s="119"/>
      <c r="Q514" s="119"/>
      <c r="R514" s="120"/>
    </row>
    <row r="515" spans="1:25" ht="24" customHeight="1" x14ac:dyDescent="0.25">
      <c r="D515" s="128"/>
      <c r="E515" s="129"/>
      <c r="F515" s="129"/>
      <c r="G515" s="113" t="s">
        <v>63</v>
      </c>
      <c r="H515" s="113"/>
      <c r="I515" s="113"/>
      <c r="J515" s="113" t="s">
        <v>90</v>
      </c>
      <c r="K515" s="113"/>
      <c r="L515" s="113"/>
      <c r="M515" s="113" t="s">
        <v>62</v>
      </c>
      <c r="N515" s="113"/>
      <c r="O515" s="113"/>
      <c r="P515" s="113" t="s">
        <v>89</v>
      </c>
      <c r="Q515" s="113"/>
      <c r="R515" s="114"/>
    </row>
    <row r="516" spans="1:25" ht="15" customHeight="1" x14ac:dyDescent="0.25">
      <c r="D516" s="121" t="s">
        <v>88</v>
      </c>
      <c r="E516" s="122"/>
      <c r="F516" s="122"/>
      <c r="G516" s="123">
        <f>Arkusz16!A2</f>
        <v>0</v>
      </c>
      <c r="H516" s="123"/>
      <c r="I516" s="123"/>
      <c r="J516" s="123">
        <f>Arkusz16!A3</f>
        <v>0</v>
      </c>
      <c r="K516" s="123"/>
      <c r="L516" s="123"/>
      <c r="M516" s="123">
        <f>Arkusz16!A4</f>
        <v>0</v>
      </c>
      <c r="N516" s="123"/>
      <c r="O516" s="123"/>
      <c r="P516" s="123">
        <f>Arkusz16!A5</f>
        <v>0</v>
      </c>
      <c r="Q516" s="123"/>
      <c r="R516" s="123"/>
    </row>
    <row r="517" spans="1:25" x14ac:dyDescent="0.25">
      <c r="D517" s="117" t="s">
        <v>49</v>
      </c>
      <c r="E517" s="118"/>
      <c r="F517" s="118"/>
      <c r="G517" s="105">
        <f>Arkusz16!A6</f>
        <v>786</v>
      </c>
      <c r="H517" s="105"/>
      <c r="I517" s="105"/>
      <c r="J517" s="136">
        <f>Arkusz16!A7</f>
        <v>2</v>
      </c>
      <c r="K517" s="137"/>
      <c r="L517" s="138"/>
      <c r="M517" s="136">
        <f>Arkusz16!A8</f>
        <v>38</v>
      </c>
      <c r="N517" s="137"/>
      <c r="O517" s="138"/>
      <c r="P517" s="136">
        <f>Arkusz16!A9</f>
        <v>1</v>
      </c>
      <c r="Q517" s="137"/>
      <c r="R517" s="138"/>
    </row>
    <row r="518" spans="1:25" ht="15.75" thickBot="1" x14ac:dyDescent="0.3">
      <c r="D518" s="139" t="s">
        <v>50</v>
      </c>
      <c r="E518" s="140"/>
      <c r="F518" s="140"/>
      <c r="G518" s="106">
        <f>Arkusz16!A10</f>
        <v>320</v>
      </c>
      <c r="H518" s="106"/>
      <c r="I518" s="106"/>
      <c r="J518" s="106">
        <f>Arkusz16!A11</f>
        <v>0</v>
      </c>
      <c r="K518" s="106"/>
      <c r="L518" s="106"/>
      <c r="M518" s="106">
        <f>Arkusz16!A12</f>
        <v>2</v>
      </c>
      <c r="N518" s="106"/>
      <c r="O518" s="106"/>
      <c r="P518" s="106">
        <f>Arkusz16!A13</f>
        <v>0</v>
      </c>
      <c r="Q518" s="106"/>
      <c r="R518" s="106"/>
    </row>
    <row r="519" spans="1:25" ht="15.75" thickBot="1" x14ac:dyDescent="0.3">
      <c r="D519" s="124" t="s">
        <v>48</v>
      </c>
      <c r="E519" s="125"/>
      <c r="F519" s="125"/>
      <c r="G519" s="115">
        <f>SUM(G516:I518)</f>
        <v>1106</v>
      </c>
      <c r="H519" s="115"/>
      <c r="I519" s="115"/>
      <c r="J519" s="115">
        <f t="shared" ref="J519" si="12">SUM(J516:L518)</f>
        <v>2</v>
      </c>
      <c r="K519" s="115"/>
      <c r="L519" s="115"/>
      <c r="M519" s="115">
        <f t="shared" ref="M519" si="13">SUM(M516:O518)</f>
        <v>40</v>
      </c>
      <c r="N519" s="115"/>
      <c r="O519" s="115"/>
      <c r="P519" s="115">
        <f t="shared" ref="P519" si="14">SUM(P516:R518)</f>
        <v>1</v>
      </c>
      <c r="Q519" s="115"/>
      <c r="R519" s="116"/>
    </row>
    <row r="520" spans="1:25" s="58" customFormat="1" x14ac:dyDescent="0.25">
      <c r="D520" s="59"/>
      <c r="E520" s="59"/>
      <c r="F520" s="59"/>
      <c r="G520" s="60"/>
      <c r="H520" s="60"/>
      <c r="I520" s="60"/>
      <c r="J520" s="60"/>
      <c r="K520" s="60"/>
      <c r="L520" s="60"/>
      <c r="M520" s="60"/>
      <c r="N520" s="60"/>
      <c r="O520" s="60"/>
      <c r="P520" s="60"/>
      <c r="Q520" s="60"/>
      <c r="R520" s="60"/>
      <c r="Y520" s="6"/>
    </row>
    <row r="521" spans="1:25" ht="15.75" thickBot="1" x14ac:dyDescent="0.3">
      <c r="A521" s="34"/>
      <c r="B521" s="34"/>
      <c r="C521" s="34"/>
      <c r="D521" s="30"/>
      <c r="E521" s="30"/>
      <c r="F521" s="30"/>
      <c r="G521" s="30"/>
      <c r="H521" s="30"/>
      <c r="I521" s="30"/>
      <c r="J521" s="30"/>
      <c r="K521" s="30"/>
      <c r="L521" s="30"/>
      <c r="M521" s="30"/>
      <c r="N521" s="30"/>
      <c r="O521" s="30"/>
    </row>
    <row r="522" spans="1:25" x14ac:dyDescent="0.25">
      <c r="D522" s="126" t="s">
        <v>47</v>
      </c>
      <c r="E522" s="127"/>
      <c r="F522" s="127"/>
      <c r="G522" s="119" t="str">
        <f>CONCATENATE(Arkusz18!C2," - ",Arkusz18!B2," r.")</f>
        <v>01.01.2018 - 30.06.2018 r.</v>
      </c>
      <c r="H522" s="119"/>
      <c r="I522" s="119"/>
      <c r="J522" s="119"/>
      <c r="K522" s="119"/>
      <c r="L522" s="119"/>
      <c r="M522" s="119"/>
      <c r="N522" s="119"/>
      <c r="O522" s="119"/>
      <c r="P522" s="119"/>
      <c r="Q522" s="119"/>
      <c r="R522" s="120"/>
    </row>
    <row r="523" spans="1:25" ht="23.25" customHeight="1" x14ac:dyDescent="0.25">
      <c r="D523" s="128"/>
      <c r="E523" s="129"/>
      <c r="F523" s="129"/>
      <c r="G523" s="113" t="s">
        <v>63</v>
      </c>
      <c r="H523" s="113"/>
      <c r="I523" s="113"/>
      <c r="J523" s="113" t="s">
        <v>90</v>
      </c>
      <c r="K523" s="113"/>
      <c r="L523" s="113"/>
      <c r="M523" s="113" t="s">
        <v>62</v>
      </c>
      <c r="N523" s="113"/>
      <c r="O523" s="113"/>
      <c r="P523" s="113" t="s">
        <v>89</v>
      </c>
      <c r="Q523" s="113"/>
      <c r="R523" s="114"/>
    </row>
    <row r="524" spans="1:25" x14ac:dyDescent="0.25">
      <c r="D524" s="121" t="s">
        <v>88</v>
      </c>
      <c r="E524" s="122"/>
      <c r="F524" s="122"/>
      <c r="G524" s="123">
        <f>Arkusz17!A2</f>
        <v>0</v>
      </c>
      <c r="H524" s="123"/>
      <c r="I524" s="123"/>
      <c r="J524" s="123">
        <f>Arkusz17!A3</f>
        <v>0</v>
      </c>
      <c r="K524" s="123"/>
      <c r="L524" s="123"/>
      <c r="M524" s="123">
        <f>Arkusz17!A4</f>
        <v>23</v>
      </c>
      <c r="N524" s="123"/>
      <c r="O524" s="123"/>
      <c r="P524" s="123">
        <f>Arkusz17!A5</f>
        <v>0</v>
      </c>
      <c r="Q524" s="123"/>
      <c r="R524" s="123"/>
    </row>
    <row r="525" spans="1:25" x14ac:dyDescent="0.25">
      <c r="D525" s="117" t="s">
        <v>49</v>
      </c>
      <c r="E525" s="118"/>
      <c r="F525" s="118"/>
      <c r="G525" s="105">
        <f>Arkusz17!A6</f>
        <v>7095</v>
      </c>
      <c r="H525" s="105"/>
      <c r="I525" s="105"/>
      <c r="J525" s="105">
        <f>Arkusz17!A7</f>
        <v>22</v>
      </c>
      <c r="K525" s="105"/>
      <c r="L525" s="105"/>
      <c r="M525" s="105">
        <f>Arkusz17!A8</f>
        <v>144</v>
      </c>
      <c r="N525" s="105"/>
      <c r="O525" s="105"/>
      <c r="P525" s="105">
        <f>Arkusz17!A9</f>
        <v>20</v>
      </c>
      <c r="Q525" s="105"/>
      <c r="R525" s="105"/>
    </row>
    <row r="526" spans="1:25" ht="15.75" thickBot="1" x14ac:dyDescent="0.3">
      <c r="D526" s="139" t="s">
        <v>50</v>
      </c>
      <c r="E526" s="140"/>
      <c r="F526" s="140"/>
      <c r="G526" s="106">
        <f>Arkusz17!A10</f>
        <v>2005</v>
      </c>
      <c r="H526" s="106"/>
      <c r="I526" s="106"/>
      <c r="J526" s="106">
        <f>Arkusz17!A11</f>
        <v>5</v>
      </c>
      <c r="K526" s="106"/>
      <c r="L526" s="106"/>
      <c r="M526" s="106">
        <f>Arkusz17!A12</f>
        <v>45</v>
      </c>
      <c r="N526" s="106"/>
      <c r="O526" s="106"/>
      <c r="P526" s="106">
        <f>Arkusz17!A13</f>
        <v>10</v>
      </c>
      <c r="Q526" s="106"/>
      <c r="R526" s="106"/>
    </row>
    <row r="527" spans="1:25" ht="15.75" thickBot="1" x14ac:dyDescent="0.3">
      <c r="D527" s="124" t="s">
        <v>48</v>
      </c>
      <c r="E527" s="125"/>
      <c r="F527" s="125"/>
      <c r="G527" s="115">
        <f>SUM(G524:I526)</f>
        <v>9100</v>
      </c>
      <c r="H527" s="115"/>
      <c r="I527" s="115"/>
      <c r="J527" s="115">
        <f t="shared" ref="J527" si="15">SUM(J524:L526)</f>
        <v>27</v>
      </c>
      <c r="K527" s="115"/>
      <c r="L527" s="115"/>
      <c r="M527" s="115">
        <f t="shared" ref="M527" si="16">SUM(M524:O526)</f>
        <v>212</v>
      </c>
      <c r="N527" s="115"/>
      <c r="O527" s="115"/>
      <c r="P527" s="115">
        <f t="shared" ref="P527" si="17">SUM(P524:R526)</f>
        <v>30</v>
      </c>
      <c r="Q527" s="115"/>
      <c r="R527" s="116"/>
    </row>
    <row r="528" spans="1:25" s="58" customFormat="1" x14ac:dyDescent="0.25">
      <c r="D528" s="59"/>
      <c r="E528" s="59"/>
      <c r="F528" s="59"/>
      <c r="G528" s="60"/>
      <c r="H528" s="60"/>
      <c r="I528" s="60"/>
      <c r="J528" s="60"/>
      <c r="K528" s="60"/>
      <c r="L528" s="60"/>
      <c r="M528" s="60"/>
      <c r="N528" s="60"/>
      <c r="O528" s="60"/>
      <c r="P528" s="60"/>
      <c r="Q528" s="60"/>
      <c r="R528" s="60"/>
      <c r="Y528" s="6"/>
    </row>
    <row r="530" spans="1:25" x14ac:dyDescent="0.25">
      <c r="A530" s="107" t="s">
        <v>162</v>
      </c>
      <c r="B530" s="108"/>
      <c r="C530" s="108"/>
      <c r="D530" s="108"/>
      <c r="E530" s="108"/>
      <c r="F530" s="108"/>
      <c r="G530" s="108"/>
      <c r="H530" s="108"/>
      <c r="I530" s="108"/>
      <c r="J530" s="108"/>
      <c r="K530" s="108"/>
      <c r="L530" s="108"/>
      <c r="M530" s="108"/>
      <c r="N530" s="108"/>
      <c r="O530" s="108"/>
      <c r="P530" s="108"/>
      <c r="Q530" s="108"/>
      <c r="R530" s="108"/>
      <c r="S530" s="108"/>
      <c r="T530" s="108"/>
      <c r="U530" s="108"/>
      <c r="V530" s="108"/>
      <c r="W530" s="108"/>
      <c r="X530" s="108"/>
      <c r="Y530" s="108"/>
    </row>
    <row r="531" spans="1:25" x14ac:dyDescent="0.25">
      <c r="A531" s="108"/>
      <c r="B531" s="108"/>
      <c r="C531" s="108"/>
      <c r="D531" s="108"/>
      <c r="E531" s="108"/>
      <c r="F531" s="108"/>
      <c r="G531" s="108"/>
      <c r="H531" s="108"/>
      <c r="I531" s="108"/>
      <c r="J531" s="108"/>
      <c r="K531" s="108"/>
      <c r="L531" s="108"/>
      <c r="M531" s="108"/>
      <c r="N531" s="108"/>
      <c r="O531" s="108"/>
      <c r="P531" s="108"/>
      <c r="Q531" s="108"/>
      <c r="R531" s="108"/>
      <c r="S531" s="108"/>
      <c r="T531" s="108"/>
      <c r="U531" s="108"/>
      <c r="V531" s="108"/>
      <c r="W531" s="108"/>
      <c r="X531" s="108"/>
      <c r="Y531" s="108"/>
    </row>
    <row r="532" spans="1:25" x14ac:dyDescent="0.25">
      <c r="A532" s="108"/>
      <c r="B532" s="108"/>
      <c r="C532" s="108"/>
      <c r="D532" s="108"/>
      <c r="E532" s="108"/>
      <c r="F532" s="108"/>
      <c r="G532" s="108"/>
      <c r="H532" s="108"/>
      <c r="I532" s="108"/>
      <c r="J532" s="108"/>
      <c r="K532" s="108"/>
      <c r="L532" s="108"/>
      <c r="M532" s="108"/>
      <c r="N532" s="108"/>
      <c r="O532" s="108"/>
      <c r="P532" s="108"/>
      <c r="Q532" s="108"/>
      <c r="R532" s="108"/>
      <c r="S532" s="108"/>
      <c r="T532" s="108"/>
      <c r="U532" s="108"/>
      <c r="V532" s="108"/>
      <c r="W532" s="108"/>
      <c r="X532" s="108"/>
      <c r="Y532" s="108"/>
    </row>
    <row r="533" spans="1:25" x14ac:dyDescent="0.25">
      <c r="A533" s="108"/>
      <c r="B533" s="108"/>
      <c r="C533" s="108"/>
      <c r="D533" s="108"/>
      <c r="E533" s="108"/>
      <c r="F533" s="108"/>
      <c r="G533" s="108"/>
      <c r="H533" s="108"/>
      <c r="I533" s="108"/>
      <c r="J533" s="108"/>
      <c r="K533" s="108"/>
      <c r="L533" s="108"/>
      <c r="M533" s="108"/>
      <c r="N533" s="108"/>
      <c r="O533" s="108"/>
      <c r="P533" s="108"/>
      <c r="Q533" s="108"/>
      <c r="R533" s="108"/>
      <c r="S533" s="108"/>
      <c r="T533" s="108"/>
      <c r="U533" s="108"/>
      <c r="V533" s="108"/>
      <c r="W533" s="108"/>
      <c r="X533" s="108"/>
      <c r="Y533" s="108"/>
    </row>
    <row r="534" spans="1:25" x14ac:dyDescent="0.25">
      <c r="A534" s="108"/>
      <c r="B534" s="108"/>
      <c r="C534" s="108"/>
      <c r="D534" s="108"/>
      <c r="E534" s="108"/>
      <c r="F534" s="108"/>
      <c r="G534" s="108"/>
      <c r="H534" s="108"/>
      <c r="I534" s="108"/>
      <c r="J534" s="108"/>
      <c r="K534" s="108"/>
      <c r="L534" s="108"/>
      <c r="M534" s="108"/>
      <c r="N534" s="108"/>
      <c r="O534" s="108"/>
      <c r="P534" s="108"/>
      <c r="Q534" s="108"/>
      <c r="R534" s="108"/>
      <c r="S534" s="108"/>
      <c r="T534" s="108"/>
      <c r="U534" s="108"/>
      <c r="V534" s="108"/>
      <c r="W534" s="108"/>
      <c r="X534" s="108"/>
      <c r="Y534" s="108"/>
    </row>
    <row r="535" spans="1:25" x14ac:dyDescent="0.25">
      <c r="A535" s="108"/>
      <c r="B535" s="108"/>
      <c r="C535" s="108"/>
      <c r="D535" s="108"/>
      <c r="E535" s="108"/>
      <c r="F535" s="108"/>
      <c r="G535" s="108"/>
      <c r="H535" s="108"/>
      <c r="I535" s="108"/>
      <c r="J535" s="108"/>
      <c r="K535" s="108"/>
      <c r="L535" s="108"/>
      <c r="M535" s="108"/>
      <c r="N535" s="108"/>
      <c r="O535" s="108"/>
      <c r="P535" s="108"/>
      <c r="Q535" s="108"/>
      <c r="R535" s="108"/>
      <c r="S535" s="108"/>
      <c r="T535" s="108"/>
      <c r="U535" s="108"/>
      <c r="V535" s="108"/>
      <c r="W535" s="108"/>
      <c r="X535" s="108"/>
      <c r="Y535" s="108"/>
    </row>
    <row r="538" spans="1:25" s="58" customFormat="1" x14ac:dyDescent="0.25">
      <c r="Y538" s="6"/>
    </row>
    <row r="539" spans="1:25" s="58" customFormat="1" x14ac:dyDescent="0.25">
      <c r="Y539" s="6"/>
    </row>
    <row r="540" spans="1:25" s="58" customFormat="1" x14ac:dyDescent="0.25">
      <c r="Y540" s="6"/>
    </row>
    <row r="541" spans="1:25" s="58" customFormat="1" x14ac:dyDescent="0.25">
      <c r="Y541" s="6"/>
    </row>
    <row r="542" spans="1:25" s="58" customFormat="1" x14ac:dyDescent="0.25">
      <c r="Y542" s="6"/>
    </row>
    <row r="543" spans="1:25" s="58" customFormat="1" x14ac:dyDescent="0.25">
      <c r="Y543" s="6"/>
    </row>
    <row r="544" spans="1:25" s="58" customFormat="1" x14ac:dyDescent="0.25">
      <c r="Y544" s="6"/>
    </row>
    <row r="545" spans="1:25" s="58" customFormat="1" x14ac:dyDescent="0.25">
      <c r="Y545" s="6"/>
    </row>
    <row r="546" spans="1:25" s="58" customFormat="1" x14ac:dyDescent="0.25">
      <c r="Y546" s="6"/>
    </row>
    <row r="547" spans="1:25" s="58" customFormat="1" x14ac:dyDescent="0.25">
      <c r="Y547" s="6"/>
    </row>
    <row r="548" spans="1:25" s="58" customFormat="1" x14ac:dyDescent="0.25">
      <c r="Y548" s="6"/>
    </row>
    <row r="549" spans="1:25" x14ac:dyDescent="0.25">
      <c r="A549" s="35" t="s">
        <v>167</v>
      </c>
      <c r="B549" s="35"/>
      <c r="C549" s="35"/>
      <c r="D549" s="35"/>
      <c r="E549" s="35"/>
      <c r="F549" s="35"/>
      <c r="G549" s="35"/>
      <c r="H549" s="35"/>
      <c r="I549" s="35"/>
      <c r="J549" s="35"/>
      <c r="K549" s="35"/>
      <c r="L549" s="35"/>
      <c r="M549" s="35"/>
      <c r="N549" s="35"/>
      <c r="O549" s="35"/>
      <c r="R549" s="36"/>
      <c r="S549" s="36"/>
      <c r="T549" s="36"/>
    </row>
    <row r="550" spans="1:25" ht="15" customHeight="1" x14ac:dyDescent="0.25">
      <c r="P550" s="37"/>
      <c r="Q550" s="37"/>
      <c r="R550" s="36"/>
      <c r="S550" s="36"/>
      <c r="T550" s="36"/>
      <c r="U550" s="37"/>
    </row>
    <row r="551" spans="1:25" ht="15" customHeight="1" x14ac:dyDescent="0.25">
      <c r="A551" s="107" t="s">
        <v>163</v>
      </c>
      <c r="B551" s="108"/>
      <c r="C551" s="108"/>
      <c r="D551" s="108"/>
      <c r="E551" s="108"/>
      <c r="F551" s="108"/>
      <c r="G551" s="108"/>
      <c r="H551" s="108"/>
      <c r="I551" s="108"/>
      <c r="J551" s="108"/>
      <c r="K551" s="108"/>
      <c r="L551" s="108"/>
      <c r="M551" s="108"/>
      <c r="N551" s="108"/>
      <c r="O551" s="108"/>
      <c r="P551" s="108"/>
      <c r="Q551" s="108"/>
      <c r="R551" s="108"/>
      <c r="S551" s="108"/>
      <c r="T551" s="108"/>
      <c r="U551" s="108"/>
      <c r="V551" s="108"/>
      <c r="W551" s="108"/>
      <c r="X551" s="108"/>
      <c r="Y551" s="108"/>
    </row>
    <row r="552" spans="1:25" ht="15" customHeight="1" x14ac:dyDescent="0.25">
      <c r="A552" s="108"/>
      <c r="B552" s="108"/>
      <c r="C552" s="108"/>
      <c r="D552" s="108"/>
      <c r="E552" s="108"/>
      <c r="F552" s="108"/>
      <c r="G552" s="108"/>
      <c r="H552" s="108"/>
      <c r="I552" s="108"/>
      <c r="J552" s="108"/>
      <c r="K552" s="108"/>
      <c r="L552" s="108"/>
      <c r="M552" s="108"/>
      <c r="N552" s="108"/>
      <c r="O552" s="108"/>
      <c r="P552" s="108"/>
      <c r="Q552" s="108"/>
      <c r="R552" s="108"/>
      <c r="S552" s="108"/>
      <c r="T552" s="108"/>
      <c r="U552" s="108"/>
      <c r="V552" s="108"/>
      <c r="W552" s="108"/>
      <c r="X552" s="108"/>
      <c r="Y552" s="108"/>
    </row>
    <row r="553" spans="1:25" ht="15" customHeight="1" x14ac:dyDescent="0.25">
      <c r="A553" s="108"/>
      <c r="B553" s="108"/>
      <c r="C553" s="108"/>
      <c r="D553" s="108"/>
      <c r="E553" s="108"/>
      <c r="F553" s="108"/>
      <c r="G553" s="108"/>
      <c r="H553" s="108"/>
      <c r="I553" s="108"/>
      <c r="J553" s="108"/>
      <c r="K553" s="108"/>
      <c r="L553" s="108"/>
      <c r="M553" s="108"/>
      <c r="N553" s="108"/>
      <c r="O553" s="108"/>
      <c r="P553" s="108"/>
      <c r="Q553" s="108"/>
      <c r="R553" s="108"/>
      <c r="S553" s="108"/>
      <c r="T553" s="108"/>
      <c r="U553" s="108"/>
      <c r="V553" s="108"/>
      <c r="W553" s="108"/>
      <c r="X553" s="108"/>
      <c r="Y553" s="108"/>
    </row>
    <row r="554" spans="1:25" ht="15" customHeight="1" x14ac:dyDescent="0.25">
      <c r="A554" s="108"/>
      <c r="B554" s="108"/>
      <c r="C554" s="108"/>
      <c r="D554" s="108"/>
      <c r="E554" s="108"/>
      <c r="F554" s="108"/>
      <c r="G554" s="108"/>
      <c r="H554" s="108"/>
      <c r="I554" s="108"/>
      <c r="J554" s="108"/>
      <c r="K554" s="108"/>
      <c r="L554" s="108"/>
      <c r="M554" s="108"/>
      <c r="N554" s="108"/>
      <c r="O554" s="108"/>
      <c r="P554" s="108"/>
      <c r="Q554" s="108"/>
      <c r="R554" s="108"/>
      <c r="S554" s="108"/>
      <c r="T554" s="108"/>
      <c r="U554" s="108"/>
      <c r="V554" s="108"/>
      <c r="W554" s="108"/>
      <c r="X554" s="108"/>
      <c r="Y554" s="108"/>
    </row>
    <row r="555" spans="1:25" ht="15" customHeight="1" x14ac:dyDescent="0.25">
      <c r="A555" s="108"/>
      <c r="B555" s="108"/>
      <c r="C555" s="108"/>
      <c r="D555" s="108"/>
      <c r="E555" s="108"/>
      <c r="F555" s="108"/>
      <c r="G555" s="108"/>
      <c r="H555" s="108"/>
      <c r="I555" s="108"/>
      <c r="J555" s="108"/>
      <c r="K555" s="108"/>
      <c r="L555" s="108"/>
      <c r="M555" s="108"/>
      <c r="N555" s="108"/>
      <c r="O555" s="108"/>
      <c r="P555" s="108"/>
      <c r="Q555" s="108"/>
      <c r="R555" s="108"/>
      <c r="S555" s="108"/>
      <c r="T555" s="108"/>
      <c r="U555" s="108"/>
      <c r="V555" s="108"/>
      <c r="W555" s="108"/>
      <c r="X555" s="108"/>
      <c r="Y555" s="108"/>
    </row>
    <row r="556" spans="1:25" ht="15" customHeight="1" x14ac:dyDescent="0.25">
      <c r="A556" s="108"/>
      <c r="B556" s="108"/>
      <c r="C556" s="108"/>
      <c r="D556" s="108"/>
      <c r="E556" s="108"/>
      <c r="F556" s="108"/>
      <c r="G556" s="108"/>
      <c r="H556" s="108"/>
      <c r="I556" s="108"/>
      <c r="J556" s="108"/>
      <c r="K556" s="108"/>
      <c r="L556" s="108"/>
      <c r="M556" s="108"/>
      <c r="N556" s="108"/>
      <c r="O556" s="108"/>
      <c r="P556" s="108"/>
      <c r="Q556" s="108"/>
      <c r="R556" s="108"/>
      <c r="S556" s="108"/>
      <c r="T556" s="108"/>
      <c r="U556" s="108"/>
      <c r="V556" s="108"/>
      <c r="W556" s="108"/>
      <c r="X556" s="108"/>
      <c r="Y556" s="108"/>
    </row>
    <row r="557" spans="1:25" ht="15" customHeight="1" x14ac:dyDescent="0.25">
      <c r="A557" s="108"/>
      <c r="B557" s="108"/>
      <c r="C557" s="108"/>
      <c r="D557" s="108"/>
      <c r="E557" s="108"/>
      <c r="F557" s="108"/>
      <c r="G557" s="108"/>
      <c r="H557" s="108"/>
      <c r="I557" s="108"/>
      <c r="J557" s="108"/>
      <c r="K557" s="108"/>
      <c r="L557" s="108"/>
      <c r="M557" s="108"/>
      <c r="N557" s="108"/>
      <c r="O557" s="108"/>
      <c r="P557" s="108"/>
      <c r="Q557" s="108"/>
      <c r="R557" s="108"/>
      <c r="S557" s="108"/>
      <c r="T557" s="108"/>
      <c r="U557" s="108"/>
      <c r="V557" s="108"/>
      <c r="W557" s="108"/>
      <c r="X557" s="108"/>
      <c r="Y557" s="108"/>
    </row>
    <row r="558" spans="1:25" ht="15" customHeight="1" x14ac:dyDescent="0.25">
      <c r="A558" s="108"/>
      <c r="B558" s="108"/>
      <c r="C558" s="108"/>
      <c r="D558" s="108"/>
      <c r="E558" s="108"/>
      <c r="F558" s="108"/>
      <c r="G558" s="108"/>
      <c r="H558" s="108"/>
      <c r="I558" s="108"/>
      <c r="J558" s="108"/>
      <c r="K558" s="108"/>
      <c r="L558" s="108"/>
      <c r="M558" s="108"/>
      <c r="N558" s="108"/>
      <c r="O558" s="108"/>
      <c r="P558" s="108"/>
      <c r="Q558" s="108"/>
      <c r="R558" s="108"/>
      <c r="S558" s="108"/>
      <c r="T558" s="108"/>
      <c r="U558" s="108"/>
      <c r="V558" s="108"/>
      <c r="W558" s="108"/>
      <c r="X558" s="108"/>
      <c r="Y558" s="108"/>
    </row>
    <row r="559" spans="1:25" ht="15" customHeight="1" x14ac:dyDescent="0.25">
      <c r="A559" s="108"/>
      <c r="B559" s="108"/>
      <c r="C559" s="108"/>
      <c r="D559" s="108"/>
      <c r="E559" s="108"/>
      <c r="F559" s="108"/>
      <c r="G559" s="108"/>
      <c r="H559" s="108"/>
      <c r="I559" s="108"/>
      <c r="J559" s="108"/>
      <c r="K559" s="108"/>
      <c r="L559" s="108"/>
      <c r="M559" s="108"/>
      <c r="N559" s="108"/>
      <c r="O559" s="108"/>
      <c r="P559" s="108"/>
      <c r="Q559" s="108"/>
      <c r="R559" s="108"/>
      <c r="S559" s="108"/>
      <c r="T559" s="108"/>
      <c r="U559" s="108"/>
      <c r="V559" s="108"/>
      <c r="W559" s="108"/>
      <c r="X559" s="108"/>
      <c r="Y559" s="108"/>
    </row>
    <row r="560" spans="1:25" ht="15" customHeight="1" x14ac:dyDescent="0.25">
      <c r="A560" s="108"/>
      <c r="B560" s="108"/>
      <c r="C560" s="108"/>
      <c r="D560" s="108"/>
      <c r="E560" s="108"/>
      <c r="F560" s="108"/>
      <c r="G560" s="108"/>
      <c r="H560" s="108"/>
      <c r="I560" s="108"/>
      <c r="J560" s="108"/>
      <c r="K560" s="108"/>
      <c r="L560" s="108"/>
      <c r="M560" s="108"/>
      <c r="N560" s="108"/>
      <c r="O560" s="108"/>
      <c r="P560" s="108"/>
      <c r="Q560" s="108"/>
      <c r="R560" s="108"/>
      <c r="S560" s="108"/>
      <c r="T560" s="108"/>
      <c r="U560" s="108"/>
      <c r="V560" s="108"/>
      <c r="W560" s="108"/>
      <c r="X560" s="108"/>
      <c r="Y560" s="108"/>
    </row>
    <row r="561" spans="1:25" ht="15" customHeight="1" x14ac:dyDescent="0.25">
      <c r="A561" s="108"/>
      <c r="B561" s="108"/>
      <c r="C561" s="108"/>
      <c r="D561" s="108"/>
      <c r="E561" s="108"/>
      <c r="F561" s="108"/>
      <c r="G561" s="108"/>
      <c r="H561" s="108"/>
      <c r="I561" s="108"/>
      <c r="J561" s="108"/>
      <c r="K561" s="108"/>
      <c r="L561" s="108"/>
      <c r="M561" s="108"/>
      <c r="N561" s="108"/>
      <c r="O561" s="108"/>
      <c r="P561" s="108"/>
      <c r="Q561" s="108"/>
      <c r="R561" s="108"/>
      <c r="S561" s="108"/>
      <c r="T561" s="108"/>
      <c r="U561" s="108"/>
      <c r="V561" s="108"/>
      <c r="W561" s="108"/>
      <c r="X561" s="108"/>
      <c r="Y561" s="108"/>
    </row>
    <row r="562" spans="1:25" x14ac:dyDescent="0.25">
      <c r="A562" s="108"/>
      <c r="B562" s="108"/>
      <c r="C562" s="108"/>
      <c r="D562" s="108"/>
      <c r="E562" s="108"/>
      <c r="F562" s="108"/>
      <c r="G562" s="108"/>
      <c r="H562" s="108"/>
      <c r="I562" s="108"/>
      <c r="J562" s="108"/>
      <c r="K562" s="108"/>
      <c r="L562" s="108"/>
      <c r="M562" s="108"/>
      <c r="N562" s="108"/>
      <c r="O562" s="108"/>
      <c r="P562" s="108"/>
      <c r="Q562" s="108"/>
      <c r="R562" s="108"/>
      <c r="S562" s="108"/>
      <c r="T562" s="108"/>
      <c r="U562" s="108"/>
      <c r="V562" s="108"/>
      <c r="W562" s="108"/>
      <c r="X562" s="108"/>
      <c r="Y562" s="108"/>
    </row>
    <row r="563" spans="1:25" x14ac:dyDescent="0.25">
      <c r="A563" s="108"/>
      <c r="B563" s="108"/>
      <c r="C563" s="108"/>
      <c r="D563" s="108"/>
      <c r="E563" s="108"/>
      <c r="F563" s="108"/>
      <c r="G563" s="108"/>
      <c r="H563" s="108"/>
      <c r="I563" s="108"/>
      <c r="J563" s="108"/>
      <c r="K563" s="108"/>
      <c r="L563" s="108"/>
      <c r="M563" s="108"/>
      <c r="N563" s="108"/>
      <c r="O563" s="108"/>
      <c r="P563" s="108"/>
      <c r="Q563" s="108"/>
      <c r="R563" s="108"/>
      <c r="S563" s="108"/>
      <c r="T563" s="108"/>
      <c r="U563" s="108"/>
      <c r="V563" s="108"/>
      <c r="W563" s="108"/>
      <c r="X563" s="108"/>
      <c r="Y563" s="108"/>
    </row>
    <row r="564" spans="1:25" x14ac:dyDescent="0.25">
      <c r="A564" s="108"/>
      <c r="B564" s="108"/>
      <c r="C564" s="108"/>
      <c r="D564" s="108"/>
      <c r="E564" s="108"/>
      <c r="F564" s="108"/>
      <c r="G564" s="108"/>
      <c r="H564" s="108"/>
      <c r="I564" s="108"/>
      <c r="J564" s="108"/>
      <c r="K564" s="108"/>
      <c r="L564" s="108"/>
      <c r="M564" s="108"/>
      <c r="N564" s="108"/>
      <c r="O564" s="108"/>
      <c r="P564" s="108"/>
      <c r="Q564" s="108"/>
      <c r="R564" s="108"/>
      <c r="S564" s="108"/>
      <c r="T564" s="108"/>
      <c r="U564" s="108"/>
      <c r="V564" s="108"/>
      <c r="W564" s="108"/>
      <c r="X564" s="108"/>
      <c r="Y564" s="108"/>
    </row>
    <row r="565" spans="1:25" ht="15" customHeight="1" x14ac:dyDescent="0.25">
      <c r="A565" s="108"/>
      <c r="B565" s="108"/>
      <c r="C565" s="108"/>
      <c r="D565" s="108"/>
      <c r="E565" s="108"/>
      <c r="F565" s="108"/>
      <c r="G565" s="108"/>
      <c r="H565" s="108"/>
      <c r="I565" s="108"/>
      <c r="J565" s="108"/>
      <c r="K565" s="108"/>
      <c r="L565" s="108"/>
      <c r="M565" s="108"/>
      <c r="N565" s="108"/>
      <c r="O565" s="108"/>
      <c r="P565" s="108"/>
      <c r="Q565" s="108"/>
      <c r="R565" s="108"/>
      <c r="S565" s="108"/>
      <c r="T565" s="108"/>
      <c r="U565" s="108"/>
      <c r="V565" s="108"/>
      <c r="W565" s="108"/>
      <c r="X565" s="108"/>
      <c r="Y565" s="108"/>
    </row>
    <row r="566" spans="1:25" x14ac:dyDescent="0.25">
      <c r="A566" s="108"/>
      <c r="B566" s="108"/>
      <c r="C566" s="108"/>
      <c r="D566" s="108"/>
      <c r="E566" s="108"/>
      <c r="F566" s="108"/>
      <c r="G566" s="108"/>
      <c r="H566" s="108"/>
      <c r="I566" s="108"/>
      <c r="J566" s="108"/>
      <c r="K566" s="108"/>
      <c r="L566" s="108"/>
      <c r="M566" s="108"/>
      <c r="N566" s="108"/>
      <c r="O566" s="108"/>
      <c r="P566" s="108"/>
      <c r="Q566" s="108"/>
      <c r="R566" s="108"/>
      <c r="S566" s="108"/>
      <c r="T566" s="108"/>
      <c r="U566" s="108"/>
      <c r="V566" s="108"/>
      <c r="W566" s="108"/>
      <c r="X566" s="108"/>
      <c r="Y566" s="108"/>
    </row>
    <row r="567" spans="1:25" x14ac:dyDescent="0.25">
      <c r="A567" s="108"/>
      <c r="B567" s="108"/>
      <c r="C567" s="108"/>
      <c r="D567" s="108"/>
      <c r="E567" s="108"/>
      <c r="F567" s="108"/>
      <c r="G567" s="108"/>
      <c r="H567" s="108"/>
      <c r="I567" s="108"/>
      <c r="J567" s="108"/>
      <c r="K567" s="108"/>
      <c r="L567" s="108"/>
      <c r="M567" s="108"/>
      <c r="N567" s="108"/>
      <c r="O567" s="108"/>
      <c r="P567" s="108"/>
      <c r="Q567" s="108"/>
      <c r="R567" s="108"/>
      <c r="S567" s="108"/>
      <c r="T567" s="108"/>
      <c r="U567" s="108"/>
      <c r="V567" s="108"/>
      <c r="W567" s="108"/>
      <c r="X567" s="108"/>
      <c r="Y567" s="108"/>
    </row>
    <row r="568" spans="1:25" ht="15" customHeight="1" x14ac:dyDescent="0.25">
      <c r="A568" s="108"/>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row>
    <row r="569" spans="1:25" x14ac:dyDescent="0.25">
      <c r="A569" s="37"/>
      <c r="B569" s="37"/>
      <c r="C569" s="37"/>
      <c r="D569" s="37"/>
      <c r="E569" s="37"/>
      <c r="F569" s="37"/>
      <c r="G569" s="37"/>
      <c r="H569" s="37"/>
      <c r="I569" s="37"/>
      <c r="J569" s="37"/>
      <c r="K569" s="37"/>
      <c r="L569" s="37"/>
      <c r="M569" s="37"/>
      <c r="N569" s="37"/>
      <c r="O569" s="37"/>
      <c r="P569" s="37"/>
      <c r="Q569" s="37"/>
      <c r="R569" s="37"/>
      <c r="S569" s="37"/>
      <c r="T569" s="37"/>
      <c r="U569" s="37"/>
    </row>
    <row r="570" spans="1:25" x14ac:dyDescent="0.25">
      <c r="A570" s="61" t="s">
        <v>165</v>
      </c>
      <c r="B570" s="61"/>
      <c r="C570" s="61"/>
      <c r="D570" s="61"/>
      <c r="E570" s="61"/>
      <c r="F570" s="61"/>
      <c r="G570" s="61"/>
      <c r="H570" s="37"/>
      <c r="I570" s="37"/>
      <c r="J570" s="37"/>
      <c r="K570" s="37"/>
      <c r="L570" s="37"/>
      <c r="M570" s="37"/>
      <c r="N570" s="37"/>
      <c r="O570" s="37"/>
      <c r="P570" s="37"/>
      <c r="Q570" s="37"/>
      <c r="R570" s="37"/>
      <c r="S570" s="37"/>
      <c r="T570" s="37"/>
      <c r="U570" s="37"/>
    </row>
    <row r="571" spans="1:25" x14ac:dyDescent="0.25">
      <c r="A571" s="37"/>
      <c r="B571" s="37"/>
      <c r="C571" s="37"/>
      <c r="D571" s="37"/>
      <c r="E571" s="37"/>
      <c r="F571" s="37"/>
      <c r="G571" s="37"/>
      <c r="H571" s="37"/>
      <c r="I571" s="37"/>
      <c r="J571" s="37"/>
      <c r="K571" s="37"/>
      <c r="L571" s="37"/>
      <c r="M571" s="37"/>
      <c r="N571" s="37"/>
      <c r="O571" s="37"/>
      <c r="P571" s="37"/>
      <c r="Q571" s="37"/>
      <c r="R571" s="37"/>
      <c r="S571" s="37"/>
      <c r="T571" s="37"/>
      <c r="U571" s="37"/>
    </row>
    <row r="572" spans="1:25" x14ac:dyDescent="0.25">
      <c r="A572" s="37"/>
      <c r="B572" s="37"/>
      <c r="C572" s="37"/>
      <c r="D572" s="37"/>
      <c r="E572" s="37"/>
      <c r="F572" s="37"/>
      <c r="G572" s="37"/>
      <c r="H572" s="37"/>
      <c r="I572" s="37"/>
      <c r="J572" s="37"/>
      <c r="K572" s="37"/>
      <c r="L572" s="37"/>
      <c r="M572" s="37"/>
      <c r="N572" s="37"/>
      <c r="O572" s="37"/>
      <c r="P572" s="37"/>
      <c r="Q572" s="37"/>
      <c r="R572" s="37"/>
      <c r="S572" s="37"/>
      <c r="T572" s="37"/>
      <c r="U572" s="37"/>
    </row>
    <row r="573" spans="1:25" x14ac:dyDescent="0.25">
      <c r="R573" s="38"/>
      <c r="S573" s="38"/>
      <c r="T573" s="38"/>
    </row>
    <row r="574" spans="1:25" x14ac:dyDescent="0.25">
      <c r="P574" s="39"/>
      <c r="Q574" s="39"/>
      <c r="R574" s="38"/>
      <c r="S574" s="38"/>
      <c r="T574" s="38"/>
      <c r="U574" s="39"/>
    </row>
    <row r="575" spans="1:25" x14ac:dyDescent="0.25">
      <c r="A575" s="40" t="s">
        <v>164</v>
      </c>
      <c r="B575" s="40"/>
      <c r="C575" s="40"/>
      <c r="D575" s="40"/>
      <c r="E575" s="40"/>
      <c r="F575" s="40"/>
      <c r="G575" s="40"/>
      <c r="H575" s="40"/>
      <c r="I575" s="40"/>
      <c r="N575" s="39"/>
      <c r="O575" s="39"/>
      <c r="P575" s="41"/>
      <c r="Q575" s="41"/>
      <c r="R575" s="38"/>
      <c r="S575" s="38"/>
      <c r="T575" s="38"/>
    </row>
    <row r="576" spans="1:25" ht="15" customHeight="1" x14ac:dyDescent="0.25">
      <c r="M576" s="42"/>
      <c r="N576" s="42"/>
      <c r="R576" s="38"/>
      <c r="S576" s="38"/>
      <c r="T576" s="38"/>
    </row>
    <row r="577" spans="1:21" x14ac:dyDescent="0.25">
      <c r="R577" s="38"/>
      <c r="S577" s="38"/>
      <c r="T577" s="38"/>
    </row>
    <row r="578" spans="1:21" x14ac:dyDescent="0.25">
      <c r="D578" s="7"/>
      <c r="E578" s="7"/>
      <c r="P578" s="42"/>
      <c r="Q578" s="42"/>
      <c r="R578" s="38"/>
      <c r="S578" s="38"/>
      <c r="T578" s="38"/>
      <c r="U578" s="42"/>
    </row>
    <row r="579" spans="1:21" x14ac:dyDescent="0.25">
      <c r="A579" s="43"/>
      <c r="B579" s="43"/>
      <c r="C579" s="43"/>
      <c r="D579" s="44"/>
      <c r="E579" s="44"/>
      <c r="F579" s="42"/>
      <c r="G579" s="42"/>
      <c r="H579" s="42"/>
      <c r="I579" s="42"/>
      <c r="J579" s="42"/>
      <c r="K579" s="42"/>
      <c r="L579" s="42"/>
      <c r="M579" s="42"/>
      <c r="N579" s="42"/>
      <c r="O579" s="42"/>
      <c r="P579" s="42"/>
      <c r="Q579" s="42"/>
      <c r="U579" s="42"/>
    </row>
    <row r="580" spans="1:21" x14ac:dyDescent="0.25">
      <c r="A580" s="38"/>
      <c r="B580" s="38"/>
      <c r="C580" s="38"/>
      <c r="D580" s="38"/>
      <c r="E580" s="38"/>
      <c r="F580" s="38"/>
      <c r="G580" s="38"/>
      <c r="H580" s="38"/>
      <c r="I580" s="38"/>
      <c r="J580" s="38"/>
      <c r="K580" s="38"/>
      <c r="L580" s="38"/>
      <c r="M580" s="38"/>
      <c r="N580" s="38"/>
      <c r="O580" s="38"/>
      <c r="P580" s="38"/>
      <c r="Q580" s="38"/>
      <c r="U580" s="38"/>
    </row>
    <row r="581" spans="1:21" x14ac:dyDescent="0.25">
      <c r="A581" s="38"/>
      <c r="B581" s="38"/>
      <c r="C581" s="38"/>
      <c r="D581" s="38"/>
      <c r="E581" s="38"/>
      <c r="F581" s="38"/>
      <c r="G581" s="38"/>
      <c r="H581" s="38"/>
      <c r="I581" s="38"/>
      <c r="J581" s="38"/>
      <c r="K581" s="38"/>
      <c r="L581" s="38"/>
      <c r="M581" s="38"/>
      <c r="N581" s="38"/>
      <c r="O581" s="38"/>
      <c r="P581" s="38"/>
      <c r="Q581" s="38"/>
      <c r="U581" s="38"/>
    </row>
  </sheetData>
  <sheetProtection formatCells="0" insertColumns="0" insertRows="0" deleteColumns="0" deleteRows="0"/>
  <mergeCells count="597">
    <mergeCell ref="B272:I272"/>
    <mergeCell ref="B271:I271"/>
    <mergeCell ref="C218:F218"/>
    <mergeCell ref="J222:L222"/>
    <mergeCell ref="J221:L221"/>
    <mergeCell ref="Q342:R342"/>
    <mergeCell ref="Q343:R343"/>
    <mergeCell ref="Q344:R344"/>
    <mergeCell ref="Q369:R369"/>
    <mergeCell ref="C219:F219"/>
    <mergeCell ref="P218:R218"/>
    <mergeCell ref="B273:I273"/>
    <mergeCell ref="C220:F220"/>
    <mergeCell ref="G220:I220"/>
    <mergeCell ref="J220:L220"/>
    <mergeCell ref="M272:O272"/>
    <mergeCell ref="P272:R272"/>
    <mergeCell ref="P219:R219"/>
    <mergeCell ref="G219:I219"/>
    <mergeCell ref="J219:L219"/>
    <mergeCell ref="M219:O219"/>
    <mergeCell ref="C222:F222"/>
    <mergeCell ref="C221:F221"/>
    <mergeCell ref="G221:I221"/>
    <mergeCell ref="P210:R210"/>
    <mergeCell ref="P209:R209"/>
    <mergeCell ref="P208:R208"/>
    <mergeCell ref="J204:L204"/>
    <mergeCell ref="G217:I217"/>
    <mergeCell ref="J217:L217"/>
    <mergeCell ref="M217:O217"/>
    <mergeCell ref="P217:R217"/>
    <mergeCell ref="S217:U217"/>
    <mergeCell ref="P204:R204"/>
    <mergeCell ref="M205:O205"/>
    <mergeCell ref="P211:R211"/>
    <mergeCell ref="M216:O216"/>
    <mergeCell ref="J216:L216"/>
    <mergeCell ref="S216:U216"/>
    <mergeCell ref="G214:U214"/>
    <mergeCell ref="G215:I215"/>
    <mergeCell ref="J215:L215"/>
    <mergeCell ref="M215:O215"/>
    <mergeCell ref="S215:U215"/>
    <mergeCell ref="C51:F53"/>
    <mergeCell ref="U23:V23"/>
    <mergeCell ref="S23:T23"/>
    <mergeCell ref="Q23:R23"/>
    <mergeCell ref="O23:P23"/>
    <mergeCell ref="M23:N23"/>
    <mergeCell ref="K23:L23"/>
    <mergeCell ref="I23:J23"/>
    <mergeCell ref="G23:H23"/>
    <mergeCell ref="K24:L24"/>
    <mergeCell ref="I24:J24"/>
    <mergeCell ref="G24:H24"/>
    <mergeCell ref="M25:N25"/>
    <mergeCell ref="K27:L27"/>
    <mergeCell ref="I26:J26"/>
    <mergeCell ref="K26:L26"/>
    <mergeCell ref="I28:J28"/>
    <mergeCell ref="S28:T28"/>
    <mergeCell ref="D40:E40"/>
    <mergeCell ref="U21:V21"/>
    <mergeCell ref="S21:T21"/>
    <mergeCell ref="S20:V20"/>
    <mergeCell ref="G20:J20"/>
    <mergeCell ref="G19:V19"/>
    <mergeCell ref="U27:V27"/>
    <mergeCell ref="S27:T27"/>
    <mergeCell ref="G27:H27"/>
    <mergeCell ref="U22:V22"/>
    <mergeCell ref="S22:T22"/>
    <mergeCell ref="Q22:R22"/>
    <mergeCell ref="O22:P22"/>
    <mergeCell ref="M22:N22"/>
    <mergeCell ref="K22:L22"/>
    <mergeCell ref="I22:J22"/>
    <mergeCell ref="U26:V26"/>
    <mergeCell ref="S26:T26"/>
    <mergeCell ref="Q26:R26"/>
    <mergeCell ref="O26:P26"/>
    <mergeCell ref="M26:N26"/>
    <mergeCell ref="U25:V25"/>
    <mergeCell ref="S25:T25"/>
    <mergeCell ref="Q25:R25"/>
    <mergeCell ref="O25:P25"/>
    <mergeCell ref="R179:S179"/>
    <mergeCell ref="P180:Q180"/>
    <mergeCell ref="R180:S180"/>
    <mergeCell ref="A183:Y195"/>
    <mergeCell ref="S208:U208"/>
    <mergeCell ref="A177:C177"/>
    <mergeCell ref="A201:U201"/>
    <mergeCell ref="T180:U180"/>
    <mergeCell ref="M176:O176"/>
    <mergeCell ref="P176:Q176"/>
    <mergeCell ref="C206:F206"/>
    <mergeCell ref="J208:L208"/>
    <mergeCell ref="R176:S176"/>
    <mergeCell ref="M177:O177"/>
    <mergeCell ref="P177:Q177"/>
    <mergeCell ref="R177:S177"/>
    <mergeCell ref="T177:U177"/>
    <mergeCell ref="S205:U205"/>
    <mergeCell ref="C203:F204"/>
    <mergeCell ref="T178:U178"/>
    <mergeCell ref="T179:U179"/>
    <mergeCell ref="P205:R205"/>
    <mergeCell ref="P206:R206"/>
    <mergeCell ref="G204:I204"/>
    <mergeCell ref="P517:R517"/>
    <mergeCell ref="D516:F516"/>
    <mergeCell ref="C19:F21"/>
    <mergeCell ref="C22:F22"/>
    <mergeCell ref="C23:F23"/>
    <mergeCell ref="C24:F24"/>
    <mergeCell ref="C26:F26"/>
    <mergeCell ref="C28:F28"/>
    <mergeCell ref="C25:F25"/>
    <mergeCell ref="C27:F27"/>
    <mergeCell ref="C424:K424"/>
    <mergeCell ref="C425:K425"/>
    <mergeCell ref="C426:K426"/>
    <mergeCell ref="C427:K427"/>
    <mergeCell ref="C428:K428"/>
    <mergeCell ref="C429:K429"/>
    <mergeCell ref="C430:K430"/>
    <mergeCell ref="G372:N372"/>
    <mergeCell ref="A197:Z197"/>
    <mergeCell ref="O58:P58"/>
    <mergeCell ref="M58:N58"/>
    <mergeCell ref="U60:V60"/>
    <mergeCell ref="S209:U209"/>
    <mergeCell ref="S206:U206"/>
    <mergeCell ref="C211:F211"/>
    <mergeCell ref="C214:F215"/>
    <mergeCell ref="S220:U220"/>
    <mergeCell ref="S221:U221"/>
    <mergeCell ref="S273:U273"/>
    <mergeCell ref="A225:Y263"/>
    <mergeCell ref="G371:N371"/>
    <mergeCell ref="O371:P371"/>
    <mergeCell ref="Q350:R350"/>
    <mergeCell ref="O344:P344"/>
    <mergeCell ref="G342:N342"/>
    <mergeCell ref="G343:N343"/>
    <mergeCell ref="G341:N341"/>
    <mergeCell ref="G344:N344"/>
    <mergeCell ref="O340:P340"/>
    <mergeCell ref="O341:P341"/>
    <mergeCell ref="O342:P342"/>
    <mergeCell ref="G340:N340"/>
    <mergeCell ref="Q338:R339"/>
    <mergeCell ref="Q340:R340"/>
    <mergeCell ref="Q341:R341"/>
    <mergeCell ref="M222:O222"/>
    <mergeCell ref="V275:X275"/>
    <mergeCell ref="B275:I275"/>
    <mergeCell ref="C209:F209"/>
    <mergeCell ref="C210:F210"/>
    <mergeCell ref="G210:I210"/>
    <mergeCell ref="G206:I206"/>
    <mergeCell ref="M208:O208"/>
    <mergeCell ref="M206:O206"/>
    <mergeCell ref="J209:L209"/>
    <mergeCell ref="M209:O209"/>
    <mergeCell ref="C207:F207"/>
    <mergeCell ref="G207:I207"/>
    <mergeCell ref="J207:L207"/>
    <mergeCell ref="C208:F208"/>
    <mergeCell ref="G208:I208"/>
    <mergeCell ref="J210:L210"/>
    <mergeCell ref="M210:O210"/>
    <mergeCell ref="P178:Q178"/>
    <mergeCell ref="R178:S178"/>
    <mergeCell ref="M180:O180"/>
    <mergeCell ref="P215:R215"/>
    <mergeCell ref="C205:F205"/>
    <mergeCell ref="F178:G178"/>
    <mergeCell ref="A175:C175"/>
    <mergeCell ref="T176:U176"/>
    <mergeCell ref="S204:U204"/>
    <mergeCell ref="S207:U207"/>
    <mergeCell ref="S211:U211"/>
    <mergeCell ref="J205:L205"/>
    <mergeCell ref="S210:U210"/>
    <mergeCell ref="P207:R207"/>
    <mergeCell ref="P179:Q179"/>
    <mergeCell ref="P175:Q175"/>
    <mergeCell ref="M175:O175"/>
    <mergeCell ref="T175:U175"/>
    <mergeCell ref="P181:Q181"/>
    <mergeCell ref="R181:S181"/>
    <mergeCell ref="T181:U181"/>
    <mergeCell ref="R175:S175"/>
    <mergeCell ref="G203:U203"/>
    <mergeCell ref="D181:E181"/>
    <mergeCell ref="F181:G181"/>
    <mergeCell ref="H181:I181"/>
    <mergeCell ref="M181:O181"/>
    <mergeCell ref="A173:C174"/>
    <mergeCell ref="D173:E174"/>
    <mergeCell ref="P222:R222"/>
    <mergeCell ref="M221:O221"/>
    <mergeCell ref="G216:I216"/>
    <mergeCell ref="M204:O204"/>
    <mergeCell ref="C217:F217"/>
    <mergeCell ref="M179:O179"/>
    <mergeCell ref="M178:O178"/>
    <mergeCell ref="A180:C180"/>
    <mergeCell ref="A179:C179"/>
    <mergeCell ref="A178:C178"/>
    <mergeCell ref="A181:C181"/>
    <mergeCell ref="G205:I205"/>
    <mergeCell ref="G209:I209"/>
    <mergeCell ref="J206:L206"/>
    <mergeCell ref="M207:O207"/>
    <mergeCell ref="G211:I211"/>
    <mergeCell ref="J211:L211"/>
    <mergeCell ref="M211:O211"/>
    <mergeCell ref="H176:I176"/>
    <mergeCell ref="D84:E84"/>
    <mergeCell ref="F173:G174"/>
    <mergeCell ref="A176:C176"/>
    <mergeCell ref="K28:L28"/>
    <mergeCell ref="E9:Q9"/>
    <mergeCell ref="C54:F54"/>
    <mergeCell ref="C55:F55"/>
    <mergeCell ref="C56:F56"/>
    <mergeCell ref="C57:F57"/>
    <mergeCell ref="M173:O174"/>
    <mergeCell ref="C58:F58"/>
    <mergeCell ref="C59:F59"/>
    <mergeCell ref="C60:F60"/>
    <mergeCell ref="A62:Z62"/>
    <mergeCell ref="G22:H22"/>
    <mergeCell ref="K25:L25"/>
    <mergeCell ref="I25:J25"/>
    <mergeCell ref="G25:H25"/>
    <mergeCell ref="U24:V24"/>
    <mergeCell ref="S24:T24"/>
    <mergeCell ref="Q24:R24"/>
    <mergeCell ref="O24:P24"/>
    <mergeCell ref="M24:N24"/>
    <mergeCell ref="G26:H26"/>
    <mergeCell ref="H177:I177"/>
    <mergeCell ref="H178:I178"/>
    <mergeCell ref="H179:I179"/>
    <mergeCell ref="H180:I180"/>
    <mergeCell ref="A172:I172"/>
    <mergeCell ref="D178:E178"/>
    <mergeCell ref="D176:E176"/>
    <mergeCell ref="F176:G176"/>
    <mergeCell ref="D179:E179"/>
    <mergeCell ref="F179:G179"/>
    <mergeCell ref="F177:G177"/>
    <mergeCell ref="D180:E180"/>
    <mergeCell ref="F180:G180"/>
    <mergeCell ref="D177:E177"/>
    <mergeCell ref="D175:E175"/>
    <mergeCell ref="F175:G175"/>
    <mergeCell ref="A96:Y167"/>
    <mergeCell ref="H173:I174"/>
    <mergeCell ref="H175:I175"/>
    <mergeCell ref="O27:P27"/>
    <mergeCell ref="Q27:R27"/>
    <mergeCell ref="G55:H55"/>
    <mergeCell ref="K56:L56"/>
    <mergeCell ref="I60:J60"/>
    <mergeCell ref="K60:L60"/>
    <mergeCell ref="M60:N60"/>
    <mergeCell ref="O60:P60"/>
    <mergeCell ref="Q58:R58"/>
    <mergeCell ref="M54:N54"/>
    <mergeCell ref="M55:N55"/>
    <mergeCell ref="M56:N56"/>
    <mergeCell ref="M57:N57"/>
    <mergeCell ref="O53:P53"/>
    <mergeCell ref="Q53:R53"/>
    <mergeCell ref="G58:H58"/>
    <mergeCell ref="I58:J58"/>
    <mergeCell ref="I54:J54"/>
    <mergeCell ref="I56:J56"/>
    <mergeCell ref="I57:J57"/>
    <mergeCell ref="G53:H53"/>
    <mergeCell ref="G54:H54"/>
    <mergeCell ref="M28:N28"/>
    <mergeCell ref="I27:J27"/>
    <mergeCell ref="P173:Q174"/>
    <mergeCell ref="R173:S174"/>
    <mergeCell ref="K58:L58"/>
    <mergeCell ref="S60:T60"/>
    <mergeCell ref="U59:V59"/>
    <mergeCell ref="S59:T59"/>
    <mergeCell ref="Q60:R60"/>
    <mergeCell ref="G60:H60"/>
    <mergeCell ref="M172:U172"/>
    <mergeCell ref="T173:U174"/>
    <mergeCell ref="O28:P28"/>
    <mergeCell ref="Q28:R28"/>
    <mergeCell ref="U28:V28"/>
    <mergeCell ref="A170:U170"/>
    <mergeCell ref="I59:J59"/>
    <mergeCell ref="K53:L53"/>
    <mergeCell ref="K54:L54"/>
    <mergeCell ref="K55:L55"/>
    <mergeCell ref="K57:L57"/>
    <mergeCell ref="I53:J53"/>
    <mergeCell ref="I55:J55"/>
    <mergeCell ref="O20:R20"/>
    <mergeCell ref="G21:H21"/>
    <mergeCell ref="I21:J21"/>
    <mergeCell ref="K21:L21"/>
    <mergeCell ref="M21:N21"/>
    <mergeCell ref="O21:P21"/>
    <mergeCell ref="Q21:R21"/>
    <mergeCell ref="G52:J52"/>
    <mergeCell ref="K52:N52"/>
    <mergeCell ref="G28:H28"/>
    <mergeCell ref="M27:N27"/>
    <mergeCell ref="E5:Q8"/>
    <mergeCell ref="G56:H56"/>
    <mergeCell ref="G57:H57"/>
    <mergeCell ref="G59:H59"/>
    <mergeCell ref="Q55:R55"/>
    <mergeCell ref="O56:P56"/>
    <mergeCell ref="Q56:R56"/>
    <mergeCell ref="O57:P57"/>
    <mergeCell ref="Q57:R57"/>
    <mergeCell ref="O59:P59"/>
    <mergeCell ref="Q59:R59"/>
    <mergeCell ref="O55:P55"/>
    <mergeCell ref="O52:R52"/>
    <mergeCell ref="O54:P54"/>
    <mergeCell ref="Q54:R54"/>
    <mergeCell ref="K59:L59"/>
    <mergeCell ref="A16:U16"/>
    <mergeCell ref="M59:N59"/>
    <mergeCell ref="G51:V51"/>
    <mergeCell ref="S52:V52"/>
    <mergeCell ref="S53:T53"/>
    <mergeCell ref="U53:V53"/>
    <mergeCell ref="K20:N20"/>
    <mergeCell ref="M53:N53"/>
    <mergeCell ref="S54:T54"/>
    <mergeCell ref="U54:V54"/>
    <mergeCell ref="S55:T55"/>
    <mergeCell ref="U55:V55"/>
    <mergeCell ref="S56:T56"/>
    <mergeCell ref="U56:V56"/>
    <mergeCell ref="U58:V58"/>
    <mergeCell ref="S58:T58"/>
    <mergeCell ref="U57:V57"/>
    <mergeCell ref="S57:T57"/>
    <mergeCell ref="S218:U218"/>
    <mergeCell ref="S272:U272"/>
    <mergeCell ref="M276:O276"/>
    <mergeCell ref="P276:R276"/>
    <mergeCell ref="J271:L271"/>
    <mergeCell ref="V273:X273"/>
    <mergeCell ref="J274:L274"/>
    <mergeCell ref="S274:U274"/>
    <mergeCell ref="V276:X276"/>
    <mergeCell ref="J275:L275"/>
    <mergeCell ref="M275:O275"/>
    <mergeCell ref="P275:R275"/>
    <mergeCell ref="S275:U275"/>
    <mergeCell ref="M271:O271"/>
    <mergeCell ref="P273:R273"/>
    <mergeCell ref="M274:O274"/>
    <mergeCell ref="P274:R274"/>
    <mergeCell ref="V274:X274"/>
    <mergeCell ref="V271:X271"/>
    <mergeCell ref="J272:L272"/>
    <mergeCell ref="S271:U271"/>
    <mergeCell ref="V272:X272"/>
    <mergeCell ref="P220:R220"/>
    <mergeCell ref="M218:O218"/>
    <mergeCell ref="G222:I222"/>
    <mergeCell ref="A267:Y268"/>
    <mergeCell ref="P216:R216"/>
    <mergeCell ref="G348:J349"/>
    <mergeCell ref="K348:L349"/>
    <mergeCell ref="M348:R348"/>
    <mergeCell ref="M349:N349"/>
    <mergeCell ref="P271:R271"/>
    <mergeCell ref="B276:I276"/>
    <mergeCell ref="C216:F216"/>
    <mergeCell ref="O349:P349"/>
    <mergeCell ref="Q349:R349"/>
    <mergeCell ref="G338:N339"/>
    <mergeCell ref="O338:P339"/>
    <mergeCell ref="S219:U219"/>
    <mergeCell ref="P221:R221"/>
    <mergeCell ref="M220:O220"/>
    <mergeCell ref="S222:U222"/>
    <mergeCell ref="G319:J319"/>
    <mergeCell ref="O343:P343"/>
    <mergeCell ref="G218:I218"/>
    <mergeCell ref="J218:L218"/>
    <mergeCell ref="J273:L273"/>
    <mergeCell ref="M273:O273"/>
    <mergeCell ref="O319:P319"/>
    <mergeCell ref="Q319:R319"/>
    <mergeCell ref="K319:L319"/>
    <mergeCell ref="A311:U313"/>
    <mergeCell ref="J277:L277"/>
    <mergeCell ref="B274:I274"/>
    <mergeCell ref="S276:U276"/>
    <mergeCell ref="J276:L276"/>
    <mergeCell ref="Q316:R316"/>
    <mergeCell ref="K315:L316"/>
    <mergeCell ref="A464:Y476"/>
    <mergeCell ref="V277:X277"/>
    <mergeCell ref="K320:L320"/>
    <mergeCell ref="M320:N320"/>
    <mergeCell ref="O320:P320"/>
    <mergeCell ref="Q320:R320"/>
    <mergeCell ref="M277:O277"/>
    <mergeCell ref="S277:U277"/>
    <mergeCell ref="B277:I277"/>
    <mergeCell ref="M315:R315"/>
    <mergeCell ref="M316:N316"/>
    <mergeCell ref="K318:L318"/>
    <mergeCell ref="G318:J318"/>
    <mergeCell ref="G317:J317"/>
    <mergeCell ref="G315:J316"/>
    <mergeCell ref="A295:Y306"/>
    <mergeCell ref="G350:J350"/>
    <mergeCell ref="K350:L350"/>
    <mergeCell ref="M350:N350"/>
    <mergeCell ref="O350:P350"/>
    <mergeCell ref="G320:J320"/>
    <mergeCell ref="K317:L317"/>
    <mergeCell ref="P277:R277"/>
    <mergeCell ref="O316:P316"/>
    <mergeCell ref="A374:Y412"/>
    <mergeCell ref="Q370:R370"/>
    <mergeCell ref="Q371:R371"/>
    <mergeCell ref="Q366:R367"/>
    <mergeCell ref="Q368:R368"/>
    <mergeCell ref="G366:N367"/>
    <mergeCell ref="O366:P367"/>
    <mergeCell ref="G368:N368"/>
    <mergeCell ref="O368:P368"/>
    <mergeCell ref="C421:K421"/>
    <mergeCell ref="C431:K431"/>
    <mergeCell ref="C422:K422"/>
    <mergeCell ref="C423:K423"/>
    <mergeCell ref="L423:M423"/>
    <mergeCell ref="L424:M424"/>
    <mergeCell ref="L425:M425"/>
    <mergeCell ref="C418:K418"/>
    <mergeCell ref="C419:K419"/>
    <mergeCell ref="P516:R516"/>
    <mergeCell ref="G516:I516"/>
    <mergeCell ref="J516:L516"/>
    <mergeCell ref="M516:O516"/>
    <mergeCell ref="D486:G486"/>
    <mergeCell ref="K486:M486"/>
    <mergeCell ref="H485:J485"/>
    <mergeCell ref="H486:J486"/>
    <mergeCell ref="D514:F515"/>
    <mergeCell ref="G514:R514"/>
    <mergeCell ref="G515:I515"/>
    <mergeCell ref="J515:L515"/>
    <mergeCell ref="M515:O515"/>
    <mergeCell ref="P515:R515"/>
    <mergeCell ref="D485:G485"/>
    <mergeCell ref="K485:M485"/>
    <mergeCell ref="A508:Y510"/>
    <mergeCell ref="D527:F527"/>
    <mergeCell ref="G527:I527"/>
    <mergeCell ref="J527:L527"/>
    <mergeCell ref="D482:G482"/>
    <mergeCell ref="K482:M482"/>
    <mergeCell ref="D483:G483"/>
    <mergeCell ref="K483:M483"/>
    <mergeCell ref="D484:G484"/>
    <mergeCell ref="K484:M484"/>
    <mergeCell ref="H484:J484"/>
    <mergeCell ref="H483:J483"/>
    <mergeCell ref="D517:F517"/>
    <mergeCell ref="G517:I517"/>
    <mergeCell ref="J517:L517"/>
    <mergeCell ref="M517:O517"/>
    <mergeCell ref="J526:L526"/>
    <mergeCell ref="D518:F518"/>
    <mergeCell ref="G518:I518"/>
    <mergeCell ref="J518:L518"/>
    <mergeCell ref="M518:O518"/>
    <mergeCell ref="D526:F526"/>
    <mergeCell ref="G526:I526"/>
    <mergeCell ref="P518:R518"/>
    <mergeCell ref="G522:R522"/>
    <mergeCell ref="D524:F524"/>
    <mergeCell ref="G524:I524"/>
    <mergeCell ref="J524:L524"/>
    <mergeCell ref="M524:O524"/>
    <mergeCell ref="P524:R524"/>
    <mergeCell ref="M523:O523"/>
    <mergeCell ref="D519:F519"/>
    <mergeCell ref="G519:I519"/>
    <mergeCell ref="J519:L519"/>
    <mergeCell ref="M519:O519"/>
    <mergeCell ref="P519:R519"/>
    <mergeCell ref="D522:F523"/>
    <mergeCell ref="G523:I523"/>
    <mergeCell ref="J523:L523"/>
    <mergeCell ref="P525:R525"/>
    <mergeCell ref="P526:R526"/>
    <mergeCell ref="A530:Y535"/>
    <mergeCell ref="A551:Y568"/>
    <mergeCell ref="H482:J482"/>
    <mergeCell ref="L427:M427"/>
    <mergeCell ref="L428:M428"/>
    <mergeCell ref="L429:M429"/>
    <mergeCell ref="L430:M430"/>
    <mergeCell ref="L431:M431"/>
    <mergeCell ref="L432:M432"/>
    <mergeCell ref="L433:M433"/>
    <mergeCell ref="C434:K434"/>
    <mergeCell ref="L459:M459"/>
    <mergeCell ref="V434:W434"/>
    <mergeCell ref="V431:W431"/>
    <mergeCell ref="P523:R523"/>
    <mergeCell ref="P527:R527"/>
    <mergeCell ref="D525:F525"/>
    <mergeCell ref="G525:I525"/>
    <mergeCell ref="J525:L525"/>
    <mergeCell ref="M527:O527"/>
    <mergeCell ref="M525:O525"/>
    <mergeCell ref="M526:O526"/>
    <mergeCell ref="V432:W432"/>
    <mergeCell ref="V433:W433"/>
    <mergeCell ref="V427:W427"/>
    <mergeCell ref="V428:W428"/>
    <mergeCell ref="V429:W429"/>
    <mergeCell ref="V430:W430"/>
    <mergeCell ref="C432:K432"/>
    <mergeCell ref="Q459:S459"/>
    <mergeCell ref="Q460:S460"/>
    <mergeCell ref="N459:P459"/>
    <mergeCell ref="L460:M460"/>
    <mergeCell ref="N460:P460"/>
    <mergeCell ref="D460:K460"/>
    <mergeCell ref="D459:K459"/>
    <mergeCell ref="L434:M434"/>
    <mergeCell ref="Q351:R351"/>
    <mergeCell ref="V426:W426"/>
    <mergeCell ref="V419:W419"/>
    <mergeCell ref="V420:W420"/>
    <mergeCell ref="V421:W421"/>
    <mergeCell ref="V422:W422"/>
    <mergeCell ref="V423:W423"/>
    <mergeCell ref="V424:W424"/>
    <mergeCell ref="V425:W425"/>
    <mergeCell ref="Q372:R372"/>
    <mergeCell ref="L417:V417"/>
    <mergeCell ref="O372:P372"/>
    <mergeCell ref="L426:M426"/>
    <mergeCell ref="L420:M420"/>
    <mergeCell ref="G369:N369"/>
    <mergeCell ref="O369:P369"/>
    <mergeCell ref="G370:N370"/>
    <mergeCell ref="O370:P370"/>
    <mergeCell ref="G352:J352"/>
    <mergeCell ref="K352:L352"/>
    <mergeCell ref="M352:N352"/>
    <mergeCell ref="Q352:R352"/>
    <mergeCell ref="O352:P352"/>
    <mergeCell ref="C420:K420"/>
    <mergeCell ref="A570:G570"/>
    <mergeCell ref="C433:K433"/>
    <mergeCell ref="L421:M421"/>
    <mergeCell ref="L422:M422"/>
    <mergeCell ref="V418:W418"/>
    <mergeCell ref="L418:M418"/>
    <mergeCell ref="L419:M419"/>
    <mergeCell ref="M317:N317"/>
    <mergeCell ref="O317:P317"/>
    <mergeCell ref="Q317:R317"/>
    <mergeCell ref="Q318:R318"/>
    <mergeCell ref="M319:N319"/>
    <mergeCell ref="M318:N318"/>
    <mergeCell ref="O318:P318"/>
    <mergeCell ref="A415:U416"/>
    <mergeCell ref="G353:J353"/>
    <mergeCell ref="K353:L353"/>
    <mergeCell ref="O353:P353"/>
    <mergeCell ref="Q353:R353"/>
    <mergeCell ref="M353:N353"/>
    <mergeCell ref="G351:J351"/>
    <mergeCell ref="K351:L351"/>
    <mergeCell ref="M351:N351"/>
    <mergeCell ref="O351:P351"/>
  </mergeCells>
  <pageMargins left="0.11811023622047245" right="0.11811023622047245" top="0.15748031496062992" bottom="0.15748031496062992" header="0.11811023622047245" footer="0.11811023622047245"/>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100</v>
      </c>
      <c r="B1" t="s">
        <v>118</v>
      </c>
      <c r="C1" t="s">
        <v>110</v>
      </c>
      <c r="D1" t="s">
        <v>95</v>
      </c>
    </row>
    <row r="2" spans="1:4" x14ac:dyDescent="0.25">
      <c r="A2">
        <v>0</v>
      </c>
      <c r="B2" t="s">
        <v>88</v>
      </c>
      <c r="C2" t="s">
        <v>63</v>
      </c>
      <c r="D2">
        <v>1</v>
      </c>
    </row>
    <row r="3" spans="1:4" x14ac:dyDescent="0.25">
      <c r="A3">
        <v>0</v>
      </c>
      <c r="B3" t="s">
        <v>88</v>
      </c>
      <c r="C3" t="s">
        <v>90</v>
      </c>
      <c r="D3">
        <v>2</v>
      </c>
    </row>
    <row r="4" spans="1:4" x14ac:dyDescent="0.25">
      <c r="A4">
        <v>23</v>
      </c>
      <c r="B4" t="s">
        <v>88</v>
      </c>
      <c r="C4" t="s">
        <v>62</v>
      </c>
      <c r="D4">
        <v>3</v>
      </c>
    </row>
    <row r="5" spans="1:4" x14ac:dyDescent="0.25">
      <c r="A5">
        <v>0</v>
      </c>
      <c r="B5" t="s">
        <v>88</v>
      </c>
      <c r="C5" t="s">
        <v>89</v>
      </c>
      <c r="D5">
        <v>4</v>
      </c>
    </row>
    <row r="6" spans="1:4" x14ac:dyDescent="0.25">
      <c r="A6">
        <v>7095</v>
      </c>
      <c r="B6" t="s">
        <v>49</v>
      </c>
      <c r="C6" t="s">
        <v>63</v>
      </c>
      <c r="D6">
        <v>1</v>
      </c>
    </row>
    <row r="7" spans="1:4" x14ac:dyDescent="0.25">
      <c r="A7">
        <v>22</v>
      </c>
      <c r="B7" t="s">
        <v>49</v>
      </c>
      <c r="C7" t="s">
        <v>90</v>
      </c>
      <c r="D7">
        <v>2</v>
      </c>
    </row>
    <row r="8" spans="1:4" x14ac:dyDescent="0.25">
      <c r="A8">
        <v>144</v>
      </c>
      <c r="B8" t="s">
        <v>49</v>
      </c>
      <c r="C8" t="s">
        <v>62</v>
      </c>
      <c r="D8">
        <v>3</v>
      </c>
    </row>
    <row r="9" spans="1:4" x14ac:dyDescent="0.25">
      <c r="A9">
        <v>20</v>
      </c>
      <c r="B9" t="s">
        <v>49</v>
      </c>
      <c r="C9" t="s">
        <v>89</v>
      </c>
      <c r="D9">
        <v>4</v>
      </c>
    </row>
    <row r="10" spans="1:4" x14ac:dyDescent="0.25">
      <c r="A10">
        <v>2005</v>
      </c>
      <c r="B10" t="s">
        <v>50</v>
      </c>
      <c r="C10" t="s">
        <v>63</v>
      </c>
      <c r="D10">
        <v>1</v>
      </c>
    </row>
    <row r="11" spans="1:4" x14ac:dyDescent="0.25">
      <c r="A11">
        <v>5</v>
      </c>
      <c r="B11" t="s">
        <v>50</v>
      </c>
      <c r="C11" t="s">
        <v>90</v>
      </c>
      <c r="D11">
        <v>2</v>
      </c>
    </row>
    <row r="12" spans="1:4" x14ac:dyDescent="0.25">
      <c r="A12">
        <v>45</v>
      </c>
      <c r="B12" t="s">
        <v>50</v>
      </c>
      <c r="C12" t="s">
        <v>62</v>
      </c>
      <c r="D12">
        <v>3</v>
      </c>
    </row>
    <row r="13" spans="1:4" x14ac:dyDescent="0.25">
      <c r="A13">
        <v>10</v>
      </c>
      <c r="B13" t="s">
        <v>50</v>
      </c>
      <c r="C13" t="s">
        <v>89</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95</v>
      </c>
      <c r="B1" t="s">
        <v>105</v>
      </c>
      <c r="C1" t="s">
        <v>58</v>
      </c>
      <c r="D1" t="s">
        <v>59</v>
      </c>
      <c r="E1" t="s">
        <v>60</v>
      </c>
      <c r="F1" t="s">
        <v>71</v>
      </c>
      <c r="G1" t="s">
        <v>61</v>
      </c>
    </row>
    <row r="2" spans="1:7" x14ac:dyDescent="0.25">
      <c r="A2">
        <v>1</v>
      </c>
      <c r="B2" t="s">
        <v>123</v>
      </c>
      <c r="C2">
        <v>4</v>
      </c>
      <c r="D2">
        <v>6</v>
      </c>
      <c r="E2">
        <v>0</v>
      </c>
      <c r="F2">
        <v>120</v>
      </c>
      <c r="G2">
        <v>196</v>
      </c>
    </row>
    <row r="3" spans="1:7" x14ac:dyDescent="0.25">
      <c r="A3">
        <v>2</v>
      </c>
      <c r="B3" t="s">
        <v>122</v>
      </c>
      <c r="C3">
        <v>9</v>
      </c>
      <c r="D3">
        <v>6</v>
      </c>
      <c r="E3">
        <v>0</v>
      </c>
      <c r="F3">
        <v>38</v>
      </c>
      <c r="G3">
        <v>13</v>
      </c>
    </row>
    <row r="4" spans="1:7" x14ac:dyDescent="0.25">
      <c r="A4">
        <v>3</v>
      </c>
      <c r="B4" t="s">
        <v>153</v>
      </c>
      <c r="C4">
        <v>2</v>
      </c>
      <c r="D4">
        <v>0</v>
      </c>
      <c r="E4">
        <v>0</v>
      </c>
      <c r="F4">
        <v>5</v>
      </c>
      <c r="G4">
        <v>1</v>
      </c>
    </row>
    <row r="5" spans="1:7" x14ac:dyDescent="0.25">
      <c r="A5">
        <v>4</v>
      </c>
      <c r="B5" t="s">
        <v>148</v>
      </c>
      <c r="C5">
        <v>0</v>
      </c>
      <c r="D5">
        <v>0</v>
      </c>
      <c r="E5">
        <v>0</v>
      </c>
      <c r="F5">
        <v>6</v>
      </c>
      <c r="G5">
        <v>0</v>
      </c>
    </row>
    <row r="6" spans="1:7" x14ac:dyDescent="0.25">
      <c r="A6">
        <v>5</v>
      </c>
      <c r="B6" t="s">
        <v>134</v>
      </c>
      <c r="C6">
        <v>0</v>
      </c>
      <c r="D6">
        <v>0</v>
      </c>
      <c r="E6">
        <v>0</v>
      </c>
      <c r="F6">
        <v>1</v>
      </c>
      <c r="G6">
        <v>5</v>
      </c>
    </row>
    <row r="7" spans="1:7" x14ac:dyDescent="0.25">
      <c r="A7">
        <v>6</v>
      </c>
      <c r="B7" t="s">
        <v>102</v>
      </c>
      <c r="C7">
        <v>16</v>
      </c>
      <c r="D7">
        <v>1</v>
      </c>
      <c r="E7">
        <v>0</v>
      </c>
      <c r="F7">
        <v>14</v>
      </c>
      <c r="G7">
        <v>10</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95</v>
      </c>
      <c r="B1" t="s">
        <v>105</v>
      </c>
      <c r="C1" t="s">
        <v>58</v>
      </c>
      <c r="D1" t="s">
        <v>59</v>
      </c>
      <c r="E1" t="s">
        <v>60</v>
      </c>
      <c r="F1" t="s">
        <v>71</v>
      </c>
      <c r="G1" t="s">
        <v>61</v>
      </c>
    </row>
    <row r="2" spans="1:7" x14ac:dyDescent="0.25">
      <c r="A2">
        <v>1</v>
      </c>
      <c r="B2" t="s">
        <v>123</v>
      </c>
      <c r="C2">
        <v>5</v>
      </c>
      <c r="D2">
        <v>33</v>
      </c>
      <c r="E2">
        <v>1</v>
      </c>
      <c r="F2">
        <v>748</v>
      </c>
      <c r="G2">
        <v>823</v>
      </c>
    </row>
    <row r="3" spans="1:7" x14ac:dyDescent="0.25">
      <c r="A3">
        <v>2</v>
      </c>
      <c r="B3" t="s">
        <v>122</v>
      </c>
      <c r="C3">
        <v>9</v>
      </c>
      <c r="D3">
        <v>55</v>
      </c>
      <c r="E3">
        <v>2</v>
      </c>
      <c r="F3">
        <v>264</v>
      </c>
      <c r="G3">
        <v>43</v>
      </c>
    </row>
    <row r="4" spans="1:7" x14ac:dyDescent="0.25">
      <c r="A4">
        <v>3</v>
      </c>
      <c r="B4" t="s">
        <v>135</v>
      </c>
      <c r="C4">
        <v>8</v>
      </c>
      <c r="D4">
        <v>12</v>
      </c>
      <c r="E4">
        <v>0</v>
      </c>
      <c r="F4">
        <v>31</v>
      </c>
      <c r="G4">
        <v>25</v>
      </c>
    </row>
    <row r="5" spans="1:7" x14ac:dyDescent="0.25">
      <c r="A5">
        <v>4</v>
      </c>
      <c r="B5" t="s">
        <v>148</v>
      </c>
      <c r="C5">
        <v>0</v>
      </c>
      <c r="D5">
        <v>0</v>
      </c>
      <c r="E5">
        <v>0</v>
      </c>
      <c r="F5">
        <v>31</v>
      </c>
      <c r="G5">
        <v>18</v>
      </c>
    </row>
    <row r="6" spans="1:7" x14ac:dyDescent="0.25">
      <c r="A6">
        <v>5</v>
      </c>
      <c r="B6" t="s">
        <v>134</v>
      </c>
      <c r="C6">
        <v>0</v>
      </c>
      <c r="D6">
        <v>0</v>
      </c>
      <c r="E6">
        <v>10</v>
      </c>
      <c r="F6">
        <v>24</v>
      </c>
      <c r="G6">
        <v>9</v>
      </c>
    </row>
    <row r="7" spans="1:7" x14ac:dyDescent="0.25">
      <c r="A7">
        <v>6</v>
      </c>
      <c r="B7" t="s">
        <v>102</v>
      </c>
      <c r="C7">
        <v>87</v>
      </c>
      <c r="D7">
        <v>22</v>
      </c>
      <c r="E7">
        <v>0</v>
      </c>
      <c r="F7">
        <v>156</v>
      </c>
      <c r="G7">
        <v>85</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106</v>
      </c>
      <c r="B1" t="s">
        <v>8</v>
      </c>
      <c r="C1" t="s">
        <v>107</v>
      </c>
    </row>
    <row r="2" spans="1:3" x14ac:dyDescent="0.25">
      <c r="A2">
        <v>1387</v>
      </c>
      <c r="B2" t="s">
        <v>108</v>
      </c>
      <c r="C2" t="s">
        <v>154</v>
      </c>
    </row>
    <row r="3" spans="1:3" x14ac:dyDescent="0.25">
      <c r="A3">
        <v>1374</v>
      </c>
      <c r="B3" t="s">
        <v>108</v>
      </c>
      <c r="C3" t="s">
        <v>155</v>
      </c>
    </row>
    <row r="4" spans="1:3" x14ac:dyDescent="0.25">
      <c r="A4">
        <v>1410</v>
      </c>
      <c r="B4" t="s">
        <v>108</v>
      </c>
      <c r="C4" t="s">
        <v>156</v>
      </c>
    </row>
    <row r="5" spans="1:3" x14ac:dyDescent="0.25">
      <c r="A5">
        <v>1412</v>
      </c>
      <c r="B5" t="s">
        <v>108</v>
      </c>
      <c r="C5" t="s">
        <v>157</v>
      </c>
    </row>
    <row r="6" spans="1:3" x14ac:dyDescent="0.25">
      <c r="A6">
        <v>1390</v>
      </c>
      <c r="B6" t="s">
        <v>108</v>
      </c>
      <c r="C6" t="s">
        <v>158</v>
      </c>
    </row>
    <row r="7" spans="1:3" x14ac:dyDescent="0.25">
      <c r="A7">
        <v>1697</v>
      </c>
      <c r="B7" t="s">
        <v>5</v>
      </c>
      <c r="C7" t="s">
        <v>154</v>
      </c>
    </row>
    <row r="8" spans="1:3" x14ac:dyDescent="0.25">
      <c r="A8">
        <v>1716</v>
      </c>
      <c r="B8" t="s">
        <v>5</v>
      </c>
      <c r="C8" t="s">
        <v>155</v>
      </c>
    </row>
    <row r="9" spans="1:3" x14ac:dyDescent="0.25">
      <c r="A9">
        <v>1724</v>
      </c>
      <c r="B9" t="s">
        <v>5</v>
      </c>
      <c r="C9" t="s">
        <v>156</v>
      </c>
    </row>
    <row r="10" spans="1:3" x14ac:dyDescent="0.25">
      <c r="A10">
        <v>1726</v>
      </c>
      <c r="B10" t="s">
        <v>5</v>
      </c>
      <c r="C10" t="s">
        <v>157</v>
      </c>
    </row>
    <row r="11" spans="1:3" x14ac:dyDescent="0.25">
      <c r="A11">
        <v>1740</v>
      </c>
      <c r="B11" t="s">
        <v>5</v>
      </c>
      <c r="C11" t="s">
        <v>158</v>
      </c>
    </row>
    <row r="12" spans="1:3" x14ac:dyDescent="0.25">
      <c r="A12">
        <v>37</v>
      </c>
      <c r="B12" t="s">
        <v>6</v>
      </c>
      <c r="C12" t="s">
        <v>154</v>
      </c>
    </row>
    <row r="13" spans="1:3" x14ac:dyDescent="0.25">
      <c r="A13">
        <v>97</v>
      </c>
      <c r="B13" t="s">
        <v>6</v>
      </c>
      <c r="C13" t="s">
        <v>155</v>
      </c>
    </row>
    <row r="14" spans="1:3" x14ac:dyDescent="0.25">
      <c r="A14">
        <v>62</v>
      </c>
      <c r="B14" t="s">
        <v>6</v>
      </c>
      <c r="C14" t="s">
        <v>156</v>
      </c>
    </row>
    <row r="15" spans="1:3" x14ac:dyDescent="0.25">
      <c r="A15">
        <v>64</v>
      </c>
      <c r="B15" t="s">
        <v>6</v>
      </c>
      <c r="C15" t="s">
        <v>157</v>
      </c>
    </row>
    <row r="16" spans="1:3" x14ac:dyDescent="0.25">
      <c r="A16">
        <v>50</v>
      </c>
      <c r="B16" t="s">
        <v>6</v>
      </c>
      <c r="C16" t="s">
        <v>158</v>
      </c>
    </row>
    <row r="17" spans="1:3" x14ac:dyDescent="0.25">
      <c r="A17">
        <v>41</v>
      </c>
      <c r="B17" t="s">
        <v>7</v>
      </c>
      <c r="C17" t="s">
        <v>154</v>
      </c>
    </row>
    <row r="18" spans="1:3" x14ac:dyDescent="0.25">
      <c r="A18">
        <v>50</v>
      </c>
      <c r="B18" t="s">
        <v>7</v>
      </c>
      <c r="C18" t="s">
        <v>155</v>
      </c>
    </row>
    <row r="19" spans="1:3" x14ac:dyDescent="0.25">
      <c r="A19">
        <v>72</v>
      </c>
      <c r="B19" t="s">
        <v>7</v>
      </c>
      <c r="C19" t="s">
        <v>156</v>
      </c>
    </row>
    <row r="20" spans="1:3" x14ac:dyDescent="0.25">
      <c r="A20">
        <v>62</v>
      </c>
      <c r="B20" t="s">
        <v>7</v>
      </c>
      <c r="C20" t="s">
        <v>157</v>
      </c>
    </row>
    <row r="21" spans="1:3" x14ac:dyDescent="0.25">
      <c r="A21" s="2">
        <v>37</v>
      </c>
      <c r="B21" s="2" t="s">
        <v>7</v>
      </c>
      <c r="C21" s="2" t="s">
        <v>158</v>
      </c>
    </row>
    <row r="22" spans="1:3" x14ac:dyDescent="0.25">
      <c r="A22" s="2">
        <v>2</v>
      </c>
      <c r="B22" s="2" t="s">
        <v>132</v>
      </c>
      <c r="C22" s="2" t="s">
        <v>154</v>
      </c>
    </row>
    <row r="23" spans="1:3" x14ac:dyDescent="0.25">
      <c r="A23" s="2">
        <v>2</v>
      </c>
      <c r="B23" s="2" t="s">
        <v>132</v>
      </c>
      <c r="C23" s="2" t="s">
        <v>155</v>
      </c>
    </row>
    <row r="24" spans="1:3" x14ac:dyDescent="0.25">
      <c r="A24" s="2">
        <v>2</v>
      </c>
      <c r="B24" s="2" t="s">
        <v>132</v>
      </c>
      <c r="C24" s="2" t="s">
        <v>156</v>
      </c>
    </row>
    <row r="25" spans="1:3" x14ac:dyDescent="0.25">
      <c r="A25" s="2">
        <v>2</v>
      </c>
      <c r="B25" s="2" t="s">
        <v>132</v>
      </c>
      <c r="C25" s="2" t="s">
        <v>157</v>
      </c>
    </row>
    <row r="26" spans="1:3" x14ac:dyDescent="0.25">
      <c r="A26" s="2">
        <v>2</v>
      </c>
      <c r="B26" s="2" t="s">
        <v>132</v>
      </c>
      <c r="C26" s="2" t="s">
        <v>158</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109</v>
      </c>
      <c r="B1" t="s">
        <v>100</v>
      </c>
      <c r="C1" t="s">
        <v>110</v>
      </c>
    </row>
    <row r="2" spans="1:3" x14ac:dyDescent="0.25">
      <c r="A2" t="s">
        <v>111</v>
      </c>
      <c r="B2">
        <v>3001</v>
      </c>
      <c r="C2" t="s">
        <v>33</v>
      </c>
    </row>
    <row r="3" spans="1:3" x14ac:dyDescent="0.25">
      <c r="A3" t="s">
        <v>112</v>
      </c>
      <c r="B3">
        <v>9965</v>
      </c>
      <c r="C3" t="s">
        <v>33</v>
      </c>
    </row>
    <row r="4" spans="1:3" x14ac:dyDescent="0.25">
      <c r="A4" t="s">
        <v>113</v>
      </c>
      <c r="B4">
        <v>718</v>
      </c>
      <c r="C4" t="s">
        <v>33</v>
      </c>
    </row>
    <row r="5" spans="1:3" x14ac:dyDescent="0.25">
      <c r="A5" t="s">
        <v>29</v>
      </c>
      <c r="B5">
        <v>17048</v>
      </c>
      <c r="C5" t="s">
        <v>33</v>
      </c>
    </row>
    <row r="6" spans="1:3" x14ac:dyDescent="0.25">
      <c r="A6" t="s">
        <v>111</v>
      </c>
      <c r="B6">
        <v>79</v>
      </c>
      <c r="C6" t="s">
        <v>22</v>
      </c>
    </row>
    <row r="7" spans="1:3" x14ac:dyDescent="0.25">
      <c r="A7" t="s">
        <v>112</v>
      </c>
      <c r="B7">
        <v>200</v>
      </c>
      <c r="C7" t="s">
        <v>22</v>
      </c>
    </row>
    <row r="8" spans="1:3" x14ac:dyDescent="0.25">
      <c r="A8" t="s">
        <v>113</v>
      </c>
      <c r="B8">
        <v>41</v>
      </c>
      <c r="C8" t="s">
        <v>22</v>
      </c>
    </row>
    <row r="9" spans="1:3" x14ac:dyDescent="0.25">
      <c r="A9" t="s">
        <v>29</v>
      </c>
      <c r="B9">
        <v>174</v>
      </c>
      <c r="C9" t="s">
        <v>22</v>
      </c>
    </row>
    <row r="10" spans="1:3" x14ac:dyDescent="0.25">
      <c r="A10" t="s">
        <v>111</v>
      </c>
      <c r="B10">
        <v>172</v>
      </c>
      <c r="C10" t="s">
        <v>34</v>
      </c>
    </row>
    <row r="11" spans="1:3" x14ac:dyDescent="0.25">
      <c r="A11" t="s">
        <v>112</v>
      </c>
      <c r="B11">
        <v>1224</v>
      </c>
      <c r="C11" t="s">
        <v>34</v>
      </c>
    </row>
    <row r="12" spans="1:3" x14ac:dyDescent="0.25">
      <c r="A12" t="s">
        <v>113</v>
      </c>
      <c r="B12">
        <v>68</v>
      </c>
      <c r="C12" t="s">
        <v>34</v>
      </c>
    </row>
    <row r="13" spans="1:3" x14ac:dyDescent="0.25">
      <c r="A13" t="s">
        <v>29</v>
      </c>
      <c r="B13">
        <v>1303</v>
      </c>
      <c r="C13" t="s">
        <v>34</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9"/>
  <sheetViews>
    <sheetView workbookViewId="0">
      <selection activeCell="A8" sqref="A8"/>
    </sheetView>
  </sheetViews>
  <sheetFormatPr defaultRowHeight="15" x14ac:dyDescent="0.25"/>
  <cols>
    <col min="1" max="1" width="8.5703125" bestFit="1" customWidth="1"/>
    <col min="2" max="2" width="76.42578125" bestFit="1" customWidth="1"/>
    <col min="3" max="3" width="18.85546875" bestFit="1" customWidth="1"/>
    <col min="4" max="4" width="5.28515625" bestFit="1" customWidth="1"/>
  </cols>
  <sheetData>
    <row r="1" spans="1:4" x14ac:dyDescent="0.25">
      <c r="A1" t="s">
        <v>100</v>
      </c>
      <c r="B1" t="s">
        <v>110</v>
      </c>
      <c r="C1" t="s">
        <v>98</v>
      </c>
      <c r="D1" t="s">
        <v>95</v>
      </c>
    </row>
    <row r="2" spans="1:4" x14ac:dyDescent="0.25">
      <c r="A2">
        <v>558</v>
      </c>
      <c r="B2" t="s">
        <v>133</v>
      </c>
      <c r="C2" t="s">
        <v>77</v>
      </c>
      <c r="D2">
        <v>1</v>
      </c>
    </row>
    <row r="3" spans="1:4" x14ac:dyDescent="0.25">
      <c r="A3">
        <v>469</v>
      </c>
      <c r="B3" t="s">
        <v>133</v>
      </c>
      <c r="C3" t="s">
        <v>3</v>
      </c>
      <c r="D3">
        <v>1</v>
      </c>
    </row>
    <row r="4" spans="1:4" x14ac:dyDescent="0.25">
      <c r="A4">
        <v>129</v>
      </c>
      <c r="B4" t="s">
        <v>159</v>
      </c>
      <c r="C4" t="s">
        <v>77</v>
      </c>
      <c r="D4">
        <v>2</v>
      </c>
    </row>
    <row r="5" spans="1:4" x14ac:dyDescent="0.25">
      <c r="A5">
        <v>63</v>
      </c>
      <c r="B5" t="s">
        <v>159</v>
      </c>
      <c r="C5" t="s">
        <v>3</v>
      </c>
      <c r="D5">
        <v>2</v>
      </c>
    </row>
    <row r="6" spans="1:4" x14ac:dyDescent="0.25">
      <c r="A6">
        <v>23</v>
      </c>
      <c r="B6" t="s">
        <v>160</v>
      </c>
      <c r="C6" t="s">
        <v>3</v>
      </c>
      <c r="D6">
        <v>3</v>
      </c>
    </row>
    <row r="7" spans="1:4" x14ac:dyDescent="0.25">
      <c r="A7">
        <v>23</v>
      </c>
      <c r="B7" t="s">
        <v>160</v>
      </c>
      <c r="C7" t="s">
        <v>77</v>
      </c>
      <c r="D7">
        <v>3</v>
      </c>
    </row>
    <row r="8" spans="1:4" x14ac:dyDescent="0.25">
      <c r="A8">
        <v>2</v>
      </c>
      <c r="B8" t="s">
        <v>161</v>
      </c>
      <c r="C8" t="s">
        <v>77</v>
      </c>
      <c r="D8">
        <v>4</v>
      </c>
    </row>
    <row r="9" spans="1:4" x14ac:dyDescent="0.25">
      <c r="A9">
        <v>2</v>
      </c>
      <c r="B9" t="s">
        <v>161</v>
      </c>
      <c r="C9" t="s">
        <v>3</v>
      </c>
      <c r="D9">
        <v>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109</v>
      </c>
      <c r="B1" t="s">
        <v>100</v>
      </c>
      <c r="C1" t="s">
        <v>110</v>
      </c>
    </row>
    <row r="2" spans="1:3" x14ac:dyDescent="0.25">
      <c r="A2" t="s">
        <v>111</v>
      </c>
      <c r="B2">
        <v>9517</v>
      </c>
      <c r="C2" t="s">
        <v>33</v>
      </c>
    </row>
    <row r="3" spans="1:3" x14ac:dyDescent="0.25">
      <c r="A3" t="s">
        <v>112</v>
      </c>
      <c r="B3">
        <v>55658</v>
      </c>
      <c r="C3" t="s">
        <v>33</v>
      </c>
    </row>
    <row r="4" spans="1:3" x14ac:dyDescent="0.25">
      <c r="A4" t="s">
        <v>113</v>
      </c>
      <c r="B4">
        <v>3469</v>
      </c>
      <c r="C4" t="s">
        <v>33</v>
      </c>
    </row>
    <row r="5" spans="1:3" x14ac:dyDescent="0.25">
      <c r="A5" t="s">
        <v>29</v>
      </c>
      <c r="B5">
        <v>96928</v>
      </c>
      <c r="C5" t="s">
        <v>33</v>
      </c>
    </row>
    <row r="6" spans="1:3" x14ac:dyDescent="0.25">
      <c r="A6" t="s">
        <v>111</v>
      </c>
      <c r="B6">
        <v>225</v>
      </c>
      <c r="C6" t="s">
        <v>22</v>
      </c>
    </row>
    <row r="7" spans="1:3" x14ac:dyDescent="0.25">
      <c r="A7" t="s">
        <v>112</v>
      </c>
      <c r="B7">
        <v>954</v>
      </c>
      <c r="C7" t="s">
        <v>22</v>
      </c>
    </row>
    <row r="8" spans="1:3" x14ac:dyDescent="0.25">
      <c r="A8" t="s">
        <v>113</v>
      </c>
      <c r="B8">
        <v>236</v>
      </c>
      <c r="C8" t="s">
        <v>22</v>
      </c>
    </row>
    <row r="9" spans="1:3" x14ac:dyDescent="0.25">
      <c r="A9" t="s">
        <v>29</v>
      </c>
      <c r="B9">
        <v>1668</v>
      </c>
      <c r="C9" t="s">
        <v>22</v>
      </c>
    </row>
    <row r="10" spans="1:3" x14ac:dyDescent="0.25">
      <c r="A10" t="s">
        <v>111</v>
      </c>
      <c r="B10">
        <v>658</v>
      </c>
      <c r="C10" t="s">
        <v>34</v>
      </c>
    </row>
    <row r="11" spans="1:3" x14ac:dyDescent="0.25">
      <c r="A11" t="s">
        <v>112</v>
      </c>
      <c r="B11">
        <v>7205</v>
      </c>
      <c r="C11" t="s">
        <v>34</v>
      </c>
    </row>
    <row r="12" spans="1:3" x14ac:dyDescent="0.25">
      <c r="A12" t="s">
        <v>113</v>
      </c>
      <c r="B12">
        <v>385</v>
      </c>
      <c r="C12" t="s">
        <v>34</v>
      </c>
    </row>
    <row r="13" spans="1:3" x14ac:dyDescent="0.25">
      <c r="A13" t="s">
        <v>29</v>
      </c>
      <c r="B13">
        <v>9028</v>
      </c>
      <c r="C13" t="s">
        <v>34</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9"/>
  <sheetViews>
    <sheetView workbookViewId="0"/>
  </sheetViews>
  <sheetFormatPr defaultRowHeight="15" x14ac:dyDescent="0.25"/>
  <cols>
    <col min="1" max="1" width="8.5703125" bestFit="1" customWidth="1"/>
    <col min="2" max="2" width="76.42578125" bestFit="1" customWidth="1"/>
    <col min="3" max="3" width="18.85546875" bestFit="1" customWidth="1"/>
    <col min="4" max="4" width="5.28515625" bestFit="1" customWidth="1"/>
  </cols>
  <sheetData>
    <row r="1" spans="1:4" x14ac:dyDescent="0.25">
      <c r="A1" t="s">
        <v>100</v>
      </c>
      <c r="B1" t="s">
        <v>110</v>
      </c>
      <c r="C1" t="s">
        <v>98</v>
      </c>
      <c r="D1" t="s">
        <v>95</v>
      </c>
    </row>
    <row r="2" spans="1:4" x14ac:dyDescent="0.25">
      <c r="A2">
        <v>3667</v>
      </c>
      <c r="B2" t="s">
        <v>133</v>
      </c>
      <c r="C2" t="s">
        <v>3</v>
      </c>
      <c r="D2">
        <v>1</v>
      </c>
    </row>
    <row r="3" spans="1:4" x14ac:dyDescent="0.25">
      <c r="A3">
        <v>4030</v>
      </c>
      <c r="B3" t="s">
        <v>133</v>
      </c>
      <c r="C3" t="s">
        <v>77</v>
      </c>
      <c r="D3">
        <v>1</v>
      </c>
    </row>
    <row r="4" spans="1:4" x14ac:dyDescent="0.25">
      <c r="A4">
        <v>345</v>
      </c>
      <c r="B4" t="s">
        <v>159</v>
      </c>
      <c r="C4" t="s">
        <v>3</v>
      </c>
      <c r="D4">
        <v>2</v>
      </c>
    </row>
    <row r="5" spans="1:4" x14ac:dyDescent="0.25">
      <c r="A5">
        <v>545</v>
      </c>
      <c r="B5" t="s">
        <v>159</v>
      </c>
      <c r="C5" t="s">
        <v>77</v>
      </c>
      <c r="D5">
        <v>2</v>
      </c>
    </row>
    <row r="6" spans="1:4" x14ac:dyDescent="0.25">
      <c r="A6">
        <v>157</v>
      </c>
      <c r="B6" t="s">
        <v>160</v>
      </c>
      <c r="C6" t="s">
        <v>3</v>
      </c>
      <c r="D6">
        <v>3</v>
      </c>
    </row>
    <row r="7" spans="1:4" x14ac:dyDescent="0.25">
      <c r="A7">
        <v>163</v>
      </c>
      <c r="B7" t="s">
        <v>160</v>
      </c>
      <c r="C7" t="s">
        <v>77</v>
      </c>
      <c r="D7">
        <v>3</v>
      </c>
    </row>
    <row r="8" spans="1:4" x14ac:dyDescent="0.25">
      <c r="A8">
        <v>5</v>
      </c>
      <c r="B8" t="s">
        <v>161</v>
      </c>
      <c r="C8" t="s">
        <v>3</v>
      </c>
      <c r="D8">
        <v>4</v>
      </c>
    </row>
    <row r="9" spans="1:4" x14ac:dyDescent="0.25">
      <c r="A9">
        <v>5</v>
      </c>
      <c r="B9" t="s">
        <v>161</v>
      </c>
      <c r="C9" t="s">
        <v>77</v>
      </c>
      <c r="D9">
        <v>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E145"/>
  <sheetViews>
    <sheetView topLeftCell="A105" workbookViewId="0">
      <selection activeCell="C124" sqref="C124"/>
    </sheetView>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95</v>
      </c>
      <c r="B1" t="s">
        <v>2</v>
      </c>
      <c r="C1" t="s">
        <v>100</v>
      </c>
      <c r="D1" t="s">
        <v>110</v>
      </c>
      <c r="E1" t="s">
        <v>114</v>
      </c>
    </row>
    <row r="2" spans="1:5" x14ac:dyDescent="0.25">
      <c r="A2">
        <v>1</v>
      </c>
      <c r="B2" t="s">
        <v>33</v>
      </c>
      <c r="C2">
        <v>2778</v>
      </c>
      <c r="D2" t="s">
        <v>115</v>
      </c>
      <c r="E2">
        <v>1</v>
      </c>
    </row>
    <row r="3" spans="1:5" x14ac:dyDescent="0.25">
      <c r="A3">
        <v>2</v>
      </c>
      <c r="B3" t="s">
        <v>34</v>
      </c>
      <c r="C3">
        <v>219</v>
      </c>
      <c r="D3" t="s">
        <v>115</v>
      </c>
      <c r="E3">
        <v>1</v>
      </c>
    </row>
    <row r="4" spans="1:5" x14ac:dyDescent="0.25">
      <c r="A4">
        <v>3</v>
      </c>
      <c r="B4" t="s">
        <v>35</v>
      </c>
      <c r="C4">
        <v>73</v>
      </c>
      <c r="D4" t="s">
        <v>115</v>
      </c>
      <c r="E4">
        <v>1</v>
      </c>
    </row>
    <row r="5" spans="1:5" x14ac:dyDescent="0.25">
      <c r="A5">
        <v>4</v>
      </c>
      <c r="B5" t="s">
        <v>36</v>
      </c>
      <c r="C5">
        <v>5</v>
      </c>
      <c r="D5" t="s">
        <v>115</v>
      </c>
      <c r="E5">
        <v>1</v>
      </c>
    </row>
    <row r="6" spans="1:5" x14ac:dyDescent="0.25">
      <c r="A6">
        <v>5</v>
      </c>
      <c r="B6" t="s">
        <v>37</v>
      </c>
      <c r="C6">
        <v>0</v>
      </c>
      <c r="D6" t="s">
        <v>115</v>
      </c>
      <c r="E6">
        <v>1</v>
      </c>
    </row>
    <row r="7" spans="1:5" x14ac:dyDescent="0.25">
      <c r="A7">
        <v>6</v>
      </c>
      <c r="B7" t="s">
        <v>45</v>
      </c>
      <c r="C7">
        <v>3</v>
      </c>
      <c r="D7" t="s">
        <v>115</v>
      </c>
      <c r="E7">
        <v>1</v>
      </c>
    </row>
    <row r="8" spans="1:5" x14ac:dyDescent="0.25">
      <c r="A8">
        <v>7</v>
      </c>
      <c r="B8" t="s">
        <v>116</v>
      </c>
      <c r="C8">
        <v>0</v>
      </c>
      <c r="D8" t="s">
        <v>115</v>
      </c>
      <c r="E8">
        <v>1</v>
      </c>
    </row>
    <row r="9" spans="1:5" x14ac:dyDescent="0.25">
      <c r="A9">
        <v>8</v>
      </c>
      <c r="B9" t="s">
        <v>4</v>
      </c>
      <c r="C9">
        <v>0</v>
      </c>
      <c r="D9" t="s">
        <v>115</v>
      </c>
      <c r="E9">
        <v>1</v>
      </c>
    </row>
    <row r="10" spans="1:5" x14ac:dyDescent="0.25">
      <c r="A10">
        <v>9</v>
      </c>
      <c r="B10" t="s">
        <v>38</v>
      </c>
      <c r="C10">
        <v>5</v>
      </c>
      <c r="D10" t="s">
        <v>115</v>
      </c>
      <c r="E10">
        <v>1</v>
      </c>
    </row>
    <row r="11" spans="1:5" x14ac:dyDescent="0.25">
      <c r="A11">
        <v>10</v>
      </c>
      <c r="B11" t="s">
        <v>39</v>
      </c>
      <c r="C11">
        <v>1</v>
      </c>
      <c r="D11" t="s">
        <v>115</v>
      </c>
      <c r="E11">
        <v>1</v>
      </c>
    </row>
    <row r="12" spans="1:5" x14ac:dyDescent="0.25">
      <c r="A12">
        <v>11</v>
      </c>
      <c r="B12" t="s">
        <v>40</v>
      </c>
      <c r="C12">
        <v>1038</v>
      </c>
      <c r="D12" t="s">
        <v>115</v>
      </c>
      <c r="E12">
        <v>1</v>
      </c>
    </row>
    <row r="13" spans="1:5" x14ac:dyDescent="0.25">
      <c r="A13">
        <v>12</v>
      </c>
      <c r="B13" t="s">
        <v>41</v>
      </c>
      <c r="C13">
        <v>0</v>
      </c>
      <c r="D13" t="s">
        <v>115</v>
      </c>
      <c r="E13">
        <v>1</v>
      </c>
    </row>
    <row r="14" spans="1:5" x14ac:dyDescent="0.25">
      <c r="A14">
        <v>13</v>
      </c>
      <c r="B14" t="s">
        <v>10</v>
      </c>
      <c r="C14">
        <v>6</v>
      </c>
      <c r="D14" t="s">
        <v>115</v>
      </c>
      <c r="E14">
        <v>1</v>
      </c>
    </row>
    <row r="15" spans="1:5" x14ac:dyDescent="0.25">
      <c r="A15">
        <v>14</v>
      </c>
      <c r="B15" t="s">
        <v>42</v>
      </c>
      <c r="C15">
        <v>5</v>
      </c>
      <c r="D15" t="s">
        <v>115</v>
      </c>
      <c r="E15">
        <v>1</v>
      </c>
    </row>
    <row r="16" spans="1:5" x14ac:dyDescent="0.25">
      <c r="A16">
        <v>15</v>
      </c>
      <c r="B16" t="s">
        <v>43</v>
      </c>
      <c r="C16">
        <v>0</v>
      </c>
      <c r="D16" t="s">
        <v>115</v>
      </c>
      <c r="E16">
        <v>1</v>
      </c>
    </row>
    <row r="17" spans="1:5" x14ac:dyDescent="0.25">
      <c r="A17">
        <v>16</v>
      </c>
      <c r="B17" t="s">
        <v>44</v>
      </c>
      <c r="C17">
        <v>3</v>
      </c>
      <c r="D17" t="s">
        <v>115</v>
      </c>
      <c r="E17">
        <v>1</v>
      </c>
    </row>
    <row r="18" spans="1:5" x14ac:dyDescent="0.25">
      <c r="A18">
        <v>1</v>
      </c>
      <c r="B18" t="s">
        <v>33</v>
      </c>
      <c r="C18">
        <v>178</v>
      </c>
      <c r="D18" t="s">
        <v>11</v>
      </c>
      <c r="E18">
        <v>2</v>
      </c>
    </row>
    <row r="19" spans="1:5" x14ac:dyDescent="0.25">
      <c r="A19">
        <v>2</v>
      </c>
      <c r="B19" t="s">
        <v>34</v>
      </c>
      <c r="C19">
        <v>66</v>
      </c>
      <c r="D19" t="s">
        <v>11</v>
      </c>
      <c r="E19">
        <v>2</v>
      </c>
    </row>
    <row r="20" spans="1:5" x14ac:dyDescent="0.25">
      <c r="A20">
        <v>3</v>
      </c>
      <c r="B20" t="s">
        <v>35</v>
      </c>
      <c r="C20">
        <v>5</v>
      </c>
      <c r="D20" t="s">
        <v>11</v>
      </c>
      <c r="E20">
        <v>2</v>
      </c>
    </row>
    <row r="21" spans="1:5" x14ac:dyDescent="0.25">
      <c r="A21">
        <v>4</v>
      </c>
      <c r="B21" t="s">
        <v>36</v>
      </c>
      <c r="C21">
        <v>0</v>
      </c>
      <c r="D21" t="s">
        <v>11</v>
      </c>
      <c r="E21">
        <v>2</v>
      </c>
    </row>
    <row r="22" spans="1:5" x14ac:dyDescent="0.25">
      <c r="A22">
        <v>5</v>
      </c>
      <c r="B22" t="s">
        <v>37</v>
      </c>
      <c r="C22">
        <v>0</v>
      </c>
      <c r="D22" t="s">
        <v>11</v>
      </c>
      <c r="E22">
        <v>2</v>
      </c>
    </row>
    <row r="23" spans="1:5" x14ac:dyDescent="0.25">
      <c r="A23">
        <v>6</v>
      </c>
      <c r="B23" t="s">
        <v>45</v>
      </c>
      <c r="C23">
        <v>0</v>
      </c>
      <c r="D23" t="s">
        <v>11</v>
      </c>
      <c r="E23">
        <v>2</v>
      </c>
    </row>
    <row r="24" spans="1:5" x14ac:dyDescent="0.25">
      <c r="A24">
        <v>7</v>
      </c>
      <c r="B24" t="s">
        <v>116</v>
      </c>
      <c r="C24">
        <v>0</v>
      </c>
      <c r="D24" t="s">
        <v>11</v>
      </c>
      <c r="E24">
        <v>2</v>
      </c>
    </row>
    <row r="25" spans="1:5" x14ac:dyDescent="0.25">
      <c r="A25">
        <v>8</v>
      </c>
      <c r="B25" t="s">
        <v>4</v>
      </c>
      <c r="C25">
        <v>0</v>
      </c>
      <c r="D25" t="s">
        <v>11</v>
      </c>
      <c r="E25">
        <v>2</v>
      </c>
    </row>
    <row r="26" spans="1:5" x14ac:dyDescent="0.25">
      <c r="A26">
        <v>9</v>
      </c>
      <c r="B26" t="s">
        <v>38</v>
      </c>
      <c r="C26">
        <v>5</v>
      </c>
      <c r="D26" t="s">
        <v>11</v>
      </c>
      <c r="E26">
        <v>2</v>
      </c>
    </row>
    <row r="27" spans="1:5" x14ac:dyDescent="0.25">
      <c r="A27">
        <v>10</v>
      </c>
      <c r="B27" t="s">
        <v>39</v>
      </c>
      <c r="C27">
        <v>0</v>
      </c>
      <c r="D27" t="s">
        <v>11</v>
      </c>
      <c r="E27">
        <v>2</v>
      </c>
    </row>
    <row r="28" spans="1:5" x14ac:dyDescent="0.25">
      <c r="A28">
        <v>11</v>
      </c>
      <c r="B28" t="s">
        <v>40</v>
      </c>
      <c r="C28">
        <v>123</v>
      </c>
      <c r="D28" t="s">
        <v>11</v>
      </c>
      <c r="E28">
        <v>2</v>
      </c>
    </row>
    <row r="29" spans="1:5" x14ac:dyDescent="0.25">
      <c r="A29">
        <v>12</v>
      </c>
      <c r="B29" t="s">
        <v>41</v>
      </c>
      <c r="C29">
        <v>0</v>
      </c>
      <c r="D29" t="s">
        <v>11</v>
      </c>
      <c r="E29">
        <v>2</v>
      </c>
    </row>
    <row r="30" spans="1:5" x14ac:dyDescent="0.25">
      <c r="A30">
        <v>13</v>
      </c>
      <c r="B30" t="s">
        <v>10</v>
      </c>
      <c r="C30">
        <v>0</v>
      </c>
      <c r="D30" t="s">
        <v>11</v>
      </c>
      <c r="E30">
        <v>2</v>
      </c>
    </row>
    <row r="31" spans="1:5" x14ac:dyDescent="0.25">
      <c r="A31">
        <v>14</v>
      </c>
      <c r="B31" t="s">
        <v>42</v>
      </c>
      <c r="C31">
        <v>1</v>
      </c>
      <c r="D31" t="s">
        <v>11</v>
      </c>
      <c r="E31">
        <v>2</v>
      </c>
    </row>
    <row r="32" spans="1:5" x14ac:dyDescent="0.25">
      <c r="A32">
        <v>15</v>
      </c>
      <c r="B32" t="s">
        <v>43</v>
      </c>
      <c r="C32">
        <v>0</v>
      </c>
      <c r="D32" t="s">
        <v>11</v>
      </c>
      <c r="E32">
        <v>2</v>
      </c>
    </row>
    <row r="33" spans="1:5" x14ac:dyDescent="0.25">
      <c r="A33">
        <v>16</v>
      </c>
      <c r="B33" t="s">
        <v>44</v>
      </c>
      <c r="C33">
        <v>1</v>
      </c>
      <c r="D33" t="s">
        <v>11</v>
      </c>
      <c r="E33">
        <v>2</v>
      </c>
    </row>
    <row r="34" spans="1:5" x14ac:dyDescent="0.25">
      <c r="A34">
        <v>1</v>
      </c>
      <c r="B34" t="s">
        <v>33</v>
      </c>
      <c r="C34">
        <v>222</v>
      </c>
      <c r="D34" t="s">
        <v>94</v>
      </c>
      <c r="E34">
        <v>3</v>
      </c>
    </row>
    <row r="35" spans="1:5" x14ac:dyDescent="0.25">
      <c r="A35">
        <v>2</v>
      </c>
      <c r="B35" t="s">
        <v>34</v>
      </c>
      <c r="C35">
        <v>21</v>
      </c>
      <c r="D35" t="s">
        <v>94</v>
      </c>
      <c r="E35">
        <v>3</v>
      </c>
    </row>
    <row r="36" spans="1:5" x14ac:dyDescent="0.25">
      <c r="A36">
        <v>3</v>
      </c>
      <c r="B36" t="s">
        <v>35</v>
      </c>
      <c r="C36">
        <v>4</v>
      </c>
      <c r="D36" t="s">
        <v>94</v>
      </c>
      <c r="E36">
        <v>3</v>
      </c>
    </row>
    <row r="37" spans="1:5" x14ac:dyDescent="0.25">
      <c r="A37">
        <v>4</v>
      </c>
      <c r="B37" t="s">
        <v>36</v>
      </c>
      <c r="C37">
        <v>0</v>
      </c>
      <c r="D37" t="s">
        <v>94</v>
      </c>
      <c r="E37">
        <v>3</v>
      </c>
    </row>
    <row r="38" spans="1:5" x14ac:dyDescent="0.25">
      <c r="A38">
        <v>5</v>
      </c>
      <c r="B38" t="s">
        <v>37</v>
      </c>
      <c r="C38">
        <v>0</v>
      </c>
      <c r="D38" t="s">
        <v>94</v>
      </c>
      <c r="E38">
        <v>3</v>
      </c>
    </row>
    <row r="39" spans="1:5" x14ac:dyDescent="0.25">
      <c r="A39">
        <v>6</v>
      </c>
      <c r="B39" t="s">
        <v>45</v>
      </c>
      <c r="C39">
        <v>0</v>
      </c>
      <c r="D39" t="s">
        <v>94</v>
      </c>
      <c r="E39">
        <v>3</v>
      </c>
    </row>
    <row r="40" spans="1:5" x14ac:dyDescent="0.25">
      <c r="A40">
        <v>7</v>
      </c>
      <c r="B40" t="s">
        <v>116</v>
      </c>
      <c r="C40">
        <v>0</v>
      </c>
      <c r="D40" t="s">
        <v>94</v>
      </c>
      <c r="E40">
        <v>3</v>
      </c>
    </row>
    <row r="41" spans="1:5" x14ac:dyDescent="0.25">
      <c r="A41">
        <v>8</v>
      </c>
      <c r="B41" t="s">
        <v>4</v>
      </c>
      <c r="C41">
        <v>0</v>
      </c>
      <c r="D41" t="s">
        <v>94</v>
      </c>
      <c r="E41">
        <v>3</v>
      </c>
    </row>
    <row r="42" spans="1:5" x14ac:dyDescent="0.25">
      <c r="A42">
        <v>9</v>
      </c>
      <c r="B42" t="s">
        <v>38</v>
      </c>
      <c r="C42">
        <v>0</v>
      </c>
      <c r="D42" t="s">
        <v>94</v>
      </c>
      <c r="E42">
        <v>3</v>
      </c>
    </row>
    <row r="43" spans="1:5" x14ac:dyDescent="0.25">
      <c r="A43">
        <v>10</v>
      </c>
      <c r="B43" t="s">
        <v>39</v>
      </c>
      <c r="C43">
        <v>0</v>
      </c>
      <c r="D43" t="s">
        <v>94</v>
      </c>
      <c r="E43">
        <v>3</v>
      </c>
    </row>
    <row r="44" spans="1:5" x14ac:dyDescent="0.25">
      <c r="A44">
        <v>11</v>
      </c>
      <c r="B44" t="s">
        <v>40</v>
      </c>
      <c r="C44">
        <v>15</v>
      </c>
      <c r="D44" t="s">
        <v>94</v>
      </c>
      <c r="E44">
        <v>3</v>
      </c>
    </row>
    <row r="45" spans="1:5" x14ac:dyDescent="0.25">
      <c r="A45">
        <v>12</v>
      </c>
      <c r="B45" t="s">
        <v>41</v>
      </c>
      <c r="C45">
        <v>0</v>
      </c>
      <c r="D45" t="s">
        <v>94</v>
      </c>
      <c r="E45">
        <v>3</v>
      </c>
    </row>
    <row r="46" spans="1:5" x14ac:dyDescent="0.25">
      <c r="A46">
        <v>13</v>
      </c>
      <c r="B46" t="s">
        <v>10</v>
      </c>
      <c r="C46">
        <v>0</v>
      </c>
      <c r="D46" t="s">
        <v>94</v>
      </c>
      <c r="E46">
        <v>3</v>
      </c>
    </row>
    <row r="47" spans="1:5" x14ac:dyDescent="0.25">
      <c r="A47">
        <v>14</v>
      </c>
      <c r="B47" t="s">
        <v>42</v>
      </c>
      <c r="C47">
        <v>0</v>
      </c>
      <c r="D47" t="s">
        <v>94</v>
      </c>
      <c r="E47">
        <v>3</v>
      </c>
    </row>
    <row r="48" spans="1:5" x14ac:dyDescent="0.25">
      <c r="A48">
        <v>15</v>
      </c>
      <c r="B48" t="s">
        <v>43</v>
      </c>
      <c r="C48">
        <v>0</v>
      </c>
      <c r="D48" t="s">
        <v>94</v>
      </c>
      <c r="E48">
        <v>3</v>
      </c>
    </row>
    <row r="49" spans="1:5" x14ac:dyDescent="0.25">
      <c r="A49">
        <v>16</v>
      </c>
      <c r="B49" t="s">
        <v>44</v>
      </c>
      <c r="C49">
        <v>0</v>
      </c>
      <c r="D49" t="s">
        <v>94</v>
      </c>
      <c r="E49">
        <v>3</v>
      </c>
    </row>
    <row r="50" spans="1:5" x14ac:dyDescent="0.25">
      <c r="A50">
        <v>1</v>
      </c>
      <c r="B50" t="s">
        <v>33</v>
      </c>
      <c r="C50">
        <v>143</v>
      </c>
      <c r="D50" t="s">
        <v>84</v>
      </c>
      <c r="E50">
        <v>4</v>
      </c>
    </row>
    <row r="51" spans="1:5" x14ac:dyDescent="0.25">
      <c r="A51">
        <v>2</v>
      </c>
      <c r="B51" t="s">
        <v>34</v>
      </c>
      <c r="C51">
        <v>31</v>
      </c>
      <c r="D51" t="s">
        <v>84</v>
      </c>
      <c r="E51">
        <v>4</v>
      </c>
    </row>
    <row r="52" spans="1:5" x14ac:dyDescent="0.25">
      <c r="A52">
        <v>3</v>
      </c>
      <c r="B52" t="s">
        <v>35</v>
      </c>
      <c r="C52">
        <v>3</v>
      </c>
      <c r="D52" t="s">
        <v>84</v>
      </c>
      <c r="E52">
        <v>4</v>
      </c>
    </row>
    <row r="53" spans="1:5" x14ac:dyDescent="0.25">
      <c r="A53">
        <v>4</v>
      </c>
      <c r="B53" t="s">
        <v>36</v>
      </c>
      <c r="C53">
        <v>0</v>
      </c>
      <c r="D53" t="s">
        <v>84</v>
      </c>
      <c r="E53">
        <v>4</v>
      </c>
    </row>
    <row r="54" spans="1:5" x14ac:dyDescent="0.25">
      <c r="A54">
        <v>5</v>
      </c>
      <c r="B54" t="s">
        <v>37</v>
      </c>
      <c r="C54">
        <v>0</v>
      </c>
      <c r="D54" t="s">
        <v>84</v>
      </c>
      <c r="E54">
        <v>4</v>
      </c>
    </row>
    <row r="55" spans="1:5" x14ac:dyDescent="0.25">
      <c r="A55">
        <v>6</v>
      </c>
      <c r="B55" t="s">
        <v>45</v>
      </c>
      <c r="C55">
        <v>0</v>
      </c>
      <c r="D55" t="s">
        <v>84</v>
      </c>
      <c r="E55">
        <v>4</v>
      </c>
    </row>
    <row r="56" spans="1:5" x14ac:dyDescent="0.25">
      <c r="A56">
        <v>7</v>
      </c>
      <c r="B56" t="s">
        <v>116</v>
      </c>
      <c r="C56">
        <v>0</v>
      </c>
      <c r="D56" t="s">
        <v>84</v>
      </c>
      <c r="E56">
        <v>4</v>
      </c>
    </row>
    <row r="57" spans="1:5" x14ac:dyDescent="0.25">
      <c r="A57">
        <v>8</v>
      </c>
      <c r="B57" t="s">
        <v>4</v>
      </c>
      <c r="C57">
        <v>0</v>
      </c>
      <c r="D57" t="s">
        <v>84</v>
      </c>
      <c r="E57">
        <v>4</v>
      </c>
    </row>
    <row r="58" spans="1:5" x14ac:dyDescent="0.25">
      <c r="A58">
        <v>9</v>
      </c>
      <c r="B58" t="s">
        <v>38</v>
      </c>
      <c r="C58">
        <v>1</v>
      </c>
      <c r="D58" t="s">
        <v>84</v>
      </c>
      <c r="E58">
        <v>4</v>
      </c>
    </row>
    <row r="59" spans="1:5" x14ac:dyDescent="0.25">
      <c r="A59">
        <v>10</v>
      </c>
      <c r="B59" t="s">
        <v>39</v>
      </c>
      <c r="C59">
        <v>0</v>
      </c>
      <c r="D59" t="s">
        <v>84</v>
      </c>
      <c r="E59">
        <v>4</v>
      </c>
    </row>
    <row r="60" spans="1:5" x14ac:dyDescent="0.25">
      <c r="A60">
        <v>11</v>
      </c>
      <c r="B60" t="s">
        <v>40</v>
      </c>
      <c r="C60">
        <v>20</v>
      </c>
      <c r="D60" t="s">
        <v>84</v>
      </c>
      <c r="E60">
        <v>4</v>
      </c>
    </row>
    <row r="61" spans="1:5" x14ac:dyDescent="0.25">
      <c r="A61">
        <v>12</v>
      </c>
      <c r="B61" t="s">
        <v>41</v>
      </c>
      <c r="C61">
        <v>0</v>
      </c>
      <c r="D61" t="s">
        <v>84</v>
      </c>
      <c r="E61">
        <v>4</v>
      </c>
    </row>
    <row r="62" spans="1:5" x14ac:dyDescent="0.25">
      <c r="A62">
        <v>13</v>
      </c>
      <c r="B62" t="s">
        <v>10</v>
      </c>
      <c r="C62">
        <v>0</v>
      </c>
      <c r="D62" t="s">
        <v>84</v>
      </c>
      <c r="E62">
        <v>4</v>
      </c>
    </row>
    <row r="63" spans="1:5" x14ac:dyDescent="0.25">
      <c r="A63">
        <v>14</v>
      </c>
      <c r="B63" t="s">
        <v>42</v>
      </c>
      <c r="C63">
        <v>0</v>
      </c>
      <c r="D63" t="s">
        <v>84</v>
      </c>
      <c r="E63">
        <v>4</v>
      </c>
    </row>
    <row r="64" spans="1:5" x14ac:dyDescent="0.25">
      <c r="A64">
        <v>15</v>
      </c>
      <c r="B64" t="s">
        <v>43</v>
      </c>
      <c r="C64">
        <v>0</v>
      </c>
      <c r="D64" t="s">
        <v>84</v>
      </c>
      <c r="E64">
        <v>4</v>
      </c>
    </row>
    <row r="65" spans="1:5" x14ac:dyDescent="0.25">
      <c r="A65">
        <v>16</v>
      </c>
      <c r="B65" t="s">
        <v>44</v>
      </c>
      <c r="C65">
        <v>0</v>
      </c>
      <c r="D65" t="s">
        <v>84</v>
      </c>
      <c r="E65">
        <v>4</v>
      </c>
    </row>
    <row r="66" spans="1:5" x14ac:dyDescent="0.25">
      <c r="A66">
        <v>1</v>
      </c>
      <c r="B66" t="s">
        <v>33</v>
      </c>
      <c r="C66">
        <v>28</v>
      </c>
      <c r="D66" t="s">
        <v>117</v>
      </c>
      <c r="E66">
        <v>5</v>
      </c>
    </row>
    <row r="67" spans="1:5" x14ac:dyDescent="0.25">
      <c r="A67">
        <v>2</v>
      </c>
      <c r="B67" t="s">
        <v>34</v>
      </c>
      <c r="C67">
        <v>3</v>
      </c>
      <c r="D67" t="s">
        <v>117</v>
      </c>
      <c r="E67">
        <v>5</v>
      </c>
    </row>
    <row r="68" spans="1:5" x14ac:dyDescent="0.25">
      <c r="A68">
        <v>3</v>
      </c>
      <c r="B68" t="s">
        <v>35</v>
      </c>
      <c r="C68">
        <v>0</v>
      </c>
      <c r="D68" t="s">
        <v>117</v>
      </c>
      <c r="E68">
        <v>5</v>
      </c>
    </row>
    <row r="69" spans="1:5" x14ac:dyDescent="0.25">
      <c r="A69">
        <v>4</v>
      </c>
      <c r="B69" t="s">
        <v>36</v>
      </c>
      <c r="C69">
        <v>0</v>
      </c>
      <c r="D69" t="s">
        <v>117</v>
      </c>
      <c r="E69">
        <v>5</v>
      </c>
    </row>
    <row r="70" spans="1:5" x14ac:dyDescent="0.25">
      <c r="A70">
        <v>5</v>
      </c>
      <c r="B70" t="s">
        <v>37</v>
      </c>
      <c r="C70">
        <v>0</v>
      </c>
      <c r="D70" t="s">
        <v>117</v>
      </c>
      <c r="E70">
        <v>5</v>
      </c>
    </row>
    <row r="71" spans="1:5" x14ac:dyDescent="0.25">
      <c r="A71">
        <v>6</v>
      </c>
      <c r="B71" t="s">
        <v>45</v>
      </c>
      <c r="C71">
        <v>0</v>
      </c>
      <c r="D71" t="s">
        <v>117</v>
      </c>
      <c r="E71">
        <v>5</v>
      </c>
    </row>
    <row r="72" spans="1:5" x14ac:dyDescent="0.25">
      <c r="A72">
        <v>7</v>
      </c>
      <c r="B72" t="s">
        <v>116</v>
      </c>
      <c r="C72">
        <v>0</v>
      </c>
      <c r="D72" t="s">
        <v>117</v>
      </c>
      <c r="E72">
        <v>5</v>
      </c>
    </row>
    <row r="73" spans="1:5" x14ac:dyDescent="0.25">
      <c r="A73">
        <v>8</v>
      </c>
      <c r="B73" t="s">
        <v>4</v>
      </c>
      <c r="C73">
        <v>0</v>
      </c>
      <c r="D73" t="s">
        <v>117</v>
      </c>
      <c r="E73">
        <v>5</v>
      </c>
    </row>
    <row r="74" spans="1:5" x14ac:dyDescent="0.25">
      <c r="A74">
        <v>9</v>
      </c>
      <c r="B74" t="s">
        <v>38</v>
      </c>
      <c r="C74">
        <v>0</v>
      </c>
      <c r="D74" t="s">
        <v>117</v>
      </c>
      <c r="E74">
        <v>5</v>
      </c>
    </row>
    <row r="75" spans="1:5" x14ac:dyDescent="0.25">
      <c r="A75">
        <v>10</v>
      </c>
      <c r="B75" t="s">
        <v>39</v>
      </c>
      <c r="C75">
        <v>0</v>
      </c>
      <c r="D75" t="s">
        <v>117</v>
      </c>
      <c r="E75">
        <v>5</v>
      </c>
    </row>
    <row r="76" spans="1:5" x14ac:dyDescent="0.25">
      <c r="A76">
        <v>11</v>
      </c>
      <c r="B76" t="s">
        <v>40</v>
      </c>
      <c r="C76">
        <v>39</v>
      </c>
      <c r="D76" t="s">
        <v>117</v>
      </c>
      <c r="E76">
        <v>5</v>
      </c>
    </row>
    <row r="77" spans="1:5" x14ac:dyDescent="0.25">
      <c r="A77">
        <v>12</v>
      </c>
      <c r="B77" t="s">
        <v>41</v>
      </c>
      <c r="C77">
        <v>0</v>
      </c>
      <c r="D77" t="s">
        <v>117</v>
      </c>
      <c r="E77">
        <v>5</v>
      </c>
    </row>
    <row r="78" spans="1:5" x14ac:dyDescent="0.25">
      <c r="A78">
        <v>13</v>
      </c>
      <c r="B78" t="s">
        <v>10</v>
      </c>
      <c r="C78">
        <v>0</v>
      </c>
      <c r="D78" t="s">
        <v>117</v>
      </c>
      <c r="E78">
        <v>5</v>
      </c>
    </row>
    <row r="79" spans="1:5" x14ac:dyDescent="0.25">
      <c r="A79">
        <v>14</v>
      </c>
      <c r="B79" t="s">
        <v>42</v>
      </c>
      <c r="C79">
        <v>0</v>
      </c>
      <c r="D79" t="s">
        <v>117</v>
      </c>
      <c r="E79">
        <v>5</v>
      </c>
    </row>
    <row r="80" spans="1:5" x14ac:dyDescent="0.25">
      <c r="A80">
        <v>15</v>
      </c>
      <c r="B80" t="s">
        <v>43</v>
      </c>
      <c r="C80">
        <v>0</v>
      </c>
      <c r="D80" t="s">
        <v>117</v>
      </c>
      <c r="E80">
        <v>5</v>
      </c>
    </row>
    <row r="81" spans="1:5" x14ac:dyDescent="0.25">
      <c r="A81">
        <v>16</v>
      </c>
      <c r="B81" t="s">
        <v>44</v>
      </c>
      <c r="C81">
        <v>0</v>
      </c>
      <c r="D81" t="s">
        <v>117</v>
      </c>
      <c r="E81">
        <v>5</v>
      </c>
    </row>
    <row r="82" spans="1:5" x14ac:dyDescent="0.25">
      <c r="A82">
        <v>1</v>
      </c>
      <c r="B82" t="s">
        <v>33</v>
      </c>
      <c r="C82">
        <v>0</v>
      </c>
      <c r="D82" t="s">
        <v>38</v>
      </c>
      <c r="E82">
        <v>6</v>
      </c>
    </row>
    <row r="83" spans="1:5" x14ac:dyDescent="0.25">
      <c r="A83">
        <v>2</v>
      </c>
      <c r="B83" t="s">
        <v>34</v>
      </c>
      <c r="C83">
        <v>0</v>
      </c>
      <c r="D83" t="s">
        <v>38</v>
      </c>
      <c r="E83">
        <v>6</v>
      </c>
    </row>
    <row r="84" spans="1:5" x14ac:dyDescent="0.25">
      <c r="A84">
        <v>3</v>
      </c>
      <c r="B84" t="s">
        <v>35</v>
      </c>
      <c r="C84">
        <v>0</v>
      </c>
      <c r="D84" t="s">
        <v>38</v>
      </c>
      <c r="E84">
        <v>6</v>
      </c>
    </row>
    <row r="85" spans="1:5" x14ac:dyDescent="0.25">
      <c r="A85">
        <v>4</v>
      </c>
      <c r="B85" t="s">
        <v>36</v>
      </c>
      <c r="C85">
        <v>0</v>
      </c>
      <c r="D85" t="s">
        <v>38</v>
      </c>
      <c r="E85">
        <v>6</v>
      </c>
    </row>
    <row r="86" spans="1:5" x14ac:dyDescent="0.25">
      <c r="A86">
        <v>5</v>
      </c>
      <c r="B86" t="s">
        <v>37</v>
      </c>
      <c r="C86">
        <v>0</v>
      </c>
      <c r="D86" t="s">
        <v>38</v>
      </c>
      <c r="E86">
        <v>6</v>
      </c>
    </row>
    <row r="87" spans="1:5" x14ac:dyDescent="0.25">
      <c r="A87">
        <v>6</v>
      </c>
      <c r="B87" t="s">
        <v>45</v>
      </c>
      <c r="C87">
        <v>0</v>
      </c>
      <c r="D87" t="s">
        <v>38</v>
      </c>
      <c r="E87">
        <v>6</v>
      </c>
    </row>
    <row r="88" spans="1:5" x14ac:dyDescent="0.25">
      <c r="A88">
        <v>7</v>
      </c>
      <c r="B88" t="s">
        <v>116</v>
      </c>
      <c r="C88">
        <v>0</v>
      </c>
      <c r="D88" t="s">
        <v>38</v>
      </c>
      <c r="E88">
        <v>6</v>
      </c>
    </row>
    <row r="89" spans="1:5" x14ac:dyDescent="0.25">
      <c r="A89">
        <v>8</v>
      </c>
      <c r="B89" t="s">
        <v>4</v>
      </c>
      <c r="C89">
        <v>0</v>
      </c>
      <c r="D89" t="s">
        <v>38</v>
      </c>
      <c r="E89">
        <v>6</v>
      </c>
    </row>
    <row r="90" spans="1:5" x14ac:dyDescent="0.25">
      <c r="A90">
        <v>9</v>
      </c>
      <c r="B90" t="s">
        <v>38</v>
      </c>
      <c r="C90">
        <v>0</v>
      </c>
      <c r="D90" t="s">
        <v>38</v>
      </c>
      <c r="E90">
        <v>6</v>
      </c>
    </row>
    <row r="91" spans="1:5" x14ac:dyDescent="0.25">
      <c r="A91">
        <v>10</v>
      </c>
      <c r="B91" t="s">
        <v>39</v>
      </c>
      <c r="C91">
        <v>0</v>
      </c>
      <c r="D91" t="s">
        <v>38</v>
      </c>
      <c r="E91">
        <v>6</v>
      </c>
    </row>
    <row r="92" spans="1:5" x14ac:dyDescent="0.25">
      <c r="A92">
        <v>11</v>
      </c>
      <c r="B92" t="s">
        <v>40</v>
      </c>
      <c r="C92">
        <v>15</v>
      </c>
      <c r="D92" t="s">
        <v>38</v>
      </c>
      <c r="E92">
        <v>6</v>
      </c>
    </row>
    <row r="93" spans="1:5" x14ac:dyDescent="0.25">
      <c r="A93">
        <v>12</v>
      </c>
      <c r="B93" t="s">
        <v>41</v>
      </c>
      <c r="C93">
        <v>0</v>
      </c>
      <c r="D93" t="s">
        <v>38</v>
      </c>
      <c r="E93">
        <v>6</v>
      </c>
    </row>
    <row r="94" spans="1:5" x14ac:dyDescent="0.25">
      <c r="A94">
        <v>13</v>
      </c>
      <c r="B94" t="s">
        <v>10</v>
      </c>
      <c r="C94">
        <v>0</v>
      </c>
      <c r="D94" t="s">
        <v>38</v>
      </c>
      <c r="E94">
        <v>6</v>
      </c>
    </row>
    <row r="95" spans="1:5" x14ac:dyDescent="0.25">
      <c r="A95">
        <v>14</v>
      </c>
      <c r="B95" t="s">
        <v>42</v>
      </c>
      <c r="C95">
        <v>0</v>
      </c>
      <c r="D95" t="s">
        <v>38</v>
      </c>
      <c r="E95">
        <v>6</v>
      </c>
    </row>
    <row r="96" spans="1:5" x14ac:dyDescent="0.25">
      <c r="A96">
        <v>15</v>
      </c>
      <c r="B96" t="s">
        <v>43</v>
      </c>
      <c r="C96">
        <v>0</v>
      </c>
      <c r="D96" t="s">
        <v>38</v>
      </c>
      <c r="E96">
        <v>6</v>
      </c>
    </row>
    <row r="97" spans="1:5" x14ac:dyDescent="0.25">
      <c r="A97">
        <v>16</v>
      </c>
      <c r="B97" t="s">
        <v>44</v>
      </c>
      <c r="C97">
        <v>0</v>
      </c>
      <c r="D97" t="s">
        <v>38</v>
      </c>
      <c r="E97">
        <v>6</v>
      </c>
    </row>
    <row r="98" spans="1:5" x14ac:dyDescent="0.25">
      <c r="A98">
        <v>1</v>
      </c>
      <c r="B98" t="s">
        <v>33</v>
      </c>
      <c r="C98">
        <v>0</v>
      </c>
      <c r="D98" t="s">
        <v>4</v>
      </c>
      <c r="E98">
        <v>7</v>
      </c>
    </row>
    <row r="99" spans="1:5" x14ac:dyDescent="0.25">
      <c r="A99">
        <v>2</v>
      </c>
      <c r="B99" t="s">
        <v>34</v>
      </c>
      <c r="C99">
        <v>0</v>
      </c>
      <c r="D99" t="s">
        <v>4</v>
      </c>
      <c r="E99">
        <v>7</v>
      </c>
    </row>
    <row r="100" spans="1:5" x14ac:dyDescent="0.25">
      <c r="A100">
        <v>3</v>
      </c>
      <c r="B100" t="s">
        <v>35</v>
      </c>
      <c r="C100">
        <v>0</v>
      </c>
      <c r="D100" t="s">
        <v>4</v>
      </c>
      <c r="E100">
        <v>7</v>
      </c>
    </row>
    <row r="101" spans="1:5" x14ac:dyDescent="0.25">
      <c r="A101">
        <v>4</v>
      </c>
      <c r="B101" t="s">
        <v>36</v>
      </c>
      <c r="C101">
        <v>0</v>
      </c>
      <c r="D101" t="s">
        <v>4</v>
      </c>
      <c r="E101">
        <v>7</v>
      </c>
    </row>
    <row r="102" spans="1:5" x14ac:dyDescent="0.25">
      <c r="A102">
        <v>5</v>
      </c>
      <c r="B102" t="s">
        <v>37</v>
      </c>
      <c r="C102">
        <v>0</v>
      </c>
      <c r="D102" t="s">
        <v>4</v>
      </c>
      <c r="E102">
        <v>7</v>
      </c>
    </row>
    <row r="103" spans="1:5" x14ac:dyDescent="0.25">
      <c r="A103">
        <v>6</v>
      </c>
      <c r="B103" t="s">
        <v>45</v>
      </c>
      <c r="C103">
        <v>0</v>
      </c>
      <c r="D103" t="s">
        <v>4</v>
      </c>
      <c r="E103">
        <v>7</v>
      </c>
    </row>
    <row r="104" spans="1:5" x14ac:dyDescent="0.25">
      <c r="A104">
        <v>7</v>
      </c>
      <c r="B104" t="s">
        <v>116</v>
      </c>
      <c r="C104">
        <v>0</v>
      </c>
      <c r="D104" t="s">
        <v>4</v>
      </c>
      <c r="E104">
        <v>7</v>
      </c>
    </row>
    <row r="105" spans="1:5" x14ac:dyDescent="0.25">
      <c r="A105">
        <v>8</v>
      </c>
      <c r="B105" t="s">
        <v>4</v>
      </c>
      <c r="C105">
        <v>0</v>
      </c>
      <c r="D105" t="s">
        <v>4</v>
      </c>
      <c r="E105">
        <v>7</v>
      </c>
    </row>
    <row r="106" spans="1:5" x14ac:dyDescent="0.25">
      <c r="A106">
        <v>9</v>
      </c>
      <c r="B106" t="s">
        <v>38</v>
      </c>
      <c r="C106">
        <v>0</v>
      </c>
      <c r="D106" t="s">
        <v>4</v>
      </c>
      <c r="E106">
        <v>7</v>
      </c>
    </row>
    <row r="107" spans="1:5" x14ac:dyDescent="0.25">
      <c r="A107">
        <v>10</v>
      </c>
      <c r="B107" t="s">
        <v>39</v>
      </c>
      <c r="C107">
        <v>0</v>
      </c>
      <c r="D107" t="s">
        <v>4</v>
      </c>
      <c r="E107">
        <v>7</v>
      </c>
    </row>
    <row r="108" spans="1:5" x14ac:dyDescent="0.25">
      <c r="A108">
        <v>11</v>
      </c>
      <c r="B108" t="s">
        <v>40</v>
      </c>
      <c r="C108">
        <v>0</v>
      </c>
      <c r="D108" t="s">
        <v>4</v>
      </c>
      <c r="E108">
        <v>7</v>
      </c>
    </row>
    <row r="109" spans="1:5" x14ac:dyDescent="0.25">
      <c r="A109">
        <v>12</v>
      </c>
      <c r="B109" t="s">
        <v>41</v>
      </c>
      <c r="C109">
        <v>0</v>
      </c>
      <c r="D109" t="s">
        <v>4</v>
      </c>
      <c r="E109">
        <v>7</v>
      </c>
    </row>
    <row r="110" spans="1:5" x14ac:dyDescent="0.25">
      <c r="A110">
        <v>13</v>
      </c>
      <c r="B110" t="s">
        <v>10</v>
      </c>
      <c r="C110">
        <v>0</v>
      </c>
      <c r="D110" t="s">
        <v>4</v>
      </c>
      <c r="E110">
        <v>7</v>
      </c>
    </row>
    <row r="111" spans="1:5" x14ac:dyDescent="0.25">
      <c r="A111">
        <v>14</v>
      </c>
      <c r="B111" t="s">
        <v>42</v>
      </c>
      <c r="C111">
        <v>0</v>
      </c>
      <c r="D111" t="s">
        <v>4</v>
      </c>
      <c r="E111">
        <v>7</v>
      </c>
    </row>
    <row r="112" spans="1:5" x14ac:dyDescent="0.25">
      <c r="A112">
        <v>15</v>
      </c>
      <c r="B112" t="s">
        <v>43</v>
      </c>
      <c r="C112">
        <v>0</v>
      </c>
      <c r="D112" t="s">
        <v>4</v>
      </c>
      <c r="E112">
        <v>7</v>
      </c>
    </row>
    <row r="113" spans="1:5" x14ac:dyDescent="0.25">
      <c r="A113">
        <v>16</v>
      </c>
      <c r="B113" t="s">
        <v>44</v>
      </c>
      <c r="C113">
        <v>0</v>
      </c>
      <c r="D113" t="s">
        <v>4</v>
      </c>
      <c r="E113">
        <v>7</v>
      </c>
    </row>
    <row r="114" spans="1:5" x14ac:dyDescent="0.25">
      <c r="A114">
        <v>1</v>
      </c>
      <c r="B114" t="s">
        <v>33</v>
      </c>
      <c r="C114" s="2">
        <v>0</v>
      </c>
      <c r="D114" t="s">
        <v>41</v>
      </c>
      <c r="E114">
        <v>8</v>
      </c>
    </row>
    <row r="115" spans="1:5" x14ac:dyDescent="0.25">
      <c r="A115">
        <v>2</v>
      </c>
      <c r="B115" t="s">
        <v>34</v>
      </c>
      <c r="C115" s="2">
        <v>0</v>
      </c>
      <c r="D115" s="2" t="s">
        <v>41</v>
      </c>
      <c r="E115">
        <v>8</v>
      </c>
    </row>
    <row r="116" spans="1:5" x14ac:dyDescent="0.25">
      <c r="A116">
        <v>3</v>
      </c>
      <c r="B116" t="s">
        <v>35</v>
      </c>
      <c r="C116" s="2">
        <v>0</v>
      </c>
      <c r="D116" s="2" t="s">
        <v>41</v>
      </c>
      <c r="E116">
        <v>8</v>
      </c>
    </row>
    <row r="117" spans="1:5" x14ac:dyDescent="0.25">
      <c r="A117">
        <v>4</v>
      </c>
      <c r="B117" t="s">
        <v>36</v>
      </c>
      <c r="C117" s="2">
        <v>0</v>
      </c>
      <c r="D117" s="2" t="s">
        <v>41</v>
      </c>
      <c r="E117">
        <v>8</v>
      </c>
    </row>
    <row r="118" spans="1:5" x14ac:dyDescent="0.25">
      <c r="A118">
        <v>5</v>
      </c>
      <c r="B118" t="s">
        <v>37</v>
      </c>
      <c r="C118" s="2">
        <v>0</v>
      </c>
      <c r="D118" s="2" t="s">
        <v>41</v>
      </c>
      <c r="E118">
        <v>8</v>
      </c>
    </row>
    <row r="119" spans="1:5" x14ac:dyDescent="0.25">
      <c r="A119">
        <v>6</v>
      </c>
      <c r="B119" t="s">
        <v>45</v>
      </c>
      <c r="C119" s="2">
        <v>0</v>
      </c>
      <c r="D119" s="2" t="s">
        <v>41</v>
      </c>
      <c r="E119">
        <v>8</v>
      </c>
    </row>
    <row r="120" spans="1:5" x14ac:dyDescent="0.25">
      <c r="A120">
        <v>7</v>
      </c>
      <c r="B120" t="s">
        <v>116</v>
      </c>
      <c r="C120" s="2">
        <v>0</v>
      </c>
      <c r="D120" s="2" t="s">
        <v>41</v>
      </c>
      <c r="E120">
        <v>8</v>
      </c>
    </row>
    <row r="121" spans="1:5" x14ac:dyDescent="0.25">
      <c r="A121" s="2">
        <v>8</v>
      </c>
      <c r="B121" s="2" t="s">
        <v>4</v>
      </c>
      <c r="C121" s="2">
        <v>0</v>
      </c>
      <c r="D121" s="2" t="s">
        <v>41</v>
      </c>
      <c r="E121" s="2">
        <v>8</v>
      </c>
    </row>
    <row r="122" spans="1:5" x14ac:dyDescent="0.25">
      <c r="A122" s="2">
        <v>9</v>
      </c>
      <c r="B122" s="2" t="s">
        <v>38</v>
      </c>
      <c r="C122" s="2">
        <v>0</v>
      </c>
      <c r="D122" s="2" t="s">
        <v>41</v>
      </c>
      <c r="E122" s="2">
        <v>8</v>
      </c>
    </row>
    <row r="123" spans="1:5" x14ac:dyDescent="0.25">
      <c r="A123" s="2">
        <v>10</v>
      </c>
      <c r="B123" s="2" t="s">
        <v>39</v>
      </c>
      <c r="C123" s="2">
        <v>0</v>
      </c>
      <c r="D123" s="2" t="s">
        <v>41</v>
      </c>
      <c r="E123" s="2">
        <v>8</v>
      </c>
    </row>
    <row r="124" spans="1:5" x14ac:dyDescent="0.25">
      <c r="A124" s="2">
        <v>11</v>
      </c>
      <c r="B124" s="2" t="s">
        <v>40</v>
      </c>
      <c r="C124" s="2">
        <v>79</v>
      </c>
      <c r="D124" s="2" t="s">
        <v>41</v>
      </c>
      <c r="E124" s="2">
        <v>8</v>
      </c>
    </row>
    <row r="125" spans="1:5" x14ac:dyDescent="0.25">
      <c r="A125" s="2">
        <v>12</v>
      </c>
      <c r="B125" s="2" t="s">
        <v>41</v>
      </c>
      <c r="C125" s="2">
        <v>0</v>
      </c>
      <c r="D125" s="2" t="s">
        <v>41</v>
      </c>
      <c r="E125" s="2">
        <v>8</v>
      </c>
    </row>
    <row r="126" spans="1:5" x14ac:dyDescent="0.25">
      <c r="A126" s="2">
        <v>13</v>
      </c>
      <c r="B126" s="2" t="s">
        <v>10</v>
      </c>
      <c r="C126" s="2">
        <v>0</v>
      </c>
      <c r="D126" s="2" t="s">
        <v>41</v>
      </c>
      <c r="E126" s="2">
        <v>8</v>
      </c>
    </row>
    <row r="127" spans="1:5" x14ac:dyDescent="0.25">
      <c r="A127" s="2">
        <v>14</v>
      </c>
      <c r="B127" s="2" t="s">
        <v>42</v>
      </c>
      <c r="C127" s="2">
        <v>0</v>
      </c>
      <c r="D127" s="2" t="s">
        <v>41</v>
      </c>
      <c r="E127" s="2">
        <v>8</v>
      </c>
    </row>
    <row r="128" spans="1:5" x14ac:dyDescent="0.25">
      <c r="A128" s="2">
        <v>15</v>
      </c>
      <c r="B128" s="2" t="s">
        <v>43</v>
      </c>
      <c r="C128" s="2">
        <v>0</v>
      </c>
      <c r="D128" s="2" t="s">
        <v>41</v>
      </c>
      <c r="E128" s="2">
        <v>8</v>
      </c>
    </row>
    <row r="129" spans="1:5" x14ac:dyDescent="0.25">
      <c r="A129" s="2">
        <v>16</v>
      </c>
      <c r="B129" s="2" t="s">
        <v>44</v>
      </c>
      <c r="C129" s="2">
        <v>0</v>
      </c>
      <c r="D129" s="2" t="s">
        <v>41</v>
      </c>
      <c r="E129" s="2">
        <v>8</v>
      </c>
    </row>
    <row r="130" spans="1:5" x14ac:dyDescent="0.25">
      <c r="A130" s="2">
        <v>1</v>
      </c>
      <c r="B130" s="2" t="s">
        <v>33</v>
      </c>
      <c r="C130" s="2">
        <v>1903</v>
      </c>
      <c r="D130" s="2" t="s">
        <v>83</v>
      </c>
      <c r="E130" s="2">
        <v>9</v>
      </c>
    </row>
    <row r="131" spans="1:5" x14ac:dyDescent="0.25">
      <c r="A131" s="2">
        <v>2</v>
      </c>
      <c r="B131" s="2" t="s">
        <v>34</v>
      </c>
      <c r="C131" s="2">
        <v>215</v>
      </c>
      <c r="D131" s="2" t="s">
        <v>83</v>
      </c>
      <c r="E131" s="2">
        <v>9</v>
      </c>
    </row>
    <row r="132" spans="1:5" x14ac:dyDescent="0.25">
      <c r="A132" s="2">
        <v>3</v>
      </c>
      <c r="B132" s="2" t="s">
        <v>35</v>
      </c>
      <c r="C132" s="2">
        <v>48</v>
      </c>
      <c r="D132" s="2" t="s">
        <v>83</v>
      </c>
      <c r="E132" s="2">
        <v>9</v>
      </c>
    </row>
    <row r="133" spans="1:5" x14ac:dyDescent="0.25">
      <c r="A133" s="2">
        <v>4</v>
      </c>
      <c r="B133" s="2" t="s">
        <v>36</v>
      </c>
      <c r="C133" s="2">
        <v>0</v>
      </c>
      <c r="D133" s="2" t="s">
        <v>83</v>
      </c>
      <c r="E133" s="2">
        <v>9</v>
      </c>
    </row>
    <row r="134" spans="1:5" x14ac:dyDescent="0.25">
      <c r="A134" s="2">
        <v>5</v>
      </c>
      <c r="B134" s="2" t="s">
        <v>37</v>
      </c>
      <c r="C134" s="2">
        <v>0</v>
      </c>
      <c r="D134" s="2" t="s">
        <v>83</v>
      </c>
      <c r="E134" s="2">
        <v>9</v>
      </c>
    </row>
    <row r="135" spans="1:5" x14ac:dyDescent="0.25">
      <c r="A135" s="2">
        <v>6</v>
      </c>
      <c r="B135" s="2" t="s">
        <v>45</v>
      </c>
      <c r="C135" s="2">
        <v>0</v>
      </c>
      <c r="D135" s="2" t="s">
        <v>83</v>
      </c>
      <c r="E135" s="2">
        <v>9</v>
      </c>
    </row>
    <row r="136" spans="1:5" x14ac:dyDescent="0.25">
      <c r="A136" s="2">
        <v>7</v>
      </c>
      <c r="B136" s="2" t="s">
        <v>116</v>
      </c>
      <c r="C136" s="2">
        <v>0</v>
      </c>
      <c r="D136" s="2" t="s">
        <v>83</v>
      </c>
      <c r="E136" s="2">
        <v>9</v>
      </c>
    </row>
    <row r="137" spans="1:5" x14ac:dyDescent="0.25">
      <c r="A137" s="2">
        <v>8</v>
      </c>
      <c r="B137" s="2" t="s">
        <v>4</v>
      </c>
      <c r="C137" s="2">
        <v>0</v>
      </c>
      <c r="D137" s="2" t="s">
        <v>83</v>
      </c>
      <c r="E137" s="2">
        <v>9</v>
      </c>
    </row>
    <row r="138" spans="1:5" x14ac:dyDescent="0.25">
      <c r="A138" s="2">
        <v>9</v>
      </c>
      <c r="B138" s="2" t="s">
        <v>38</v>
      </c>
      <c r="C138" s="2">
        <v>6</v>
      </c>
      <c r="D138" s="2" t="s">
        <v>83</v>
      </c>
      <c r="E138" s="2">
        <v>9</v>
      </c>
    </row>
    <row r="139" spans="1:5" x14ac:dyDescent="0.25">
      <c r="A139" s="2">
        <v>10</v>
      </c>
      <c r="B139" s="2" t="s">
        <v>39</v>
      </c>
      <c r="C139" s="2">
        <v>0</v>
      </c>
      <c r="D139" s="2" t="s">
        <v>83</v>
      </c>
      <c r="E139" s="2">
        <v>9</v>
      </c>
    </row>
    <row r="140" spans="1:5" x14ac:dyDescent="0.25">
      <c r="A140" s="2">
        <v>11</v>
      </c>
      <c r="B140" s="2" t="s">
        <v>40</v>
      </c>
      <c r="C140" s="2">
        <v>475</v>
      </c>
      <c r="D140" s="2" t="s">
        <v>83</v>
      </c>
      <c r="E140" s="2">
        <v>9</v>
      </c>
    </row>
    <row r="141" spans="1:5" x14ac:dyDescent="0.25">
      <c r="A141" s="2">
        <v>12</v>
      </c>
      <c r="B141" s="2" t="s">
        <v>41</v>
      </c>
      <c r="C141" s="2">
        <v>0</v>
      </c>
      <c r="D141" s="2" t="s">
        <v>83</v>
      </c>
      <c r="E141" s="2">
        <v>9</v>
      </c>
    </row>
    <row r="142" spans="1:5" x14ac:dyDescent="0.25">
      <c r="A142" s="2">
        <v>13</v>
      </c>
      <c r="B142" s="2" t="s">
        <v>10</v>
      </c>
      <c r="C142" s="2">
        <v>0</v>
      </c>
      <c r="D142" s="2" t="s">
        <v>83</v>
      </c>
      <c r="E142" s="2">
        <v>9</v>
      </c>
    </row>
    <row r="143" spans="1:5" x14ac:dyDescent="0.25">
      <c r="A143" s="2">
        <v>14</v>
      </c>
      <c r="B143" s="2" t="s">
        <v>42</v>
      </c>
      <c r="C143" s="2">
        <v>1</v>
      </c>
      <c r="D143" s="2" t="s">
        <v>83</v>
      </c>
      <c r="E143" s="2">
        <v>9</v>
      </c>
    </row>
    <row r="144" spans="1:5" x14ac:dyDescent="0.25">
      <c r="A144" s="2">
        <v>15</v>
      </c>
      <c r="B144" s="2" t="s">
        <v>43</v>
      </c>
      <c r="C144" s="2">
        <v>0</v>
      </c>
      <c r="D144" s="2" t="s">
        <v>83</v>
      </c>
      <c r="E144" s="2">
        <v>9</v>
      </c>
    </row>
    <row r="145" spans="1:5" x14ac:dyDescent="0.25">
      <c r="A145" s="2">
        <v>16</v>
      </c>
      <c r="B145" s="2" t="s">
        <v>44</v>
      </c>
      <c r="C145" s="2">
        <v>2</v>
      </c>
      <c r="D145" s="2" t="s">
        <v>83</v>
      </c>
      <c r="E145" s="2">
        <v>9</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95</v>
      </c>
      <c r="B1" t="s">
        <v>100</v>
      </c>
      <c r="C1" t="s">
        <v>2</v>
      </c>
      <c r="D1" t="s">
        <v>110</v>
      </c>
    </row>
    <row r="2" spans="1:4" x14ac:dyDescent="0.25">
      <c r="A2">
        <v>1</v>
      </c>
      <c r="B2">
        <v>8</v>
      </c>
      <c r="C2" t="s">
        <v>85</v>
      </c>
      <c r="D2" t="s">
        <v>3</v>
      </c>
    </row>
    <row r="3" spans="1:4" x14ac:dyDescent="0.25">
      <c r="A3">
        <v>2</v>
      </c>
      <c r="B3">
        <v>11</v>
      </c>
      <c r="C3" t="s">
        <v>85</v>
      </c>
      <c r="D3" t="s">
        <v>86</v>
      </c>
    </row>
    <row r="4" spans="1:4" x14ac:dyDescent="0.25">
      <c r="A4">
        <v>3</v>
      </c>
      <c r="B4">
        <v>0</v>
      </c>
      <c r="C4" t="s">
        <v>85</v>
      </c>
      <c r="D4" t="s">
        <v>87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95</v>
      </c>
      <c r="B1" t="s">
        <v>130</v>
      </c>
      <c r="C1" t="s">
        <v>100</v>
      </c>
    </row>
    <row r="2" spans="1:3" x14ac:dyDescent="0.25">
      <c r="A2">
        <v>1</v>
      </c>
      <c r="B2" t="s">
        <v>12</v>
      </c>
      <c r="C2">
        <v>243</v>
      </c>
    </row>
    <row r="3" spans="1:3" x14ac:dyDescent="0.25">
      <c r="A3">
        <v>2</v>
      </c>
      <c r="B3" t="s">
        <v>13</v>
      </c>
      <c r="C3">
        <v>52</v>
      </c>
    </row>
    <row r="4" spans="1:3" x14ac:dyDescent="0.25">
      <c r="A4">
        <v>3</v>
      </c>
      <c r="B4" t="s">
        <v>14</v>
      </c>
      <c r="C4">
        <v>26</v>
      </c>
    </row>
    <row r="5" spans="1:3" x14ac:dyDescent="0.25">
      <c r="A5">
        <v>4</v>
      </c>
      <c r="B5" t="s">
        <v>80</v>
      </c>
      <c r="C5">
        <v>97</v>
      </c>
    </row>
    <row r="6" spans="1:3" x14ac:dyDescent="0.25">
      <c r="A6">
        <v>5</v>
      </c>
      <c r="B6" t="s">
        <v>81</v>
      </c>
      <c r="C6">
        <v>0</v>
      </c>
    </row>
    <row r="7" spans="1:3" x14ac:dyDescent="0.25">
      <c r="A7">
        <v>6</v>
      </c>
      <c r="B7" t="s">
        <v>131</v>
      </c>
      <c r="C7">
        <v>0</v>
      </c>
    </row>
    <row r="8" spans="1:3" x14ac:dyDescent="0.25">
      <c r="A8">
        <v>7</v>
      </c>
      <c r="B8" t="s">
        <v>15</v>
      </c>
      <c r="C8">
        <v>0</v>
      </c>
    </row>
    <row r="9" spans="1:3" x14ac:dyDescent="0.25">
      <c r="A9">
        <v>8</v>
      </c>
      <c r="B9" t="s">
        <v>16</v>
      </c>
      <c r="C9">
        <v>0</v>
      </c>
    </row>
    <row r="10" spans="1:3" x14ac:dyDescent="0.25">
      <c r="A10">
        <v>9</v>
      </c>
      <c r="B10" t="s">
        <v>17</v>
      </c>
      <c r="C10">
        <v>0</v>
      </c>
    </row>
    <row r="11" spans="1:3" x14ac:dyDescent="0.25">
      <c r="A11">
        <v>10</v>
      </c>
      <c r="B11" t="s">
        <v>18</v>
      </c>
      <c r="C11">
        <v>0</v>
      </c>
    </row>
    <row r="12" spans="1:3" x14ac:dyDescent="0.25">
      <c r="A12">
        <v>11</v>
      </c>
      <c r="B12" t="s">
        <v>82</v>
      </c>
      <c r="C1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95</v>
      </c>
      <c r="B1" t="s">
        <v>126</v>
      </c>
      <c r="C1" t="s">
        <v>29</v>
      </c>
      <c r="D1" t="s">
        <v>127</v>
      </c>
    </row>
    <row r="2" spans="1:4" x14ac:dyDescent="0.25">
      <c r="A2">
        <v>1</v>
      </c>
      <c r="B2" t="s">
        <v>128</v>
      </c>
      <c r="C2">
        <v>0</v>
      </c>
      <c r="D2">
        <v>0</v>
      </c>
    </row>
    <row r="3" spans="1:4" x14ac:dyDescent="0.25">
      <c r="A3">
        <v>2</v>
      </c>
      <c r="B3" t="s">
        <v>129</v>
      </c>
      <c r="C3">
        <v>0</v>
      </c>
      <c r="D3">
        <v>0</v>
      </c>
    </row>
    <row r="4" spans="1:4" x14ac:dyDescent="0.25">
      <c r="A4">
        <v>3</v>
      </c>
      <c r="B4" t="s">
        <v>20</v>
      </c>
      <c r="C4">
        <v>0</v>
      </c>
      <c r="D4">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37"/>
  <sheetViews>
    <sheetView workbookViewId="0">
      <selection activeCell="G19" sqref="G19"/>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95</v>
      </c>
      <c r="B1" t="s">
        <v>96</v>
      </c>
      <c r="C1" t="s">
        <v>97</v>
      </c>
      <c r="D1" t="s">
        <v>98</v>
      </c>
      <c r="E1" t="s">
        <v>99</v>
      </c>
      <c r="F1" t="s">
        <v>100</v>
      </c>
      <c r="G1" t="s">
        <v>101</v>
      </c>
    </row>
    <row r="2" spans="1:7" x14ac:dyDescent="0.25">
      <c r="A2">
        <v>1</v>
      </c>
      <c r="B2" t="s">
        <v>123</v>
      </c>
      <c r="C2" t="s">
        <v>30</v>
      </c>
      <c r="D2" t="s">
        <v>29</v>
      </c>
      <c r="E2">
        <v>1</v>
      </c>
      <c r="F2">
        <v>41</v>
      </c>
      <c r="G2">
        <v>1</v>
      </c>
    </row>
    <row r="3" spans="1:7" x14ac:dyDescent="0.25">
      <c r="A3">
        <v>2</v>
      </c>
      <c r="B3" t="s">
        <v>122</v>
      </c>
      <c r="C3" t="s">
        <v>30</v>
      </c>
      <c r="D3" t="s">
        <v>29</v>
      </c>
      <c r="E3">
        <v>1</v>
      </c>
      <c r="F3">
        <v>14</v>
      </c>
      <c r="G3">
        <v>1</v>
      </c>
    </row>
    <row r="4" spans="1:7" x14ac:dyDescent="0.25">
      <c r="A4">
        <v>3</v>
      </c>
      <c r="B4" t="s">
        <v>135</v>
      </c>
      <c r="C4" t="s">
        <v>30</v>
      </c>
      <c r="D4" t="s">
        <v>29</v>
      </c>
      <c r="E4">
        <v>1</v>
      </c>
      <c r="F4">
        <v>1</v>
      </c>
      <c r="G4">
        <v>1</v>
      </c>
    </row>
    <row r="5" spans="1:7" x14ac:dyDescent="0.25">
      <c r="A5">
        <v>4</v>
      </c>
      <c r="B5" t="s">
        <v>148</v>
      </c>
      <c r="C5" t="s">
        <v>30</v>
      </c>
      <c r="D5" t="s">
        <v>29</v>
      </c>
      <c r="E5">
        <v>1</v>
      </c>
      <c r="F5">
        <v>1</v>
      </c>
      <c r="G5">
        <v>1</v>
      </c>
    </row>
    <row r="6" spans="1:7" x14ac:dyDescent="0.25">
      <c r="A6">
        <v>5</v>
      </c>
      <c r="B6" t="s">
        <v>149</v>
      </c>
      <c r="C6" t="s">
        <v>30</v>
      </c>
      <c r="D6" t="s">
        <v>29</v>
      </c>
      <c r="E6">
        <v>1</v>
      </c>
      <c r="F6">
        <v>7</v>
      </c>
      <c r="G6">
        <v>1</v>
      </c>
    </row>
    <row r="7" spans="1:7" x14ac:dyDescent="0.25">
      <c r="A7">
        <v>6</v>
      </c>
      <c r="B7" t="s">
        <v>102</v>
      </c>
      <c r="C7" t="s">
        <v>30</v>
      </c>
      <c r="D7" t="s">
        <v>29</v>
      </c>
      <c r="E7">
        <v>1</v>
      </c>
      <c r="F7">
        <v>19</v>
      </c>
      <c r="G7">
        <v>1</v>
      </c>
    </row>
    <row r="8" spans="1:7" x14ac:dyDescent="0.25">
      <c r="A8">
        <v>1</v>
      </c>
      <c r="B8" t="s">
        <v>123</v>
      </c>
      <c r="C8" t="s">
        <v>30</v>
      </c>
      <c r="D8" t="s">
        <v>9</v>
      </c>
      <c r="E8">
        <v>2</v>
      </c>
      <c r="F8">
        <v>143</v>
      </c>
      <c r="G8">
        <v>1</v>
      </c>
    </row>
    <row r="9" spans="1:7" x14ac:dyDescent="0.25">
      <c r="A9">
        <v>2</v>
      </c>
      <c r="B9" t="s">
        <v>122</v>
      </c>
      <c r="C9" t="s">
        <v>30</v>
      </c>
      <c r="D9" t="s">
        <v>9</v>
      </c>
      <c r="E9">
        <v>2</v>
      </c>
      <c r="F9">
        <v>16</v>
      </c>
      <c r="G9">
        <v>1</v>
      </c>
    </row>
    <row r="10" spans="1:7" x14ac:dyDescent="0.25">
      <c r="A10">
        <v>3</v>
      </c>
      <c r="B10" t="s">
        <v>135</v>
      </c>
      <c r="C10" t="s">
        <v>30</v>
      </c>
      <c r="D10" t="s">
        <v>9</v>
      </c>
      <c r="E10">
        <v>2</v>
      </c>
      <c r="F10">
        <v>1</v>
      </c>
      <c r="G10">
        <v>1</v>
      </c>
    </row>
    <row r="11" spans="1:7" x14ac:dyDescent="0.25">
      <c r="A11">
        <v>4</v>
      </c>
      <c r="B11" t="s">
        <v>148</v>
      </c>
      <c r="C11" t="s">
        <v>30</v>
      </c>
      <c r="D11" t="s">
        <v>9</v>
      </c>
      <c r="E11">
        <v>2</v>
      </c>
      <c r="F11">
        <v>1</v>
      </c>
      <c r="G11">
        <v>1</v>
      </c>
    </row>
    <row r="12" spans="1:7" x14ac:dyDescent="0.25">
      <c r="A12">
        <v>5</v>
      </c>
      <c r="B12" t="s">
        <v>149</v>
      </c>
      <c r="C12" t="s">
        <v>30</v>
      </c>
      <c r="D12" t="s">
        <v>9</v>
      </c>
      <c r="E12">
        <v>2</v>
      </c>
      <c r="F12">
        <v>12</v>
      </c>
      <c r="G12">
        <v>1</v>
      </c>
    </row>
    <row r="13" spans="1:7" x14ac:dyDescent="0.25">
      <c r="A13">
        <v>6</v>
      </c>
      <c r="B13" t="s">
        <v>102</v>
      </c>
      <c r="C13" t="s">
        <v>30</v>
      </c>
      <c r="D13" t="s">
        <v>9</v>
      </c>
      <c r="E13">
        <v>2</v>
      </c>
      <c r="F13">
        <v>26</v>
      </c>
      <c r="G13">
        <v>1</v>
      </c>
    </row>
    <row r="14" spans="1:7" x14ac:dyDescent="0.25">
      <c r="A14">
        <v>1</v>
      </c>
      <c r="B14" t="s">
        <v>123</v>
      </c>
      <c r="C14" t="s">
        <v>53</v>
      </c>
      <c r="D14" t="s">
        <v>29</v>
      </c>
      <c r="E14">
        <v>1</v>
      </c>
      <c r="F14">
        <v>69</v>
      </c>
      <c r="G14">
        <v>2</v>
      </c>
    </row>
    <row r="15" spans="1:7" x14ac:dyDescent="0.25">
      <c r="A15">
        <v>2</v>
      </c>
      <c r="B15" t="s">
        <v>122</v>
      </c>
      <c r="C15" s="2" t="s">
        <v>53</v>
      </c>
      <c r="D15" t="s">
        <v>29</v>
      </c>
      <c r="E15">
        <v>1</v>
      </c>
      <c r="F15" s="2">
        <v>21</v>
      </c>
      <c r="G15">
        <v>2</v>
      </c>
    </row>
    <row r="16" spans="1:7" x14ac:dyDescent="0.25">
      <c r="A16">
        <v>3</v>
      </c>
      <c r="B16" t="s">
        <v>135</v>
      </c>
      <c r="C16" s="2" t="s">
        <v>53</v>
      </c>
      <c r="D16" t="s">
        <v>29</v>
      </c>
      <c r="E16">
        <v>1</v>
      </c>
      <c r="F16" s="2">
        <v>3</v>
      </c>
      <c r="G16">
        <v>2</v>
      </c>
    </row>
    <row r="17" spans="1:7" x14ac:dyDescent="0.25">
      <c r="A17">
        <v>4</v>
      </c>
      <c r="B17" t="s">
        <v>148</v>
      </c>
      <c r="C17" s="2" t="s">
        <v>53</v>
      </c>
      <c r="D17" t="s">
        <v>29</v>
      </c>
      <c r="E17">
        <v>1</v>
      </c>
      <c r="F17" s="2">
        <v>3</v>
      </c>
      <c r="G17">
        <v>2</v>
      </c>
    </row>
    <row r="18" spans="1:7" x14ac:dyDescent="0.25">
      <c r="A18">
        <v>5</v>
      </c>
      <c r="B18" t="s">
        <v>149</v>
      </c>
      <c r="C18" s="2" t="s">
        <v>53</v>
      </c>
      <c r="D18" t="s">
        <v>29</v>
      </c>
      <c r="E18">
        <v>1</v>
      </c>
      <c r="F18" s="2">
        <v>8</v>
      </c>
      <c r="G18">
        <v>2</v>
      </c>
    </row>
    <row r="19" spans="1:7" x14ac:dyDescent="0.25">
      <c r="A19">
        <v>6</v>
      </c>
      <c r="B19" t="s">
        <v>102</v>
      </c>
      <c r="C19" s="2" t="s">
        <v>53</v>
      </c>
      <c r="D19" t="s">
        <v>29</v>
      </c>
      <c r="E19">
        <v>1</v>
      </c>
      <c r="F19" s="2">
        <v>30</v>
      </c>
      <c r="G19">
        <v>2</v>
      </c>
    </row>
    <row r="20" spans="1:7" x14ac:dyDescent="0.25">
      <c r="A20">
        <v>1</v>
      </c>
      <c r="B20" t="s">
        <v>123</v>
      </c>
      <c r="C20" s="2" t="s">
        <v>53</v>
      </c>
      <c r="D20" t="s">
        <v>9</v>
      </c>
      <c r="E20">
        <v>2</v>
      </c>
      <c r="F20" s="2">
        <v>236</v>
      </c>
      <c r="G20">
        <v>2</v>
      </c>
    </row>
    <row r="21" spans="1:7" x14ac:dyDescent="0.25">
      <c r="A21">
        <v>2</v>
      </c>
      <c r="B21" t="s">
        <v>122</v>
      </c>
      <c r="C21" s="2" t="s">
        <v>53</v>
      </c>
      <c r="D21" t="s">
        <v>9</v>
      </c>
      <c r="E21">
        <v>2</v>
      </c>
      <c r="F21" s="2">
        <v>27</v>
      </c>
      <c r="G21">
        <v>2</v>
      </c>
    </row>
    <row r="22" spans="1:7" x14ac:dyDescent="0.25">
      <c r="A22">
        <v>3</v>
      </c>
      <c r="B22" t="s">
        <v>135</v>
      </c>
      <c r="C22" s="2" t="s">
        <v>53</v>
      </c>
      <c r="D22" t="s">
        <v>9</v>
      </c>
      <c r="E22">
        <v>2</v>
      </c>
      <c r="F22" s="2">
        <v>8</v>
      </c>
      <c r="G22">
        <v>2</v>
      </c>
    </row>
    <row r="23" spans="1:7" x14ac:dyDescent="0.25">
      <c r="A23">
        <v>4</v>
      </c>
      <c r="B23" t="s">
        <v>148</v>
      </c>
      <c r="C23" s="2" t="s">
        <v>53</v>
      </c>
      <c r="D23" t="s">
        <v>9</v>
      </c>
      <c r="E23">
        <v>2</v>
      </c>
      <c r="F23" s="2">
        <v>3</v>
      </c>
      <c r="G23">
        <v>2</v>
      </c>
    </row>
    <row r="24" spans="1:7" x14ac:dyDescent="0.25">
      <c r="A24">
        <v>5</v>
      </c>
      <c r="B24" t="s">
        <v>149</v>
      </c>
      <c r="C24" s="2" t="s">
        <v>53</v>
      </c>
      <c r="D24" t="s">
        <v>9</v>
      </c>
      <c r="E24">
        <v>2</v>
      </c>
      <c r="F24" s="2">
        <v>13</v>
      </c>
      <c r="G24">
        <v>2</v>
      </c>
    </row>
    <row r="25" spans="1:7" x14ac:dyDescent="0.25">
      <c r="A25">
        <v>6</v>
      </c>
      <c r="B25" t="s">
        <v>102</v>
      </c>
      <c r="C25" s="2" t="s">
        <v>53</v>
      </c>
      <c r="D25" t="s">
        <v>9</v>
      </c>
      <c r="E25">
        <v>2</v>
      </c>
      <c r="F25" s="2">
        <v>43</v>
      </c>
      <c r="G25">
        <v>2</v>
      </c>
    </row>
    <row r="26" spans="1:7" x14ac:dyDescent="0.25">
      <c r="A26">
        <v>1</v>
      </c>
      <c r="B26" t="s">
        <v>123</v>
      </c>
      <c r="C26" t="s">
        <v>103</v>
      </c>
      <c r="D26" t="s">
        <v>29</v>
      </c>
      <c r="E26">
        <v>1</v>
      </c>
      <c r="F26">
        <v>8</v>
      </c>
      <c r="G26">
        <v>3</v>
      </c>
    </row>
    <row r="27" spans="1:7" x14ac:dyDescent="0.25">
      <c r="A27">
        <v>2</v>
      </c>
      <c r="B27" t="s">
        <v>122</v>
      </c>
      <c r="C27" t="s">
        <v>103</v>
      </c>
      <c r="D27" t="s">
        <v>29</v>
      </c>
      <c r="E27">
        <v>1</v>
      </c>
      <c r="F27">
        <v>2</v>
      </c>
      <c r="G27">
        <v>3</v>
      </c>
    </row>
    <row r="28" spans="1:7" x14ac:dyDescent="0.25">
      <c r="A28">
        <v>3</v>
      </c>
      <c r="B28" t="s">
        <v>135</v>
      </c>
      <c r="C28" t="s">
        <v>103</v>
      </c>
      <c r="D28" t="s">
        <v>29</v>
      </c>
      <c r="E28">
        <v>1</v>
      </c>
      <c r="F28">
        <v>0</v>
      </c>
      <c r="G28">
        <v>3</v>
      </c>
    </row>
    <row r="29" spans="1:7" x14ac:dyDescent="0.25">
      <c r="A29">
        <v>4</v>
      </c>
      <c r="B29" t="s">
        <v>148</v>
      </c>
      <c r="C29" t="s">
        <v>103</v>
      </c>
      <c r="D29" t="s">
        <v>29</v>
      </c>
      <c r="E29">
        <v>1</v>
      </c>
      <c r="F29">
        <v>0</v>
      </c>
      <c r="G29">
        <v>3</v>
      </c>
    </row>
    <row r="30" spans="1:7" x14ac:dyDescent="0.25">
      <c r="A30">
        <v>5</v>
      </c>
      <c r="B30" t="s">
        <v>149</v>
      </c>
      <c r="C30" t="s">
        <v>103</v>
      </c>
      <c r="D30" t="s">
        <v>29</v>
      </c>
      <c r="E30">
        <v>1</v>
      </c>
      <c r="F30">
        <v>0</v>
      </c>
      <c r="G30">
        <v>3</v>
      </c>
    </row>
    <row r="31" spans="1:7" x14ac:dyDescent="0.25">
      <c r="A31">
        <v>6</v>
      </c>
      <c r="B31" t="s">
        <v>102</v>
      </c>
      <c r="C31" t="s">
        <v>103</v>
      </c>
      <c r="D31" t="s">
        <v>29</v>
      </c>
      <c r="E31">
        <v>1</v>
      </c>
      <c r="F31">
        <v>2</v>
      </c>
      <c r="G31">
        <v>3</v>
      </c>
    </row>
    <row r="32" spans="1:7" x14ac:dyDescent="0.25">
      <c r="A32">
        <v>1</v>
      </c>
      <c r="B32" t="s">
        <v>123</v>
      </c>
      <c r="C32" t="s">
        <v>103</v>
      </c>
      <c r="D32" t="s">
        <v>9</v>
      </c>
      <c r="E32">
        <v>2</v>
      </c>
      <c r="F32">
        <v>19</v>
      </c>
      <c r="G32">
        <v>3</v>
      </c>
    </row>
    <row r="33" spans="1:7" x14ac:dyDescent="0.25">
      <c r="A33">
        <v>2</v>
      </c>
      <c r="B33" t="s">
        <v>122</v>
      </c>
      <c r="C33" t="s">
        <v>103</v>
      </c>
      <c r="D33" t="s">
        <v>9</v>
      </c>
      <c r="E33">
        <v>2</v>
      </c>
      <c r="F33">
        <v>2</v>
      </c>
      <c r="G33">
        <v>3</v>
      </c>
    </row>
    <row r="34" spans="1:7" x14ac:dyDescent="0.25">
      <c r="A34">
        <v>3</v>
      </c>
      <c r="B34" t="s">
        <v>135</v>
      </c>
      <c r="C34" t="s">
        <v>103</v>
      </c>
      <c r="D34" t="s">
        <v>9</v>
      </c>
      <c r="E34">
        <v>2</v>
      </c>
      <c r="F34">
        <v>0</v>
      </c>
      <c r="G34">
        <v>3</v>
      </c>
    </row>
    <row r="35" spans="1:7" x14ac:dyDescent="0.25">
      <c r="A35">
        <v>4</v>
      </c>
      <c r="B35" t="s">
        <v>148</v>
      </c>
      <c r="C35" t="s">
        <v>103</v>
      </c>
      <c r="D35" t="s">
        <v>9</v>
      </c>
      <c r="E35">
        <v>2</v>
      </c>
      <c r="F35">
        <v>0</v>
      </c>
      <c r="G35">
        <v>3</v>
      </c>
    </row>
    <row r="36" spans="1:7" x14ac:dyDescent="0.25">
      <c r="A36">
        <v>5</v>
      </c>
      <c r="B36" t="s">
        <v>149</v>
      </c>
      <c r="C36" t="s">
        <v>103</v>
      </c>
      <c r="D36" t="s">
        <v>9</v>
      </c>
      <c r="E36">
        <v>2</v>
      </c>
      <c r="F36">
        <v>0</v>
      </c>
      <c r="G36">
        <v>3</v>
      </c>
    </row>
    <row r="37" spans="1:7" x14ac:dyDescent="0.25">
      <c r="A37">
        <v>6</v>
      </c>
      <c r="B37" t="s">
        <v>102</v>
      </c>
      <c r="C37" t="s">
        <v>103</v>
      </c>
      <c r="D37" t="s">
        <v>9</v>
      </c>
      <c r="E37">
        <v>2</v>
      </c>
      <c r="F37">
        <v>2</v>
      </c>
      <c r="G37">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37"/>
  <sheetViews>
    <sheetView workbookViewId="0">
      <selection activeCell="E33" sqref="E33"/>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95</v>
      </c>
      <c r="B1" t="s">
        <v>96</v>
      </c>
      <c r="C1" t="s">
        <v>97</v>
      </c>
      <c r="D1" t="s">
        <v>98</v>
      </c>
      <c r="E1" t="s">
        <v>99</v>
      </c>
      <c r="F1" t="s">
        <v>100</v>
      </c>
      <c r="G1" t="s">
        <v>101</v>
      </c>
    </row>
    <row r="2" spans="1:7" x14ac:dyDescent="0.25">
      <c r="A2">
        <v>1</v>
      </c>
      <c r="B2" t="s">
        <v>123</v>
      </c>
      <c r="C2" t="s">
        <v>30</v>
      </c>
      <c r="D2" t="s">
        <v>29</v>
      </c>
      <c r="E2">
        <v>1</v>
      </c>
      <c r="F2">
        <v>282</v>
      </c>
      <c r="G2">
        <v>1</v>
      </c>
    </row>
    <row r="3" spans="1:7" x14ac:dyDescent="0.25">
      <c r="A3">
        <v>2</v>
      </c>
      <c r="B3" t="s">
        <v>122</v>
      </c>
      <c r="C3" t="s">
        <v>30</v>
      </c>
      <c r="D3" t="s">
        <v>29</v>
      </c>
      <c r="E3">
        <v>1</v>
      </c>
      <c r="F3">
        <v>85</v>
      </c>
      <c r="G3">
        <v>1</v>
      </c>
    </row>
    <row r="4" spans="1:7" x14ac:dyDescent="0.25">
      <c r="A4">
        <v>3</v>
      </c>
      <c r="B4" t="s">
        <v>135</v>
      </c>
      <c r="C4" t="s">
        <v>30</v>
      </c>
      <c r="D4" t="s">
        <v>29</v>
      </c>
      <c r="E4">
        <v>1</v>
      </c>
      <c r="F4">
        <v>12</v>
      </c>
      <c r="G4">
        <v>1</v>
      </c>
    </row>
    <row r="5" spans="1:7" x14ac:dyDescent="0.25">
      <c r="A5">
        <v>4</v>
      </c>
      <c r="B5" t="s">
        <v>148</v>
      </c>
      <c r="C5" t="s">
        <v>30</v>
      </c>
      <c r="D5" t="s">
        <v>29</v>
      </c>
      <c r="E5">
        <v>1</v>
      </c>
      <c r="F5">
        <v>11</v>
      </c>
      <c r="G5">
        <v>1</v>
      </c>
    </row>
    <row r="6" spans="1:7" x14ac:dyDescent="0.25">
      <c r="A6">
        <v>5</v>
      </c>
      <c r="B6" t="s">
        <v>149</v>
      </c>
      <c r="C6" t="s">
        <v>30</v>
      </c>
      <c r="D6" t="s">
        <v>29</v>
      </c>
      <c r="E6">
        <v>1</v>
      </c>
      <c r="F6">
        <v>29</v>
      </c>
      <c r="G6">
        <v>1</v>
      </c>
    </row>
    <row r="7" spans="1:7" x14ac:dyDescent="0.25">
      <c r="A7">
        <v>6</v>
      </c>
      <c r="B7" t="s">
        <v>102</v>
      </c>
      <c r="C7" t="s">
        <v>30</v>
      </c>
      <c r="D7" t="s">
        <v>29</v>
      </c>
      <c r="E7">
        <v>1</v>
      </c>
      <c r="F7">
        <v>157</v>
      </c>
      <c r="G7">
        <v>1</v>
      </c>
    </row>
    <row r="8" spans="1:7" x14ac:dyDescent="0.25">
      <c r="A8">
        <v>1</v>
      </c>
      <c r="B8" t="s">
        <v>123</v>
      </c>
      <c r="C8" t="s">
        <v>30</v>
      </c>
      <c r="D8" t="s">
        <v>9</v>
      </c>
      <c r="E8">
        <v>2</v>
      </c>
      <c r="F8">
        <v>836</v>
      </c>
      <c r="G8">
        <v>1</v>
      </c>
    </row>
    <row r="9" spans="1:7" x14ac:dyDescent="0.25">
      <c r="A9">
        <v>2</v>
      </c>
      <c r="B9" t="s">
        <v>122</v>
      </c>
      <c r="C9" t="s">
        <v>30</v>
      </c>
      <c r="D9" t="s">
        <v>9</v>
      </c>
      <c r="E9">
        <v>2</v>
      </c>
      <c r="F9">
        <v>103</v>
      </c>
      <c r="G9">
        <v>1</v>
      </c>
    </row>
    <row r="10" spans="1:7" x14ac:dyDescent="0.25">
      <c r="A10">
        <v>3</v>
      </c>
      <c r="B10" t="s">
        <v>135</v>
      </c>
      <c r="C10" t="s">
        <v>30</v>
      </c>
      <c r="D10" t="s">
        <v>9</v>
      </c>
      <c r="E10">
        <v>2</v>
      </c>
      <c r="F10">
        <v>27</v>
      </c>
      <c r="G10">
        <v>1</v>
      </c>
    </row>
    <row r="11" spans="1:7" x14ac:dyDescent="0.25">
      <c r="A11">
        <v>4</v>
      </c>
      <c r="B11" t="s">
        <v>148</v>
      </c>
      <c r="C11" t="s">
        <v>30</v>
      </c>
      <c r="D11" t="s">
        <v>9</v>
      </c>
      <c r="E11">
        <v>2</v>
      </c>
      <c r="F11">
        <v>24</v>
      </c>
      <c r="G11">
        <v>1</v>
      </c>
    </row>
    <row r="12" spans="1:7" x14ac:dyDescent="0.25">
      <c r="A12">
        <v>5</v>
      </c>
      <c r="B12" t="s">
        <v>149</v>
      </c>
      <c r="C12" t="s">
        <v>30</v>
      </c>
      <c r="D12" t="s">
        <v>9</v>
      </c>
      <c r="E12">
        <v>2</v>
      </c>
      <c r="F12">
        <v>37</v>
      </c>
      <c r="G12">
        <v>1</v>
      </c>
    </row>
    <row r="13" spans="1:7" x14ac:dyDescent="0.25">
      <c r="A13">
        <v>6</v>
      </c>
      <c r="B13" t="s">
        <v>102</v>
      </c>
      <c r="C13" t="s">
        <v>30</v>
      </c>
      <c r="D13" t="s">
        <v>9</v>
      </c>
      <c r="E13">
        <v>2</v>
      </c>
      <c r="F13">
        <v>210</v>
      </c>
      <c r="G13">
        <v>1</v>
      </c>
    </row>
    <row r="14" spans="1:7" x14ac:dyDescent="0.25">
      <c r="A14">
        <v>1</v>
      </c>
      <c r="B14" t="s">
        <v>123</v>
      </c>
      <c r="C14" t="s">
        <v>53</v>
      </c>
      <c r="D14" t="s">
        <v>29</v>
      </c>
      <c r="E14">
        <v>1</v>
      </c>
      <c r="F14">
        <v>467</v>
      </c>
      <c r="G14">
        <v>2</v>
      </c>
    </row>
    <row r="15" spans="1:7" x14ac:dyDescent="0.25">
      <c r="A15">
        <v>2</v>
      </c>
      <c r="B15" t="s">
        <v>122</v>
      </c>
      <c r="C15" s="2" t="s">
        <v>53</v>
      </c>
      <c r="D15" t="s">
        <v>29</v>
      </c>
      <c r="E15">
        <v>1</v>
      </c>
      <c r="F15" s="2">
        <v>149</v>
      </c>
      <c r="G15">
        <v>2</v>
      </c>
    </row>
    <row r="16" spans="1:7" x14ac:dyDescent="0.25">
      <c r="A16">
        <v>3</v>
      </c>
      <c r="B16" t="s">
        <v>135</v>
      </c>
      <c r="C16" s="2" t="s">
        <v>53</v>
      </c>
      <c r="D16" t="s">
        <v>29</v>
      </c>
      <c r="E16">
        <v>1</v>
      </c>
      <c r="F16" s="2">
        <v>28</v>
      </c>
      <c r="G16">
        <v>2</v>
      </c>
    </row>
    <row r="17" spans="1:7" x14ac:dyDescent="0.25">
      <c r="A17">
        <v>4</v>
      </c>
      <c r="B17" t="s">
        <v>148</v>
      </c>
      <c r="C17" s="2" t="s">
        <v>53</v>
      </c>
      <c r="D17" t="s">
        <v>29</v>
      </c>
      <c r="E17">
        <v>1</v>
      </c>
      <c r="F17" s="2">
        <v>21</v>
      </c>
      <c r="G17">
        <v>2</v>
      </c>
    </row>
    <row r="18" spans="1:7" x14ac:dyDescent="0.25">
      <c r="A18">
        <v>5</v>
      </c>
      <c r="B18" t="s">
        <v>149</v>
      </c>
      <c r="C18" s="2" t="s">
        <v>53</v>
      </c>
      <c r="D18" t="s">
        <v>29</v>
      </c>
      <c r="E18">
        <v>1</v>
      </c>
      <c r="F18" s="2">
        <v>30</v>
      </c>
      <c r="G18">
        <v>2</v>
      </c>
    </row>
    <row r="19" spans="1:7" x14ac:dyDescent="0.25">
      <c r="A19">
        <v>6</v>
      </c>
      <c r="B19" t="s">
        <v>102</v>
      </c>
      <c r="C19" s="2" t="s">
        <v>53</v>
      </c>
      <c r="D19" t="s">
        <v>29</v>
      </c>
      <c r="E19">
        <v>1</v>
      </c>
      <c r="F19" s="2">
        <v>214</v>
      </c>
      <c r="G19">
        <v>2</v>
      </c>
    </row>
    <row r="20" spans="1:7" x14ac:dyDescent="0.25">
      <c r="A20">
        <v>1</v>
      </c>
      <c r="B20" t="s">
        <v>123</v>
      </c>
      <c r="C20" s="2" t="s">
        <v>53</v>
      </c>
      <c r="D20" t="s">
        <v>9</v>
      </c>
      <c r="E20">
        <v>2</v>
      </c>
      <c r="F20" s="2">
        <v>1346</v>
      </c>
      <c r="G20">
        <v>2</v>
      </c>
    </row>
    <row r="21" spans="1:7" x14ac:dyDescent="0.25">
      <c r="A21">
        <v>2</v>
      </c>
      <c r="B21" t="s">
        <v>122</v>
      </c>
      <c r="C21" s="2" t="s">
        <v>53</v>
      </c>
      <c r="D21" t="s">
        <v>9</v>
      </c>
      <c r="E21">
        <v>2</v>
      </c>
      <c r="F21" s="2">
        <v>210</v>
      </c>
      <c r="G21">
        <v>2</v>
      </c>
    </row>
    <row r="22" spans="1:7" x14ac:dyDescent="0.25">
      <c r="A22">
        <v>3</v>
      </c>
      <c r="B22" t="s">
        <v>135</v>
      </c>
      <c r="C22" s="2" t="s">
        <v>53</v>
      </c>
      <c r="D22" t="s">
        <v>9</v>
      </c>
      <c r="E22">
        <v>2</v>
      </c>
      <c r="F22" s="2">
        <v>74</v>
      </c>
      <c r="G22">
        <v>2</v>
      </c>
    </row>
    <row r="23" spans="1:7" x14ac:dyDescent="0.25">
      <c r="A23">
        <v>4</v>
      </c>
      <c r="B23" t="s">
        <v>148</v>
      </c>
      <c r="C23" s="2" t="s">
        <v>53</v>
      </c>
      <c r="D23" t="s">
        <v>9</v>
      </c>
      <c r="E23">
        <v>2</v>
      </c>
      <c r="F23" s="2">
        <v>42</v>
      </c>
      <c r="G23">
        <v>2</v>
      </c>
    </row>
    <row r="24" spans="1:7" x14ac:dyDescent="0.25">
      <c r="A24">
        <v>5</v>
      </c>
      <c r="B24" t="s">
        <v>149</v>
      </c>
      <c r="C24" s="2" t="s">
        <v>53</v>
      </c>
      <c r="D24" t="s">
        <v>9</v>
      </c>
      <c r="E24">
        <v>2</v>
      </c>
      <c r="F24" s="2">
        <v>38</v>
      </c>
      <c r="G24">
        <v>2</v>
      </c>
    </row>
    <row r="25" spans="1:7" x14ac:dyDescent="0.25">
      <c r="A25">
        <v>6</v>
      </c>
      <c r="B25" t="s">
        <v>102</v>
      </c>
      <c r="C25" s="2" t="s">
        <v>53</v>
      </c>
      <c r="D25" t="s">
        <v>9</v>
      </c>
      <c r="E25">
        <v>2</v>
      </c>
      <c r="F25" s="2">
        <v>295</v>
      </c>
      <c r="G25">
        <v>2</v>
      </c>
    </row>
    <row r="26" spans="1:7" x14ac:dyDescent="0.25">
      <c r="A26">
        <v>1</v>
      </c>
      <c r="B26" t="s">
        <v>123</v>
      </c>
      <c r="C26" t="s">
        <v>103</v>
      </c>
      <c r="D26" t="s">
        <v>29</v>
      </c>
      <c r="E26">
        <v>1</v>
      </c>
      <c r="F26">
        <v>35</v>
      </c>
      <c r="G26">
        <v>3</v>
      </c>
    </row>
    <row r="27" spans="1:7" x14ac:dyDescent="0.25">
      <c r="A27">
        <v>2</v>
      </c>
      <c r="B27" t="s">
        <v>122</v>
      </c>
      <c r="C27" t="s">
        <v>103</v>
      </c>
      <c r="D27" t="s">
        <v>29</v>
      </c>
      <c r="E27">
        <v>1</v>
      </c>
      <c r="F27">
        <v>4</v>
      </c>
      <c r="G27">
        <v>3</v>
      </c>
    </row>
    <row r="28" spans="1:7" x14ac:dyDescent="0.25">
      <c r="A28">
        <v>3</v>
      </c>
      <c r="B28" t="s">
        <v>135</v>
      </c>
      <c r="C28" t="s">
        <v>103</v>
      </c>
      <c r="D28" t="s">
        <v>29</v>
      </c>
      <c r="E28">
        <v>1</v>
      </c>
      <c r="F28">
        <v>1</v>
      </c>
      <c r="G28">
        <v>3</v>
      </c>
    </row>
    <row r="29" spans="1:7" x14ac:dyDescent="0.25">
      <c r="A29">
        <v>4</v>
      </c>
      <c r="B29" t="s">
        <v>148</v>
      </c>
      <c r="C29" t="s">
        <v>103</v>
      </c>
      <c r="D29" t="s">
        <v>29</v>
      </c>
      <c r="E29">
        <v>1</v>
      </c>
      <c r="F29">
        <v>0</v>
      </c>
      <c r="G29">
        <v>3</v>
      </c>
    </row>
    <row r="30" spans="1:7" x14ac:dyDescent="0.25">
      <c r="A30">
        <v>5</v>
      </c>
      <c r="B30" t="s">
        <v>149</v>
      </c>
      <c r="C30" t="s">
        <v>103</v>
      </c>
      <c r="D30" t="s">
        <v>29</v>
      </c>
      <c r="E30">
        <v>1</v>
      </c>
      <c r="F30">
        <v>1</v>
      </c>
      <c r="G30">
        <v>3</v>
      </c>
    </row>
    <row r="31" spans="1:7" x14ac:dyDescent="0.25">
      <c r="A31">
        <v>6</v>
      </c>
      <c r="B31" t="s">
        <v>102</v>
      </c>
      <c r="C31" t="s">
        <v>103</v>
      </c>
      <c r="D31" t="s">
        <v>29</v>
      </c>
      <c r="E31">
        <v>1</v>
      </c>
      <c r="F31">
        <v>5</v>
      </c>
      <c r="G31">
        <v>3</v>
      </c>
    </row>
    <row r="32" spans="1:7" x14ac:dyDescent="0.25">
      <c r="A32">
        <v>1</v>
      </c>
      <c r="B32" t="s">
        <v>123</v>
      </c>
      <c r="C32" t="s">
        <v>103</v>
      </c>
      <c r="D32" t="s">
        <v>9</v>
      </c>
      <c r="E32">
        <v>2</v>
      </c>
      <c r="F32">
        <v>98</v>
      </c>
      <c r="G32">
        <v>3</v>
      </c>
    </row>
    <row r="33" spans="1:7" x14ac:dyDescent="0.25">
      <c r="A33">
        <v>2</v>
      </c>
      <c r="B33" t="s">
        <v>122</v>
      </c>
      <c r="C33" t="s">
        <v>103</v>
      </c>
      <c r="D33" t="s">
        <v>9</v>
      </c>
      <c r="E33">
        <v>2</v>
      </c>
      <c r="F33">
        <v>4</v>
      </c>
      <c r="G33">
        <v>3</v>
      </c>
    </row>
    <row r="34" spans="1:7" x14ac:dyDescent="0.25">
      <c r="A34">
        <v>3</v>
      </c>
      <c r="B34" t="s">
        <v>135</v>
      </c>
      <c r="C34" t="s">
        <v>103</v>
      </c>
      <c r="D34" t="s">
        <v>9</v>
      </c>
      <c r="E34">
        <v>2</v>
      </c>
      <c r="F34">
        <v>4</v>
      </c>
      <c r="G34">
        <v>3</v>
      </c>
    </row>
    <row r="35" spans="1:7" x14ac:dyDescent="0.25">
      <c r="A35">
        <v>4</v>
      </c>
      <c r="B35" t="s">
        <v>148</v>
      </c>
      <c r="C35" t="s">
        <v>103</v>
      </c>
      <c r="D35" t="s">
        <v>9</v>
      </c>
      <c r="E35">
        <v>2</v>
      </c>
      <c r="F35">
        <v>0</v>
      </c>
      <c r="G35">
        <v>3</v>
      </c>
    </row>
    <row r="36" spans="1:7" x14ac:dyDescent="0.25">
      <c r="A36">
        <v>5</v>
      </c>
      <c r="B36" t="s">
        <v>149</v>
      </c>
      <c r="C36" t="s">
        <v>103</v>
      </c>
      <c r="D36" t="s">
        <v>9</v>
      </c>
      <c r="E36">
        <v>2</v>
      </c>
      <c r="F36">
        <v>3</v>
      </c>
      <c r="G36">
        <v>3</v>
      </c>
    </row>
    <row r="37" spans="1:7" x14ac:dyDescent="0.25">
      <c r="A37">
        <v>6</v>
      </c>
      <c r="B37" t="s">
        <v>102</v>
      </c>
      <c r="C37" t="s">
        <v>103</v>
      </c>
      <c r="D37" t="s">
        <v>9</v>
      </c>
      <c r="E37">
        <v>2</v>
      </c>
      <c r="F37">
        <v>5</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95</v>
      </c>
      <c r="B1" t="s">
        <v>0</v>
      </c>
      <c r="C1" t="s">
        <v>55</v>
      </c>
      <c r="D1" t="s">
        <v>104</v>
      </c>
      <c r="E1" t="s">
        <v>52</v>
      </c>
    </row>
    <row r="2" spans="1:5" x14ac:dyDescent="0.25">
      <c r="A2">
        <v>1</v>
      </c>
      <c r="B2" t="s">
        <v>124</v>
      </c>
      <c r="C2">
        <v>1136</v>
      </c>
      <c r="D2">
        <v>1055</v>
      </c>
      <c r="E2">
        <v>349</v>
      </c>
    </row>
    <row r="3" spans="1:5" x14ac:dyDescent="0.25">
      <c r="A3">
        <v>2</v>
      </c>
      <c r="B3" t="s">
        <v>125</v>
      </c>
      <c r="C3">
        <v>714</v>
      </c>
      <c r="D3">
        <v>514</v>
      </c>
      <c r="E3">
        <v>15</v>
      </c>
    </row>
    <row r="4" spans="1:5" x14ac:dyDescent="0.25">
      <c r="A4">
        <v>3</v>
      </c>
      <c r="B4" t="s">
        <v>138</v>
      </c>
      <c r="C4">
        <v>77</v>
      </c>
      <c r="D4">
        <v>57</v>
      </c>
      <c r="E4">
        <v>15</v>
      </c>
    </row>
    <row r="5" spans="1:5" x14ac:dyDescent="0.25">
      <c r="A5" s="2">
        <v>4</v>
      </c>
      <c r="B5" s="2" t="s">
        <v>150</v>
      </c>
      <c r="C5" s="2">
        <v>76</v>
      </c>
      <c r="D5" s="2">
        <v>77</v>
      </c>
      <c r="E5" s="2">
        <v>36</v>
      </c>
    </row>
    <row r="6" spans="1:5" x14ac:dyDescent="0.25">
      <c r="A6" s="2">
        <v>5</v>
      </c>
      <c r="B6" s="2" t="s">
        <v>137</v>
      </c>
      <c r="C6" s="2">
        <v>56</v>
      </c>
      <c r="D6" s="2">
        <v>39</v>
      </c>
      <c r="E6" s="2">
        <v>8</v>
      </c>
    </row>
    <row r="7" spans="1:5" x14ac:dyDescent="0.25">
      <c r="A7" s="2">
        <v>6</v>
      </c>
      <c r="B7" s="2" t="s">
        <v>102</v>
      </c>
      <c r="C7" s="2">
        <v>196</v>
      </c>
      <c r="D7" s="2">
        <v>131</v>
      </c>
      <c r="E7" s="2">
        <v>54</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95</v>
      </c>
      <c r="B1" t="s">
        <v>0</v>
      </c>
      <c r="C1" t="s">
        <v>57</v>
      </c>
      <c r="D1" t="s">
        <v>104</v>
      </c>
      <c r="E1" t="s">
        <v>52</v>
      </c>
    </row>
    <row r="2" spans="1:5" x14ac:dyDescent="0.25">
      <c r="A2" s="2">
        <v>1</v>
      </c>
      <c r="B2" s="2" t="s">
        <v>124</v>
      </c>
      <c r="C2" s="2">
        <v>28</v>
      </c>
      <c r="D2" s="2">
        <v>19</v>
      </c>
      <c r="E2" s="2">
        <v>12</v>
      </c>
    </row>
    <row r="3" spans="1:5" x14ac:dyDescent="0.25">
      <c r="A3" s="2">
        <v>2</v>
      </c>
      <c r="B3" s="2" t="s">
        <v>125</v>
      </c>
      <c r="C3" s="2">
        <v>13</v>
      </c>
      <c r="D3" s="2">
        <v>1</v>
      </c>
      <c r="E3" s="2">
        <v>1</v>
      </c>
    </row>
    <row r="4" spans="1:5" x14ac:dyDescent="0.25">
      <c r="A4" s="2">
        <v>3</v>
      </c>
      <c r="B4" s="2" t="s">
        <v>151</v>
      </c>
      <c r="C4" s="2">
        <v>7</v>
      </c>
      <c r="D4" s="2">
        <v>1</v>
      </c>
      <c r="E4" s="2">
        <v>0</v>
      </c>
    </row>
    <row r="5" spans="1:5" x14ac:dyDescent="0.25">
      <c r="A5" s="2">
        <v>4</v>
      </c>
      <c r="B5" s="2" t="s">
        <v>139</v>
      </c>
      <c r="C5" s="2">
        <v>7</v>
      </c>
      <c r="D5" s="2">
        <v>0</v>
      </c>
      <c r="E5" s="2">
        <v>0</v>
      </c>
    </row>
    <row r="6" spans="1:5" x14ac:dyDescent="0.25">
      <c r="A6" s="2">
        <v>5</v>
      </c>
      <c r="B6" s="2" t="s">
        <v>152</v>
      </c>
      <c r="C6" s="2">
        <v>5</v>
      </c>
      <c r="D6" s="2">
        <v>1</v>
      </c>
      <c r="E6" s="2">
        <v>1</v>
      </c>
    </row>
    <row r="7" spans="1:5" x14ac:dyDescent="0.25">
      <c r="A7" s="2">
        <v>6</v>
      </c>
      <c r="B7" s="2" t="s">
        <v>102</v>
      </c>
      <c r="C7" s="2">
        <v>28</v>
      </c>
      <c r="D7" s="2">
        <v>11</v>
      </c>
      <c r="E7" s="2">
        <v>7</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119</v>
      </c>
      <c r="B1" t="s">
        <v>120</v>
      </c>
      <c r="C1" t="s">
        <v>121</v>
      </c>
    </row>
    <row r="2" spans="1:3" x14ac:dyDescent="0.25">
      <c r="A2" s="1" t="s">
        <v>145</v>
      </c>
      <c r="B2" s="1" t="s">
        <v>146</v>
      </c>
      <c r="C2" s="1" t="s">
        <v>147</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100</v>
      </c>
      <c r="B1" t="s">
        <v>118</v>
      </c>
      <c r="C1" t="s">
        <v>110</v>
      </c>
      <c r="D1" t="s">
        <v>95</v>
      </c>
    </row>
    <row r="2" spans="1:4" x14ac:dyDescent="0.25">
      <c r="A2">
        <v>0</v>
      </c>
      <c r="B2" t="s">
        <v>88</v>
      </c>
      <c r="C2" t="s">
        <v>63</v>
      </c>
      <c r="D2">
        <v>1</v>
      </c>
    </row>
    <row r="3" spans="1:4" x14ac:dyDescent="0.25">
      <c r="A3">
        <v>0</v>
      </c>
      <c r="B3" t="s">
        <v>88</v>
      </c>
      <c r="C3" t="s">
        <v>90</v>
      </c>
      <c r="D3">
        <v>2</v>
      </c>
    </row>
    <row r="4" spans="1:4" x14ac:dyDescent="0.25">
      <c r="A4">
        <v>0</v>
      </c>
      <c r="B4" t="s">
        <v>88</v>
      </c>
      <c r="C4" t="s">
        <v>62</v>
      </c>
      <c r="D4">
        <v>3</v>
      </c>
    </row>
    <row r="5" spans="1:4" x14ac:dyDescent="0.25">
      <c r="A5">
        <v>0</v>
      </c>
      <c r="B5" t="s">
        <v>88</v>
      </c>
      <c r="C5" t="s">
        <v>89</v>
      </c>
      <c r="D5">
        <v>4</v>
      </c>
    </row>
    <row r="6" spans="1:4" x14ac:dyDescent="0.25">
      <c r="A6">
        <v>786</v>
      </c>
      <c r="B6" t="s">
        <v>49</v>
      </c>
      <c r="C6" t="s">
        <v>63</v>
      </c>
      <c r="D6">
        <v>1</v>
      </c>
    </row>
    <row r="7" spans="1:4" x14ac:dyDescent="0.25">
      <c r="A7">
        <v>2</v>
      </c>
      <c r="B7" t="s">
        <v>49</v>
      </c>
      <c r="C7" t="s">
        <v>90</v>
      </c>
      <c r="D7">
        <v>2</v>
      </c>
    </row>
    <row r="8" spans="1:4" x14ac:dyDescent="0.25">
      <c r="A8">
        <v>38</v>
      </c>
      <c r="B8" t="s">
        <v>49</v>
      </c>
      <c r="C8" t="s">
        <v>62</v>
      </c>
      <c r="D8">
        <v>3</v>
      </c>
    </row>
    <row r="9" spans="1:4" x14ac:dyDescent="0.25">
      <c r="A9">
        <v>1</v>
      </c>
      <c r="B9" t="s">
        <v>49</v>
      </c>
      <c r="C9" t="s">
        <v>89</v>
      </c>
      <c r="D9">
        <v>4</v>
      </c>
    </row>
    <row r="10" spans="1:4" x14ac:dyDescent="0.25">
      <c r="A10">
        <v>320</v>
      </c>
      <c r="B10" t="s">
        <v>50</v>
      </c>
      <c r="C10" t="s">
        <v>63</v>
      </c>
      <c r="D10">
        <v>1</v>
      </c>
    </row>
    <row r="11" spans="1:4" x14ac:dyDescent="0.25">
      <c r="A11">
        <v>0</v>
      </c>
      <c r="B11" t="s">
        <v>50</v>
      </c>
      <c r="C11" t="s">
        <v>90</v>
      </c>
      <c r="D11">
        <v>2</v>
      </c>
    </row>
    <row r="12" spans="1:4" x14ac:dyDescent="0.25">
      <c r="A12">
        <v>2</v>
      </c>
      <c r="B12" t="s">
        <v>50</v>
      </c>
      <c r="C12" t="s">
        <v>62</v>
      </c>
      <c r="D12">
        <v>3</v>
      </c>
    </row>
    <row r="13" spans="1:4" x14ac:dyDescent="0.25">
      <c r="A13">
        <v>0</v>
      </c>
      <c r="B13" t="s">
        <v>50</v>
      </c>
      <c r="C13" t="s">
        <v>89</v>
      </c>
      <c r="D13">
        <v>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D053771-9B70-4F39-9638-641F51FA3887}">
  <ds:schemaRefs>
    <ds:schemaRef ds:uri="http://schemas.microsoft.com/sharepoint/v3/contenttype/forms"/>
  </ds:schemaRefs>
</ds:datastoreItem>
</file>

<file path=customXml/itemProps3.xml><?xml version="1.0" encoding="utf-8"?>
<ds:datastoreItem xmlns:ds="http://schemas.openxmlformats.org/officeDocument/2006/customXml" ds:itemID="{8D5FCF27-C05A-47F7-AB6B-3FBE333CBFD7}">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Meldunek tygodniowy</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Meldunek tygodniowy v.3</dc:title>
  <dc:creator>Sebastian</dc:creator>
  <cp:lastModifiedBy>Jankowska Małgorzata</cp:lastModifiedBy>
  <cp:lastPrinted>2015-01-07T11:10:02Z</cp:lastPrinted>
  <dcterms:created xsi:type="dcterms:W3CDTF">2014-07-29T18:33:30Z</dcterms:created>
  <dcterms:modified xsi:type="dcterms:W3CDTF">2018-07-27T13:01:44Z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