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5"/>
  <workbookPr/>
  <mc:AlternateContent xmlns:mc="http://schemas.openxmlformats.org/markup-compatibility/2006">
    <mc:Choice Requires="x15">
      <x15ac:absPath xmlns:x15ac="http://schemas.microsoft.com/office/spreadsheetml/2010/11/ac" url="C:\Users\maciej.swiatek\Documents\"/>
    </mc:Choice>
  </mc:AlternateContent>
  <xr:revisionPtr revIDLastSave="0" documentId="8_{83EA2AE1-3244-4A86-97D6-6A958A38B589}" xr6:coauthVersionLast="36" xr6:coauthVersionMax="36" xr10:uidLastSave="{00000000-0000-0000-0000-000000000000}"/>
  <bookViews>
    <workbookView xWindow="0" yWindow="0" windowWidth="28800" windowHeight="11625" tabRatio="628" xr2:uid="{00000000-000D-0000-FFFF-FFFF00000000}"/>
  </bookViews>
  <sheets>
    <sheet name="kwiecień" sheetId="13" r:id="rId1"/>
  </sheets>
  <definedNames>
    <definedName name="_xlnm.Print_Area" localSheetId="0">kwiecień!$A$1:$H$167</definedName>
  </definedNames>
  <calcPr calcId="191029"/>
</workbook>
</file>

<file path=xl/calcChain.xml><?xml version="1.0" encoding="utf-8"?>
<calcChain xmlns="http://schemas.openxmlformats.org/spreadsheetml/2006/main">
  <c r="G135" i="13" l="1"/>
  <c r="G165" i="13"/>
  <c r="G157" i="13"/>
  <c r="H151" i="13"/>
  <c r="G152" i="13"/>
  <c r="H108" i="13"/>
  <c r="G151" i="13" l="1"/>
  <c r="H61" i="13" l="1"/>
  <c r="G61" i="13"/>
  <c r="C161" i="13" l="1"/>
  <c r="H135" i="13"/>
  <c r="C137" i="13"/>
  <c r="D137" i="13"/>
  <c r="H111" i="13"/>
  <c r="G111" i="13"/>
  <c r="C153" i="13" l="1"/>
  <c r="H165" i="13" l="1"/>
  <c r="F97" i="13" l="1"/>
  <c r="F107" i="13"/>
  <c r="H164" i="13"/>
  <c r="H163" i="13"/>
  <c r="C107" i="13" l="1"/>
  <c r="C101" i="13" l="1"/>
  <c r="C97" i="13"/>
  <c r="D153" i="13"/>
  <c r="D161" i="13"/>
  <c r="H157" i="13"/>
  <c r="E137" i="13" l="1"/>
  <c r="E153" i="13"/>
  <c r="F137" i="13"/>
  <c r="F153" i="13"/>
  <c r="E161" i="13"/>
  <c r="F161" i="13"/>
  <c r="E97" i="13" l="1"/>
  <c r="H97" i="13" s="1"/>
  <c r="G125" i="13" l="1"/>
  <c r="G109" i="13"/>
  <c r="F67" i="13" l="1"/>
  <c r="F76" i="13" s="1"/>
  <c r="F84" i="13" s="1"/>
  <c r="F92" i="13" s="1"/>
  <c r="F105" i="13" s="1"/>
  <c r="F116" i="13" s="1"/>
  <c r="G164" i="13" l="1"/>
  <c r="D97" i="13"/>
  <c r="G163" i="13"/>
  <c r="G86" i="13"/>
  <c r="G120" i="13"/>
  <c r="G136" i="13"/>
  <c r="G148" i="13"/>
  <c r="G62" i="13"/>
  <c r="G159" i="13"/>
  <c r="G69" i="13"/>
  <c r="G100" i="13"/>
  <c r="G132" i="13"/>
  <c r="G144" i="13"/>
  <c r="G160" i="13"/>
  <c r="G96" i="13"/>
  <c r="G128" i="13"/>
  <c r="G140" i="13"/>
  <c r="G156" i="13"/>
  <c r="G87" i="13"/>
  <c r="G99" i="13"/>
  <c r="G123" i="13"/>
  <c r="G131" i="13"/>
  <c r="G143" i="13"/>
  <c r="G78" i="13"/>
  <c r="G124" i="13"/>
  <c r="G79" i="13"/>
  <c r="G70" i="13"/>
  <c r="G95" i="13"/>
  <c r="G119" i="13"/>
  <c r="G127" i="13"/>
  <c r="G139" i="13"/>
  <c r="G147" i="13"/>
  <c r="G155" i="13"/>
  <c r="G110" i="13"/>
  <c r="H160" i="13"/>
  <c r="H159" i="13"/>
  <c r="H156" i="13"/>
  <c r="H155" i="13"/>
  <c r="H152" i="13"/>
  <c r="H148" i="13"/>
  <c r="H147" i="13"/>
  <c r="H144" i="13"/>
  <c r="H143" i="13"/>
  <c r="H140" i="13"/>
  <c r="H139" i="13"/>
  <c r="H136" i="13"/>
  <c r="H132" i="13"/>
  <c r="H131" i="13"/>
  <c r="H128" i="13"/>
  <c r="H127" i="13"/>
  <c r="H125" i="13"/>
  <c r="H124" i="13"/>
  <c r="H123" i="13"/>
  <c r="H120" i="13"/>
  <c r="H119" i="13"/>
  <c r="H110" i="13"/>
  <c r="H109" i="13"/>
  <c r="H100" i="13"/>
  <c r="H99" i="13"/>
  <c r="H95" i="13"/>
  <c r="H96" i="13"/>
  <c r="H87" i="13"/>
  <c r="H86" i="13"/>
  <c r="H79" i="13"/>
  <c r="H78" i="13"/>
  <c r="H70" i="13"/>
  <c r="H69" i="13"/>
  <c r="H62" i="13"/>
  <c r="G88" i="13" l="1"/>
  <c r="H88" i="13"/>
  <c r="H80" i="13"/>
  <c r="G80" i="13"/>
  <c r="E107" i="13" l="1"/>
  <c r="G108" i="13"/>
  <c r="E59" i="13"/>
  <c r="H121" i="13" l="1"/>
  <c r="G121" i="13"/>
  <c r="G71" i="13" l="1"/>
  <c r="H71" i="13"/>
  <c r="D66" i="13" l="1"/>
  <c r="D75" i="13" s="1"/>
  <c r="D83" i="13" s="1"/>
  <c r="D91" i="13" s="1"/>
  <c r="D104" i="13" s="1"/>
  <c r="D115" i="13" s="1"/>
  <c r="C66" i="13"/>
  <c r="C75" i="13" s="1"/>
  <c r="C83" i="13" s="1"/>
  <c r="C91" i="13" s="1"/>
  <c r="C104" i="13" s="1"/>
  <c r="C115" i="13" s="1"/>
  <c r="D107" i="13" l="1"/>
  <c r="G107" i="13" s="1"/>
  <c r="H107" i="13"/>
  <c r="H68" i="13"/>
  <c r="H77" i="13" s="1"/>
  <c r="H85" i="13" s="1"/>
  <c r="H93" i="13" s="1"/>
  <c r="H106" i="13" s="1"/>
  <c r="H117" i="13" s="1"/>
  <c r="G68" i="13"/>
  <c r="G77" i="13" s="1"/>
  <c r="G85" i="13" s="1"/>
  <c r="G93" i="13" s="1"/>
  <c r="G106" i="13" s="1"/>
  <c r="G117" i="13" s="1"/>
  <c r="E67" i="13"/>
  <c r="E76" i="13" s="1"/>
  <c r="E84" i="13" s="1"/>
  <c r="E92" i="13" s="1"/>
  <c r="E105" i="13" s="1"/>
  <c r="E116" i="13" s="1"/>
  <c r="D67" i="13"/>
  <c r="D76" i="13" s="1"/>
  <c r="C67" i="13"/>
  <c r="C76" i="13" s="1"/>
  <c r="C84" i="13" s="1"/>
  <c r="C92" i="13" s="1"/>
  <c r="C105" i="13" s="1"/>
  <c r="C116" i="13" s="1"/>
  <c r="D84" i="13" l="1"/>
  <c r="D92" i="13" s="1"/>
  <c r="D105" i="13" s="1"/>
  <c r="D116" i="13" s="1"/>
  <c r="H161" i="13"/>
  <c r="G161" i="13"/>
  <c r="H129" i="13" l="1"/>
  <c r="G129" i="13"/>
  <c r="G149" i="13"/>
  <c r="H149" i="13"/>
  <c r="G101" i="13"/>
  <c r="H101" i="13"/>
  <c r="H145" i="13"/>
  <c r="G145" i="13"/>
  <c r="G153" i="13"/>
  <c r="H153" i="13"/>
  <c r="H137" i="13"/>
  <c r="G137" i="13"/>
  <c r="G97" i="13"/>
  <c r="H133" i="13"/>
  <c r="G133" i="13"/>
  <c r="G141" i="13"/>
  <c r="H141" i="13"/>
</calcChain>
</file>

<file path=xl/sharedStrings.xml><?xml version="1.0" encoding="utf-8"?>
<sst xmlns="http://schemas.openxmlformats.org/spreadsheetml/2006/main" count="137" uniqueCount="93">
  <si>
    <t>Wyszczególnienie</t>
  </si>
  <si>
    <t xml:space="preserve">Przeciętne świadczenie w zł </t>
  </si>
  <si>
    <t>RYCZAŁTY ENERGETYCZNE</t>
  </si>
  <si>
    <t xml:space="preserve">Liczba świadczeń </t>
  </si>
  <si>
    <t>DODATKI KOMBATANCKIE</t>
  </si>
  <si>
    <t>ŚWIADCZENIA PIENIĘŻNE DLA OSÓB DEPORTOWANYCH DO PRACY PRZYMUSOWEJ</t>
  </si>
  <si>
    <t>DODATKI KOMPENSACYJNE</t>
  </si>
  <si>
    <t>ZASIŁKI CHOROBOWE</t>
  </si>
  <si>
    <t>Liczba dni</t>
  </si>
  <si>
    <t xml:space="preserve">Przeciętny zasiłek za 1 dzień w zł </t>
  </si>
  <si>
    <t xml:space="preserve">Przeciętne świadczenie emerytalno-rentowe brutto w zł </t>
  </si>
  <si>
    <t>Liczba zasiłków</t>
  </si>
  <si>
    <t>ŚWIADCZENIA PIENIĘŻNE DLA ŻOŁNIERZY ZASTĘPCZEJ SŁUŻBY WOJSKOWEJ</t>
  </si>
  <si>
    <t>ŚWIADCZENIA PIENIĘŻNE DLA CYWILNYCH NIEWIDOMYCH OFIAR DZIAŁAŃ WOJENNYCH</t>
  </si>
  <si>
    <t>Liczba świadczeń</t>
  </si>
  <si>
    <t>ŚWIADCZENIA RENTOWE  DLA INWALIDÓW WOJENNYCH, WOJSKOWYCH I OSÓB REPRESJONOWANYCH</t>
  </si>
  <si>
    <t>ZASIŁKI POGRZEBOWE PO INWALIDACH WOJENNYCH, WOJSKOWYCH I OSÓB REPRESJONOWANYCH</t>
  </si>
  <si>
    <t>RODZICIELSKIE ŚWIADCZENIE UZUPEŁNIAJĄCE</t>
  </si>
  <si>
    <t>DODATKI PIENIĘŻNE DLA INWALIDÓW WOJENNYCH</t>
  </si>
  <si>
    <t xml:space="preserve">Liczba emerytów i rencistów          </t>
  </si>
  <si>
    <t>Kwota wypłat w  zł</t>
  </si>
  <si>
    <t xml:space="preserve">Liczba emerytów i rencistów </t>
  </si>
  <si>
    <t>Kwota wypłat w zł</t>
  </si>
  <si>
    <t xml:space="preserve">JEDNORAZOWE ODSZKODOWANIA </t>
  </si>
  <si>
    <t>porównanie (wzrost/spadek)</t>
  </si>
  <si>
    <r>
      <t xml:space="preserve">Kwota świadczeń emerytalno-rentowych w zł </t>
    </r>
    <r>
      <rPr>
        <vertAlign val="superscript"/>
        <sz val="11"/>
        <rFont val="Arial"/>
        <family val="2"/>
        <charset val="238"/>
      </rPr>
      <t>a)</t>
    </r>
  </si>
  <si>
    <t xml:space="preserve">Składka za pomocników rolnika w zł </t>
  </si>
  <si>
    <t>OBJAŚNIENIA ZNAKÓW UMOWNYCH</t>
  </si>
  <si>
    <t>Kreska (-) - zjawisko nie wystąpiło</t>
  </si>
  <si>
    <t>Tablica 5. Świadczenia wypłacane z funduszu składkowego</t>
  </si>
  <si>
    <t>TABELA 5. ŚWIADCZENIA WYPŁACANE Z FUNDUSZU SKŁADKOWEGO</t>
  </si>
  <si>
    <r>
      <t xml:space="preserve">Kwota wypłat w  zł </t>
    </r>
    <r>
      <rPr>
        <vertAlign val="superscript"/>
        <sz val="11"/>
        <rFont val="Arial"/>
        <family val="2"/>
        <charset val="238"/>
      </rPr>
      <t>a)</t>
    </r>
  </si>
  <si>
    <t>ŚWIADCZENIA WYRÓWNAWCZE DLA DZIAŁACZY OPOZYCJI ANTYKOMUNISTYCZNEJ 
ORAZ OSÓB REPRESJONOWANYCH Z POWODÓW POLITYCZNYCH</t>
  </si>
  <si>
    <t>1.</t>
  </si>
  <si>
    <t>2.</t>
  </si>
  <si>
    <t xml:space="preserve">Kwoty wypłat świadczeń emerytalno-rentowych uwzględniają wypłaty bieżące, wyrównania za okresy wsteczne oraz potrącenia. </t>
  </si>
  <si>
    <t>3.</t>
  </si>
  <si>
    <t>4.</t>
  </si>
  <si>
    <t>5.</t>
  </si>
  <si>
    <t>6.</t>
  </si>
  <si>
    <t>7.</t>
  </si>
  <si>
    <t>8.</t>
  </si>
  <si>
    <t>9.</t>
  </si>
  <si>
    <r>
      <rPr>
        <vertAlign val="superscript"/>
        <sz val="9"/>
        <rFont val="Arial"/>
        <family val="2"/>
        <charset val="238"/>
      </rPr>
      <t>a)</t>
    </r>
    <r>
      <rPr>
        <sz val="9"/>
        <rFont val="Arial"/>
        <family val="2"/>
        <charset val="238"/>
      </rPr>
      <t xml:space="preserve"> Łącznie z kwotą świadczeń wyrównawczych za okresy wsteczne i z dopełnieniami wypłaconymi na podstawie art. 7 ust. 2 ustawy z dnia 31 stycznia 2019 r. o rodzicielskim świadczeniu uzupełniającym.</t>
    </r>
  </si>
  <si>
    <r>
      <rPr>
        <vertAlign val="superscript"/>
        <sz val="9"/>
        <rFont val="Arial"/>
        <family val="2"/>
        <charset val="238"/>
      </rPr>
      <t>b)</t>
    </r>
    <r>
      <rPr>
        <sz val="9"/>
        <rFont val="Arial"/>
        <family val="2"/>
        <charset val="238"/>
      </rPr>
      <t xml:space="preserve"> Zgodnie z art. 7 ust. 1 ustawy z dnia 31 stycznia 2019 r. o rodzicielskim świadczeniu uzupełniającym.</t>
    </r>
  </si>
  <si>
    <t>TABELA 2. EMERYTURY I RENTY WYPŁACANE Z FUNDUSZU EMERYTALNO- RENTOWEGO</t>
  </si>
  <si>
    <t>TABELA 4. ZASIŁKI MACIERZYŃSKIE WYPŁACANE Z FUNDUSZU EMERYTALNO-RENTOWEGO</t>
  </si>
  <si>
    <t>W informacji zamieszczono następujące tabele:</t>
  </si>
  <si>
    <t>Tablica 2. Emerytury i renty wypłacane z funduszu emerytalno-rentowego</t>
  </si>
  <si>
    <t xml:space="preserve">Tablica 1. Emerytury i renty ogółem </t>
  </si>
  <si>
    <t>Tablica 4. Zasiłki macierzyńskie wypłacane z funduszu emerytalno-rentowego</t>
  </si>
  <si>
    <t>Tablica 3. Zasiłki pogrzebowe wypłacane z funduszu emerytalno-rentowego</t>
  </si>
  <si>
    <t>Znak (x)  - wypełnienie pozycji jest niemożliwe i niecelowe</t>
  </si>
  <si>
    <t>UWAGI WSTĘPNE</t>
  </si>
  <si>
    <t>TABELA 1. EMERYTURY I RENTY OGÓŁEM</t>
  </si>
  <si>
    <t>OGÓŁEM, z tego:</t>
  </si>
  <si>
    <t>Dane dotyczące emerytur i rent realizowanych przez Kasę Rolniczego Ubezpieczenia Społecznego uwzgledniają wypłaty emerytur i rent finasowanych z Funduszu Emerytalno – Rentowego, świadczeń finansowanych z budżetu państwa a zleconych do wypłaty KRUS oraz świadczeń finansowanych z Funduszu Ubezpieczeń Społecznych.</t>
  </si>
  <si>
    <t xml:space="preserve">Wysokość świadczenia w zł </t>
  </si>
  <si>
    <t>Składka od emerytów i rencistów w  zł</t>
  </si>
  <si>
    <t>TABELA 6. PRZYPIS SKŁADEK NA UBEZPIECZENIE ZDROWOTNE</t>
  </si>
  <si>
    <t>Wysokość świadczenia w zł</t>
  </si>
  <si>
    <t>Działy specjalne produkcji rolnej w zł</t>
  </si>
  <si>
    <t xml:space="preserve">                         KASA ROLNICZEGO UBEZPIECZENIA SPOŁECZNEGO</t>
  </si>
  <si>
    <t>Liczba osób</t>
  </si>
  <si>
    <t>Przeciętne świadczenie w zł</t>
  </si>
  <si>
    <t>TABELA 7. ŚWIADCZENIA ZLECONE DO WYPŁATY KASIE ROLNICZEGO UBEZPIECZENIA SPOŁECZNEGO</t>
  </si>
  <si>
    <t>Tablica 7. Świadczenia zlecone do wypłaty Kasie Rolniczego Ubezpieczenia Społecznego</t>
  </si>
  <si>
    <t xml:space="preserve">Tablica 6. Przypis składek na ubezpieczenie zdrowotne </t>
  </si>
  <si>
    <t>ŚWIADCZENIA PIENIĘŻNE Z TYTUŁU PEŁNIENIA FUNKCJI SOŁTYSA</t>
  </si>
  <si>
    <r>
      <t>a)</t>
    </r>
    <r>
      <rPr>
        <sz val="9"/>
        <rFont val="Arial"/>
        <family val="2"/>
        <charset val="238"/>
      </rPr>
      <t xml:space="preserve"> Bez wypłat z innych systemów ubezpieczeniowych w przypadku zbiegu uprawnień do świadczeń z tych systemów z uprawnieniami do świadczeń z funduszu emerytalno-rentowego, bez jednorazowych świadczeń pieniężnych oraz bez wypłat dokonywanych w związku z zatrudnieniem poza rolnictwem, czynną służbą wojskową i działalnością kombatancką (art. 25 ust. 2a ustawy o ubezpieczeniu społecznym rolników).</t>
    </r>
  </si>
  <si>
    <t>2024 rok</t>
  </si>
  <si>
    <t>TABELA 3. ZASIŁKI POGRZEBOWE WYPŁACANE Z FUNDUSZU EMERYTALNO- RENTOWEGO</t>
  </si>
  <si>
    <t>marzec</t>
  </si>
  <si>
    <t>kwiecień</t>
  </si>
  <si>
    <t>Narastająco styczeń-kwiecień</t>
  </si>
  <si>
    <t>MIESIĘCZNA INFORMACJA STATYSTYCZNA</t>
  </si>
  <si>
    <t>Warszawa 2025 rok</t>
  </si>
  <si>
    <t>Dane opracowane są na podstawie meldunków statystycznych opracowanych przez jednostki organizacyjne Kasy za kwiecień 2025 r.</t>
  </si>
  <si>
    <t xml:space="preserve">Świadczeniami z ubezpieczenia emerytalno-rentowego, finansowanymi z Funduszu Emerytalno-Rentowego, są:
- emerytura rolnicza lub renta rolnicza z tytułu niezdolności do pracy;
- renta rolnicza szkoleniowa;
- renta rodzinna;
- emerytura i renta z ubezpieczenia społecznego rolników indywidualnych i członków ich rodzin;
- dodatki do emerytur i rent, o których mowa w pkt 1-4;
- zasiłek pogrzebowy;
- zasiłek macierzyński od 1 stycznia 2016 r. </t>
  </si>
  <si>
    <t>Zasiłek macierzyński do 31 grudnia 2015 r. był świadczeniem finansowanym z ubezpieczenia wypadkowego, chorobowego i macierzyńskiego.</t>
  </si>
  <si>
    <t>Dane dotyczące przypisu składek na ubezpieczenie zdrowotne w ramach realizowanych zadań przez KRUS na podstawie ustawy z dnia 27 sierpnia 2004 r. o świadczeniach opieki zdrowotnej finansowanych ze środków publicznych.</t>
  </si>
  <si>
    <t>2025 rok</t>
  </si>
  <si>
    <t>kwietnia 2025 r. 
z marcem
2025 r.</t>
  </si>
  <si>
    <t>Świadczeniami z ubezpieczenia wypadkowego, chorobowego i macierzyńskiego, finansowanymi z Funduszu Składkowego, są:
- jednorazowe odszkodowanie z tytułu stałego lub długotrwałego uszczerbku na zdrowiu albo śmierci wskutek wypadku przy pracy rolniczej lub rolniczej choroby zawodowej;
- zasiłek chorobowy.</t>
  </si>
  <si>
    <t>kwietnia 2025 r. 
z kwietniem
2024 r.</t>
  </si>
  <si>
    <t xml:space="preserve">Kwota świadczeń emerytalno-rentowych w zł </t>
  </si>
  <si>
    <t xml:space="preserve">Informacja miesięczna zawiera dane statystyczne dotyczące wypłaty świadczeń pieniężnych z ubezpieczenia społecznego rolników oraz realizacji zadań zleconych do wypłaty Kasie Rolniczego Ubezpieczenia Społecznego przez budżet państwa. 
</t>
  </si>
  <si>
    <r>
      <t xml:space="preserve">Składka za rolników i domowników w zł </t>
    </r>
    <r>
      <rPr>
        <vertAlign val="superscript"/>
        <sz val="11"/>
        <rFont val="Arial"/>
        <family val="2"/>
        <charset val="238"/>
      </rPr>
      <t>a)</t>
    </r>
  </si>
  <si>
    <r>
      <rPr>
        <vertAlign val="superscript"/>
        <sz val="11"/>
        <rFont val="Arial"/>
        <family val="2"/>
        <charset val="238"/>
      </rPr>
      <t>a)</t>
    </r>
    <r>
      <rPr>
        <sz val="11"/>
        <rFont val="Arial"/>
        <family val="2"/>
        <charset val="238"/>
      </rPr>
      <t xml:space="preserve"> zgodnie z art. 86 ust. 2b ustawy o świadczeniach opieki zdrowotnej finansowanych ze środków publicznych, Kasa przekazuje do Narodowego Funduszu Zdrowia składki za rolników i domowników wymierzone z gospodarstw rolnych w ryczałtowej kwocie miesięcznej 155 167  tys. zł.</t>
    </r>
  </si>
  <si>
    <t xml:space="preserve">Wysokość świadczenia w zł, nie więcej niż </t>
  </si>
  <si>
    <r>
      <t xml:space="preserve">Wysokość świadczenia w zł, nie więcej niż </t>
    </r>
    <r>
      <rPr>
        <vertAlign val="superscript"/>
        <sz val="11"/>
        <rFont val="Arial"/>
        <family val="2"/>
        <charset val="238"/>
      </rPr>
      <t xml:space="preserve"> b)</t>
    </r>
  </si>
  <si>
    <t xml:space="preserve">Wysokość zasiłku w zł </t>
  </si>
  <si>
    <t>KWIECIEŃ 2025 ROK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</si>
</sst>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1">
    <font>
      <sz val="10"/>
      <name val="Arial"/>
      <charset val="238"/>
    </font>
    <font>
      <sz val="11"/>
      <color theme="1"/>
      <name val="Century Gothic"/>
      <family val="2"/>
      <charset val="238"/>
      <scheme val="minor"/>
    </font>
    <font>
      <sz val="11"/>
      <color theme="1"/>
      <name val="Century Gothic"/>
      <family val="2"/>
      <charset val="238"/>
      <scheme val="minor"/>
    </font>
    <font>
      <b/>
      <sz val="12"/>
      <name val="Arial"/>
      <family val="2"/>
      <charset val="238"/>
    </font>
    <font>
      <sz val="12"/>
      <name val="Arial"/>
      <family val="2"/>
      <charset val="238"/>
    </font>
    <font>
      <vertAlign val="superscript"/>
      <sz val="11"/>
      <name val="Arial"/>
      <family val="2"/>
      <charset val="238"/>
    </font>
    <font>
      <sz val="11"/>
      <name val="Arial"/>
      <family val="2"/>
      <charset val="238"/>
    </font>
    <font>
      <sz val="10"/>
      <name val="Arial"/>
      <family val="2"/>
      <charset val="238"/>
    </font>
    <font>
      <b/>
      <sz val="11"/>
      <name val="Arial"/>
      <family val="2"/>
      <charset val="238"/>
    </font>
    <font>
      <sz val="11"/>
      <color theme="1"/>
      <name val="Century Gothic"/>
      <family val="2"/>
      <charset val="238"/>
      <scheme val="minor"/>
    </font>
    <font>
      <sz val="16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vertAlign val="superscript"/>
      <sz val="9"/>
      <name val="Arial"/>
      <family val="2"/>
      <charset val="238"/>
    </font>
    <font>
      <sz val="9"/>
      <name val="Arial"/>
      <family val="2"/>
      <charset val="238"/>
    </font>
    <font>
      <sz val="11"/>
      <color rgb="FFFF0000"/>
      <name val="Arial"/>
      <family val="2"/>
      <charset val="238"/>
    </font>
    <font>
      <sz val="12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vertAlign val="superscript"/>
      <sz val="9"/>
      <color rgb="FFFF0000"/>
      <name val="Arial"/>
      <family val="2"/>
      <charset val="238"/>
    </font>
    <font>
      <sz val="11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9" fontId="7" fillId="0" borderId="0" applyFont="0" applyFill="0" applyBorder="0" applyAlignment="0" applyProtection="0"/>
    <xf numFmtId="0" fontId="9" fillId="0" borderId="0"/>
    <xf numFmtId="0" fontId="13" fillId="0" borderId="0"/>
    <xf numFmtId="0" fontId="7" fillId="0" borderId="0"/>
    <xf numFmtId="0" fontId="2" fillId="0" borderId="0"/>
    <xf numFmtId="0" fontId="1" fillId="0" borderId="0"/>
  </cellStyleXfs>
  <cellXfs count="148">
    <xf numFmtId="0" fontId="0" fillId="0" borderId="0" xfId="0"/>
    <xf numFmtId="10" fontId="6" fillId="0" borderId="6" xfId="1" applyNumberFormat="1" applyFont="1" applyBorder="1" applyAlignment="1">
      <alignment vertical="center"/>
    </xf>
    <xf numFmtId="10" fontId="6" fillId="0" borderId="10" xfId="1" applyNumberFormat="1" applyFont="1" applyBorder="1" applyAlignment="1">
      <alignment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0" borderId="0" xfId="4"/>
    <xf numFmtId="0" fontId="3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4" fillId="0" borderId="0" xfId="4" applyFont="1"/>
    <xf numFmtId="0" fontId="6" fillId="0" borderId="1" xfId="4" applyFont="1" applyBorder="1" applyAlignment="1">
      <alignment horizontal="center" vertical="center" wrapText="1"/>
    </xf>
    <xf numFmtId="3" fontId="6" fillId="0" borderId="4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vertical="center"/>
    </xf>
    <xf numFmtId="4" fontId="6" fillId="0" borderId="4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horizontal="right" vertical="center"/>
    </xf>
    <xf numFmtId="10" fontId="6" fillId="0" borderId="10" xfId="4" applyNumberFormat="1" applyFont="1" applyBorder="1" applyAlignment="1">
      <alignment vertical="center"/>
    </xf>
    <xf numFmtId="10" fontId="6" fillId="0" borderId="4" xfId="4" applyNumberFormat="1" applyFont="1" applyBorder="1" applyAlignment="1">
      <alignment horizontal="right" vertical="center"/>
    </xf>
    <xf numFmtId="10" fontId="6" fillId="0" borderId="6" xfId="4" applyNumberFormat="1" applyFont="1" applyBorder="1" applyAlignment="1">
      <alignment vertical="center"/>
    </xf>
    <xf numFmtId="10" fontId="6" fillId="0" borderId="7" xfId="4" applyNumberFormat="1" applyFont="1" applyBorder="1" applyAlignment="1">
      <alignment horizontal="right" vertical="center"/>
    </xf>
    <xf numFmtId="164" fontId="15" fillId="0" borderId="0" xfId="4" applyNumberFormat="1" applyFont="1" applyBorder="1" applyAlignment="1">
      <alignment vertical="top"/>
    </xf>
    <xf numFmtId="4" fontId="15" fillId="0" borderId="0" xfId="4" applyNumberFormat="1" applyFont="1" applyBorder="1" applyAlignment="1">
      <alignment vertical="top"/>
    </xf>
    <xf numFmtId="4" fontId="4" fillId="0" borderId="0" xfId="4" applyNumberFormat="1" applyFont="1" applyBorder="1"/>
    <xf numFmtId="0" fontId="4" fillId="0" borderId="0" xfId="4" applyFont="1" applyBorder="1"/>
    <xf numFmtId="3" fontId="6" fillId="0" borderId="4" xfId="4" quotePrefix="1" applyNumberFormat="1" applyFont="1" applyBorder="1" applyAlignment="1">
      <alignment horizontal="right" vertical="center"/>
    </xf>
    <xf numFmtId="4" fontId="6" fillId="0" borderId="4" xfId="4" quotePrefix="1" applyNumberFormat="1" applyFont="1" applyBorder="1" applyAlignment="1">
      <alignment horizontal="right" vertical="center"/>
    </xf>
    <xf numFmtId="4" fontId="6" fillId="0" borderId="4" xfId="4" applyNumberFormat="1" applyFont="1" applyFill="1" applyBorder="1" applyAlignment="1">
      <alignment vertical="center"/>
    </xf>
    <xf numFmtId="4" fontId="6" fillId="0" borderId="4" xfId="4" quotePrefix="1" applyNumberFormat="1" applyFont="1" applyFill="1" applyBorder="1" applyAlignment="1">
      <alignment horizontal="right" vertical="center"/>
    </xf>
    <xf numFmtId="10" fontId="6" fillId="0" borderId="0" xfId="4" applyNumberFormat="1" applyFont="1" applyBorder="1" applyAlignment="1">
      <alignment horizontal="right" vertical="center"/>
    </xf>
    <xf numFmtId="0" fontId="4" fillId="0" borderId="0" xfId="4" applyFont="1" applyAlignment="1">
      <alignment vertical="top"/>
    </xf>
    <xf numFmtId="0" fontId="15" fillId="0" borderId="0" xfId="4" applyFont="1" applyBorder="1" applyAlignment="1">
      <alignment horizontal="left" vertical="top"/>
    </xf>
    <xf numFmtId="0" fontId="14" fillId="0" borderId="0" xfId="4" applyFont="1" applyBorder="1" applyAlignment="1">
      <alignment horizontal="left" vertical="top" wrapText="1"/>
    </xf>
    <xf numFmtId="0" fontId="6" fillId="0" borderId="0" xfId="4" applyFont="1" applyBorder="1" applyAlignment="1">
      <alignment horizontal="left" vertical="center" wrapText="1"/>
    </xf>
    <xf numFmtId="4" fontId="6" fillId="0" borderId="0" xfId="4" applyNumberFormat="1" applyFont="1" applyBorder="1" applyAlignment="1">
      <alignment horizontal="right" vertical="center"/>
    </xf>
    <xf numFmtId="10" fontId="6" fillId="0" borderId="0" xfId="4" applyNumberFormat="1" applyFont="1" applyBorder="1" applyAlignment="1">
      <alignment vertical="center"/>
    </xf>
    <xf numFmtId="0" fontId="6" fillId="0" borderId="0" xfId="4" applyFont="1" applyBorder="1" applyAlignment="1">
      <alignment horizontal="left" wrapText="1"/>
    </xf>
    <xf numFmtId="4" fontId="6" fillId="0" borderId="0" xfId="4" applyNumberFormat="1" applyFont="1" applyBorder="1"/>
    <xf numFmtId="0" fontId="8" fillId="2" borderId="1" xfId="4" applyFont="1" applyFill="1" applyBorder="1" applyAlignment="1">
      <alignment horizontal="center" vertical="center" wrapText="1"/>
    </xf>
    <xf numFmtId="0" fontId="14" fillId="0" borderId="0" xfId="4" applyFont="1" applyAlignment="1">
      <alignment horizontal="left" vertical="top" wrapText="1"/>
    </xf>
    <xf numFmtId="0" fontId="17" fillId="0" borderId="0" xfId="4" applyFont="1"/>
    <xf numFmtId="164" fontId="18" fillId="0" borderId="0" xfId="4" applyNumberFormat="1" applyFont="1" applyBorder="1" applyAlignment="1">
      <alignment vertical="top"/>
    </xf>
    <xf numFmtId="0" fontId="19" fillId="0" borderId="0" xfId="4" applyFont="1" applyBorder="1" applyAlignment="1">
      <alignment horizontal="left" vertical="top" wrapText="1"/>
    </xf>
    <xf numFmtId="4" fontId="16" fillId="0" borderId="0" xfId="4" applyNumberFormat="1" applyFont="1" applyBorder="1" applyAlignment="1">
      <alignment horizontal="right" vertical="center"/>
    </xf>
    <xf numFmtId="4" fontId="16" fillId="0" borderId="0" xfId="4" applyNumberFormat="1" applyFont="1" applyBorder="1"/>
    <xf numFmtId="0" fontId="19" fillId="0" borderId="0" xfId="4" applyFont="1" applyAlignment="1">
      <alignment horizontal="left" vertical="top" wrapText="1"/>
    </xf>
    <xf numFmtId="0" fontId="17" fillId="0" borderId="0" xfId="4" applyFont="1" applyBorder="1"/>
    <xf numFmtId="4" fontId="17" fillId="0" borderId="0" xfId="4" applyNumberFormat="1" applyFont="1" applyBorder="1"/>
    <xf numFmtId="0" fontId="7" fillId="0" borderId="0" xfId="4" applyFont="1"/>
    <xf numFmtId="4" fontId="6" fillId="0" borderId="6" xfId="4" applyNumberFormat="1" applyFont="1" applyFill="1" applyBorder="1" applyAlignment="1">
      <alignment horizontal="right" vertical="center"/>
    </xf>
    <xf numFmtId="4" fontId="6" fillId="0" borderId="4" xfId="4" applyNumberFormat="1" applyFont="1" applyFill="1" applyBorder="1" applyAlignment="1">
      <alignment horizontal="right" vertical="center"/>
    </xf>
    <xf numFmtId="10" fontId="6" fillId="0" borderId="4" xfId="4" applyNumberFormat="1" applyFont="1" applyFill="1" applyBorder="1" applyAlignment="1">
      <alignment horizontal="right" vertical="center"/>
    </xf>
    <xf numFmtId="10" fontId="6" fillId="0" borderId="6" xfId="4" applyNumberFormat="1" applyFont="1" applyFill="1" applyBorder="1" applyAlignment="1">
      <alignment vertical="center"/>
    </xf>
    <xf numFmtId="10" fontId="6" fillId="0" borderId="7" xfId="4" applyNumberFormat="1" applyFont="1" applyFill="1" applyBorder="1" applyAlignment="1">
      <alignment horizontal="right" vertical="center"/>
    </xf>
    <xf numFmtId="10" fontId="6" fillId="0" borderId="10" xfId="4" applyNumberFormat="1" applyFont="1" applyFill="1" applyBorder="1" applyAlignment="1">
      <alignment vertical="center"/>
    </xf>
    <xf numFmtId="4" fontId="6" fillId="0" borderId="7" xfId="4" applyNumberFormat="1" applyFont="1" applyFill="1" applyBorder="1" applyAlignment="1">
      <alignment vertical="center"/>
    </xf>
    <xf numFmtId="0" fontId="4" fillId="4" borderId="0" xfId="4" applyFont="1" applyFill="1"/>
    <xf numFmtId="4" fontId="6" fillId="0" borderId="6" xfId="4" applyNumberFormat="1" applyFont="1" applyFill="1" applyBorder="1" applyAlignment="1">
      <alignment vertical="center"/>
    </xf>
    <xf numFmtId="4" fontId="6" fillId="0" borderId="10" xfId="4" applyNumberFormat="1" applyFont="1" applyFill="1" applyBorder="1" applyAlignment="1">
      <alignment vertical="center"/>
    </xf>
    <xf numFmtId="4" fontId="6" fillId="0" borderId="7" xfId="4" applyNumberFormat="1" applyFont="1" applyFill="1" applyBorder="1" applyAlignment="1">
      <alignment horizontal="right" vertical="center"/>
    </xf>
    <xf numFmtId="3" fontId="20" fillId="0" borderId="4" xfId="4" applyNumberFormat="1" applyFont="1" applyBorder="1" applyAlignment="1">
      <alignment vertical="center"/>
    </xf>
    <xf numFmtId="4" fontId="20" fillId="0" borderId="4" xfId="4" applyNumberFormat="1" applyFont="1" applyBorder="1" applyAlignment="1">
      <alignment vertical="center"/>
    </xf>
    <xf numFmtId="4" fontId="20" fillId="0" borderId="7" xfId="4" applyNumberFormat="1" applyFont="1" applyBorder="1" applyAlignment="1">
      <alignment vertical="center"/>
    </xf>
    <xf numFmtId="4" fontId="20" fillId="0" borderId="4" xfId="4" applyNumberFormat="1" applyFont="1" applyFill="1" applyBorder="1" applyAlignment="1">
      <alignment horizontal="right" vertical="center"/>
    </xf>
    <xf numFmtId="4" fontId="20" fillId="0" borderId="4" xfId="4" applyNumberFormat="1" applyFont="1" applyFill="1" applyBorder="1" applyAlignment="1">
      <alignment vertical="center"/>
    </xf>
    <xf numFmtId="4" fontId="20" fillId="0" borderId="7" xfId="4" applyNumberFormat="1" applyFont="1" applyFill="1" applyBorder="1" applyAlignment="1">
      <alignment vertical="center"/>
    </xf>
    <xf numFmtId="4" fontId="6" fillId="5" borderId="4" xfId="4" quotePrefix="1" applyNumberFormat="1" applyFont="1" applyFill="1" applyBorder="1" applyAlignment="1">
      <alignment horizontal="right" vertical="center"/>
    </xf>
    <xf numFmtId="4" fontId="6" fillId="5" borderId="4" xfId="4" applyNumberFormat="1" applyFont="1" applyFill="1" applyBorder="1" applyAlignment="1">
      <alignment vertical="center"/>
    </xf>
    <xf numFmtId="10" fontId="6" fillId="5" borderId="4" xfId="4" applyNumberFormat="1" applyFont="1" applyFill="1" applyBorder="1" applyAlignment="1">
      <alignment horizontal="right" vertical="center"/>
    </xf>
    <xf numFmtId="4" fontId="6" fillId="5" borderId="7" xfId="4" applyNumberFormat="1" applyFont="1" applyFill="1" applyBorder="1" applyAlignment="1">
      <alignment vertical="center"/>
    </xf>
    <xf numFmtId="0" fontId="6" fillId="0" borderId="1" xfId="4" applyFont="1" applyBorder="1" applyAlignment="1">
      <alignment horizontal="center" vertical="center" wrapText="1"/>
    </xf>
    <xf numFmtId="0" fontId="6" fillId="0" borderId="1" xfId="4" applyFont="1" applyBorder="1" applyAlignment="1">
      <alignment horizontal="center" vertical="center" wrapText="1"/>
    </xf>
    <xf numFmtId="0" fontId="4" fillId="0" borderId="0" xfId="4" applyFont="1" applyAlignment="1">
      <alignment horizontal="left" vertical="center"/>
    </xf>
    <xf numFmtId="0" fontId="4" fillId="0" borderId="0" xfId="4" applyFont="1" applyAlignment="1">
      <alignment horizontal="justify" vertical="top" wrapText="1"/>
    </xf>
    <xf numFmtId="0" fontId="4" fillId="0" borderId="0" xfId="4" applyFont="1" applyAlignment="1">
      <alignment horizontal="left" vertical="top" wrapText="1"/>
    </xf>
    <xf numFmtId="0" fontId="10" fillId="0" borderId="0" xfId="4" applyFont="1" applyAlignment="1">
      <alignment horizontal="left" wrapText="1"/>
    </xf>
    <xf numFmtId="0" fontId="3" fillId="3" borderId="0" xfId="4" applyFont="1" applyFill="1" applyAlignment="1">
      <alignment horizontal="left" vertical="center"/>
    </xf>
    <xf numFmtId="0" fontId="7" fillId="6" borderId="0" xfId="4" applyFill="1"/>
    <xf numFmtId="0" fontId="7" fillId="6" borderId="0" xfId="4" applyFont="1" applyFill="1"/>
    <xf numFmtId="0" fontId="11" fillId="6" borderId="0" xfId="4" applyFont="1" applyFill="1" applyAlignment="1">
      <alignment horizontal="center"/>
    </xf>
    <xf numFmtId="0" fontId="10" fillId="6" borderId="0" xfId="4" applyFont="1" applyFill="1" applyAlignment="1">
      <alignment horizontal="center"/>
    </xf>
    <xf numFmtId="3" fontId="6" fillId="0" borderId="4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vertical="center"/>
    </xf>
    <xf numFmtId="4" fontId="6" fillId="0" borderId="7" xfId="4" applyNumberFormat="1" applyFont="1" applyBorder="1" applyAlignment="1">
      <alignment vertical="center"/>
    </xf>
    <xf numFmtId="3" fontId="6" fillId="0" borderId="4" xfId="4" applyNumberFormat="1" applyFont="1" applyBorder="1" applyAlignment="1">
      <alignment vertical="center"/>
    </xf>
    <xf numFmtId="4" fontId="6" fillId="0" borderId="4" xfId="4" applyNumberFormat="1" applyFont="1" applyBorder="1" applyAlignment="1">
      <alignment vertical="center"/>
    </xf>
    <xf numFmtId="0" fontId="11" fillId="6" borderId="0" xfId="4" applyFont="1" applyFill="1" applyAlignment="1">
      <alignment horizontal="center" wrapText="1"/>
    </xf>
    <xf numFmtId="4" fontId="4" fillId="0" borderId="0" xfId="4" applyNumberFormat="1" applyFont="1"/>
    <xf numFmtId="0" fontId="7" fillId="0" borderId="0" xfId="4" applyFill="1"/>
    <xf numFmtId="0" fontId="7" fillId="0" borderId="0" xfId="4" applyFont="1" applyFill="1"/>
    <xf numFmtId="3" fontId="6" fillId="0" borderId="4" xfId="4" applyNumberFormat="1" applyFont="1" applyFill="1" applyBorder="1" applyAlignment="1">
      <alignment vertical="center"/>
    </xf>
    <xf numFmtId="3" fontId="20" fillId="0" borderId="4" xfId="4" applyNumberFormat="1" applyFont="1" applyFill="1" applyBorder="1" applyAlignment="1">
      <alignment vertical="center"/>
    </xf>
    <xf numFmtId="0" fontId="6" fillId="0" borderId="5" xfId="4" applyFont="1" applyBorder="1" applyAlignment="1">
      <alignment horizontal="left" vertical="center" wrapText="1"/>
    </xf>
    <xf numFmtId="0" fontId="6" fillId="0" borderId="6" xfId="4" applyFont="1" applyBorder="1" applyAlignment="1">
      <alignment horizontal="left" vertical="center" wrapText="1"/>
    </xf>
    <xf numFmtId="0" fontId="8" fillId="0" borderId="5" xfId="4" applyFont="1" applyBorder="1" applyAlignment="1">
      <alignment horizontal="center" vertical="center"/>
    </xf>
    <xf numFmtId="0" fontId="8" fillId="0" borderId="0" xfId="4" applyFont="1" applyBorder="1" applyAlignment="1">
      <alignment horizontal="center" vertical="center"/>
    </xf>
    <xf numFmtId="0" fontId="8" fillId="0" borderId="6" xfId="4" applyFont="1" applyBorder="1" applyAlignment="1">
      <alignment horizontal="center" vertical="center"/>
    </xf>
    <xf numFmtId="0" fontId="15" fillId="0" borderId="15" xfId="4" applyFont="1" applyBorder="1" applyAlignment="1">
      <alignment horizontal="left" vertical="center" wrapText="1"/>
    </xf>
    <xf numFmtId="0" fontId="15" fillId="0" borderId="0" xfId="4" applyFont="1" applyAlignment="1">
      <alignment horizontal="left" vertical="top"/>
    </xf>
    <xf numFmtId="0" fontId="8" fillId="0" borderId="5" xfId="4" applyFont="1" applyBorder="1" applyAlignment="1">
      <alignment horizontal="center" vertical="center" wrapText="1"/>
    </xf>
    <xf numFmtId="0" fontId="8" fillId="0" borderId="0" xfId="4" applyFont="1" applyBorder="1" applyAlignment="1">
      <alignment horizontal="center" vertical="center" wrapText="1"/>
    </xf>
    <xf numFmtId="0" fontId="8" fillId="0" borderId="6" xfId="4" applyFont="1" applyBorder="1" applyAlignment="1">
      <alignment horizontal="center" vertical="center" wrapText="1"/>
    </xf>
    <xf numFmtId="0" fontId="8" fillId="0" borderId="5" xfId="4" applyFont="1" applyFill="1" applyBorder="1" applyAlignment="1">
      <alignment horizontal="center" vertical="center" wrapText="1"/>
    </xf>
    <xf numFmtId="0" fontId="8" fillId="0" borderId="0" xfId="4" applyFont="1" applyFill="1" applyBorder="1" applyAlignment="1">
      <alignment horizontal="center" vertical="center" wrapText="1"/>
    </xf>
    <xf numFmtId="0" fontId="8" fillId="0" borderId="6" xfId="4" applyFont="1" applyFill="1" applyBorder="1" applyAlignment="1">
      <alignment horizontal="center" vertical="center" wrapText="1"/>
    </xf>
    <xf numFmtId="0" fontId="6" fillId="0" borderId="12" xfId="4" applyFont="1" applyBorder="1" applyAlignment="1">
      <alignment horizontal="left" vertical="center" wrapText="1"/>
    </xf>
    <xf numFmtId="0" fontId="6" fillId="0" borderId="10" xfId="4" applyFont="1" applyBorder="1" applyAlignment="1">
      <alignment horizontal="left" vertical="center" wrapText="1"/>
    </xf>
    <xf numFmtId="0" fontId="6" fillId="0" borderId="2" xfId="4" applyFont="1" applyBorder="1" applyAlignment="1">
      <alignment horizontal="center" vertical="center" wrapText="1"/>
    </xf>
    <xf numFmtId="0" fontId="6" fillId="0" borderId="8" xfId="4" applyFont="1" applyBorder="1" applyAlignment="1">
      <alignment horizontal="center" vertical="center" wrapText="1"/>
    </xf>
    <xf numFmtId="0" fontId="8" fillId="0" borderId="13" xfId="4" applyFont="1" applyBorder="1" applyAlignment="1">
      <alignment horizontal="center" vertical="center"/>
    </xf>
    <xf numFmtId="0" fontId="8" fillId="0" borderId="15" xfId="4" applyFont="1" applyBorder="1" applyAlignment="1">
      <alignment horizontal="center" vertical="center"/>
    </xf>
    <xf numFmtId="0" fontId="8" fillId="0" borderId="14" xfId="4" applyFont="1" applyBorder="1" applyAlignment="1">
      <alignment horizontal="center" vertical="center"/>
    </xf>
    <xf numFmtId="0" fontId="3" fillId="3" borderId="11" xfId="4" applyFont="1" applyFill="1" applyBorder="1" applyAlignment="1">
      <alignment horizontal="left" vertical="center"/>
    </xf>
    <xf numFmtId="0" fontId="8" fillId="2" borderId="13" xfId="4" applyFont="1" applyFill="1" applyBorder="1" applyAlignment="1">
      <alignment horizontal="center" vertical="center" wrapText="1"/>
    </xf>
    <xf numFmtId="0" fontId="8" fillId="2" borderId="14" xfId="4" applyFont="1" applyFill="1" applyBorder="1" applyAlignment="1">
      <alignment horizontal="center" vertical="center" wrapText="1"/>
    </xf>
    <xf numFmtId="0" fontId="8" fillId="2" borderId="5" xfId="4" applyFont="1" applyFill="1" applyBorder="1" applyAlignment="1">
      <alignment horizontal="center" vertical="center" wrapText="1"/>
    </xf>
    <xf numFmtId="0" fontId="8" fillId="2" borderId="6" xfId="4" applyFont="1" applyFill="1" applyBorder="1" applyAlignment="1">
      <alignment horizontal="center" vertical="center" wrapText="1"/>
    </xf>
    <xf numFmtId="0" fontId="8" fillId="2" borderId="12" xfId="4" applyFont="1" applyFill="1" applyBorder="1" applyAlignment="1">
      <alignment horizontal="center" vertical="center" wrapText="1"/>
    </xf>
    <xf numFmtId="0" fontId="8" fillId="2" borderId="10" xfId="4" applyFont="1" applyFill="1" applyBorder="1" applyAlignment="1">
      <alignment horizontal="center" vertical="center" wrapText="1"/>
    </xf>
    <xf numFmtId="0" fontId="8" fillId="2" borderId="2" xfId="4" applyFont="1" applyFill="1" applyBorder="1" applyAlignment="1">
      <alignment horizontal="center" vertical="center" wrapText="1"/>
    </xf>
    <xf numFmtId="0" fontId="8" fillId="2" borderId="9" xfId="4" applyFont="1" applyFill="1" applyBorder="1" applyAlignment="1">
      <alignment horizontal="center" vertical="center" wrapText="1"/>
    </xf>
    <xf numFmtId="0" fontId="8" fillId="2" borderId="8" xfId="4" applyFont="1" applyFill="1" applyBorder="1" applyAlignment="1">
      <alignment horizontal="center" vertical="center" wrapText="1"/>
    </xf>
    <xf numFmtId="0" fontId="6" fillId="0" borderId="3" xfId="4" applyFont="1" applyBorder="1" applyAlignment="1">
      <alignment horizontal="center" vertical="center" wrapText="1"/>
    </xf>
    <xf numFmtId="0" fontId="6" fillId="0" borderId="7" xfId="4" applyFont="1" applyBorder="1" applyAlignment="1">
      <alignment horizontal="center" vertical="center" wrapText="1"/>
    </xf>
    <xf numFmtId="0" fontId="20" fillId="0" borderId="3" xfId="4" applyFont="1" applyBorder="1" applyAlignment="1">
      <alignment horizontal="center" vertical="center" wrapText="1"/>
    </xf>
    <xf numFmtId="0" fontId="20" fillId="0" borderId="7" xfId="4" applyFont="1" applyBorder="1" applyAlignment="1">
      <alignment horizontal="center" vertical="center" wrapText="1"/>
    </xf>
    <xf numFmtId="0" fontId="6" fillId="0" borderId="13" xfId="4" applyFont="1" applyBorder="1" applyAlignment="1">
      <alignment horizontal="left" vertical="center"/>
    </xf>
    <xf numFmtId="0" fontId="6" fillId="0" borderId="14" xfId="4" applyFont="1" applyBorder="1" applyAlignment="1">
      <alignment horizontal="left" vertical="center"/>
    </xf>
    <xf numFmtId="0" fontId="6" fillId="0" borderId="5" xfId="4" applyFont="1" applyFill="1" applyBorder="1" applyAlignment="1">
      <alignment horizontal="left" vertical="center" wrapText="1"/>
    </xf>
    <xf numFmtId="0" fontId="6" fillId="0" borderId="6" xfId="4" applyFont="1" applyFill="1" applyBorder="1" applyAlignment="1">
      <alignment horizontal="left" vertical="center" wrapText="1"/>
    </xf>
    <xf numFmtId="0" fontId="6" fillId="0" borderId="15" xfId="4" applyFont="1" applyBorder="1" applyAlignment="1">
      <alignment horizontal="left" vertical="center" wrapText="1"/>
    </xf>
    <xf numFmtId="0" fontId="3" fillId="3" borderId="11" xfId="0" applyFont="1" applyFill="1" applyBorder="1" applyAlignment="1">
      <alignment horizontal="left" vertical="center"/>
    </xf>
    <xf numFmtId="0" fontId="8" fillId="0" borderId="13" xfId="4" applyFont="1" applyBorder="1" applyAlignment="1">
      <alignment horizontal="center"/>
    </xf>
    <xf numFmtId="0" fontId="8" fillId="0" borderId="15" xfId="4" applyFont="1" applyBorder="1" applyAlignment="1">
      <alignment horizontal="center"/>
    </xf>
    <xf numFmtId="0" fontId="8" fillId="0" borderId="14" xfId="4" applyFont="1" applyBorder="1" applyAlignment="1">
      <alignment horizontal="center"/>
    </xf>
    <xf numFmtId="0" fontId="6" fillId="0" borderId="13" xfId="4" applyFont="1" applyBorder="1" applyAlignment="1">
      <alignment horizontal="left" vertical="center" wrapText="1"/>
    </xf>
    <xf numFmtId="0" fontId="6" fillId="0" borderId="14" xfId="4" applyFont="1" applyBorder="1" applyAlignment="1">
      <alignment horizontal="left" vertical="center" wrapText="1"/>
    </xf>
    <xf numFmtId="0" fontId="14" fillId="0" borderId="15" xfId="4" applyFont="1" applyBorder="1" applyAlignment="1">
      <alignment horizontal="left" vertical="top" wrapText="1"/>
    </xf>
    <xf numFmtId="0" fontId="4" fillId="0" borderId="0" xfId="4" applyFont="1" applyAlignment="1">
      <alignment horizontal="left" vertical="center"/>
    </xf>
    <xf numFmtId="0" fontId="15" fillId="0" borderId="15" xfId="4" applyFont="1" applyBorder="1" applyAlignment="1">
      <alignment horizontal="left" vertical="top" wrapText="1"/>
    </xf>
    <xf numFmtId="0" fontId="8" fillId="2" borderId="9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0" fillId="0" borderId="0" xfId="4" applyFont="1" applyAlignment="1">
      <alignment horizontal="left" wrapText="1"/>
    </xf>
    <xf numFmtId="0" fontId="11" fillId="6" borderId="0" xfId="4" applyFont="1" applyFill="1" applyAlignment="1">
      <alignment horizontal="center" wrapText="1"/>
    </xf>
    <xf numFmtId="0" fontId="11" fillId="6" borderId="0" xfId="4" applyFont="1" applyFill="1" applyAlignment="1">
      <alignment horizontal="center"/>
    </xf>
    <xf numFmtId="0" fontId="10" fillId="6" borderId="0" xfId="4" applyFont="1" applyFill="1" applyAlignment="1">
      <alignment horizontal="center"/>
    </xf>
    <xf numFmtId="0" fontId="12" fillId="6" borderId="0" xfId="4" applyFont="1" applyFill="1" applyBorder="1" applyAlignment="1">
      <alignment horizontal="center" vertical="center"/>
    </xf>
    <xf numFmtId="0" fontId="3" fillId="3" borderId="0" xfId="4" applyFont="1" applyFill="1" applyAlignment="1">
      <alignment horizontal="left" vertical="center"/>
    </xf>
    <xf numFmtId="0" fontId="4" fillId="0" borderId="0" xfId="4" applyFont="1" applyAlignment="1">
      <alignment horizontal="justify" vertical="top" wrapText="1"/>
    </xf>
    <xf numFmtId="0" fontId="4" fillId="0" borderId="0" xfId="4" applyFont="1" applyAlignment="1">
      <alignment horizontal="left" vertical="top" wrapText="1"/>
    </xf>
  </cellXfs>
  <cellStyles count="7">
    <cellStyle name="Normalny" xfId="0" builtinId="0"/>
    <cellStyle name="Normalny 2" xfId="2" xr:uid="{F7F5AAD5-34E0-4A50-9C83-BAEC5C253839}"/>
    <cellStyle name="Normalny 2 2" xfId="5" xr:uid="{F7F5AAD5-34E0-4A50-9C83-BAEC5C253839}"/>
    <cellStyle name="Normalny 2 3" xfId="6" xr:uid="{F7F5AAD5-34E0-4A50-9C83-BAEC5C253839}"/>
    <cellStyle name="Normalny 3" xfId="4" xr:uid="{668F90AE-6423-4A93-8F5C-47AE6068B852}"/>
    <cellStyle name="Normalny 6" xfId="3" xr:uid="{4EAD0409-F4C1-4B44-ABBB-9AF120ACB4B4}"/>
    <cellStyle name="Procentowy" xfId="1" builtinId="5"/>
  </cellStyles>
  <dxfs count="0"/>
  <tableStyles count="0" defaultTableStyle="TableStyleMedium9" defaultPivotStyle="PivotStyleLight16"/>
  <colors>
    <mruColors>
      <color rgb="FFFFDD71"/>
      <color rgb="FFFFCD2F"/>
      <color rgb="FFAC0408"/>
      <color rgb="FFA90792"/>
      <color rgb="FF00CC66"/>
      <color rgb="FF16B657"/>
      <color rgb="FF33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1C9CE37-BB14-4F2D-88D6-87EB7A38EAF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59532</xdr:colOff>
      <xdr:row>19</xdr:row>
      <xdr:rowOff>59531</xdr:rowOff>
    </xdr:from>
    <xdr:to>
      <xdr:col>7</xdr:col>
      <xdr:colOff>1015546</xdr:colOff>
      <xdr:row>31</xdr:row>
      <xdr:rowOff>22679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A29870F-8E4A-4FD6-AE49-58BD1B9D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9532" y="5740513"/>
          <a:ext cx="9914050" cy="608636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91AEE2C-C6BD-46FF-B17A-B9E8B8F18E38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82210</xdr:colOff>
      <xdr:row>19</xdr:row>
      <xdr:rowOff>25514</xdr:rowOff>
    </xdr:from>
    <xdr:to>
      <xdr:col>7</xdr:col>
      <xdr:colOff>1145268</xdr:colOff>
      <xdr:row>29</xdr:row>
      <xdr:rowOff>498928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4FD92B32-8477-4954-B4C4-8E69C747A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210" y="5706496"/>
          <a:ext cx="10021094" cy="5576093"/>
        </a:xfrm>
        <a:prstGeom prst="rect">
          <a:avLst/>
        </a:prstGeom>
      </xdr:spPr>
    </xdr:pic>
    <xdr:clientData/>
  </xdr:twoCellAnchor>
  <xdr:twoCellAnchor editAs="oneCell">
    <xdr:from>
      <xdr:col>0</xdr:col>
      <xdr:colOff>41275</xdr:colOff>
      <xdr:row>0</xdr:row>
      <xdr:rowOff>38100</xdr:rowOff>
    </xdr:from>
    <xdr:to>
      <xdr:col>1</xdr:col>
      <xdr:colOff>1237858</xdr:colOff>
      <xdr:row>8</xdr:row>
      <xdr:rowOff>87450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214E4ADC-DAF1-4BC3-B6F7-DD0C394CB2D4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" y="3810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11339</xdr:colOff>
      <xdr:row>19</xdr:row>
      <xdr:rowOff>56697</xdr:rowOff>
    </xdr:from>
    <xdr:to>
      <xdr:col>7</xdr:col>
      <xdr:colOff>1160501</xdr:colOff>
      <xdr:row>31</xdr:row>
      <xdr:rowOff>215447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84FB0213-C329-48EF-9785-36A093FA3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9" y="5737679"/>
          <a:ext cx="10107198" cy="62819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</xdr:row>
      <xdr:rowOff>11340</xdr:rowOff>
    </xdr:from>
    <xdr:to>
      <xdr:col>7</xdr:col>
      <xdr:colOff>1179286</xdr:colOff>
      <xdr:row>33</xdr:row>
      <xdr:rowOff>11339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84A905B8-D005-4A9E-B639-4052E61B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692322"/>
          <a:ext cx="10137322" cy="7132410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0</xdr:rowOff>
    </xdr:from>
    <xdr:to>
      <xdr:col>1</xdr:col>
      <xdr:colOff>1228333</xdr:colOff>
      <xdr:row>8</xdr:row>
      <xdr:rowOff>49350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370E6685-0777-4CC7-B6F8-CC74E97D7DC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0"/>
          <a:ext cx="1444233" cy="14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Jon">
  <a:themeElements>
    <a:clrScheme name="Jon">
      <a:dk1>
        <a:sysClr val="windowText" lastClr="000000"/>
      </a:dk1>
      <a:lt1>
        <a:sysClr val="window" lastClr="FFFFFF"/>
      </a:lt1>
      <a:dk2>
        <a:srgbClr val="1E5155"/>
      </a:dk2>
      <a:lt2>
        <a:srgbClr val="EBEBEB"/>
      </a:lt2>
      <a:accent1>
        <a:srgbClr val="B01513"/>
      </a:accent1>
      <a:accent2>
        <a:srgbClr val="EA6312"/>
      </a:accent2>
      <a:accent3>
        <a:srgbClr val="E6B729"/>
      </a:accent3>
      <a:accent4>
        <a:srgbClr val="6AAC90"/>
      </a:accent4>
      <a:accent5>
        <a:srgbClr val="54849A"/>
      </a:accent5>
      <a:accent6>
        <a:srgbClr val="9E5E9B"/>
      </a:accent6>
      <a:hlink>
        <a:srgbClr val="58C1BA"/>
      </a:hlink>
      <a:folHlink>
        <a:srgbClr val="9DFFCB"/>
      </a:folHlink>
    </a:clrScheme>
    <a:fontScheme name="Jon">
      <a:maj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entury Gothic" panose="020B050202020202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Jon">
      <a:fillStyleLst>
        <a:solidFill>
          <a:schemeClr val="phClr"/>
        </a:solidFill>
        <a:gradFill rotWithShape="1">
          <a:gsLst>
            <a:gs pos="0">
              <a:schemeClr val="phClr">
                <a:tint val="64000"/>
                <a:lumMod val="118000"/>
              </a:schemeClr>
            </a:gs>
            <a:gs pos="100000">
              <a:schemeClr val="phClr">
                <a:tint val="92000"/>
                <a:alpha val="100000"/>
                <a:lumMod val="11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lumMod val="114000"/>
              </a:schemeClr>
            </a:gs>
            <a:gs pos="100000">
              <a:schemeClr val="phClr">
                <a:shade val="90000"/>
                <a:lumMod val="84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/>
          </a:solidFill>
          <a:prstDash val="solid"/>
        </a:ln>
        <a:ln w="19050" cap="rnd" cmpd="sng" algn="ctr">
          <a:solidFill>
            <a:schemeClr val="phClr"/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45000"/>
              </a:srgbClr>
            </a:outerShdw>
          </a:effectLst>
        </a:effectStyle>
        <a:effectStyle>
          <a:effectLst>
            <a:outerShdw blurRad="635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 prstMaterial="plastic">
            <a:bevelT w="0" h="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7000"/>
                <a:hueMod val="88000"/>
                <a:satMod val="130000"/>
                <a:lumMod val="124000"/>
              </a:schemeClr>
            </a:gs>
            <a:gs pos="100000">
              <a:schemeClr val="phClr">
                <a:tint val="96000"/>
                <a:shade val="88000"/>
                <a:hueMod val="108000"/>
                <a:satMod val="164000"/>
                <a:lumMod val="76000"/>
              </a:schemeClr>
            </a:gs>
          </a:gsLst>
          <a:path path="circle">
            <a:fillToRect l="45000" t="65000" r="125000" b="100000"/>
          </a:path>
        </a:gradFill>
        <a:blipFill rotWithShape="1">
          <a:blip xmlns:r="http://schemas.openxmlformats.org/officeDocument/2006/relationships" r:embed="rId1">
            <a:duotone>
              <a:schemeClr val="phClr">
                <a:shade val="69000"/>
                <a:hueMod val="108000"/>
                <a:satMod val="164000"/>
                <a:lumMod val="74000"/>
              </a:schemeClr>
              <a:schemeClr val="phClr">
                <a:tint val="96000"/>
                <a:hueMod val="88000"/>
                <a:satMod val="140000"/>
                <a:lumMod val="132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on" id="{B8441ADB-2E43-4AF7-B97A-BD870242C6A8}" vid="{292E63A9-BB86-4E3D-B92A-7223C6510D2E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FB067-99FB-49E4-AF59-925AD2888595}">
  <sheetPr>
    <pageSetUpPr fitToPage="1"/>
  </sheetPr>
  <dimension ref="A1:R169"/>
  <sheetViews>
    <sheetView showGridLines="0" tabSelected="1" view="pageBreakPreview" zoomScale="84" zoomScaleNormal="90" zoomScaleSheetLayoutView="84" workbookViewId="0">
      <selection activeCell="B15" sqref="B15:G15"/>
    </sheetView>
  </sheetViews>
  <sheetFormatPr defaultColWidth="9.140625" defaultRowHeight="15"/>
  <cols>
    <col min="1" max="1" width="3.7109375" style="7" customWidth="1"/>
    <col min="2" max="2" width="42" style="7" customWidth="1"/>
    <col min="3" max="3" width="18.28515625" style="7" customWidth="1"/>
    <col min="4" max="4" width="18" style="7" customWidth="1"/>
    <col min="5" max="5" width="18.28515625" style="7" customWidth="1"/>
    <col min="6" max="6" width="18" style="38" customWidth="1"/>
    <col min="7" max="7" width="15.85546875" style="7" customWidth="1"/>
    <col min="8" max="8" width="18" style="7" customWidth="1"/>
    <col min="9" max="9" width="9.140625" style="7"/>
    <col min="10" max="10" width="19.28515625" style="7" bestFit="1" customWidth="1"/>
    <col min="11" max="16384" width="9.140625" style="7"/>
  </cols>
  <sheetData>
    <row r="1" spans="1:8" s="4" customFormat="1" ht="12.75">
      <c r="D1" s="46"/>
      <c r="E1" s="46"/>
    </row>
    <row r="2" spans="1:8" s="4" customFormat="1" ht="12.75">
      <c r="D2" s="46"/>
      <c r="E2" s="46"/>
    </row>
    <row r="3" spans="1:8" s="4" customFormat="1" ht="12.75">
      <c r="D3" s="46"/>
      <c r="E3" s="46"/>
    </row>
    <row r="4" spans="1:8" s="4" customFormat="1" ht="12.75">
      <c r="D4" s="46"/>
      <c r="E4" s="46"/>
    </row>
    <row r="5" spans="1:8" s="4" customFormat="1" ht="12.75">
      <c r="D5" s="46"/>
      <c r="E5" s="46"/>
    </row>
    <row r="6" spans="1:8" s="4" customFormat="1" ht="12.75">
      <c r="D6" s="46"/>
      <c r="E6" s="46"/>
    </row>
    <row r="7" spans="1:8" s="4" customFormat="1" ht="12.75">
      <c r="D7" s="46"/>
      <c r="E7" s="46"/>
    </row>
    <row r="8" spans="1:8" s="4" customFormat="1" ht="20.25" customHeight="1">
      <c r="B8" s="140" t="s">
        <v>62</v>
      </c>
      <c r="C8" s="140"/>
      <c r="D8" s="140"/>
      <c r="E8" s="140"/>
      <c r="F8" s="140"/>
      <c r="G8" s="140"/>
      <c r="H8" s="73"/>
    </row>
    <row r="9" spans="1:8" s="4" customFormat="1" ht="12.75">
      <c r="D9" s="46"/>
      <c r="E9" s="46"/>
    </row>
    <row r="10" spans="1:8" s="4" customFormat="1" ht="12.75">
      <c r="D10" s="46"/>
      <c r="E10" s="46"/>
    </row>
    <row r="11" spans="1:8" s="4" customFormat="1" ht="12.75">
      <c r="D11" s="46"/>
      <c r="E11" s="46"/>
    </row>
    <row r="12" spans="1:8" s="4" customFormat="1" ht="12.75">
      <c r="D12" s="46"/>
      <c r="E12" s="46"/>
    </row>
    <row r="13" spans="1:8" s="4" customFormat="1" ht="12.75">
      <c r="D13" s="46"/>
      <c r="E13" s="46"/>
    </row>
    <row r="14" spans="1:8" s="4" customFormat="1" ht="12.75">
      <c r="D14" s="46"/>
      <c r="E14" s="46"/>
    </row>
    <row r="15" spans="1:8" s="4" customFormat="1" ht="150" customHeight="1">
      <c r="A15" s="75"/>
      <c r="B15" s="141" t="s">
        <v>75</v>
      </c>
      <c r="C15" s="141"/>
      <c r="D15" s="141"/>
      <c r="E15" s="141"/>
      <c r="F15" s="141"/>
      <c r="G15" s="141"/>
      <c r="H15" s="84"/>
    </row>
    <row r="16" spans="1:8" s="4" customFormat="1" ht="12.75">
      <c r="A16" s="75"/>
      <c r="B16" s="75"/>
      <c r="C16" s="75"/>
      <c r="D16" s="76"/>
      <c r="E16" s="76"/>
      <c r="F16" s="75"/>
      <c r="G16" s="75"/>
      <c r="H16" s="75"/>
    </row>
    <row r="17" spans="1:8" s="4" customFormat="1" ht="12.75">
      <c r="A17" s="75"/>
      <c r="B17" s="75"/>
      <c r="C17" s="75"/>
      <c r="D17" s="76"/>
      <c r="E17" s="76"/>
      <c r="F17" s="75"/>
      <c r="G17" s="75"/>
      <c r="H17" s="75"/>
    </row>
    <row r="18" spans="1:8" s="4" customFormat="1" ht="41.25" customHeight="1">
      <c r="A18" s="75"/>
      <c r="B18" s="142" t="s">
        <v>92</v>
      </c>
      <c r="C18" s="142"/>
      <c r="D18" s="142"/>
      <c r="E18" s="142"/>
      <c r="F18" s="142"/>
      <c r="G18" s="142"/>
      <c r="H18" s="77"/>
    </row>
    <row r="19" spans="1:8" s="4" customFormat="1" ht="48" customHeight="1">
      <c r="A19" s="75"/>
      <c r="B19" s="143"/>
      <c r="C19" s="143"/>
      <c r="D19" s="143"/>
      <c r="E19" s="143"/>
      <c r="F19" s="143"/>
      <c r="G19" s="143"/>
      <c r="H19" s="78"/>
    </row>
    <row r="20" spans="1:8" s="4" customFormat="1" ht="39.75" customHeight="1">
      <c r="D20" s="46"/>
      <c r="E20" s="46"/>
    </row>
    <row r="21" spans="1:8" s="4" customFormat="1" ht="39.75" customHeight="1">
      <c r="D21" s="46"/>
      <c r="E21" s="46"/>
    </row>
    <row r="22" spans="1:8" s="4" customFormat="1" ht="39.75" customHeight="1">
      <c r="D22" s="46"/>
      <c r="E22" s="46"/>
    </row>
    <row r="23" spans="1:8" s="4" customFormat="1" ht="39.75" customHeight="1">
      <c r="D23" s="46"/>
      <c r="E23" s="46"/>
    </row>
    <row r="24" spans="1:8" s="4" customFormat="1" ht="39.75" customHeight="1">
      <c r="D24" s="46"/>
      <c r="E24" s="46"/>
    </row>
    <row r="25" spans="1:8" s="4" customFormat="1" ht="39.75" customHeight="1">
      <c r="D25" s="46"/>
      <c r="E25" s="46"/>
    </row>
    <row r="26" spans="1:8" s="4" customFormat="1" ht="39.75" customHeight="1">
      <c r="D26" s="46"/>
      <c r="E26" s="46"/>
    </row>
    <row r="27" spans="1:8" s="4" customFormat="1" ht="39.75" customHeight="1">
      <c r="D27" s="46"/>
      <c r="E27" s="46"/>
    </row>
    <row r="28" spans="1:8" s="4" customFormat="1" ht="39.75" customHeight="1">
      <c r="D28" s="46"/>
      <c r="E28" s="46"/>
    </row>
    <row r="29" spans="1:8" s="4" customFormat="1" ht="39.75" customHeight="1">
      <c r="D29" s="46"/>
      <c r="E29" s="46"/>
    </row>
    <row r="30" spans="1:8" s="4" customFormat="1" ht="39.75" customHeight="1">
      <c r="D30" s="46"/>
      <c r="E30" s="46"/>
    </row>
    <row r="31" spans="1:8" s="4" customFormat="1" ht="39.75" customHeight="1">
      <c r="D31" s="46"/>
      <c r="E31" s="46"/>
    </row>
    <row r="32" spans="1:8" s="86" customFormat="1" ht="39.75" customHeight="1">
      <c r="D32" s="87"/>
      <c r="E32" s="87"/>
    </row>
    <row r="33" spans="1:8" s="86" customFormat="1" ht="39" customHeight="1">
      <c r="D33" s="87"/>
      <c r="E33" s="87"/>
    </row>
    <row r="34" spans="1:8" s="4" customFormat="1" ht="29.25" customHeight="1">
      <c r="A34" s="75"/>
      <c r="B34" s="144"/>
      <c r="C34" s="144"/>
      <c r="D34" s="144"/>
      <c r="E34" s="144"/>
      <c r="F34" s="144"/>
      <c r="G34" s="144"/>
      <c r="H34" s="75"/>
    </row>
    <row r="35" spans="1:8" s="4" customFormat="1" ht="29.25" customHeight="1">
      <c r="A35" s="75"/>
      <c r="B35" s="144" t="s">
        <v>76</v>
      </c>
      <c r="C35" s="144"/>
      <c r="D35" s="144"/>
      <c r="E35" s="144"/>
      <c r="F35" s="144"/>
      <c r="G35" s="144"/>
      <c r="H35" s="75"/>
    </row>
    <row r="36" spans="1:8" ht="31.5" customHeight="1">
      <c r="A36" s="145" t="s">
        <v>53</v>
      </c>
      <c r="B36" s="145"/>
      <c r="C36" s="145"/>
      <c r="D36" s="145"/>
      <c r="E36" s="145"/>
      <c r="F36" s="145"/>
      <c r="G36" s="145"/>
      <c r="H36" s="74"/>
    </row>
    <row r="37" spans="1:8" ht="51" customHeight="1">
      <c r="A37" s="28" t="s">
        <v>33</v>
      </c>
      <c r="B37" s="146" t="s">
        <v>86</v>
      </c>
      <c r="C37" s="146"/>
      <c r="D37" s="146"/>
      <c r="E37" s="146"/>
      <c r="F37" s="146"/>
      <c r="G37" s="146"/>
      <c r="H37" s="71"/>
    </row>
    <row r="38" spans="1:8" ht="33.75" customHeight="1">
      <c r="A38" s="28" t="s">
        <v>34</v>
      </c>
      <c r="B38" s="147" t="s">
        <v>77</v>
      </c>
      <c r="C38" s="147"/>
      <c r="D38" s="147"/>
      <c r="E38" s="147"/>
      <c r="F38" s="147"/>
      <c r="G38" s="147"/>
      <c r="H38" s="72"/>
    </row>
    <row r="39" spans="1:8" ht="27" customHeight="1">
      <c r="A39" s="28" t="s">
        <v>36</v>
      </c>
      <c r="B39" s="147" t="s">
        <v>35</v>
      </c>
      <c r="C39" s="147"/>
      <c r="D39" s="147"/>
      <c r="E39" s="147"/>
      <c r="F39" s="147"/>
      <c r="G39" s="147"/>
      <c r="H39" s="72"/>
    </row>
    <row r="40" spans="1:8" ht="53.25" customHeight="1">
      <c r="A40" s="28" t="s">
        <v>37</v>
      </c>
      <c r="B40" s="147" t="s">
        <v>56</v>
      </c>
      <c r="C40" s="147"/>
      <c r="D40" s="147"/>
      <c r="E40" s="147"/>
      <c r="F40" s="147"/>
      <c r="G40" s="147"/>
      <c r="H40" s="72"/>
    </row>
    <row r="41" spans="1:8" ht="126.75" customHeight="1">
      <c r="A41" s="28" t="s">
        <v>38</v>
      </c>
      <c r="B41" s="147" t="s">
        <v>78</v>
      </c>
      <c r="C41" s="147"/>
      <c r="D41" s="147"/>
      <c r="E41" s="147"/>
      <c r="F41" s="147"/>
      <c r="G41" s="147"/>
      <c r="H41" s="72"/>
    </row>
    <row r="42" spans="1:8" ht="35.25" customHeight="1">
      <c r="A42" s="28" t="s">
        <v>39</v>
      </c>
      <c r="B42" s="147" t="s">
        <v>79</v>
      </c>
      <c r="C42" s="147"/>
      <c r="D42" s="147"/>
      <c r="E42" s="147"/>
      <c r="F42" s="147"/>
      <c r="G42" s="147"/>
      <c r="H42" s="72"/>
    </row>
    <row r="43" spans="1:8" ht="82.5" customHeight="1">
      <c r="A43" s="28" t="s">
        <v>40</v>
      </c>
      <c r="B43" s="147" t="s">
        <v>83</v>
      </c>
      <c r="C43" s="147"/>
      <c r="D43" s="147"/>
      <c r="E43" s="147"/>
      <c r="F43" s="147"/>
      <c r="G43" s="147"/>
      <c r="H43" s="72"/>
    </row>
    <row r="44" spans="1:8" ht="42" customHeight="1">
      <c r="A44" s="28" t="s">
        <v>41</v>
      </c>
      <c r="B44" s="147" t="s">
        <v>80</v>
      </c>
      <c r="C44" s="147"/>
      <c r="D44" s="147"/>
      <c r="E44" s="147"/>
      <c r="F44" s="147"/>
      <c r="G44" s="147"/>
      <c r="H44" s="72"/>
    </row>
    <row r="45" spans="1:8" ht="21" customHeight="1">
      <c r="A45" s="28" t="s">
        <v>42</v>
      </c>
      <c r="B45" s="147" t="s">
        <v>47</v>
      </c>
      <c r="C45" s="147"/>
      <c r="D45" s="147"/>
      <c r="E45" s="147"/>
      <c r="F45" s="147"/>
      <c r="G45" s="147"/>
      <c r="H45" s="72"/>
    </row>
    <row r="46" spans="1:8" s="4" customFormat="1" ht="21" customHeight="1">
      <c r="B46" s="136" t="s">
        <v>49</v>
      </c>
      <c r="C46" s="136"/>
      <c r="D46" s="136"/>
      <c r="E46" s="136"/>
      <c r="F46" s="136"/>
      <c r="G46" s="7"/>
      <c r="H46" s="7"/>
    </row>
    <row r="47" spans="1:8" s="4" customFormat="1" ht="21" customHeight="1">
      <c r="B47" s="136" t="s">
        <v>48</v>
      </c>
      <c r="C47" s="136"/>
      <c r="D47" s="136"/>
      <c r="E47" s="136"/>
      <c r="F47" s="136"/>
      <c r="G47" s="7"/>
      <c r="H47" s="7"/>
    </row>
    <row r="48" spans="1:8" s="4" customFormat="1" ht="21" customHeight="1">
      <c r="B48" s="136" t="s">
        <v>51</v>
      </c>
      <c r="C48" s="136"/>
      <c r="D48" s="136"/>
      <c r="E48" s="136"/>
      <c r="F48" s="136"/>
      <c r="G48" s="7"/>
      <c r="H48" s="7"/>
    </row>
    <row r="49" spans="1:8" s="4" customFormat="1" ht="21" customHeight="1">
      <c r="B49" s="136" t="s">
        <v>50</v>
      </c>
      <c r="C49" s="136"/>
      <c r="D49" s="136"/>
      <c r="E49" s="136"/>
      <c r="F49" s="136"/>
      <c r="G49" s="7"/>
      <c r="H49" s="7"/>
    </row>
    <row r="50" spans="1:8" s="4" customFormat="1" ht="21" customHeight="1">
      <c r="B50" s="136" t="s">
        <v>29</v>
      </c>
      <c r="C50" s="136"/>
      <c r="D50" s="136"/>
      <c r="E50" s="136"/>
      <c r="F50" s="136"/>
      <c r="G50" s="7"/>
      <c r="H50" s="7"/>
    </row>
    <row r="51" spans="1:8" s="4" customFormat="1" ht="21" customHeight="1">
      <c r="B51" s="136" t="s">
        <v>67</v>
      </c>
      <c r="C51" s="136"/>
      <c r="D51" s="136"/>
      <c r="E51" s="136"/>
      <c r="F51" s="136"/>
      <c r="G51" s="7"/>
      <c r="H51" s="7"/>
    </row>
    <row r="52" spans="1:8" s="4" customFormat="1" ht="21" customHeight="1">
      <c r="B52" s="136" t="s">
        <v>66</v>
      </c>
      <c r="C52" s="136"/>
      <c r="D52" s="136"/>
      <c r="E52" s="136"/>
      <c r="F52" s="136"/>
      <c r="G52" s="7"/>
      <c r="H52" s="7"/>
    </row>
    <row r="53" spans="1:8" s="4" customFormat="1" ht="21" customHeight="1">
      <c r="B53" s="70"/>
      <c r="C53" s="70"/>
      <c r="D53" s="70"/>
      <c r="E53" s="70"/>
      <c r="F53" s="70"/>
      <c r="G53" s="7"/>
      <c r="H53" s="7"/>
    </row>
    <row r="54" spans="1:8" s="4" customFormat="1" ht="21.75" customHeight="1">
      <c r="B54" s="5" t="s">
        <v>27</v>
      </c>
      <c r="C54" s="5"/>
      <c r="D54" s="5"/>
      <c r="E54" s="5"/>
      <c r="F54" s="7"/>
      <c r="G54" s="7"/>
      <c r="H54" s="7"/>
    </row>
    <row r="55" spans="1:8" s="4" customFormat="1" ht="21.75" customHeight="1">
      <c r="B55" s="6" t="s">
        <v>28</v>
      </c>
      <c r="C55" s="5"/>
      <c r="D55" s="5"/>
      <c r="E55" s="5"/>
      <c r="F55" s="7"/>
      <c r="G55" s="7"/>
      <c r="H55" s="7"/>
    </row>
    <row r="56" spans="1:8" s="4" customFormat="1" ht="21.75" customHeight="1">
      <c r="B56" s="6" t="s">
        <v>52</v>
      </c>
      <c r="C56" s="6"/>
      <c r="D56" s="7"/>
      <c r="E56" s="7"/>
      <c r="F56" s="7"/>
      <c r="G56" s="7"/>
      <c r="H56" s="7"/>
    </row>
    <row r="57" spans="1:8" ht="31.5" customHeight="1">
      <c r="A57" s="110" t="s">
        <v>54</v>
      </c>
      <c r="B57" s="110"/>
      <c r="C57" s="110"/>
      <c r="D57" s="110"/>
      <c r="E57" s="110"/>
      <c r="F57" s="110"/>
      <c r="G57" s="110"/>
      <c r="H57" s="110"/>
    </row>
    <row r="58" spans="1:8" ht="30.75" customHeight="1">
      <c r="A58" s="111" t="s">
        <v>0</v>
      </c>
      <c r="B58" s="112"/>
      <c r="C58" s="3" t="s">
        <v>70</v>
      </c>
      <c r="D58" s="138" t="s">
        <v>81</v>
      </c>
      <c r="E58" s="138"/>
      <c r="F58" s="138"/>
      <c r="G58" s="138"/>
      <c r="H58" s="139"/>
    </row>
    <row r="59" spans="1:8" ht="33.75" customHeight="1">
      <c r="A59" s="113"/>
      <c r="B59" s="114"/>
      <c r="C59" s="120" t="s">
        <v>73</v>
      </c>
      <c r="D59" s="120" t="s">
        <v>72</v>
      </c>
      <c r="E59" s="120" t="str">
        <f>C59</f>
        <v>kwiecień</v>
      </c>
      <c r="F59" s="120" t="s">
        <v>74</v>
      </c>
      <c r="G59" s="105" t="s">
        <v>24</v>
      </c>
      <c r="H59" s="106"/>
    </row>
    <row r="60" spans="1:8" ht="75" customHeight="1">
      <c r="A60" s="115"/>
      <c r="B60" s="116"/>
      <c r="C60" s="121"/>
      <c r="D60" s="121"/>
      <c r="E60" s="121"/>
      <c r="F60" s="121"/>
      <c r="G60" s="68" t="s">
        <v>82</v>
      </c>
      <c r="H60" s="69" t="s">
        <v>84</v>
      </c>
    </row>
    <row r="61" spans="1:8" ht="30.75" customHeight="1">
      <c r="A61" s="133" t="s">
        <v>21</v>
      </c>
      <c r="B61" s="134"/>
      <c r="C61" s="79">
        <v>969462</v>
      </c>
      <c r="D61" s="9">
        <v>961743</v>
      </c>
      <c r="E61" s="88">
        <v>961657</v>
      </c>
      <c r="F61" s="88">
        <v>963173</v>
      </c>
      <c r="G61" s="10">
        <f>E61/D61-1</f>
        <v>-8.9420978369503246E-5</v>
      </c>
      <c r="H61" s="17">
        <f>E61/C61-1</f>
        <v>-8.0508570733045515E-3</v>
      </c>
    </row>
    <row r="62" spans="1:8" ht="30.75" customHeight="1">
      <c r="A62" s="103" t="s">
        <v>85</v>
      </c>
      <c r="B62" s="104"/>
      <c r="C62" s="80">
        <v>2086741822.95</v>
      </c>
      <c r="D62" s="11">
        <v>2169402872.0300002</v>
      </c>
      <c r="E62" s="25">
        <v>2181588345.4400001</v>
      </c>
      <c r="F62" s="53">
        <v>8479466864.0300007</v>
      </c>
      <c r="G62" s="13">
        <f>E62/D62-1</f>
        <v>5.6169711799991529E-3</v>
      </c>
      <c r="H62" s="15">
        <f>E62/C62-1</f>
        <v>4.5451967965982831E-2</v>
      </c>
    </row>
    <row r="63" spans="1:8" ht="30.75" customHeight="1">
      <c r="A63" s="137"/>
      <c r="B63" s="137"/>
      <c r="C63" s="137"/>
      <c r="D63" s="137"/>
      <c r="E63" s="137"/>
      <c r="F63" s="137"/>
      <c r="G63" s="137"/>
      <c r="H63" s="137"/>
    </row>
    <row r="64" spans="1:8" ht="27" customHeight="1">
      <c r="A64" s="29"/>
      <c r="B64" s="29"/>
      <c r="C64" s="19"/>
      <c r="D64" s="19"/>
      <c r="E64" s="19"/>
      <c r="F64" s="39"/>
      <c r="G64" s="20"/>
      <c r="H64" s="20"/>
    </row>
    <row r="65" spans="1:8" ht="32.25" customHeight="1">
      <c r="A65" s="110" t="s">
        <v>45</v>
      </c>
      <c r="B65" s="110"/>
      <c r="C65" s="110"/>
      <c r="D65" s="110"/>
      <c r="E65" s="110"/>
      <c r="F65" s="110"/>
      <c r="G65" s="110"/>
      <c r="H65" s="110"/>
    </row>
    <row r="66" spans="1:8" ht="30" customHeight="1">
      <c r="A66" s="111" t="s">
        <v>0</v>
      </c>
      <c r="B66" s="112"/>
      <c r="C66" s="36" t="str">
        <f>C58</f>
        <v>2024 rok</v>
      </c>
      <c r="D66" s="117" t="str">
        <f>D58</f>
        <v>2025 rok</v>
      </c>
      <c r="E66" s="118"/>
      <c r="F66" s="118"/>
      <c r="G66" s="118"/>
      <c r="H66" s="119"/>
    </row>
    <row r="67" spans="1:8" ht="30" customHeight="1">
      <c r="A67" s="113"/>
      <c r="B67" s="114"/>
      <c r="C67" s="120" t="str">
        <f>C59</f>
        <v>kwiecień</v>
      </c>
      <c r="D67" s="120" t="str">
        <f>D59</f>
        <v>marzec</v>
      </c>
      <c r="E67" s="120" t="str">
        <f>E59</f>
        <v>kwiecień</v>
      </c>
      <c r="F67" s="122" t="str">
        <f>F59</f>
        <v>Narastająco styczeń-kwiecień</v>
      </c>
      <c r="G67" s="105" t="s">
        <v>24</v>
      </c>
      <c r="H67" s="106"/>
    </row>
    <row r="68" spans="1:8" ht="75.75" customHeight="1">
      <c r="A68" s="115"/>
      <c r="B68" s="116"/>
      <c r="C68" s="121"/>
      <c r="D68" s="121"/>
      <c r="E68" s="121"/>
      <c r="F68" s="123"/>
      <c r="G68" s="8" t="str">
        <f>G60</f>
        <v>kwietnia 2025 r. 
z marcem
2025 r.</v>
      </c>
      <c r="H68" s="8" t="str">
        <f>H60</f>
        <v>kwietnia 2025 r. 
z kwietniem
2024 r.</v>
      </c>
    </row>
    <row r="69" spans="1:8" ht="30" customHeight="1">
      <c r="A69" s="133" t="s">
        <v>19</v>
      </c>
      <c r="B69" s="134"/>
      <c r="C69" s="88">
        <v>968046</v>
      </c>
      <c r="D69" s="88">
        <v>960292</v>
      </c>
      <c r="E69" s="88">
        <v>960202</v>
      </c>
      <c r="F69" s="89">
        <v>961722</v>
      </c>
      <c r="G69" s="10">
        <f>E69/D69-1</f>
        <v>-9.3721493045872961E-5</v>
      </c>
      <c r="H69" s="1">
        <f>E69/C69-1</f>
        <v>-8.1029207289736727E-3</v>
      </c>
    </row>
    <row r="70" spans="1:8" ht="31.5" customHeight="1">
      <c r="A70" s="90" t="s">
        <v>25</v>
      </c>
      <c r="B70" s="91"/>
      <c r="C70" s="25">
        <v>1958325971.98</v>
      </c>
      <c r="D70" s="25">
        <v>2037768424.9200003</v>
      </c>
      <c r="E70" s="25">
        <v>2049554229.8100004</v>
      </c>
      <c r="F70" s="62">
        <v>7961247188.3800001</v>
      </c>
      <c r="G70" s="10">
        <f>E70/D70-1</f>
        <v>5.7836821622470058E-3</v>
      </c>
      <c r="H70" s="1">
        <f>E70/C70-1</f>
        <v>4.6584817407983703E-2</v>
      </c>
    </row>
    <row r="71" spans="1:8" ht="31.5" customHeight="1">
      <c r="A71" s="103" t="s">
        <v>10</v>
      </c>
      <c r="B71" s="104"/>
      <c r="C71" s="53">
        <v>2022.97</v>
      </c>
      <c r="D71" s="53">
        <v>2122.0300000000002</v>
      </c>
      <c r="E71" s="53">
        <v>2134.5031876730109</v>
      </c>
      <c r="F71" s="53">
        <v>2069.5292372379959</v>
      </c>
      <c r="G71" s="13">
        <f>E71/D71-1</f>
        <v>5.8779506760087141E-3</v>
      </c>
      <c r="H71" s="2">
        <f>E71/C71-1</f>
        <v>5.5133386888095659E-2</v>
      </c>
    </row>
    <row r="72" spans="1:8" ht="45" customHeight="1">
      <c r="A72" s="135" t="s">
        <v>69</v>
      </c>
      <c r="B72" s="135"/>
      <c r="C72" s="135"/>
      <c r="D72" s="135"/>
      <c r="E72" s="135"/>
      <c r="F72" s="135"/>
      <c r="G72" s="135"/>
      <c r="H72" s="135"/>
    </row>
    <row r="73" spans="1:8" ht="27" customHeight="1">
      <c r="A73" s="30"/>
      <c r="B73" s="30"/>
      <c r="C73" s="30"/>
      <c r="D73" s="30"/>
      <c r="E73" s="30"/>
      <c r="F73" s="40"/>
      <c r="G73" s="30"/>
      <c r="H73" s="30"/>
    </row>
    <row r="74" spans="1:8" ht="31.5" customHeight="1">
      <c r="A74" s="110" t="s">
        <v>71</v>
      </c>
      <c r="B74" s="110"/>
      <c r="C74" s="110"/>
      <c r="D74" s="110"/>
      <c r="E74" s="110"/>
      <c r="F74" s="110"/>
      <c r="G74" s="110"/>
      <c r="H74" s="110"/>
    </row>
    <row r="75" spans="1:8" ht="30" customHeight="1">
      <c r="A75" s="111" t="s">
        <v>0</v>
      </c>
      <c r="B75" s="112"/>
      <c r="C75" s="36" t="str">
        <f>C66</f>
        <v>2024 rok</v>
      </c>
      <c r="D75" s="118" t="str">
        <f>D66</f>
        <v>2025 rok</v>
      </c>
      <c r="E75" s="118"/>
      <c r="F75" s="118"/>
      <c r="G75" s="118"/>
      <c r="H75" s="119"/>
    </row>
    <row r="76" spans="1:8" ht="30" customHeight="1">
      <c r="A76" s="113"/>
      <c r="B76" s="114"/>
      <c r="C76" s="120" t="str">
        <f>C67</f>
        <v>kwiecień</v>
      </c>
      <c r="D76" s="120" t="str">
        <f>D67</f>
        <v>marzec</v>
      </c>
      <c r="E76" s="120" t="str">
        <f>E67</f>
        <v>kwiecień</v>
      </c>
      <c r="F76" s="122" t="str">
        <f>F67</f>
        <v>Narastająco styczeń-kwiecień</v>
      </c>
      <c r="G76" s="105" t="s">
        <v>24</v>
      </c>
      <c r="H76" s="106"/>
    </row>
    <row r="77" spans="1:8" ht="75" customHeight="1">
      <c r="A77" s="115"/>
      <c r="B77" s="116"/>
      <c r="C77" s="121"/>
      <c r="D77" s="121"/>
      <c r="E77" s="121"/>
      <c r="F77" s="123"/>
      <c r="G77" s="8" t="str">
        <f>G68</f>
        <v>kwietnia 2025 r. 
z marcem
2025 r.</v>
      </c>
      <c r="H77" s="8" t="str">
        <f>H68</f>
        <v>kwietnia 2025 r. 
z kwietniem
2024 r.</v>
      </c>
    </row>
    <row r="78" spans="1:8" ht="25.5" customHeight="1">
      <c r="A78" s="90" t="s">
        <v>11</v>
      </c>
      <c r="B78" s="91"/>
      <c r="C78" s="82">
        <v>3313</v>
      </c>
      <c r="D78" s="9">
        <v>3531</v>
      </c>
      <c r="E78" s="9">
        <v>3287</v>
      </c>
      <c r="F78" s="58">
        <v>14596</v>
      </c>
      <c r="G78" s="10">
        <f>E78/D78-1</f>
        <v>-6.910223732653642E-2</v>
      </c>
      <c r="H78" s="10">
        <f>E78/C78-1</f>
        <v>-7.8478720193178031E-3</v>
      </c>
    </row>
    <row r="79" spans="1:8" ht="25.5" customHeight="1">
      <c r="A79" s="90" t="s">
        <v>22</v>
      </c>
      <c r="B79" s="91"/>
      <c r="C79" s="83">
        <v>13248384.15</v>
      </c>
      <c r="D79" s="11">
        <v>14122290</v>
      </c>
      <c r="E79" s="11">
        <v>13145720</v>
      </c>
      <c r="F79" s="59">
        <v>58377894.82</v>
      </c>
      <c r="G79" s="10">
        <f>E79/D79-1</f>
        <v>-6.9150966309288409E-2</v>
      </c>
      <c r="H79" s="10">
        <f>E79/C79-1</f>
        <v>-7.7491827559966753E-3</v>
      </c>
    </row>
    <row r="80" spans="1:8" ht="25.5" customHeight="1">
      <c r="A80" s="103" t="s">
        <v>91</v>
      </c>
      <c r="B80" s="104"/>
      <c r="C80" s="14">
        <v>4000</v>
      </c>
      <c r="D80" s="14">
        <v>4000</v>
      </c>
      <c r="E80" s="14">
        <v>4000</v>
      </c>
      <c r="F80" s="14">
        <v>4000</v>
      </c>
      <c r="G80" s="13">
        <f>E80/D80-1</f>
        <v>0</v>
      </c>
      <c r="H80" s="15">
        <f>E80/C80-1</f>
        <v>0</v>
      </c>
    </row>
    <row r="81" spans="1:8" ht="25.5" customHeight="1">
      <c r="A81" s="31"/>
      <c r="B81" s="31"/>
      <c r="C81" s="32"/>
      <c r="D81" s="32"/>
      <c r="E81" s="32"/>
      <c r="F81" s="41"/>
      <c r="G81" s="33"/>
      <c r="H81" s="33"/>
    </row>
    <row r="82" spans="1:8" ht="31.5" customHeight="1">
      <c r="A82" s="110" t="s">
        <v>46</v>
      </c>
      <c r="B82" s="110"/>
      <c r="C82" s="110"/>
      <c r="D82" s="110"/>
      <c r="E82" s="110"/>
      <c r="F82" s="110"/>
      <c r="G82" s="110"/>
      <c r="H82" s="110"/>
    </row>
    <row r="83" spans="1:8" ht="30" customHeight="1">
      <c r="A83" s="111" t="s">
        <v>0</v>
      </c>
      <c r="B83" s="112"/>
      <c r="C83" s="36" t="str">
        <f>C75</f>
        <v>2024 rok</v>
      </c>
      <c r="D83" s="118" t="str">
        <f>D75</f>
        <v>2025 rok</v>
      </c>
      <c r="E83" s="118"/>
      <c r="F83" s="118"/>
      <c r="G83" s="118"/>
      <c r="H83" s="119"/>
    </row>
    <row r="84" spans="1:8" ht="37.5" customHeight="1">
      <c r="A84" s="113"/>
      <c r="B84" s="114"/>
      <c r="C84" s="120" t="str">
        <f>C76</f>
        <v>kwiecień</v>
      </c>
      <c r="D84" s="120" t="str">
        <f>D76</f>
        <v>marzec</v>
      </c>
      <c r="E84" s="120" t="str">
        <f>E76</f>
        <v>kwiecień</v>
      </c>
      <c r="F84" s="122" t="str">
        <f>F76</f>
        <v>Narastająco styczeń-kwiecień</v>
      </c>
      <c r="G84" s="105" t="s">
        <v>24</v>
      </c>
      <c r="H84" s="106"/>
    </row>
    <row r="85" spans="1:8" ht="75.75" customHeight="1">
      <c r="A85" s="115"/>
      <c r="B85" s="116"/>
      <c r="C85" s="121"/>
      <c r="D85" s="121"/>
      <c r="E85" s="121"/>
      <c r="F85" s="123"/>
      <c r="G85" s="8" t="str">
        <f>G77</f>
        <v>kwietnia 2025 r. 
z marcem
2025 r.</v>
      </c>
      <c r="H85" s="8" t="str">
        <f>H77</f>
        <v>kwietnia 2025 r. 
z kwietniem
2024 r.</v>
      </c>
    </row>
    <row r="86" spans="1:8" ht="25.5" customHeight="1">
      <c r="A86" s="133" t="s">
        <v>14</v>
      </c>
      <c r="B86" s="134"/>
      <c r="C86" s="9">
        <v>8904</v>
      </c>
      <c r="D86" s="9">
        <v>7836</v>
      </c>
      <c r="E86" s="9">
        <v>7698</v>
      </c>
      <c r="F86" s="58">
        <v>31444</v>
      </c>
      <c r="G86" s="16">
        <f>E86/D86-1</f>
        <v>-1.7611026033690691E-2</v>
      </c>
      <c r="H86" s="17">
        <f>E86/C86-1</f>
        <v>-0.13544474393530992</v>
      </c>
    </row>
    <row r="87" spans="1:8" ht="25.5" customHeight="1">
      <c r="A87" s="90" t="s">
        <v>22</v>
      </c>
      <c r="B87" s="91"/>
      <c r="C87" s="11">
        <v>8878047.6799999997</v>
      </c>
      <c r="D87" s="11">
        <v>7856455.0099999998</v>
      </c>
      <c r="E87" s="11">
        <v>7658265.21</v>
      </c>
      <c r="F87" s="59">
        <v>31545205.490000002</v>
      </c>
      <c r="G87" s="16">
        <f>E87/D87-1</f>
        <v>-2.5226364785101651E-2</v>
      </c>
      <c r="H87" s="17">
        <f>E87/C87-1</f>
        <v>-0.13739309744279271</v>
      </c>
    </row>
    <row r="88" spans="1:8" ht="25.5" customHeight="1">
      <c r="A88" s="103" t="s">
        <v>91</v>
      </c>
      <c r="B88" s="104"/>
      <c r="C88" s="12">
        <v>1000</v>
      </c>
      <c r="D88" s="81">
        <v>1000</v>
      </c>
      <c r="E88" s="81">
        <v>1000</v>
      </c>
      <c r="F88" s="81">
        <v>1000</v>
      </c>
      <c r="G88" s="18">
        <f>E88/D88-1</f>
        <v>0</v>
      </c>
      <c r="H88" s="15">
        <f>E88/C88-1</f>
        <v>0</v>
      </c>
    </row>
    <row r="89" spans="1:8" ht="27" customHeight="1"/>
    <row r="90" spans="1:8" ht="31.5" customHeight="1">
      <c r="A90" s="110" t="s">
        <v>30</v>
      </c>
      <c r="B90" s="110"/>
      <c r="C90" s="110"/>
      <c r="D90" s="110"/>
      <c r="E90" s="110"/>
      <c r="F90" s="110"/>
      <c r="G90" s="110"/>
      <c r="H90" s="110"/>
    </row>
    <row r="91" spans="1:8" ht="30" customHeight="1">
      <c r="A91" s="111" t="s">
        <v>0</v>
      </c>
      <c r="B91" s="112"/>
      <c r="C91" s="36" t="str">
        <f>C83</f>
        <v>2024 rok</v>
      </c>
      <c r="D91" s="118" t="str">
        <f>D83</f>
        <v>2025 rok</v>
      </c>
      <c r="E91" s="118"/>
      <c r="F91" s="118"/>
      <c r="G91" s="118"/>
      <c r="H91" s="119"/>
    </row>
    <row r="92" spans="1:8" ht="39.75" customHeight="1">
      <c r="A92" s="113"/>
      <c r="B92" s="114"/>
      <c r="C92" s="120" t="str">
        <f>C84</f>
        <v>kwiecień</v>
      </c>
      <c r="D92" s="120" t="str">
        <f>D84</f>
        <v>marzec</v>
      </c>
      <c r="E92" s="120" t="str">
        <f>E84</f>
        <v>kwiecień</v>
      </c>
      <c r="F92" s="122" t="str">
        <f>F84</f>
        <v>Narastająco styczeń-kwiecień</v>
      </c>
      <c r="G92" s="105" t="s">
        <v>24</v>
      </c>
      <c r="H92" s="106"/>
    </row>
    <row r="93" spans="1:8" ht="75" customHeight="1">
      <c r="A93" s="115"/>
      <c r="B93" s="116"/>
      <c r="C93" s="121"/>
      <c r="D93" s="121"/>
      <c r="E93" s="121"/>
      <c r="F93" s="123"/>
      <c r="G93" s="8" t="str">
        <f>G85</f>
        <v>kwietnia 2025 r. 
z marcem
2025 r.</v>
      </c>
      <c r="H93" s="8" t="str">
        <f>H85</f>
        <v>kwietnia 2025 r. 
z kwietniem
2024 r.</v>
      </c>
    </row>
    <row r="94" spans="1:8" ht="15.75">
      <c r="A94" s="130" t="s">
        <v>23</v>
      </c>
      <c r="B94" s="131"/>
      <c r="C94" s="131"/>
      <c r="D94" s="131"/>
      <c r="E94" s="131"/>
      <c r="F94" s="131"/>
      <c r="G94" s="131"/>
      <c r="H94" s="132"/>
    </row>
    <row r="95" spans="1:8" ht="21" customHeight="1">
      <c r="A95" s="90" t="s">
        <v>3</v>
      </c>
      <c r="B95" s="91"/>
      <c r="C95" s="9">
        <v>724</v>
      </c>
      <c r="D95" s="9">
        <v>750</v>
      </c>
      <c r="E95" s="9">
        <v>697</v>
      </c>
      <c r="F95" s="58">
        <v>2524</v>
      </c>
      <c r="G95" s="16">
        <f>E95/D95-1</f>
        <v>-7.0666666666666655E-2</v>
      </c>
      <c r="H95" s="17">
        <f>E95/C95-1</f>
        <v>-3.7292817679558055E-2</v>
      </c>
    </row>
    <row r="96" spans="1:8" ht="21" customHeight="1">
      <c r="A96" s="90" t="s">
        <v>20</v>
      </c>
      <c r="B96" s="91"/>
      <c r="C96" s="11">
        <v>5659292</v>
      </c>
      <c r="D96" s="11">
        <v>7837011</v>
      </c>
      <c r="E96" s="11">
        <v>7791872</v>
      </c>
      <c r="F96" s="59">
        <v>28304763</v>
      </c>
      <c r="G96" s="16">
        <f>E96/D96-1</f>
        <v>-5.7597214039893929E-3</v>
      </c>
      <c r="H96" s="17">
        <f>E96/C96-1</f>
        <v>0.37682805552355303</v>
      </c>
    </row>
    <row r="97" spans="1:10" ht="21" customHeight="1">
      <c r="A97" s="90" t="s">
        <v>1</v>
      </c>
      <c r="B97" s="91"/>
      <c r="C97" s="11">
        <f>ROUND(C96/C95,2)</f>
        <v>7816.7</v>
      </c>
      <c r="D97" s="11">
        <f>ROUND(D96/D95,2)</f>
        <v>10449.35</v>
      </c>
      <c r="E97" s="11">
        <f>ROUND(E96/E95,2)</f>
        <v>11179.16</v>
      </c>
      <c r="F97" s="59">
        <f>ROUND(F96/F95,2)</f>
        <v>11214.25</v>
      </c>
      <c r="G97" s="16">
        <f>E97/D97-1</f>
        <v>6.9842621789871995E-2</v>
      </c>
      <c r="H97" s="17">
        <f>E97/C97-1</f>
        <v>0.43016362403571851</v>
      </c>
    </row>
    <row r="98" spans="1:10" ht="21" customHeight="1">
      <c r="A98" s="92" t="s">
        <v>7</v>
      </c>
      <c r="B98" s="93"/>
      <c r="C98" s="93"/>
      <c r="D98" s="93"/>
      <c r="E98" s="93"/>
      <c r="F98" s="93"/>
      <c r="G98" s="93"/>
      <c r="H98" s="94"/>
    </row>
    <row r="99" spans="1:10" ht="21" customHeight="1">
      <c r="A99" s="90" t="s">
        <v>8</v>
      </c>
      <c r="B99" s="91"/>
      <c r="C99" s="88">
        <v>2185742</v>
      </c>
      <c r="D99" s="88">
        <v>2202778</v>
      </c>
      <c r="E99" s="88">
        <v>2145063</v>
      </c>
      <c r="F99" s="89">
        <v>7980613</v>
      </c>
      <c r="G99" s="16">
        <f>E99/D99-1</f>
        <v>-2.6201006184009445E-2</v>
      </c>
      <c r="H99" s="17">
        <f>E99/C99-1</f>
        <v>-1.8611071206025231E-2</v>
      </c>
    </row>
    <row r="100" spans="1:10" ht="21" customHeight="1">
      <c r="A100" s="90" t="s">
        <v>22</v>
      </c>
      <c r="B100" s="91"/>
      <c r="C100" s="25">
        <v>43714682</v>
      </c>
      <c r="D100" s="25">
        <v>55005329</v>
      </c>
      <c r="E100" s="25">
        <v>53585290</v>
      </c>
      <c r="F100" s="62">
        <v>195279204</v>
      </c>
      <c r="G100" s="16">
        <f>E100/D100-1</f>
        <v>-2.5816389535639361E-2</v>
      </c>
      <c r="H100" s="17">
        <f>E100/C100-1</f>
        <v>0.22579617529872453</v>
      </c>
    </row>
    <row r="101" spans="1:10" ht="21" customHeight="1">
      <c r="A101" s="103" t="s">
        <v>9</v>
      </c>
      <c r="B101" s="104"/>
      <c r="C101" s="12">
        <f>ROUND(C100/C99,2)</f>
        <v>20</v>
      </c>
      <c r="D101" s="12">
        <v>25</v>
      </c>
      <c r="E101" s="12">
        <v>25</v>
      </c>
      <c r="F101" s="60">
        <v>25</v>
      </c>
      <c r="G101" s="18">
        <f>E101/D101-1</f>
        <v>0</v>
      </c>
      <c r="H101" s="15">
        <f>E101/C101-1</f>
        <v>0.25</v>
      </c>
    </row>
    <row r="102" spans="1:10" ht="27.75" customHeight="1">
      <c r="A102" s="34"/>
      <c r="B102" s="34"/>
      <c r="C102" s="35"/>
      <c r="D102" s="35"/>
      <c r="E102" s="35"/>
      <c r="F102" s="42"/>
      <c r="G102" s="27"/>
      <c r="H102" s="33"/>
    </row>
    <row r="103" spans="1:10" ht="35.25" customHeight="1">
      <c r="A103" s="129" t="s">
        <v>59</v>
      </c>
      <c r="B103" s="129"/>
      <c r="C103" s="129"/>
      <c r="D103" s="129"/>
      <c r="E103" s="129"/>
      <c r="F103" s="129"/>
      <c r="G103" s="129"/>
      <c r="H103" s="129"/>
    </row>
    <row r="104" spans="1:10" ht="30" customHeight="1">
      <c r="A104" s="111" t="s">
        <v>0</v>
      </c>
      <c r="B104" s="112"/>
      <c r="C104" s="36" t="str">
        <f>C91</f>
        <v>2024 rok</v>
      </c>
      <c r="D104" s="118" t="str">
        <f>D91</f>
        <v>2025 rok</v>
      </c>
      <c r="E104" s="118"/>
      <c r="F104" s="118"/>
      <c r="G104" s="118"/>
      <c r="H104" s="119"/>
    </row>
    <row r="105" spans="1:10" ht="33" customHeight="1">
      <c r="A105" s="113"/>
      <c r="B105" s="114"/>
      <c r="C105" s="120" t="str">
        <f>C92</f>
        <v>kwiecień</v>
      </c>
      <c r="D105" s="120" t="str">
        <f>D92</f>
        <v>marzec</v>
      </c>
      <c r="E105" s="120" t="str">
        <f>E92</f>
        <v>kwiecień</v>
      </c>
      <c r="F105" s="122" t="str">
        <f>F92</f>
        <v>Narastająco styczeń-kwiecień</v>
      </c>
      <c r="G105" s="105" t="s">
        <v>24</v>
      </c>
      <c r="H105" s="106"/>
    </row>
    <row r="106" spans="1:10" ht="75" customHeight="1">
      <c r="A106" s="115"/>
      <c r="B106" s="116"/>
      <c r="C106" s="121"/>
      <c r="D106" s="121"/>
      <c r="E106" s="121"/>
      <c r="F106" s="123"/>
      <c r="G106" s="8" t="str">
        <f>G93</f>
        <v>kwietnia 2025 r. 
z marcem
2025 r.</v>
      </c>
      <c r="H106" s="8" t="str">
        <f>H93</f>
        <v>kwietnia 2025 r. 
z kwietniem
2024 r.</v>
      </c>
    </row>
    <row r="107" spans="1:10" ht="30" customHeight="1">
      <c r="A107" s="124" t="s">
        <v>55</v>
      </c>
      <c r="B107" s="125"/>
      <c r="C107" s="47">
        <f>SUM(C108:C111)</f>
        <v>457490536.59999996</v>
      </c>
      <c r="D107" s="47">
        <f>SUM(D108:D111)</f>
        <v>342551930.34000003</v>
      </c>
      <c r="E107" s="48">
        <f>SUM(E108:E111)</f>
        <v>467645325.13999999</v>
      </c>
      <c r="F107" s="61">
        <f>SUM(F108:F111)</f>
        <v>1476149536.1099999</v>
      </c>
      <c r="G107" s="49">
        <f>E107/D107-1</f>
        <v>0.36518081995870944</v>
      </c>
      <c r="H107" s="50">
        <f>E107/C107-1</f>
        <v>2.2196718243548519E-2</v>
      </c>
    </row>
    <row r="108" spans="1:10" ht="30" customHeight="1">
      <c r="A108" s="90" t="s">
        <v>58</v>
      </c>
      <c r="B108" s="91"/>
      <c r="C108" s="48">
        <v>296101957</v>
      </c>
      <c r="D108" s="47">
        <v>180826915</v>
      </c>
      <c r="E108" s="48">
        <v>306040464</v>
      </c>
      <c r="F108" s="48">
        <v>830005296</v>
      </c>
      <c r="G108" s="49">
        <f>E108/D108-1</f>
        <v>0.69244973293936907</v>
      </c>
      <c r="H108" s="50">
        <f>E108/C108-1</f>
        <v>3.3564475901116664E-2</v>
      </c>
      <c r="J108" s="85"/>
    </row>
    <row r="109" spans="1:10" ht="30" customHeight="1">
      <c r="A109" s="90" t="s">
        <v>87</v>
      </c>
      <c r="B109" s="91"/>
      <c r="C109" s="48">
        <v>155167000</v>
      </c>
      <c r="D109" s="55">
        <v>155167000</v>
      </c>
      <c r="E109" s="25">
        <v>155167000</v>
      </c>
      <c r="F109" s="62">
        <v>620668000</v>
      </c>
      <c r="G109" s="49">
        <f>E109/D109-1</f>
        <v>0</v>
      </c>
      <c r="H109" s="50">
        <f>E109/C109-1</f>
        <v>0</v>
      </c>
      <c r="J109" s="85"/>
    </row>
    <row r="110" spans="1:10" ht="30" customHeight="1">
      <c r="A110" s="126" t="s">
        <v>26</v>
      </c>
      <c r="B110" s="127"/>
      <c r="C110" s="48">
        <v>1247133.32</v>
      </c>
      <c r="D110" s="55">
        <v>1130788.4100000001</v>
      </c>
      <c r="E110" s="25">
        <v>1475913.99</v>
      </c>
      <c r="F110" s="62">
        <v>3857080.99</v>
      </c>
      <c r="G110" s="49">
        <f>E110/D110-1</f>
        <v>0.305207921259115</v>
      </c>
      <c r="H110" s="50">
        <f>E110/C110-1</f>
        <v>0.18344523903827703</v>
      </c>
      <c r="J110" s="85"/>
    </row>
    <row r="111" spans="1:10" ht="30" customHeight="1">
      <c r="A111" s="103" t="s">
        <v>61</v>
      </c>
      <c r="B111" s="104"/>
      <c r="C111" s="57">
        <v>4974446.28</v>
      </c>
      <c r="D111" s="56">
        <v>5427226.9299999997</v>
      </c>
      <c r="E111" s="53">
        <v>4961947.1500000004</v>
      </c>
      <c r="F111" s="63">
        <v>21619159.120000001</v>
      </c>
      <c r="G111" s="51">
        <f>E111/D111-1</f>
        <v>-8.5730666139659517E-2</v>
      </c>
      <c r="H111" s="52">
        <f>E111/C111-1</f>
        <v>-2.5126676008651039E-3</v>
      </c>
      <c r="J111" s="85"/>
    </row>
    <row r="112" spans="1:10" ht="30" customHeight="1">
      <c r="A112" s="128" t="s">
        <v>88</v>
      </c>
      <c r="B112" s="128"/>
      <c r="C112" s="128"/>
      <c r="D112" s="128"/>
      <c r="E112" s="128"/>
      <c r="F112" s="128"/>
      <c r="G112" s="128"/>
      <c r="H112" s="128"/>
      <c r="J112" s="85"/>
    </row>
    <row r="113" spans="1:18" ht="27.75" customHeight="1">
      <c r="A113" s="37"/>
      <c r="B113" s="37"/>
      <c r="C113" s="37"/>
      <c r="D113" s="37"/>
      <c r="E113" s="37"/>
      <c r="F113" s="43"/>
      <c r="G113" s="37"/>
      <c r="H113" s="37"/>
      <c r="J113" s="85"/>
    </row>
    <row r="114" spans="1:18" ht="31.5" customHeight="1">
      <c r="A114" s="110" t="s">
        <v>65</v>
      </c>
      <c r="B114" s="110"/>
      <c r="C114" s="110"/>
      <c r="D114" s="110"/>
      <c r="E114" s="110"/>
      <c r="F114" s="110"/>
      <c r="G114" s="110"/>
      <c r="H114" s="110"/>
      <c r="J114" s="85"/>
    </row>
    <row r="115" spans="1:18" ht="24.75" customHeight="1">
      <c r="A115" s="111" t="s">
        <v>0</v>
      </c>
      <c r="B115" s="112"/>
      <c r="C115" s="36" t="str">
        <f>C104</f>
        <v>2024 rok</v>
      </c>
      <c r="D115" s="117" t="str">
        <f>D104</f>
        <v>2025 rok</v>
      </c>
      <c r="E115" s="118"/>
      <c r="F115" s="118"/>
      <c r="G115" s="118"/>
      <c r="H115" s="119"/>
    </row>
    <row r="116" spans="1:18" ht="34.5" customHeight="1">
      <c r="A116" s="113"/>
      <c r="B116" s="114"/>
      <c r="C116" s="120" t="str">
        <f>C105</f>
        <v>kwiecień</v>
      </c>
      <c r="D116" s="120" t="str">
        <f>D105</f>
        <v>marzec</v>
      </c>
      <c r="E116" s="120" t="str">
        <f>E105</f>
        <v>kwiecień</v>
      </c>
      <c r="F116" s="122" t="str">
        <f>F105</f>
        <v>Narastająco styczeń-kwiecień</v>
      </c>
      <c r="G116" s="105" t="s">
        <v>24</v>
      </c>
      <c r="H116" s="106"/>
    </row>
    <row r="117" spans="1:18" ht="75" customHeight="1">
      <c r="A117" s="115"/>
      <c r="B117" s="116"/>
      <c r="C117" s="121"/>
      <c r="D117" s="121"/>
      <c r="E117" s="121"/>
      <c r="F117" s="123"/>
      <c r="G117" s="8" t="str">
        <f>G106</f>
        <v>kwietnia 2025 r. 
z marcem
2025 r.</v>
      </c>
      <c r="H117" s="8" t="str">
        <f>H106</f>
        <v>kwietnia 2025 r. 
z kwietniem
2024 r.</v>
      </c>
    </row>
    <row r="118" spans="1:18" ht="18.75" customHeight="1">
      <c r="A118" s="107" t="s">
        <v>15</v>
      </c>
      <c r="B118" s="108"/>
      <c r="C118" s="108"/>
      <c r="D118" s="108"/>
      <c r="E118" s="108"/>
      <c r="F118" s="108"/>
      <c r="G118" s="108"/>
      <c r="H118" s="109"/>
    </row>
    <row r="119" spans="1:18" ht="18.75" customHeight="1">
      <c r="A119" s="90" t="s">
        <v>63</v>
      </c>
      <c r="B119" s="91"/>
      <c r="C119" s="88">
        <v>2233</v>
      </c>
      <c r="D119" s="88">
        <v>1947</v>
      </c>
      <c r="E119" s="88">
        <v>1905</v>
      </c>
      <c r="F119" s="89">
        <v>1963</v>
      </c>
      <c r="G119" s="16">
        <f>E119/D119-1</f>
        <v>-2.1571648690292711E-2</v>
      </c>
      <c r="H119" s="17">
        <f>E119/C119-1</f>
        <v>-0.14688759516345729</v>
      </c>
    </row>
    <row r="120" spans="1:18" ht="18.75" customHeight="1">
      <c r="A120" s="90" t="s">
        <v>20</v>
      </c>
      <c r="B120" s="91"/>
      <c r="C120" s="25">
        <v>7550804.6900000004</v>
      </c>
      <c r="D120" s="25">
        <v>6864162.8300000001</v>
      </c>
      <c r="E120" s="25">
        <v>6783628.4500000002</v>
      </c>
      <c r="F120" s="62">
        <v>27075339.080000002</v>
      </c>
      <c r="G120" s="16">
        <f>E120/D120-1</f>
        <v>-1.1732585894964842E-2</v>
      </c>
      <c r="H120" s="17">
        <f>E120/C120-1</f>
        <v>-0.101601918139403</v>
      </c>
    </row>
    <row r="121" spans="1:18" ht="18.75" customHeight="1">
      <c r="A121" s="90" t="s">
        <v>1</v>
      </c>
      <c r="B121" s="91"/>
      <c r="C121" s="25">
        <v>3381.46</v>
      </c>
      <c r="D121" s="25">
        <v>3525.51</v>
      </c>
      <c r="E121" s="25">
        <v>3560.96</v>
      </c>
      <c r="F121" s="62">
        <v>3469.62</v>
      </c>
      <c r="G121" s="16">
        <f>E121/D121-1</f>
        <v>1.0055282781781916E-2</v>
      </c>
      <c r="H121" s="17">
        <f>E121/C121-1</f>
        <v>5.308357928232188E-2</v>
      </c>
      <c r="I121" s="54"/>
      <c r="J121" s="54"/>
      <c r="K121" s="54"/>
      <c r="L121" s="54"/>
      <c r="M121" s="54"/>
      <c r="N121" s="54"/>
      <c r="O121" s="54"/>
      <c r="P121" s="54"/>
      <c r="Q121" s="54"/>
      <c r="R121" s="54"/>
    </row>
    <row r="122" spans="1:18" ht="18.75" customHeight="1">
      <c r="A122" s="92" t="s">
        <v>18</v>
      </c>
      <c r="B122" s="93"/>
      <c r="C122" s="93"/>
      <c r="D122" s="93"/>
      <c r="E122" s="93"/>
      <c r="F122" s="93"/>
      <c r="G122" s="93"/>
      <c r="H122" s="94"/>
    </row>
    <row r="123" spans="1:18" ht="18.75" customHeight="1">
      <c r="A123" s="90" t="s">
        <v>3</v>
      </c>
      <c r="B123" s="91"/>
      <c r="C123" s="23">
        <v>63</v>
      </c>
      <c r="D123" s="9">
        <v>46</v>
      </c>
      <c r="E123" s="9">
        <v>44</v>
      </c>
      <c r="F123" s="58">
        <v>184</v>
      </c>
      <c r="G123" s="16">
        <f>E123/D123-1</f>
        <v>-4.3478260869565188E-2</v>
      </c>
      <c r="H123" s="17">
        <f>E123/C123-1</f>
        <v>-0.30158730158730163</v>
      </c>
    </row>
    <row r="124" spans="1:18" ht="18.75" customHeight="1">
      <c r="A124" s="90" t="s">
        <v>20</v>
      </c>
      <c r="B124" s="91"/>
      <c r="C124" s="24">
        <v>79614.990000000005</v>
      </c>
      <c r="D124" s="11">
        <v>61329.040000000008</v>
      </c>
      <c r="E124" s="11">
        <v>58662.560000000005</v>
      </c>
      <c r="F124" s="59">
        <v>238782.22</v>
      </c>
      <c r="G124" s="16">
        <f>E124/D124-1</f>
        <v>-4.3478260869565299E-2</v>
      </c>
      <c r="H124" s="17">
        <f>E124/C124-1</f>
        <v>-0.26317192277484425</v>
      </c>
    </row>
    <row r="125" spans="1:18" ht="18.75" customHeight="1">
      <c r="A125" s="90" t="s">
        <v>57</v>
      </c>
      <c r="B125" s="91"/>
      <c r="C125" s="26">
        <v>1263.73</v>
      </c>
      <c r="D125" s="25">
        <v>1333.24</v>
      </c>
      <c r="E125" s="25">
        <v>1333.24</v>
      </c>
      <c r="F125" s="25">
        <v>1333.24</v>
      </c>
      <c r="G125" s="16">
        <f>E125/D125-1</f>
        <v>0</v>
      </c>
      <c r="H125" s="17">
        <f>E125/C125-1</f>
        <v>5.5003837845109205E-2</v>
      </c>
    </row>
    <row r="126" spans="1:18" ht="18.75" customHeight="1">
      <c r="A126" s="92" t="s">
        <v>2</v>
      </c>
      <c r="B126" s="93"/>
      <c r="C126" s="93"/>
      <c r="D126" s="93"/>
      <c r="E126" s="93"/>
      <c r="F126" s="93"/>
      <c r="G126" s="93"/>
      <c r="H126" s="94"/>
    </row>
    <row r="127" spans="1:18" ht="18.75" customHeight="1">
      <c r="A127" s="90" t="s">
        <v>3</v>
      </c>
      <c r="B127" s="91"/>
      <c r="C127" s="23">
        <v>22145</v>
      </c>
      <c r="D127" s="9">
        <v>19166</v>
      </c>
      <c r="E127" s="9">
        <v>18885</v>
      </c>
      <c r="F127" s="58">
        <v>77361</v>
      </c>
      <c r="G127" s="16">
        <f>E127/D127-1</f>
        <v>-1.4661379526244356E-2</v>
      </c>
      <c r="H127" s="17">
        <f>E127/C127-1</f>
        <v>-0.14721156017159631</v>
      </c>
    </row>
    <row r="128" spans="1:18" ht="18.75" customHeight="1">
      <c r="A128" s="90" t="s">
        <v>20</v>
      </c>
      <c r="B128" s="91"/>
      <c r="C128" s="24">
        <v>6613486.8300000001</v>
      </c>
      <c r="D128" s="11">
        <v>5962276.6600000001</v>
      </c>
      <c r="E128" s="25">
        <v>5887193.75</v>
      </c>
      <c r="F128" s="62">
        <v>23566123.82</v>
      </c>
      <c r="G128" s="16">
        <f>E128/D128-1</f>
        <v>-1.2592993294611721E-2</v>
      </c>
      <c r="H128" s="17">
        <f>E128/C128-1</f>
        <v>-0.10981999339673598</v>
      </c>
    </row>
    <row r="129" spans="1:8" ht="18.75" customHeight="1">
      <c r="A129" s="90" t="s">
        <v>57</v>
      </c>
      <c r="B129" s="91"/>
      <c r="C129" s="83">
        <v>299.82</v>
      </c>
      <c r="D129" s="11">
        <v>312.70999999999998</v>
      </c>
      <c r="E129" s="83">
        <v>312.70999999999998</v>
      </c>
      <c r="F129" s="83">
        <v>312.70999999999998</v>
      </c>
      <c r="G129" s="16">
        <f>E129/D129-1</f>
        <v>0</v>
      </c>
      <c r="H129" s="17">
        <f>E129/C129-1</f>
        <v>4.2992462143953025E-2</v>
      </c>
    </row>
    <row r="130" spans="1:8" ht="18.75" customHeight="1">
      <c r="A130" s="92" t="s">
        <v>4</v>
      </c>
      <c r="B130" s="93"/>
      <c r="C130" s="93"/>
      <c r="D130" s="93"/>
      <c r="E130" s="93"/>
      <c r="F130" s="93"/>
      <c r="G130" s="93"/>
      <c r="H130" s="94"/>
    </row>
    <row r="131" spans="1:8" ht="18.75" customHeight="1">
      <c r="A131" s="90" t="s">
        <v>3</v>
      </c>
      <c r="B131" s="91"/>
      <c r="C131" s="23">
        <v>6256</v>
      </c>
      <c r="D131" s="9">
        <v>5365</v>
      </c>
      <c r="E131" s="9">
        <v>5269</v>
      </c>
      <c r="F131" s="58">
        <v>21684</v>
      </c>
      <c r="G131" s="16">
        <f>E131/D131-1</f>
        <v>-1.7893755824790358E-2</v>
      </c>
      <c r="H131" s="17">
        <f>E131/C131-1</f>
        <v>-0.15776854219948844</v>
      </c>
    </row>
    <row r="132" spans="1:8" ht="18.75" customHeight="1">
      <c r="A132" s="90" t="s">
        <v>20</v>
      </c>
      <c r="B132" s="91"/>
      <c r="C132" s="24">
        <v>2052222.15</v>
      </c>
      <c r="D132" s="11">
        <v>1854421.9</v>
      </c>
      <c r="E132" s="25">
        <v>1824788.21</v>
      </c>
      <c r="F132" s="62">
        <v>7299085.9699999997</v>
      </c>
      <c r="G132" s="16">
        <f>E132/D132-1</f>
        <v>-1.5980015119536728E-2</v>
      </c>
      <c r="H132" s="17">
        <f>E132/C132-1</f>
        <v>-0.11082325565972473</v>
      </c>
    </row>
    <row r="133" spans="1:8" ht="18.75" customHeight="1">
      <c r="A133" s="90" t="s">
        <v>57</v>
      </c>
      <c r="B133" s="91"/>
      <c r="C133" s="11">
        <v>330.07</v>
      </c>
      <c r="D133" s="83">
        <v>348.22</v>
      </c>
      <c r="E133" s="83">
        <v>348.22</v>
      </c>
      <c r="F133" s="83">
        <v>348.22</v>
      </c>
      <c r="G133" s="16">
        <f>E133/D133-1</f>
        <v>0</v>
      </c>
      <c r="H133" s="17">
        <f>E133/C133-1</f>
        <v>5.4988335807556021E-2</v>
      </c>
    </row>
    <row r="134" spans="1:8" ht="18.75" customHeight="1">
      <c r="A134" s="92" t="s">
        <v>16</v>
      </c>
      <c r="B134" s="93"/>
      <c r="C134" s="93"/>
      <c r="D134" s="93"/>
      <c r="E134" s="93"/>
      <c r="F134" s="93"/>
      <c r="G134" s="93"/>
      <c r="H134" s="94"/>
    </row>
    <row r="135" spans="1:8" ht="18.75" customHeight="1">
      <c r="A135" s="90" t="s">
        <v>3</v>
      </c>
      <c r="B135" s="91"/>
      <c r="C135" s="23">
        <v>8</v>
      </c>
      <c r="D135" s="9">
        <v>18</v>
      </c>
      <c r="E135" s="9">
        <v>8</v>
      </c>
      <c r="F135" s="58">
        <v>48</v>
      </c>
      <c r="G135" s="16">
        <f>E135/D135-1</f>
        <v>-0.55555555555555558</v>
      </c>
      <c r="H135" s="17">
        <f>E135/C135-1</f>
        <v>0</v>
      </c>
    </row>
    <row r="136" spans="1:8" ht="18.75" customHeight="1">
      <c r="A136" s="90" t="s">
        <v>20</v>
      </c>
      <c r="B136" s="91"/>
      <c r="C136" s="24">
        <v>32000</v>
      </c>
      <c r="D136" s="11">
        <v>72000</v>
      </c>
      <c r="E136" s="11">
        <v>32000</v>
      </c>
      <c r="F136" s="59">
        <v>192000</v>
      </c>
      <c r="G136" s="16">
        <f>E136/D136-1</f>
        <v>-0.55555555555555558</v>
      </c>
      <c r="H136" s="17">
        <f>E136/C136-1</f>
        <v>0</v>
      </c>
    </row>
    <row r="137" spans="1:8" ht="18.75" customHeight="1">
      <c r="A137" s="90" t="s">
        <v>57</v>
      </c>
      <c r="B137" s="91"/>
      <c r="C137" s="25">
        <f>ROUND(C136/C135,2)</f>
        <v>4000</v>
      </c>
      <c r="D137" s="25">
        <f>ROUND(D136/D135,2)</f>
        <v>4000</v>
      </c>
      <c r="E137" s="25">
        <f>ROUND(E136/E135,2)</f>
        <v>4000</v>
      </c>
      <c r="F137" s="62">
        <f>ROUND(F136/F135,2)</f>
        <v>4000</v>
      </c>
      <c r="G137" s="16">
        <f>E137/D137-1</f>
        <v>0</v>
      </c>
      <c r="H137" s="17">
        <f>E137/C137-1</f>
        <v>0</v>
      </c>
    </row>
    <row r="138" spans="1:8" ht="18.75" customHeight="1">
      <c r="A138" s="92" t="s">
        <v>12</v>
      </c>
      <c r="B138" s="93"/>
      <c r="C138" s="93"/>
      <c r="D138" s="93"/>
      <c r="E138" s="93"/>
      <c r="F138" s="93"/>
      <c r="G138" s="93"/>
      <c r="H138" s="94"/>
    </row>
    <row r="139" spans="1:8" ht="18.75" customHeight="1">
      <c r="A139" s="90" t="s">
        <v>3</v>
      </c>
      <c r="B139" s="91"/>
      <c r="C139" s="23">
        <v>1423</v>
      </c>
      <c r="D139" s="9">
        <v>1141</v>
      </c>
      <c r="E139" s="9">
        <v>1115</v>
      </c>
      <c r="F139" s="9">
        <v>4631</v>
      </c>
      <c r="G139" s="16">
        <f>E139/D139-1</f>
        <v>-2.2787028921998242E-2</v>
      </c>
      <c r="H139" s="17">
        <f>E139/C139-1</f>
        <v>-0.21644413211524949</v>
      </c>
    </row>
    <row r="140" spans="1:8" ht="18.75" customHeight="1">
      <c r="A140" s="90" t="s">
        <v>20</v>
      </c>
      <c r="B140" s="91"/>
      <c r="C140" s="24">
        <v>465692.56</v>
      </c>
      <c r="D140" s="11">
        <v>396204.17</v>
      </c>
      <c r="E140" s="11">
        <v>385167</v>
      </c>
      <c r="F140" s="11">
        <v>1558540.5799999998</v>
      </c>
      <c r="G140" s="16">
        <f>E140/D140-1</f>
        <v>-2.7857278735859858E-2</v>
      </c>
      <c r="H140" s="17">
        <f>E140/C140-1</f>
        <v>-0.17291571074272694</v>
      </c>
    </row>
    <row r="141" spans="1:8" ht="18.75" customHeight="1">
      <c r="A141" s="90" t="s">
        <v>57</v>
      </c>
      <c r="B141" s="91"/>
      <c r="C141" s="83">
        <v>330.07</v>
      </c>
      <c r="D141" s="11">
        <v>348.22</v>
      </c>
      <c r="E141" s="11">
        <v>348.22</v>
      </c>
      <c r="F141" s="11">
        <v>348.22</v>
      </c>
      <c r="G141" s="16">
        <f>E141/D141-1</f>
        <v>0</v>
      </c>
      <c r="H141" s="17">
        <f>E141/C141-1</f>
        <v>5.4988335807556021E-2</v>
      </c>
    </row>
    <row r="142" spans="1:8" ht="18.75" customHeight="1">
      <c r="A142" s="92" t="s">
        <v>5</v>
      </c>
      <c r="B142" s="93"/>
      <c r="C142" s="93"/>
      <c r="D142" s="93"/>
      <c r="E142" s="93"/>
      <c r="F142" s="93"/>
      <c r="G142" s="93"/>
      <c r="H142" s="94"/>
    </row>
    <row r="143" spans="1:8" ht="18.75" customHeight="1">
      <c r="A143" s="90" t="s">
        <v>3</v>
      </c>
      <c r="B143" s="91"/>
      <c r="C143" s="23">
        <v>4155</v>
      </c>
      <c r="D143" s="9">
        <v>3559</v>
      </c>
      <c r="E143" s="9">
        <v>3513</v>
      </c>
      <c r="F143" s="9">
        <v>14376</v>
      </c>
      <c r="G143" s="16">
        <f>E143/D143-1</f>
        <v>-1.2924978926664776E-2</v>
      </c>
      <c r="H143" s="17">
        <f>E143/C143-1</f>
        <v>-0.15451263537906135</v>
      </c>
    </row>
    <row r="144" spans="1:8" ht="18.75" customHeight="1">
      <c r="A144" s="90" t="s">
        <v>20</v>
      </c>
      <c r="B144" s="91"/>
      <c r="C144" s="24">
        <v>1201092.8999999999</v>
      </c>
      <c r="D144" s="11">
        <v>1082205.8700000001</v>
      </c>
      <c r="E144" s="11">
        <v>1065844</v>
      </c>
      <c r="F144" s="11">
        <v>4246963.49</v>
      </c>
      <c r="G144" s="16">
        <f>E144/D144-1</f>
        <v>-1.511899949313722E-2</v>
      </c>
      <c r="H144" s="17">
        <f>E144/C144-1</f>
        <v>-0.11260486178879248</v>
      </c>
    </row>
    <row r="145" spans="1:8" ht="18.75" customHeight="1">
      <c r="A145" s="90" t="s">
        <v>89</v>
      </c>
      <c r="B145" s="91"/>
      <c r="C145" s="83">
        <v>330.07</v>
      </c>
      <c r="D145" s="11">
        <v>348.22</v>
      </c>
      <c r="E145" s="11">
        <v>348.22</v>
      </c>
      <c r="F145" s="11">
        <v>348.22</v>
      </c>
      <c r="G145" s="16">
        <f>E145/D145-1</f>
        <v>0</v>
      </c>
      <c r="H145" s="17">
        <f>E145/C145-1</f>
        <v>5.4988335807556021E-2</v>
      </c>
    </row>
    <row r="146" spans="1:8" ht="18.75" customHeight="1">
      <c r="A146" s="92" t="s">
        <v>6</v>
      </c>
      <c r="B146" s="93"/>
      <c r="C146" s="93"/>
      <c r="D146" s="93"/>
      <c r="E146" s="93"/>
      <c r="F146" s="93"/>
      <c r="G146" s="93"/>
      <c r="H146" s="94"/>
    </row>
    <row r="147" spans="1:8" ht="18.75" customHeight="1">
      <c r="A147" s="90" t="s">
        <v>3</v>
      </c>
      <c r="B147" s="91"/>
      <c r="C147" s="23">
        <v>17413</v>
      </c>
      <c r="D147" s="9">
        <v>14784</v>
      </c>
      <c r="E147" s="9">
        <v>14534</v>
      </c>
      <c r="F147" s="9">
        <v>59735</v>
      </c>
      <c r="G147" s="16">
        <f>E147/D147-1</f>
        <v>-1.6910173160173181E-2</v>
      </c>
      <c r="H147" s="17">
        <f>E147/C147-1</f>
        <v>-0.1653362430368116</v>
      </c>
    </row>
    <row r="148" spans="1:8" ht="18.75" customHeight="1">
      <c r="A148" s="90" t="s">
        <v>20</v>
      </c>
      <c r="B148" s="91"/>
      <c r="C148" s="24">
        <v>857709.01</v>
      </c>
      <c r="D148" s="11">
        <v>767542.65</v>
      </c>
      <c r="E148" s="25">
        <v>755599.82</v>
      </c>
      <c r="F148" s="25">
        <v>3018638.7399999998</v>
      </c>
      <c r="G148" s="16">
        <f>E148/D148-1</f>
        <v>-1.5559825893714296E-2</v>
      </c>
      <c r="H148" s="17">
        <f>E148/C148-1</f>
        <v>-0.1190487552415942</v>
      </c>
    </row>
    <row r="149" spans="1:8" ht="18.75" customHeight="1">
      <c r="A149" s="90" t="s">
        <v>57</v>
      </c>
      <c r="B149" s="91"/>
      <c r="C149" s="83">
        <v>49.51</v>
      </c>
      <c r="D149" s="11">
        <v>52.23</v>
      </c>
      <c r="E149" s="83">
        <v>52.23</v>
      </c>
      <c r="F149" s="83">
        <v>52.23</v>
      </c>
      <c r="G149" s="16">
        <f>E149/D149-1</f>
        <v>0</v>
      </c>
      <c r="H149" s="17">
        <f>E149/C149-1</f>
        <v>5.4938396283578994E-2</v>
      </c>
    </row>
    <row r="150" spans="1:8" ht="18.75" customHeight="1">
      <c r="A150" s="92" t="s">
        <v>13</v>
      </c>
      <c r="B150" s="93"/>
      <c r="C150" s="93"/>
      <c r="D150" s="93"/>
      <c r="E150" s="93"/>
      <c r="F150" s="93"/>
      <c r="G150" s="93"/>
      <c r="H150" s="94"/>
    </row>
    <row r="151" spans="1:8" ht="20.25" customHeight="1">
      <c r="A151" s="90" t="s">
        <v>3</v>
      </c>
      <c r="B151" s="91"/>
      <c r="C151" s="82">
        <v>5</v>
      </c>
      <c r="D151" s="9">
        <v>5</v>
      </c>
      <c r="E151" s="9">
        <v>5</v>
      </c>
      <c r="F151" s="9">
        <v>20</v>
      </c>
      <c r="G151" s="16">
        <f>E151/D151-1</f>
        <v>0</v>
      </c>
      <c r="H151" s="17">
        <f>E151/C151-1</f>
        <v>0</v>
      </c>
    </row>
    <row r="152" spans="1:8" ht="18.75" customHeight="1">
      <c r="A152" s="90" t="s">
        <v>20</v>
      </c>
      <c r="B152" s="91"/>
      <c r="C152" s="83">
        <v>6927.95</v>
      </c>
      <c r="D152" s="11">
        <v>7308.95</v>
      </c>
      <c r="E152" s="11">
        <v>7308.95</v>
      </c>
      <c r="F152" s="11">
        <v>28473.8</v>
      </c>
      <c r="G152" s="16">
        <f>E152/D152-1</f>
        <v>0</v>
      </c>
      <c r="H152" s="17">
        <f>E152/C152-1</f>
        <v>5.4994623229093653E-2</v>
      </c>
    </row>
    <row r="153" spans="1:8" ht="18.75" customHeight="1">
      <c r="A153" s="90" t="s">
        <v>1</v>
      </c>
      <c r="B153" s="91"/>
      <c r="C153" s="83">
        <f>ROUND(C152/C151,2)</f>
        <v>1385.59</v>
      </c>
      <c r="D153" s="11">
        <f>ROUND(D152/D151,2)</f>
        <v>1461.79</v>
      </c>
      <c r="E153" s="11">
        <f>ROUND(E152/E151,2)</f>
        <v>1461.79</v>
      </c>
      <c r="F153" s="11">
        <f>ROUND(F152/F151,2)</f>
        <v>1423.69</v>
      </c>
      <c r="G153" s="16">
        <f>E153/D153-1</f>
        <v>0</v>
      </c>
      <c r="H153" s="17">
        <f>E153/C153-1</f>
        <v>5.4994623229093875E-2</v>
      </c>
    </row>
    <row r="154" spans="1:8" ht="18.75" customHeight="1">
      <c r="A154" s="92" t="s">
        <v>17</v>
      </c>
      <c r="B154" s="93"/>
      <c r="C154" s="93"/>
      <c r="D154" s="93"/>
      <c r="E154" s="93"/>
      <c r="F154" s="93"/>
      <c r="G154" s="93"/>
      <c r="H154" s="94"/>
    </row>
    <row r="155" spans="1:8" ht="20.25" customHeight="1">
      <c r="A155" s="90" t="s">
        <v>63</v>
      </c>
      <c r="B155" s="91"/>
      <c r="C155" s="23">
        <v>1416</v>
      </c>
      <c r="D155" s="9">
        <v>1451</v>
      </c>
      <c r="E155" s="9">
        <v>1455</v>
      </c>
      <c r="F155" s="9">
        <v>1452</v>
      </c>
      <c r="G155" s="16">
        <f>E155/D155-1</f>
        <v>2.7567195037905279E-3</v>
      </c>
      <c r="H155" s="17">
        <f>E155/C155-1</f>
        <v>2.754237288135597E-2</v>
      </c>
    </row>
    <row r="156" spans="1:8" ht="18.75" customHeight="1">
      <c r="A156" s="90" t="s">
        <v>31</v>
      </c>
      <c r="B156" s="91"/>
      <c r="C156" s="64">
        <v>2560569.04</v>
      </c>
      <c r="D156" s="65">
        <v>2759959.3400000003</v>
      </c>
      <c r="E156" s="65">
        <v>2765489.11</v>
      </c>
      <c r="F156" s="65">
        <v>10748661.83</v>
      </c>
      <c r="G156" s="66">
        <f>E156/D156-1</f>
        <v>2.0035693714239855E-3</v>
      </c>
      <c r="H156" s="17">
        <f>E156/C156-1</f>
        <v>8.0029113372393157E-2</v>
      </c>
    </row>
    <row r="157" spans="1:8" ht="18.75" customHeight="1">
      <c r="A157" s="90" t="s">
        <v>90</v>
      </c>
      <c r="B157" s="91"/>
      <c r="C157" s="64">
        <v>1780.96</v>
      </c>
      <c r="D157" s="25">
        <v>1878.91</v>
      </c>
      <c r="E157" s="25">
        <v>1878.91</v>
      </c>
      <c r="F157" s="25">
        <v>1878.91</v>
      </c>
      <c r="G157" s="66">
        <f>E157/D157-1</f>
        <v>0</v>
      </c>
      <c r="H157" s="17">
        <f>E157/C157-1</f>
        <v>5.4998427814212603E-2</v>
      </c>
    </row>
    <row r="158" spans="1:8" ht="28.5" customHeight="1">
      <c r="A158" s="97" t="s">
        <v>32</v>
      </c>
      <c r="B158" s="98"/>
      <c r="C158" s="98"/>
      <c r="D158" s="98"/>
      <c r="E158" s="98"/>
      <c r="F158" s="98"/>
      <c r="G158" s="98"/>
      <c r="H158" s="99"/>
    </row>
    <row r="159" spans="1:8" ht="18.75" customHeight="1">
      <c r="A159" s="90" t="s">
        <v>3</v>
      </c>
      <c r="B159" s="91"/>
      <c r="C159" s="23">
        <v>315</v>
      </c>
      <c r="D159" s="9">
        <v>324</v>
      </c>
      <c r="E159" s="9">
        <v>326</v>
      </c>
      <c r="F159" s="9">
        <v>1298</v>
      </c>
      <c r="G159" s="16">
        <f>E159/D159-1</f>
        <v>6.1728395061728669E-3</v>
      </c>
      <c r="H159" s="17">
        <f>E159/C159-1</f>
        <v>3.4920634920635019E-2</v>
      </c>
    </row>
    <row r="160" spans="1:8" ht="18.75" customHeight="1">
      <c r="A160" s="90" t="s">
        <v>20</v>
      </c>
      <c r="B160" s="91"/>
      <c r="C160" s="24">
        <v>450304.13</v>
      </c>
      <c r="D160" s="11">
        <v>478480.79</v>
      </c>
      <c r="E160" s="11">
        <v>487150.70999999996</v>
      </c>
      <c r="F160" s="11">
        <v>1879629.45</v>
      </c>
      <c r="G160" s="16">
        <f>E160/D160-1</f>
        <v>1.8119682505957968E-2</v>
      </c>
      <c r="H160" s="17">
        <f>E160/C160-1</f>
        <v>8.1825987249994681E-2</v>
      </c>
    </row>
    <row r="161" spans="1:8" ht="18.75" customHeight="1">
      <c r="A161" s="90" t="s">
        <v>64</v>
      </c>
      <c r="B161" s="91"/>
      <c r="C161" s="83">
        <f>ROUND(C160/C159,2)</f>
        <v>1429.54</v>
      </c>
      <c r="D161" s="11">
        <f>ROUND(D160/D159,2)</f>
        <v>1476.79</v>
      </c>
      <c r="E161" s="11">
        <f>ROUND(E160/E159,2)</f>
        <v>1494.33</v>
      </c>
      <c r="F161" s="11">
        <f>ROUND(F160/F159,2)</f>
        <v>1448.1</v>
      </c>
      <c r="G161" s="16">
        <f>E161/D161-1</f>
        <v>1.1877111843931809E-2</v>
      </c>
      <c r="H161" s="17">
        <f>E161/C161-1</f>
        <v>4.5322271499923072E-2</v>
      </c>
    </row>
    <row r="162" spans="1:8" ht="18.75" customHeight="1">
      <c r="A162" s="100" t="s">
        <v>68</v>
      </c>
      <c r="B162" s="101"/>
      <c r="C162" s="101"/>
      <c r="D162" s="101"/>
      <c r="E162" s="101"/>
      <c r="F162" s="101"/>
      <c r="G162" s="101"/>
      <c r="H162" s="102"/>
    </row>
    <row r="163" spans="1:8" ht="18.75" customHeight="1">
      <c r="A163" s="90" t="s">
        <v>3</v>
      </c>
      <c r="B163" s="91"/>
      <c r="C163" s="23">
        <v>32028</v>
      </c>
      <c r="D163" s="9">
        <v>36789</v>
      </c>
      <c r="E163" s="9">
        <v>36943</v>
      </c>
      <c r="F163" s="9">
        <v>146977</v>
      </c>
      <c r="G163" s="16">
        <f>E163/D163-1</f>
        <v>4.1860338688195498E-3</v>
      </c>
      <c r="H163" s="17">
        <f>E163/C163-1</f>
        <v>0.15345947296115892</v>
      </c>
    </row>
    <row r="164" spans="1:8" ht="18.75" customHeight="1">
      <c r="A164" s="90" t="s">
        <v>20</v>
      </c>
      <c r="B164" s="91"/>
      <c r="C164" s="24">
        <v>10915436.52</v>
      </c>
      <c r="D164" s="11">
        <v>13178358.419999998</v>
      </c>
      <c r="E164" s="11">
        <v>13250919.76</v>
      </c>
      <c r="F164" s="11">
        <v>51284491.29999999</v>
      </c>
      <c r="G164" s="16">
        <f>E164/D164-1</f>
        <v>5.5060985357537895E-3</v>
      </c>
      <c r="H164" s="17">
        <f>E164/C164-1</f>
        <v>0.21396150632370681</v>
      </c>
    </row>
    <row r="165" spans="1:8" ht="18.75" customHeight="1">
      <c r="A165" s="103" t="s">
        <v>60</v>
      </c>
      <c r="B165" s="104"/>
      <c r="C165" s="24">
        <v>336.36</v>
      </c>
      <c r="D165" s="67">
        <v>354.86</v>
      </c>
      <c r="E165" s="67">
        <v>354.86</v>
      </c>
      <c r="F165" s="67">
        <v>354.86</v>
      </c>
      <c r="G165" s="18">
        <f>E165/D165-1</f>
        <v>0</v>
      </c>
      <c r="H165" s="17">
        <f>E165/C165-1</f>
        <v>5.5000594601022801E-2</v>
      </c>
    </row>
    <row r="166" spans="1:8" ht="24.75" customHeight="1">
      <c r="A166" s="95" t="s">
        <v>43</v>
      </c>
      <c r="B166" s="95"/>
      <c r="C166" s="95"/>
      <c r="D166" s="95"/>
      <c r="E166" s="95"/>
      <c r="F166" s="95"/>
      <c r="G166" s="95"/>
      <c r="H166" s="95"/>
    </row>
    <row r="167" spans="1:8" ht="14.25" customHeight="1">
      <c r="A167" s="96" t="s">
        <v>44</v>
      </c>
      <c r="B167" s="96"/>
      <c r="C167" s="96"/>
      <c r="D167" s="96"/>
      <c r="E167" s="96"/>
      <c r="F167" s="96"/>
      <c r="G167" s="96"/>
      <c r="H167" s="96"/>
    </row>
    <row r="168" spans="1:8" ht="14.25" customHeight="1">
      <c r="D168" s="22"/>
      <c r="E168" s="22"/>
      <c r="F168" s="44"/>
      <c r="G168" s="22"/>
      <c r="H168" s="22"/>
    </row>
    <row r="169" spans="1:8">
      <c r="D169" s="21"/>
      <c r="E169" s="21"/>
      <c r="F169" s="45"/>
      <c r="G169" s="27"/>
      <c r="H169" s="22"/>
    </row>
  </sheetData>
  <mergeCells count="156">
    <mergeCell ref="B51:F51"/>
    <mergeCell ref="B49:F49"/>
    <mergeCell ref="B50:F50"/>
    <mergeCell ref="B46:F46"/>
    <mergeCell ref="B47:F47"/>
    <mergeCell ref="B48:F48"/>
    <mergeCell ref="B8:G8"/>
    <mergeCell ref="B15:G15"/>
    <mergeCell ref="B18:G18"/>
    <mergeCell ref="B19:G19"/>
    <mergeCell ref="B35:G35"/>
    <mergeCell ref="A36:G36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34:G34"/>
    <mergeCell ref="B52:F52"/>
    <mergeCell ref="A66:B68"/>
    <mergeCell ref="D66:H66"/>
    <mergeCell ref="C67:C68"/>
    <mergeCell ref="D67:D68"/>
    <mergeCell ref="E67:E68"/>
    <mergeCell ref="F67:F68"/>
    <mergeCell ref="G67:H67"/>
    <mergeCell ref="F59:F60"/>
    <mergeCell ref="G59:H59"/>
    <mergeCell ref="A61:B61"/>
    <mergeCell ref="A62:B62"/>
    <mergeCell ref="A63:H63"/>
    <mergeCell ref="A65:H65"/>
    <mergeCell ref="A57:H57"/>
    <mergeCell ref="A58:B60"/>
    <mergeCell ref="D58:H58"/>
    <mergeCell ref="C59:C60"/>
    <mergeCell ref="D59:D60"/>
    <mergeCell ref="E59:E60"/>
    <mergeCell ref="A69:B69"/>
    <mergeCell ref="A70:B70"/>
    <mergeCell ref="A71:B71"/>
    <mergeCell ref="A72:H72"/>
    <mergeCell ref="A74:H74"/>
    <mergeCell ref="A75:B77"/>
    <mergeCell ref="D75:H75"/>
    <mergeCell ref="C76:C77"/>
    <mergeCell ref="D76:D77"/>
    <mergeCell ref="E76:E77"/>
    <mergeCell ref="A83:B85"/>
    <mergeCell ref="D83:H83"/>
    <mergeCell ref="C84:C85"/>
    <mergeCell ref="D84:D85"/>
    <mergeCell ref="E84:E85"/>
    <mergeCell ref="F84:F85"/>
    <mergeCell ref="G84:H84"/>
    <mergeCell ref="F76:F77"/>
    <mergeCell ref="G76:H76"/>
    <mergeCell ref="A78:B78"/>
    <mergeCell ref="A79:B79"/>
    <mergeCell ref="A80:B80"/>
    <mergeCell ref="A82:H82"/>
    <mergeCell ref="G92:H92"/>
    <mergeCell ref="A94:H94"/>
    <mergeCell ref="A95:B95"/>
    <mergeCell ref="A96:B96"/>
    <mergeCell ref="A97:B97"/>
    <mergeCell ref="A98:H98"/>
    <mergeCell ref="A86:B86"/>
    <mergeCell ref="A87:B87"/>
    <mergeCell ref="A88:B88"/>
    <mergeCell ref="A90:H90"/>
    <mergeCell ref="A91:B93"/>
    <mergeCell ref="D91:H91"/>
    <mergeCell ref="C92:C93"/>
    <mergeCell ref="D92:D93"/>
    <mergeCell ref="E92:E93"/>
    <mergeCell ref="F92:F93"/>
    <mergeCell ref="A99:B99"/>
    <mergeCell ref="A100:B100"/>
    <mergeCell ref="A101:B101"/>
    <mergeCell ref="A103:H103"/>
    <mergeCell ref="A104:B106"/>
    <mergeCell ref="D104:H104"/>
    <mergeCell ref="C105:C106"/>
    <mergeCell ref="D105:D106"/>
    <mergeCell ref="E105:E106"/>
    <mergeCell ref="F105:F106"/>
    <mergeCell ref="A111:B111"/>
    <mergeCell ref="A114:H114"/>
    <mergeCell ref="A115:B117"/>
    <mergeCell ref="D115:H115"/>
    <mergeCell ref="C116:C117"/>
    <mergeCell ref="D116:D117"/>
    <mergeCell ref="E116:E117"/>
    <mergeCell ref="F116:F117"/>
    <mergeCell ref="G105:H105"/>
    <mergeCell ref="A107:B107"/>
    <mergeCell ref="A108:B108"/>
    <mergeCell ref="A109:B109"/>
    <mergeCell ref="A110:B110"/>
    <mergeCell ref="A112:H112"/>
    <mergeCell ref="A123:B123"/>
    <mergeCell ref="A124:B124"/>
    <mergeCell ref="A125:B125"/>
    <mergeCell ref="A126:H126"/>
    <mergeCell ref="A127:B127"/>
    <mergeCell ref="A128:B128"/>
    <mergeCell ref="G116:H116"/>
    <mergeCell ref="A118:H118"/>
    <mergeCell ref="A119:B119"/>
    <mergeCell ref="A120:B120"/>
    <mergeCell ref="A121:B121"/>
    <mergeCell ref="A122:H122"/>
    <mergeCell ref="A138:H138"/>
    <mergeCell ref="A139:B139"/>
    <mergeCell ref="A140:B140"/>
    <mergeCell ref="A141:B141"/>
    <mergeCell ref="A142:H142"/>
    <mergeCell ref="A135:B135"/>
    <mergeCell ref="A136:B136"/>
    <mergeCell ref="A137:B137"/>
    <mergeCell ref="A129:B129"/>
    <mergeCell ref="A130:H130"/>
    <mergeCell ref="A131:B131"/>
    <mergeCell ref="A132:B132"/>
    <mergeCell ref="A133:B133"/>
    <mergeCell ref="A134:H134"/>
    <mergeCell ref="A161:B161"/>
    <mergeCell ref="A166:H166"/>
    <mergeCell ref="A167:H167"/>
    <mergeCell ref="A155:B155"/>
    <mergeCell ref="A156:B156"/>
    <mergeCell ref="A157:B157"/>
    <mergeCell ref="A158:H158"/>
    <mergeCell ref="A159:B159"/>
    <mergeCell ref="A160:B160"/>
    <mergeCell ref="A162:H162"/>
    <mergeCell ref="A163:B163"/>
    <mergeCell ref="A164:B164"/>
    <mergeCell ref="A165:B165"/>
    <mergeCell ref="A149:B149"/>
    <mergeCell ref="A150:H150"/>
    <mergeCell ref="A151:B151"/>
    <mergeCell ref="A152:B152"/>
    <mergeCell ref="A153:B153"/>
    <mergeCell ref="A154:H154"/>
    <mergeCell ref="A143:B143"/>
    <mergeCell ref="A144:B144"/>
    <mergeCell ref="A145:B145"/>
    <mergeCell ref="A146:H146"/>
    <mergeCell ref="A147:B147"/>
    <mergeCell ref="A148:B148"/>
  </mergeCells>
  <printOptions horizontalCentered="1"/>
  <pageMargins left="0.51181102362204722" right="0.43307086614173229" top="0.70866141732283472" bottom="0.59055118110236227" header="0.51181102362204722" footer="0.35433070866141736"/>
  <pageSetup paperSize="9" scale="62" fitToHeight="0" orientation="portrait" horizontalDpi="4294967293" verticalDpi="4294967293" r:id="rId1"/>
  <headerFooter differentFirst="1" alignWithMargins="0">
    <oddFooter>&amp;R&amp;P z &amp;N</oddFooter>
  </headerFooter>
  <rowBreaks count="4" manualBreakCount="4">
    <brk id="35" max="16383" man="1"/>
    <brk id="56" max="6" man="1"/>
    <brk id="81" max="6" man="1"/>
    <brk id="113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kwiecień</vt:lpstr>
      <vt:lpstr>kwiecień!Obszar_wydruku</vt:lpstr>
    </vt:vector>
  </TitlesOfParts>
  <Company>KRUS Centrala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monika.skarzynska</dc:creator>
  <cp:lastModifiedBy>Maciej Świątek</cp:lastModifiedBy>
  <cp:lastPrinted>2025-08-20T08:29:41Z</cp:lastPrinted>
  <dcterms:created xsi:type="dcterms:W3CDTF">2008-02-15T13:23:15Z</dcterms:created>
  <dcterms:modified xsi:type="dcterms:W3CDTF">2025-08-25T06:21:15Z</dcterms:modified>
</cp:coreProperties>
</file>