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lipiec ŚDS 85203\"/>
    </mc:Choice>
  </mc:AlternateContent>
  <bookViews>
    <workbookView xWindow="0" yWindow="0" windowWidth="13980" windowHeight="11760"/>
  </bookViews>
  <sheets>
    <sheet name="meldunek na stycz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6" i="1" l="1"/>
  <c r="V66" i="1"/>
  <c r="V93" i="1"/>
  <c r="U93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4" i="1"/>
  <c r="S85" i="1"/>
  <c r="S86" i="1"/>
  <c r="S87" i="1"/>
  <c r="S88" i="1"/>
  <c r="S89" i="1"/>
  <c r="S90" i="1"/>
  <c r="S91" i="1"/>
  <c r="S92" i="1"/>
  <c r="S93" i="1"/>
  <c r="W17" i="1" l="1"/>
  <c r="T91" i="1"/>
  <c r="T87" i="1"/>
  <c r="T82" i="1"/>
  <c r="T78" i="1"/>
  <c r="W74" i="1"/>
  <c r="T74" i="1"/>
  <c r="T70" i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90" i="1"/>
  <c r="T90" i="1"/>
  <c r="W86" i="1"/>
  <c r="T86" i="1"/>
  <c r="T81" i="1"/>
  <c r="W77" i="1"/>
  <c r="T77" i="1"/>
  <c r="T73" i="1"/>
  <c r="W69" i="1"/>
  <c r="T69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1" i="1"/>
  <c r="T31" i="1"/>
  <c r="W27" i="1"/>
  <c r="T27" i="1"/>
  <c r="T23" i="1"/>
  <c r="T19" i="1"/>
  <c r="T89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92" i="1"/>
  <c r="T92" i="1"/>
  <c r="W88" i="1"/>
  <c r="T88" i="1"/>
  <c r="T84" i="1"/>
  <c r="T79" i="1"/>
  <c r="W75" i="1"/>
  <c r="T75" i="1"/>
  <c r="T71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67" i="1" l="1"/>
  <c r="W37" i="1"/>
  <c r="W70" i="1"/>
  <c r="W78" i="1"/>
  <c r="W19" i="1"/>
  <c r="W42" i="1"/>
  <c r="W72" i="1"/>
  <c r="W24" i="1"/>
  <c r="N16" i="1"/>
  <c r="O16" i="1"/>
  <c r="P16" i="1"/>
  <c r="I66" i="1"/>
  <c r="J66" i="1"/>
  <c r="K66" i="1"/>
  <c r="N66" i="1"/>
  <c r="O66" i="1"/>
  <c r="P66" i="1"/>
  <c r="H16" i="1"/>
  <c r="I16" i="1"/>
  <c r="J16" i="1"/>
  <c r="K16" i="1"/>
  <c r="L16" i="1"/>
  <c r="K93" i="1" l="1"/>
  <c r="W66" i="1"/>
  <c r="W93" i="1"/>
  <c r="N93" i="1"/>
  <c r="I93" i="1"/>
  <c r="O93" i="1"/>
  <c r="J93" i="1"/>
  <c r="P93" i="1"/>
  <c r="G38" i="1" l="1"/>
  <c r="F38" i="1"/>
  <c r="T93" i="1" l="1"/>
  <c r="F79" i="1" l="1"/>
  <c r="G79" i="1" l="1"/>
  <c r="L79" i="1"/>
  <c r="F81" i="1"/>
  <c r="L81" i="1"/>
  <c r="G81" i="1"/>
  <c r="F39" i="1"/>
  <c r="F84" i="1"/>
  <c r="L78" i="1"/>
  <c r="F82" i="1"/>
  <c r="F50" i="1"/>
  <c r="G50" i="1"/>
  <c r="M50" i="1" l="1"/>
  <c r="M16" i="1" s="1"/>
  <c r="F85" i="1"/>
  <c r="M85" i="1"/>
  <c r="M66" i="1" s="1"/>
  <c r="G84" i="1"/>
  <c r="L84" i="1"/>
  <c r="G82" i="1"/>
  <c r="L82" i="1"/>
  <c r="G80" i="1"/>
  <c r="L80" i="1"/>
  <c r="F78" i="1"/>
  <c r="F37" i="1"/>
  <c r="F80" i="1"/>
  <c r="G39" i="1"/>
  <c r="G78" i="1"/>
  <c r="G85" i="1"/>
  <c r="G37" i="1"/>
  <c r="F23" i="1"/>
  <c r="F61" i="1"/>
  <c r="G89" i="1"/>
  <c r="F45" i="1"/>
  <c r="F49" i="1"/>
  <c r="G86" i="1"/>
  <c r="G62" i="1"/>
  <c r="G29" i="1"/>
  <c r="F91" i="1"/>
  <c r="G43" i="1"/>
  <c r="F73" i="1"/>
  <c r="G69" i="1"/>
  <c r="F87" i="1"/>
  <c r="G55" i="1"/>
  <c r="F25" i="1"/>
  <c r="F21" i="1"/>
  <c r="G19" i="1"/>
  <c r="G28" i="1"/>
  <c r="F71" i="1"/>
  <c r="F22" i="1"/>
  <c r="G56" i="1"/>
  <c r="G70" i="1"/>
  <c r="G20" i="1"/>
  <c r="M93" i="1" l="1"/>
  <c r="F86" i="1"/>
  <c r="L66" i="1"/>
  <c r="G61" i="1"/>
  <c r="F92" i="1"/>
  <c r="F88" i="1"/>
  <c r="F75" i="1"/>
  <c r="F62" i="1"/>
  <c r="G64" i="1"/>
  <c r="F76" i="1"/>
  <c r="G77" i="1"/>
  <c r="F65" i="1"/>
  <c r="G68" i="1"/>
  <c r="F63" i="1"/>
  <c r="F72" i="1"/>
  <c r="F70" i="1"/>
  <c r="F69" i="1"/>
  <c r="F40" i="1"/>
  <c r="F44" i="1"/>
  <c r="G59" i="1"/>
  <c r="F27" i="1"/>
  <c r="G49" i="1"/>
  <c r="G33" i="1"/>
  <c r="G32" i="1"/>
  <c r="G23" i="1"/>
  <c r="G34" i="1"/>
  <c r="G51" i="1"/>
  <c r="G31" i="1"/>
  <c r="F48" i="1"/>
  <c r="G57" i="1"/>
  <c r="G26" i="1"/>
  <c r="G91" i="1"/>
  <c r="F56" i="1"/>
  <c r="F28" i="1"/>
  <c r="F55" i="1"/>
  <c r="F43" i="1"/>
  <c r="F29" i="1"/>
  <c r="G45" i="1"/>
  <c r="F46" i="1"/>
  <c r="F19" i="1"/>
  <c r="G42" i="1"/>
  <c r="G30" i="1"/>
  <c r="G53" i="1"/>
  <c r="F68" i="1"/>
  <c r="G71" i="1"/>
  <c r="G17" i="1"/>
  <c r="G90" i="1"/>
  <c r="G72" i="1"/>
  <c r="G87" i="1"/>
  <c r="G44" i="1"/>
  <c r="F26" i="1"/>
  <c r="F64" i="1"/>
  <c r="G76" i="1"/>
  <c r="F77" i="1"/>
  <c r="F59" i="1"/>
  <c r="G88" i="1"/>
  <c r="F57" i="1"/>
  <c r="G40" i="1"/>
  <c r="G21" i="1"/>
  <c r="G27" i="1"/>
  <c r="G48" i="1"/>
  <c r="F90" i="1"/>
  <c r="G75" i="1"/>
  <c r="G92" i="1"/>
  <c r="G73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89" i="1"/>
  <c r="F52" i="1"/>
  <c r="F34" i="1"/>
  <c r="F17" i="1"/>
  <c r="L93" i="1" l="1"/>
  <c r="F74" i="1"/>
  <c r="G74" i="1"/>
  <c r="G24" i="1"/>
  <c r="F54" i="1"/>
  <c r="H72" i="1"/>
  <c r="H66" i="1" s="1"/>
  <c r="H93" i="1" s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67" i="1"/>
  <c r="F67" i="1"/>
  <c r="F66" i="1" l="1"/>
  <c r="G16" i="1"/>
  <c r="F16" i="1"/>
  <c r="G66" i="1"/>
  <c r="G93" i="1" l="1"/>
  <c r="F93" i="1"/>
  <c r="I13" i="1"/>
</calcChain>
</file>

<file path=xl/sharedStrings.xml><?xml version="1.0" encoding="utf-8"?>
<sst xmlns="http://schemas.openxmlformats.org/spreadsheetml/2006/main" count="169" uniqueCount="168">
  <si>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</si>
  <si>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</si>
  <si>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</si>
  <si>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</si>
  <si>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</si>
  <si>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</si>
  <si>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</si>
  <si>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</si>
  <si>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</si>
  <si>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</si>
  <si>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</si>
  <si>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</si>
  <si>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</si>
  <si>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</si>
  <si>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</si>
  <si>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</si>
  <si>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</si>
  <si>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</si>
  <si>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</si>
  <si>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</si>
  <si>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</si>
  <si>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</si>
  <si>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</si>
  <si>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</si>
  <si>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</si>
  <si>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</si>
  <si>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</si>
  <si>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</si>
  <si>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</si>
  <si>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</si>
  <si>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</si>
  <si>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</si>
  <si>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</si>
  <si>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</si>
  <si>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</si>
  <si>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</si>
  <si>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</si>
  <si>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</si>
  <si>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</si>
  <si>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</si>
  <si>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</si>
  <si>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</si>
  <si>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</si>
  <si>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</si>
  <si>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</si>
  <si>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</si>
  <si>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</si>
  <si>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</si>
  <si>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</si>
  <si>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</si>
  <si>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</si>
  <si>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</si>
  <si>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</si>
  <si>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</si>
  <si>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</si>
  <si>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</si>
  <si>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</si>
  <si>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</si>
  <si>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</si>
  <si>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</si>
  <si>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</si>
  <si>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</si>
  <si>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</si>
  <si>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</si>
  <si>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</si>
  <si>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</si>
  <si>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</si>
  <si>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</si>
  <si>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</si>
  <si>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</si>
  <si>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</si>
  <si>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</si>
  <si>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</si>
  <si>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</si>
  <si>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</si>
  <si>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</si>
  <si>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</si>
  <si>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</si>
  <si>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</si>
  <si>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</si>
  <si>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</si>
  <si>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</si>
  <si>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</si>
  <si>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</si>
  <si>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</si>
  <si>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</si>
  <si>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</si>
  <si>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</si>
  <si>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</si>
  <si>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</si>
  <si>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</si>
  <si>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</si>
  <si>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</si>
  <si>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</si>
  <si>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</si>
  <si>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</si>
  <si>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</si>
  <si>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</si>
  <si>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</si>
  <si>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</si>
  <si>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</si>
  <si>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</si>
  <si>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</si>
  <si>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</si>
  <si>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</si>
  <si>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</si>
  <si>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</si>
  <si>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</si>
  <si>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</si>
  <si>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</si>
  <si>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</si>
  <si>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</si>
  <si>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</si>
  <si>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</si>
  <si>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</si>
  <si>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</si>
  <si>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</si>
  <si>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</si>
  <si>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</si>
  <si>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</si>
  <si>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</si>
  <si>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</si>
  <si>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</si>
  <si>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</si>
  <si>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</si>
  <si>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</si>
  <si>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</si>
  <si>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</si>
  <si>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</si>
  <si>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</si>
  <si>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</si>
  <si>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</si>
  <si>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</si>
  <si>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</si>
  <si>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</si>
  <si>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</si>
  <si>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</si>
  <si>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</si>
  <si>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</si>
  <si>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</si>
  <si>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</si>
  <si>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</si>
  <si>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</si>
  <si>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</si>
  <si>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</si>
  <si>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</si>
  <si>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</si>
  <si>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</si>
  <si>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</si>
  <si>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</si>
  <si>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</si>
  <si>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</si>
  <si>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</si>
  <si>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</si>
  <si>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</si>
  <si>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</si>
  <si>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</si>
  <si>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</si>
  <si>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</si>
  <si>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Meldunek miesięczny na temat liczby uczestników w ŚDS.</t>
  </si>
  <si>
    <t>Meldunek dotyczący liczby uczestników Środowiskowych Domów Samopomocy.</t>
  </si>
  <si>
    <t xml:space="preserve">ŚDS Reszel </t>
  </si>
  <si>
    <t>UM Nowe Miasto Lubawskie</t>
  </si>
  <si>
    <t xml:space="preserve"> ŚDS NML</t>
  </si>
  <si>
    <t>UM Olecko</t>
  </si>
  <si>
    <t>ŚDSOlecko</t>
  </si>
  <si>
    <t xml:space="preserve"> </t>
  </si>
  <si>
    <t>Filia nr 3 ul. Zamkowa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</si>
</sst>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_(* #,##0.00_);_(* \(#,##0.00\);_(* &quot;-&quot;??_);_(@_)"/>
    <numFmt numFmtId="165" formatCode="#,##0.00_ ;[Red]\-#,##0.00\ "/>
    <numFmt numFmtId="166" formatCode="#,##0.00\ &quot;zł&quot;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5" fontId="0" fillId="0" borderId="0" xfId="0" applyNumberFormat="1"/>
    <xf numFmtId="165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43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5" fontId="8" fillId="6" borderId="15" xfId="0" applyNumberFormat="1" applyFont="1" applyFill="1" applyBorder="1"/>
    <xf numFmtId="165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43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5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43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5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5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5" fontId="0" fillId="0" borderId="0" xfId="0" applyNumberFormat="1" applyBorder="1"/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166" fontId="0" fillId="6" borderId="15" xfId="0" applyNumberFormat="1" applyFill="1" applyBorder="1"/>
    <xf numFmtId="166" fontId="12" fillId="6" borderId="15" xfId="0" applyNumberFormat="1" applyFont="1" applyFill="1" applyBorder="1"/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/>
    <xf numFmtId="0" fontId="5" fillId="0" borderId="5" xfId="0" applyFont="1" applyBorder="1" applyAlignment="1" applyProtection="1">
      <alignment horizontal="left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7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0" fontId="0" fillId="0" borderId="29" xfId="0" applyFont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</cellXfs>
  <cellStyles count="3">
    <cellStyle name="Dziesiętny 3" xfId="1"/>
    <cellStyle name="Normalny" xfId="0" builtinId="0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6"/>
  <sheetViews>
    <sheetView tabSelected="1" zoomScale="70" zoomScaleNormal="70" workbookViewId="0">
      <pane xSplit="5" ySplit="16" topLeftCell="F89" activePane="bottomRight" state="frozen"/>
      <selection pane="topRight" activeCell="F1" sqref="F1"/>
      <selection pane="bottomLeft" activeCell="A17" sqref="A17"/>
      <selection pane="bottomRight" activeCell="U79" sqref="U79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101" t="s">
        <v>0</v>
      </c>
      <c r="B1" s="102"/>
      <c r="C1" s="102"/>
      <c r="D1" s="102"/>
      <c r="E1" s="102"/>
    </row>
    <row r="2" spans="1:53" ht="37.5" customHeight="1" x14ac:dyDescent="0.2">
      <c r="A2" s="103" t="s">
        <v>1</v>
      </c>
      <c r="B2" s="104"/>
      <c r="C2" s="104"/>
      <c r="D2" s="104"/>
      <c r="E2" s="104"/>
    </row>
    <row r="3" spans="1:53" ht="13.5" customHeight="1" x14ac:dyDescent="0.2">
      <c r="A3" s="105" t="s">
        <v>2</v>
      </c>
      <c r="B3" s="106"/>
      <c r="C3" s="106"/>
      <c r="D3" s="107" t="s">
        <v>159</v>
      </c>
      <c r="E3" s="108"/>
    </row>
    <row r="4" spans="1:53" ht="34.5" hidden="1" customHeight="1" x14ac:dyDescent="0.2">
      <c r="A4" s="1" t="s">
        <v>3</v>
      </c>
      <c r="B4" s="112" t="s">
        <v>4</v>
      </c>
      <c r="C4" s="106"/>
      <c r="D4" s="109"/>
      <c r="E4" s="106"/>
    </row>
    <row r="5" spans="1:53" ht="52.5" hidden="1" customHeight="1" x14ac:dyDescent="0.2">
      <c r="A5" s="1" t="s">
        <v>5</v>
      </c>
      <c r="B5" s="112" t="s">
        <v>6</v>
      </c>
      <c r="C5" s="106"/>
      <c r="D5" s="109"/>
      <c r="E5" s="106"/>
    </row>
    <row r="6" spans="1:53" ht="17.25" hidden="1" customHeight="1" x14ac:dyDescent="0.2">
      <c r="A6" s="1" t="s">
        <v>7</v>
      </c>
      <c r="B6" s="113" t="s">
        <v>8</v>
      </c>
      <c r="C6" s="106"/>
      <c r="D6" s="109"/>
      <c r="E6" s="106"/>
    </row>
    <row r="7" spans="1:53" ht="17.25" hidden="1" customHeight="1" x14ac:dyDescent="0.2">
      <c r="A7" s="1" t="s">
        <v>9</v>
      </c>
      <c r="B7" s="113" t="s">
        <v>10</v>
      </c>
      <c r="C7" s="106"/>
      <c r="D7" s="109"/>
      <c r="E7" s="106"/>
    </row>
    <row r="8" spans="1:53" ht="57.75" hidden="1" customHeight="1" x14ac:dyDescent="0.2">
      <c r="A8" s="2" t="s">
        <v>11</v>
      </c>
      <c r="B8" s="114" t="s">
        <v>12</v>
      </c>
      <c r="C8" s="108"/>
      <c r="D8" s="109"/>
      <c r="E8" s="106"/>
    </row>
    <row r="9" spans="1:53" ht="17.25" hidden="1" customHeight="1" x14ac:dyDescent="0.2">
      <c r="A9" s="3" t="s">
        <v>13</v>
      </c>
      <c r="B9" s="115" t="s">
        <v>10</v>
      </c>
      <c r="C9" s="111"/>
      <c r="D9" s="110"/>
      <c r="E9" s="111"/>
    </row>
    <row r="10" spans="1:53" ht="18" customHeight="1" x14ac:dyDescent="0.2">
      <c r="M10" s="31"/>
    </row>
    <row r="11" spans="1:53" ht="30" customHeight="1" thickBot="1" x14ac:dyDescent="0.25">
      <c r="A11" s="122" t="s">
        <v>160</v>
      </c>
      <c r="B11" s="106"/>
      <c r="C11" s="106"/>
      <c r="D11" s="106"/>
      <c r="E11" s="106"/>
      <c r="G11" s="33" t="s">
        <v>143</v>
      </c>
      <c r="H11" s="33"/>
      <c r="N11" s="165" t="s">
        <v>146</v>
      </c>
      <c r="O11" s="165"/>
      <c r="P11" s="165"/>
      <c r="Q11" s="5"/>
    </row>
    <row r="12" spans="1:53" ht="17.45" customHeight="1" thickTop="1" x14ac:dyDescent="0.2">
      <c r="A12" s="123" t="s">
        <v>14</v>
      </c>
      <c r="B12" s="124"/>
      <c r="C12" s="134" t="s">
        <v>15</v>
      </c>
      <c r="D12" s="102"/>
      <c r="E12" s="124"/>
      <c r="F12" t="s">
        <v>141</v>
      </c>
      <c r="G12" t="s">
        <v>142</v>
      </c>
      <c r="N12" s="166"/>
      <c r="O12" s="166"/>
      <c r="P12" s="166"/>
      <c r="Q12" s="5"/>
    </row>
    <row r="13" spans="1:53" s="4" customFormat="1" ht="72.75" customHeight="1" thickBot="1" x14ac:dyDescent="0.25">
      <c r="A13" s="125"/>
      <c r="B13" s="126"/>
      <c r="C13" s="109"/>
      <c r="D13" s="106"/>
      <c r="E13" s="135"/>
      <c r="F13" s="24" t="s">
        <v>136</v>
      </c>
      <c r="G13" s="24" t="s">
        <v>137</v>
      </c>
      <c r="H13" s="24"/>
      <c r="I13" s="18">
        <f>I16+I66</f>
        <v>0</v>
      </c>
      <c r="J13" s="15"/>
      <c r="K13" s="15"/>
      <c r="L13" s="24" t="s">
        <v>145</v>
      </c>
      <c r="M13" s="56" t="s">
        <v>144</v>
      </c>
      <c r="N13" s="52" t="s">
        <v>147</v>
      </c>
      <c r="O13" s="43" t="s">
        <v>148</v>
      </c>
      <c r="P13" s="59" t="s">
        <v>149</v>
      </c>
      <c r="Q13" s="53" t="s">
        <v>150</v>
      </c>
      <c r="R13" s="70" t="s">
        <v>16</v>
      </c>
      <c r="S13" s="68" t="s">
        <v>151</v>
      </c>
      <c r="T13" s="71"/>
      <c r="U13" s="163" t="s">
        <v>152</v>
      </c>
      <c r="V13" s="164"/>
      <c r="W13" s="68" t="s">
        <v>153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27"/>
      <c r="B14" s="128"/>
      <c r="C14" s="110"/>
      <c r="D14" s="111"/>
      <c r="E14" s="128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29"/>
      <c r="B15" s="130"/>
      <c r="C15" s="136"/>
      <c r="D15" s="104"/>
      <c r="E15" s="130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16" t="s">
        <v>17</v>
      </c>
      <c r="B16" s="117"/>
      <c r="C16" s="117"/>
      <c r="D16" s="118"/>
      <c r="E16" s="74">
        <v>1</v>
      </c>
      <c r="F16" s="32" t="e">
        <f t="shared" ref="F16:P16" si="0">SUM(F17:F65)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1433740</v>
      </c>
      <c r="O16" s="32">
        <f t="shared" si="0"/>
        <v>755820</v>
      </c>
      <c r="P16" s="61">
        <f t="shared" si="0"/>
        <v>677920</v>
      </c>
      <c r="Q16" s="32"/>
      <c r="R16" s="69"/>
      <c r="S16" s="69"/>
      <c r="T16" s="69"/>
      <c r="U16" s="69" t="s">
        <v>155</v>
      </c>
      <c r="V16" s="69" t="s">
        <v>154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19" t="s">
        <v>18</v>
      </c>
      <c r="B17" s="120"/>
      <c r="C17" s="121" t="s">
        <v>19</v>
      </c>
      <c r="D17" s="120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95">
        <v>2103</v>
      </c>
      <c r="V17" s="95">
        <v>91130</v>
      </c>
      <c r="W17" s="42">
        <f>U17</f>
        <v>2103</v>
      </c>
    </row>
    <row r="18" spans="1:53" ht="35.1" customHeight="1" x14ac:dyDescent="0.25">
      <c r="A18" s="119" t="s">
        <v>20</v>
      </c>
      <c r="B18" s="120"/>
      <c r="C18" s="121" t="s">
        <v>21</v>
      </c>
      <c r="D18" s="120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2" si="1">R18+Q18</f>
        <v>40</v>
      </c>
      <c r="T18" s="42" t="e">
        <f>S18=#REF!</f>
        <v>#REF!</v>
      </c>
      <c r="U18" s="95">
        <v>1577</v>
      </c>
      <c r="V18" s="95">
        <v>70100</v>
      </c>
      <c r="W18" s="42">
        <f>U18</f>
        <v>1577</v>
      </c>
    </row>
    <row r="19" spans="1:53" ht="35.1" customHeight="1" x14ac:dyDescent="0.25">
      <c r="A19" s="119" t="s">
        <v>22</v>
      </c>
      <c r="B19" s="131"/>
      <c r="C19" s="121" t="s">
        <v>23</v>
      </c>
      <c r="D19" s="120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95">
        <v>11566</v>
      </c>
      <c r="V19" s="95">
        <v>63090</v>
      </c>
      <c r="W19" s="42">
        <f>U19+U20+U21+U22+U23</f>
        <v>52914</v>
      </c>
    </row>
    <row r="20" spans="1:53" ht="35.1" customHeight="1" x14ac:dyDescent="0.25">
      <c r="A20" s="137"/>
      <c r="B20" s="138"/>
      <c r="C20" s="121" t="s">
        <v>24</v>
      </c>
      <c r="D20" s="120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95">
        <v>6648</v>
      </c>
      <c r="V20" s="95">
        <v>50823</v>
      </c>
    </row>
    <row r="21" spans="1:53" ht="35.1" customHeight="1" x14ac:dyDescent="0.25">
      <c r="A21" s="137"/>
      <c r="B21" s="138"/>
      <c r="C21" s="121" t="s">
        <v>167</v>
      </c>
      <c r="D21" s="120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95"/>
      <c r="V21" s="95">
        <v>78863</v>
      </c>
    </row>
    <row r="22" spans="1:53" s="7" customFormat="1" ht="35.1" customHeight="1" x14ac:dyDescent="0.25">
      <c r="A22" s="137"/>
      <c r="B22" s="138"/>
      <c r="C22" s="121" t="s">
        <v>25</v>
      </c>
      <c r="D22" s="120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95">
        <v>16299</v>
      </c>
      <c r="V22" s="95">
        <v>66595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32"/>
      <c r="B23" s="133"/>
      <c r="C23" s="121" t="s">
        <v>26</v>
      </c>
      <c r="D23" s="120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95">
        <v>18401</v>
      </c>
      <c r="V23" s="95">
        <v>112160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19" t="s">
        <v>27</v>
      </c>
      <c r="B24" s="131"/>
      <c r="C24" s="121" t="s">
        <v>28</v>
      </c>
      <c r="D24" s="120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95">
        <v>526</v>
      </c>
      <c r="V24" s="95">
        <v>68348</v>
      </c>
      <c r="W24" s="42">
        <f>U24+U25</f>
        <v>695</v>
      </c>
    </row>
    <row r="25" spans="1:53" ht="35.1" customHeight="1" x14ac:dyDescent="0.25">
      <c r="A25" s="132"/>
      <c r="B25" s="133"/>
      <c r="C25" s="121" t="s">
        <v>29</v>
      </c>
      <c r="D25" s="120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95">
        <v>169</v>
      </c>
      <c r="V25" s="95">
        <v>66595</v>
      </c>
    </row>
    <row r="26" spans="1:53" ht="35.1" customHeight="1" x14ac:dyDescent="0.25">
      <c r="A26" s="119" t="s">
        <v>30</v>
      </c>
      <c r="B26" s="120"/>
      <c r="C26" s="121" t="s">
        <v>31</v>
      </c>
      <c r="D26" s="120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95">
        <v>1577</v>
      </c>
      <c r="V26" s="95">
        <v>68347</v>
      </c>
      <c r="W26" s="42">
        <f>U26</f>
        <v>1577</v>
      </c>
    </row>
    <row r="27" spans="1:53" s="7" customFormat="1" ht="35.1" customHeight="1" x14ac:dyDescent="0.25">
      <c r="A27" s="119" t="s">
        <v>32</v>
      </c>
      <c r="B27" s="120"/>
      <c r="C27" s="121" t="s">
        <v>33</v>
      </c>
      <c r="D27" s="120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95">
        <v>4206</v>
      </c>
      <c r="V27" s="95">
        <v>115665</v>
      </c>
      <c r="W27" s="42">
        <f t="shared" ref="W27:W34" si="2">U27</f>
        <v>4206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19" t="s">
        <v>34</v>
      </c>
      <c r="B28" s="120"/>
      <c r="C28" s="121" t="s">
        <v>35</v>
      </c>
      <c r="D28" s="120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95">
        <v>5258</v>
      </c>
      <c r="V28" s="95">
        <v>105150</v>
      </c>
      <c r="W28" s="42">
        <f t="shared" si="2"/>
        <v>5258</v>
      </c>
    </row>
    <row r="29" spans="1:53" ht="52.5" customHeight="1" x14ac:dyDescent="0.25">
      <c r="A29" s="119" t="s">
        <v>36</v>
      </c>
      <c r="B29" s="120"/>
      <c r="C29" s="121" t="s">
        <v>37</v>
      </c>
      <c r="D29" s="120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95">
        <v>1052</v>
      </c>
      <c r="V29" s="95">
        <v>52575</v>
      </c>
      <c r="W29" s="42">
        <f t="shared" si="2"/>
        <v>1052</v>
      </c>
    </row>
    <row r="30" spans="1:53" ht="35.1" customHeight="1" x14ac:dyDescent="0.25">
      <c r="A30" s="119" t="s">
        <v>38</v>
      </c>
      <c r="B30" s="120"/>
      <c r="C30" s="121" t="s">
        <v>39</v>
      </c>
      <c r="D30" s="120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95">
        <v>2629</v>
      </c>
      <c r="V30" s="95">
        <v>63090</v>
      </c>
      <c r="W30" s="42">
        <f t="shared" si="2"/>
        <v>2629</v>
      </c>
    </row>
    <row r="31" spans="1:53" ht="35.1" customHeight="1" x14ac:dyDescent="0.25">
      <c r="A31" s="119" t="s">
        <v>40</v>
      </c>
      <c r="B31" s="120"/>
      <c r="C31" s="121" t="s">
        <v>41</v>
      </c>
      <c r="D31" s="120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95">
        <v>3680</v>
      </c>
      <c r="V31" s="95">
        <v>56080</v>
      </c>
      <c r="W31" s="42">
        <f t="shared" si="2"/>
        <v>3680</v>
      </c>
    </row>
    <row r="32" spans="1:53" s="7" customFormat="1" ht="35.1" customHeight="1" x14ac:dyDescent="0.25">
      <c r="A32" s="119" t="s">
        <v>42</v>
      </c>
      <c r="B32" s="120"/>
      <c r="C32" s="121" t="s">
        <v>43</v>
      </c>
      <c r="D32" s="120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95">
        <v>0</v>
      </c>
      <c r="V32" s="95">
        <v>96388</v>
      </c>
      <c r="W32" s="42">
        <f t="shared" si="2"/>
        <v>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19" t="s">
        <v>44</v>
      </c>
      <c r="B33" s="120"/>
      <c r="C33" s="121" t="s">
        <v>45</v>
      </c>
      <c r="D33" s="120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95">
        <v>2103</v>
      </c>
      <c r="V33" s="95">
        <v>70100</v>
      </c>
      <c r="W33" s="42">
        <f t="shared" si="2"/>
        <v>2103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19" t="s">
        <v>46</v>
      </c>
      <c r="B34" s="120"/>
      <c r="C34" s="121" t="s">
        <v>47</v>
      </c>
      <c r="D34" s="120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95">
        <v>5258</v>
      </c>
      <c r="V34" s="95">
        <v>105150</v>
      </c>
      <c r="W34" s="42">
        <f t="shared" si="2"/>
        <v>5258</v>
      </c>
    </row>
    <row r="35" spans="1:53" s="7" customFormat="1" ht="35.1" customHeight="1" x14ac:dyDescent="0.25">
      <c r="A35" s="142" t="s">
        <v>162</v>
      </c>
      <c r="B35" s="143"/>
      <c r="C35" s="94"/>
      <c r="D35" s="93" t="s">
        <v>163</v>
      </c>
      <c r="E35" s="28">
        <v>19</v>
      </c>
      <c r="F35" s="16"/>
      <c r="G35" s="16"/>
      <c r="H35" s="16"/>
      <c r="I35" s="30"/>
      <c r="J35" s="30"/>
      <c r="K35" s="30"/>
      <c r="L35" s="42"/>
      <c r="M35" s="42"/>
      <c r="N35" s="48"/>
      <c r="O35" s="48"/>
      <c r="P35" s="62"/>
      <c r="Q35" s="66"/>
      <c r="R35" s="42"/>
      <c r="S35" s="67"/>
      <c r="T35" s="42"/>
      <c r="U35" s="95"/>
      <c r="V35" s="95">
        <v>52575</v>
      </c>
      <c r="W35" s="42"/>
      <c r="X35" s="4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7" customFormat="1" ht="35.1" customHeight="1" x14ac:dyDescent="0.25">
      <c r="A36" s="97" t="s">
        <v>164</v>
      </c>
      <c r="B36" s="98"/>
      <c r="C36" s="94"/>
      <c r="D36" s="93" t="s">
        <v>165</v>
      </c>
      <c r="E36" s="28"/>
      <c r="F36" s="16"/>
      <c r="G36" s="16"/>
      <c r="H36" s="16"/>
      <c r="I36" s="30"/>
      <c r="J36" s="30"/>
      <c r="K36" s="30"/>
      <c r="L36" s="42"/>
      <c r="M36" s="42"/>
      <c r="N36" s="48"/>
      <c r="O36" s="48"/>
      <c r="P36" s="62"/>
      <c r="Q36" s="66"/>
      <c r="R36" s="42"/>
      <c r="S36" s="67"/>
      <c r="T36" s="42"/>
      <c r="U36" s="95">
        <v>5783</v>
      </c>
      <c r="V36" s="95">
        <v>150205</v>
      </c>
      <c r="W36" s="42"/>
      <c r="X36" s="42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8" customFormat="1" ht="52.5" customHeight="1" x14ac:dyDescent="0.25">
      <c r="A37" s="119" t="s">
        <v>48</v>
      </c>
      <c r="B37" s="131"/>
      <c r="C37" s="121" t="s">
        <v>49</v>
      </c>
      <c r="D37" s="120"/>
      <c r="E37" s="28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30</v>
      </c>
      <c r="R37" s="42">
        <v>0</v>
      </c>
      <c r="S37" s="67">
        <f t="shared" si="1"/>
        <v>30</v>
      </c>
      <c r="T37" s="42" t="e">
        <f>S37=#REF!</f>
        <v>#REF!</v>
      </c>
      <c r="U37" s="95">
        <v>0</v>
      </c>
      <c r="V37" s="95">
        <v>41308</v>
      </c>
      <c r="W37" s="42">
        <f>U37+U38+U39</f>
        <v>0</v>
      </c>
      <c r="X37" s="42"/>
    </row>
    <row r="38" spans="1:53" s="8" customFormat="1" ht="52.5" customHeight="1" x14ac:dyDescent="0.2">
      <c r="A38" s="139"/>
      <c r="B38" s="138"/>
      <c r="C38" s="140" t="s">
        <v>138</v>
      </c>
      <c r="D38" s="141"/>
      <c r="E38" s="28"/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60</v>
      </c>
      <c r="R38" s="42">
        <v>0</v>
      </c>
      <c r="S38" s="67">
        <f t="shared" si="1"/>
        <v>60</v>
      </c>
      <c r="T38" s="42" t="e">
        <f>S38=#REF!</f>
        <v>#REF!</v>
      </c>
      <c r="U38" s="95">
        <v>0</v>
      </c>
      <c r="V38" s="95">
        <v>81303</v>
      </c>
      <c r="W38" s="42"/>
      <c r="X38" s="42"/>
    </row>
    <row r="39" spans="1:53" s="8" customFormat="1" ht="35.1" customHeight="1" x14ac:dyDescent="0.25">
      <c r="A39" s="132"/>
      <c r="B39" s="133"/>
      <c r="C39" s="121" t="s">
        <v>50</v>
      </c>
      <c r="D39" s="120"/>
      <c r="E39" s="28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0</v>
      </c>
      <c r="O39" s="48">
        <v>0</v>
      </c>
      <c r="P39" s="62">
        <v>0</v>
      </c>
      <c r="Q39" s="66">
        <v>59</v>
      </c>
      <c r="R39" s="42">
        <v>0</v>
      </c>
      <c r="S39" s="67">
        <f t="shared" si="1"/>
        <v>59</v>
      </c>
      <c r="T39" s="42" t="e">
        <f>S39=#REF!</f>
        <v>#REF!</v>
      </c>
      <c r="U39" s="95">
        <v>0</v>
      </c>
      <c r="V39" s="95">
        <v>84745</v>
      </c>
      <c r="W39" s="42"/>
      <c r="X39" s="42"/>
    </row>
    <row r="40" spans="1:53" s="7" customFormat="1" ht="35.1" customHeight="1" x14ac:dyDescent="0.25">
      <c r="A40" s="119" t="s">
        <v>51</v>
      </c>
      <c r="B40" s="120"/>
      <c r="C40" s="121" t="s">
        <v>52</v>
      </c>
      <c r="D40" s="120"/>
      <c r="E40" s="28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13680</v>
      </c>
      <c r="O40" s="48">
        <v>7220</v>
      </c>
      <c r="P40" s="62">
        <v>6460</v>
      </c>
      <c r="Q40" s="66">
        <v>45</v>
      </c>
      <c r="R40" s="42">
        <v>0</v>
      </c>
      <c r="S40" s="67">
        <f t="shared" si="1"/>
        <v>45</v>
      </c>
      <c r="T40" s="42" t="e">
        <f>S40=#REF!</f>
        <v>#REF!</v>
      </c>
      <c r="U40" s="95">
        <v>1577</v>
      </c>
      <c r="V40" s="95">
        <v>77110</v>
      </c>
      <c r="W40" s="42">
        <f>U40</f>
        <v>1577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19" t="s">
        <v>53</v>
      </c>
      <c r="B41" s="120"/>
      <c r="C41" s="121" t="s">
        <v>54</v>
      </c>
      <c r="D41" s="120"/>
      <c r="E41" s="28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15960</v>
      </c>
      <c r="O41" s="48">
        <v>9500</v>
      </c>
      <c r="P41" s="62">
        <v>6460</v>
      </c>
      <c r="Q41" s="66">
        <v>60</v>
      </c>
      <c r="R41" s="42">
        <v>4</v>
      </c>
      <c r="S41" s="67">
        <f t="shared" si="1"/>
        <v>64</v>
      </c>
      <c r="T41" s="42" t="e">
        <f>S41=#REF!</f>
        <v>#REF!</v>
      </c>
      <c r="U41" s="95">
        <v>1577</v>
      </c>
      <c r="V41" s="95">
        <v>112160</v>
      </c>
      <c r="W41" s="42">
        <f>U41</f>
        <v>1577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19" t="s">
        <v>55</v>
      </c>
      <c r="B42" s="131"/>
      <c r="C42" s="121" t="s">
        <v>56</v>
      </c>
      <c r="D42" s="120"/>
      <c r="E42" s="28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79420</v>
      </c>
      <c r="O42" s="48">
        <v>42940</v>
      </c>
      <c r="P42" s="62">
        <v>36480</v>
      </c>
      <c r="Q42" s="66">
        <v>80</v>
      </c>
      <c r="R42" s="42">
        <v>2</v>
      </c>
      <c r="S42" s="67">
        <f t="shared" si="1"/>
        <v>82</v>
      </c>
      <c r="T42" s="42" t="e">
        <f>S42=#REF!</f>
        <v>#REF!</v>
      </c>
      <c r="U42" s="95">
        <v>7360</v>
      </c>
      <c r="V42" s="95">
        <v>143705</v>
      </c>
      <c r="W42" s="42">
        <f>U42+U43</f>
        <v>9463</v>
      </c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32"/>
      <c r="B43" s="133"/>
      <c r="C43" s="121" t="s">
        <v>57</v>
      </c>
      <c r="D43" s="120"/>
      <c r="E43" s="28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18240</v>
      </c>
      <c r="O43" s="48">
        <v>13300</v>
      </c>
      <c r="P43" s="62">
        <v>4940</v>
      </c>
      <c r="Q43" s="66">
        <v>30</v>
      </c>
      <c r="R43" s="42">
        <v>0</v>
      </c>
      <c r="S43" s="67">
        <f t="shared" si="1"/>
        <v>30</v>
      </c>
      <c r="T43" s="42" t="e">
        <f>S43=#REF!</f>
        <v>#REF!</v>
      </c>
      <c r="U43" s="95">
        <v>2103</v>
      </c>
      <c r="V43" s="95">
        <v>52575</v>
      </c>
      <c r="W43" s="42"/>
      <c r="X43" s="42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19" t="s">
        <v>58</v>
      </c>
      <c r="B44" s="120"/>
      <c r="C44" s="121" t="s">
        <v>59</v>
      </c>
      <c r="D44" s="120"/>
      <c r="E44" s="28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73720</v>
      </c>
      <c r="O44" s="48">
        <v>40660</v>
      </c>
      <c r="P44" s="62">
        <v>33060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95">
        <v>6835</v>
      </c>
      <c r="V44" s="95">
        <v>70100</v>
      </c>
      <c r="W44" s="42">
        <f>U44</f>
        <v>6835</v>
      </c>
    </row>
    <row r="45" spans="1:53" ht="35.1" customHeight="1" x14ac:dyDescent="0.25">
      <c r="A45" s="119" t="s">
        <v>60</v>
      </c>
      <c r="B45" s="120"/>
      <c r="C45" s="121" t="s">
        <v>61</v>
      </c>
      <c r="D45" s="120"/>
      <c r="E45" s="28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63080</v>
      </c>
      <c r="O45" s="48">
        <v>31920</v>
      </c>
      <c r="P45" s="62">
        <v>31160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95">
        <v>3154</v>
      </c>
      <c r="V45" s="95">
        <v>70100</v>
      </c>
      <c r="W45" s="42">
        <f t="shared" ref="W45:W59" si="3">U45</f>
        <v>3154</v>
      </c>
    </row>
    <row r="46" spans="1:53" s="7" customFormat="1" ht="35.1" customHeight="1" x14ac:dyDescent="0.25">
      <c r="A46" s="119" t="s">
        <v>62</v>
      </c>
      <c r="B46" s="120"/>
      <c r="C46" s="121" t="s">
        <v>63</v>
      </c>
      <c r="D46" s="120"/>
      <c r="E46" s="28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0</v>
      </c>
      <c r="O46" s="48">
        <v>0</v>
      </c>
      <c r="P46" s="62">
        <v>0</v>
      </c>
      <c r="Q46" s="66">
        <v>40</v>
      </c>
      <c r="R46" s="42">
        <v>0</v>
      </c>
      <c r="S46" s="67">
        <f t="shared" si="1"/>
        <v>40</v>
      </c>
      <c r="T46" s="42" t="e">
        <f>S46=#REF!</f>
        <v>#REF!</v>
      </c>
      <c r="U46" s="95" t="s">
        <v>166</v>
      </c>
      <c r="V46" s="95">
        <v>70100</v>
      </c>
      <c r="W46" s="42" t="str">
        <f t="shared" si="3"/>
        <v xml:space="preserve"> 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5" customFormat="1" ht="35.1" customHeight="1" x14ac:dyDescent="0.25">
      <c r="A47" s="144" t="s">
        <v>64</v>
      </c>
      <c r="B47" s="145"/>
      <c r="C47" s="146" t="s">
        <v>161</v>
      </c>
      <c r="D47" s="147"/>
      <c r="E47" s="73">
        <v>30</v>
      </c>
      <c r="F47" s="36" t="e">
        <f>IF(#REF!&lt;0,#REF!*-1,0)</f>
        <v>#REF!</v>
      </c>
      <c r="G47" s="36" t="e">
        <f>IF(#REF!&gt;0,#REF!,0)</f>
        <v>#REF!</v>
      </c>
      <c r="H47" s="36"/>
      <c r="I47" s="37"/>
      <c r="J47" s="37"/>
      <c r="K47" s="37"/>
      <c r="L47" s="44"/>
      <c r="M47" s="44"/>
      <c r="N47" s="48">
        <v>42560</v>
      </c>
      <c r="O47" s="48">
        <v>18240</v>
      </c>
      <c r="P47" s="62">
        <v>24320</v>
      </c>
      <c r="Q47" s="66">
        <v>82</v>
      </c>
      <c r="R47" s="42">
        <v>0</v>
      </c>
      <c r="S47" s="67">
        <f t="shared" si="1"/>
        <v>82</v>
      </c>
      <c r="T47" s="42" t="e">
        <f>S47=#REF!</f>
        <v>#REF!</v>
      </c>
      <c r="U47" s="95">
        <v>1111</v>
      </c>
      <c r="V47" s="95">
        <v>129685</v>
      </c>
      <c r="W47" s="42">
        <f t="shared" si="3"/>
        <v>1111</v>
      </c>
      <c r="X47" s="4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7" customFormat="1" ht="35.1" customHeight="1" x14ac:dyDescent="0.25">
      <c r="A48" s="119" t="s">
        <v>65</v>
      </c>
      <c r="B48" s="120"/>
      <c r="C48" s="121" t="s">
        <v>66</v>
      </c>
      <c r="D48" s="120"/>
      <c r="E48" s="28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67260</v>
      </c>
      <c r="O48" s="48">
        <v>35720</v>
      </c>
      <c r="P48" s="62">
        <v>31540</v>
      </c>
      <c r="Q48" s="66">
        <v>42</v>
      </c>
      <c r="R48" s="42">
        <v>0</v>
      </c>
      <c r="S48" s="67">
        <f t="shared" si="1"/>
        <v>42</v>
      </c>
      <c r="T48" s="42" t="e">
        <f>S48=#REF!</f>
        <v>#REF!</v>
      </c>
      <c r="U48" s="95">
        <v>8937</v>
      </c>
      <c r="V48" s="95">
        <v>82367</v>
      </c>
      <c r="W48" s="42">
        <f t="shared" si="3"/>
        <v>8937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19" t="s">
        <v>67</v>
      </c>
      <c r="B49" s="120"/>
      <c r="C49" s="121" t="s">
        <v>68</v>
      </c>
      <c r="D49" s="120"/>
      <c r="E49" s="28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56620</v>
      </c>
      <c r="O49" s="48">
        <v>28880</v>
      </c>
      <c r="P49" s="62">
        <v>27740</v>
      </c>
      <c r="Q49" s="66">
        <v>35</v>
      </c>
      <c r="R49" s="42">
        <v>0</v>
      </c>
      <c r="S49" s="67">
        <f t="shared" si="1"/>
        <v>35</v>
      </c>
      <c r="T49" s="42" t="e">
        <f>S49=#REF!</f>
        <v>#REF!</v>
      </c>
      <c r="U49" s="95">
        <v>7886</v>
      </c>
      <c r="V49" s="95">
        <v>61338</v>
      </c>
      <c r="W49" s="42">
        <f t="shared" si="3"/>
        <v>7886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">
      <c r="A50" s="148" t="s">
        <v>139</v>
      </c>
      <c r="B50" s="149"/>
      <c r="C50" s="150" t="s">
        <v>140</v>
      </c>
      <c r="D50" s="151"/>
      <c r="E50" s="75">
        <v>34</v>
      </c>
      <c r="F50" s="51" t="e">
        <f>IF(#REF!&lt;0,#REF!*-1,0)</f>
        <v>#REF!</v>
      </c>
      <c r="G50" s="51" t="e">
        <f>IF(#REF!&gt;0,#REF!,0)</f>
        <v>#REF!</v>
      </c>
      <c r="H50" s="51"/>
      <c r="I50" s="42"/>
      <c r="J50" s="42"/>
      <c r="K50" s="42"/>
      <c r="L50" s="45">
        <v>228705</v>
      </c>
      <c r="M50" s="46" t="e">
        <f>#REF!-L50</f>
        <v>#REF!</v>
      </c>
      <c r="N50" s="50">
        <v>0</v>
      </c>
      <c r="O50" s="48"/>
      <c r="P50" s="62"/>
      <c r="Q50" s="66">
        <v>50</v>
      </c>
      <c r="R50" s="42">
        <v>0</v>
      </c>
      <c r="S50" s="67">
        <f t="shared" si="1"/>
        <v>50</v>
      </c>
      <c r="T50" s="42" t="e">
        <f>S50=#REF!</f>
        <v>#REF!</v>
      </c>
      <c r="U50" s="95">
        <v>0</v>
      </c>
      <c r="V50" s="95">
        <v>87625</v>
      </c>
      <c r="W50" s="42">
        <f t="shared" si="3"/>
        <v>0</v>
      </c>
      <c r="X50" s="42"/>
    </row>
    <row r="51" spans="1:53" s="7" customFormat="1" ht="35.1" customHeight="1" x14ac:dyDescent="0.25">
      <c r="A51" s="119" t="s">
        <v>69</v>
      </c>
      <c r="B51" s="120"/>
      <c r="C51" s="121" t="s">
        <v>70</v>
      </c>
      <c r="D51" s="120"/>
      <c r="E51" s="28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28120</v>
      </c>
      <c r="O51" s="48">
        <v>15200</v>
      </c>
      <c r="P51" s="62">
        <v>12920</v>
      </c>
      <c r="Q51" s="66">
        <v>25</v>
      </c>
      <c r="R51" s="42">
        <v>0</v>
      </c>
      <c r="S51" s="67">
        <f t="shared" si="1"/>
        <v>25</v>
      </c>
      <c r="T51" s="42" t="e">
        <f>S51=#REF!</f>
        <v>#REF!</v>
      </c>
      <c r="U51" s="95">
        <v>3155</v>
      </c>
      <c r="V51" s="95">
        <v>36802</v>
      </c>
      <c r="W51" s="42">
        <f t="shared" si="3"/>
        <v>3155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19" t="s">
        <v>71</v>
      </c>
      <c r="B52" s="120"/>
      <c r="C52" s="121" t="s">
        <v>72</v>
      </c>
      <c r="D52" s="120"/>
      <c r="E52" s="28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0</v>
      </c>
      <c r="O52" s="48">
        <v>0</v>
      </c>
      <c r="P52" s="62">
        <v>0</v>
      </c>
      <c r="Q52" s="66">
        <v>30</v>
      </c>
      <c r="R52" s="42">
        <v>0</v>
      </c>
      <c r="S52" s="67">
        <f t="shared" si="1"/>
        <v>30</v>
      </c>
      <c r="T52" s="42" t="e">
        <f>S52=#REF!</f>
        <v>#REF!</v>
      </c>
      <c r="U52" s="95">
        <v>0</v>
      </c>
      <c r="V52" s="95">
        <v>52575</v>
      </c>
      <c r="W52" s="42">
        <f t="shared" si="3"/>
        <v>0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19" t="s">
        <v>73</v>
      </c>
      <c r="B53" s="120"/>
      <c r="C53" s="121" t="s">
        <v>74</v>
      </c>
      <c r="D53" s="120"/>
      <c r="E53" s="28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39520</v>
      </c>
      <c r="O53" s="48">
        <v>19380</v>
      </c>
      <c r="P53" s="62">
        <v>20140</v>
      </c>
      <c r="Q53" s="66">
        <v>100</v>
      </c>
      <c r="R53" s="42">
        <v>12</v>
      </c>
      <c r="S53" s="67">
        <f t="shared" si="1"/>
        <v>112</v>
      </c>
      <c r="T53" s="42" t="e">
        <f>S53=#REF!</f>
        <v>#REF!</v>
      </c>
      <c r="U53" s="95">
        <v>5258</v>
      </c>
      <c r="V53" s="95">
        <v>191022</v>
      </c>
      <c r="W53" s="42">
        <f t="shared" si="3"/>
        <v>5258</v>
      </c>
      <c r="X53" s="42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19" t="s">
        <v>75</v>
      </c>
      <c r="B54" s="120"/>
      <c r="C54" s="121" t="s">
        <v>76</v>
      </c>
      <c r="D54" s="120"/>
      <c r="E54" s="28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13680</v>
      </c>
      <c r="O54" s="48">
        <v>4940</v>
      </c>
      <c r="P54" s="62">
        <v>8740</v>
      </c>
      <c r="Q54" s="66">
        <v>47</v>
      </c>
      <c r="R54" s="42">
        <v>0</v>
      </c>
      <c r="S54" s="67">
        <f t="shared" si="1"/>
        <v>47</v>
      </c>
      <c r="T54" s="42" t="e">
        <f>S54=#REF!</f>
        <v>#REF!</v>
      </c>
      <c r="U54" s="95">
        <v>1577</v>
      </c>
      <c r="V54" s="95">
        <v>77110</v>
      </c>
      <c r="W54" s="42">
        <f t="shared" si="3"/>
        <v>1577</v>
      </c>
    </row>
    <row r="55" spans="1:53" ht="35.1" customHeight="1" x14ac:dyDescent="0.25">
      <c r="A55" s="119" t="s">
        <v>77</v>
      </c>
      <c r="B55" s="120"/>
      <c r="C55" s="121" t="s">
        <v>78</v>
      </c>
      <c r="D55" s="120"/>
      <c r="E55" s="28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0</v>
      </c>
      <c r="O55" s="48">
        <v>0</v>
      </c>
      <c r="P55" s="62">
        <v>0</v>
      </c>
      <c r="Q55" s="66">
        <v>37</v>
      </c>
      <c r="R55" s="42">
        <v>0</v>
      </c>
      <c r="S55" s="67">
        <f t="shared" si="1"/>
        <v>37</v>
      </c>
      <c r="T55" s="42" t="e">
        <f>S55=#REF!</f>
        <v>#REF!</v>
      </c>
      <c r="U55" s="95">
        <v>0</v>
      </c>
      <c r="V55" s="95">
        <v>64842</v>
      </c>
      <c r="W55" s="42">
        <f t="shared" si="3"/>
        <v>0</v>
      </c>
    </row>
    <row r="56" spans="1:53" s="7" customFormat="1" ht="35.1" customHeight="1" x14ac:dyDescent="0.25">
      <c r="A56" s="119" t="s">
        <v>79</v>
      </c>
      <c r="B56" s="120"/>
      <c r="C56" s="121" t="s">
        <v>80</v>
      </c>
      <c r="D56" s="120"/>
      <c r="E56" s="28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9120</v>
      </c>
      <c r="O56" s="48">
        <v>4940</v>
      </c>
      <c r="P56" s="62">
        <v>4180</v>
      </c>
      <c r="Q56" s="66">
        <v>45</v>
      </c>
      <c r="R56" s="42">
        <v>0</v>
      </c>
      <c r="S56" s="67">
        <f t="shared" si="1"/>
        <v>45</v>
      </c>
      <c r="T56" s="42" t="e">
        <f>S56=#REF!</f>
        <v>#REF!</v>
      </c>
      <c r="U56" s="95">
        <v>0</v>
      </c>
      <c r="V56" s="95">
        <v>78862</v>
      </c>
      <c r="W56" s="42">
        <f t="shared" si="3"/>
        <v>0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19" t="s">
        <v>81</v>
      </c>
      <c r="B57" s="120"/>
      <c r="C57" s="121" t="s">
        <v>82</v>
      </c>
      <c r="D57" s="120"/>
      <c r="E57" s="28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26600</v>
      </c>
      <c r="O57" s="48">
        <v>17100</v>
      </c>
      <c r="P57" s="62">
        <v>9500</v>
      </c>
      <c r="Q57" s="66">
        <v>60</v>
      </c>
      <c r="R57" s="42">
        <v>0</v>
      </c>
      <c r="S57" s="67">
        <f t="shared" si="1"/>
        <v>60</v>
      </c>
      <c r="T57" s="42" t="e">
        <f>S57=#REF!</f>
        <v>#REF!</v>
      </c>
      <c r="U57" s="95">
        <v>2629</v>
      </c>
      <c r="V57" s="95">
        <v>61338</v>
      </c>
      <c r="W57" s="42">
        <f t="shared" si="3"/>
        <v>2629</v>
      </c>
    </row>
    <row r="58" spans="1:53" s="7" customFormat="1" ht="35.1" customHeight="1" x14ac:dyDescent="0.25">
      <c r="A58" s="119" t="s">
        <v>83</v>
      </c>
      <c r="B58" s="120"/>
      <c r="C58" s="121" t="s">
        <v>84</v>
      </c>
      <c r="D58" s="120"/>
      <c r="E58" s="28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31920</v>
      </c>
      <c r="O58" s="48">
        <v>17480</v>
      </c>
      <c r="P58" s="62">
        <v>14440</v>
      </c>
      <c r="Q58" s="66">
        <v>46</v>
      </c>
      <c r="R58" s="42">
        <v>4</v>
      </c>
      <c r="S58" s="67">
        <f t="shared" si="1"/>
        <v>50</v>
      </c>
      <c r="T58" s="42" t="e">
        <f>S58=#REF!</f>
        <v>#REF!</v>
      </c>
      <c r="U58" s="95">
        <v>1052</v>
      </c>
      <c r="V58" s="95">
        <v>80615</v>
      </c>
      <c r="W58" s="42">
        <f t="shared" si="3"/>
        <v>1052</v>
      </c>
      <c r="X58" s="42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19" t="s">
        <v>85</v>
      </c>
      <c r="B59" s="120"/>
      <c r="C59" s="121" t="s">
        <v>86</v>
      </c>
      <c r="D59" s="120"/>
      <c r="E59" s="28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30"/>
      <c r="J59" s="30"/>
      <c r="K59" s="30"/>
      <c r="L59" s="42"/>
      <c r="M59" s="42"/>
      <c r="N59" s="48">
        <v>26980</v>
      </c>
      <c r="O59" s="48">
        <v>14440</v>
      </c>
      <c r="P59" s="62">
        <v>12540</v>
      </c>
      <c r="Q59" s="66">
        <v>35</v>
      </c>
      <c r="R59" s="42">
        <v>0</v>
      </c>
      <c r="S59" s="67">
        <f t="shared" si="1"/>
        <v>35</v>
      </c>
      <c r="T59" s="42" t="e">
        <f>S59=#REF!</f>
        <v>#REF!</v>
      </c>
      <c r="U59" s="95">
        <v>3680</v>
      </c>
      <c r="V59" s="95">
        <v>59585</v>
      </c>
      <c r="W59" s="42">
        <f t="shared" si="3"/>
        <v>3680</v>
      </c>
    </row>
    <row r="60" spans="1:53" s="8" customFormat="1" ht="35.1" customHeight="1" x14ac:dyDescent="0.25">
      <c r="A60" s="152" t="s">
        <v>87</v>
      </c>
      <c r="B60" s="158"/>
      <c r="C60" s="154" t="s">
        <v>157</v>
      </c>
      <c r="D60" s="153"/>
      <c r="E60" s="75">
        <v>43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15960</v>
      </c>
      <c r="O60" s="48">
        <v>6840</v>
      </c>
      <c r="P60" s="62">
        <v>9120</v>
      </c>
      <c r="Q60" s="66">
        <v>58</v>
      </c>
      <c r="R60" s="42">
        <v>0</v>
      </c>
      <c r="S60" s="67">
        <f t="shared" si="1"/>
        <v>58</v>
      </c>
      <c r="T60" s="42" t="e">
        <f>S60=#REF!</f>
        <v>#REF!</v>
      </c>
      <c r="U60" s="95">
        <v>1051</v>
      </c>
      <c r="V60" s="95">
        <v>99893</v>
      </c>
      <c r="W60" s="42">
        <f>U60+U61</f>
        <v>2628</v>
      </c>
      <c r="X60" s="42"/>
    </row>
    <row r="61" spans="1:53" s="8" customFormat="1" ht="35.1" customHeight="1" x14ac:dyDescent="0.25">
      <c r="A61" s="159"/>
      <c r="B61" s="160"/>
      <c r="C61" s="154" t="s">
        <v>88</v>
      </c>
      <c r="D61" s="153"/>
      <c r="E61" s="75">
        <v>44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12540</v>
      </c>
      <c r="O61" s="48">
        <v>8740</v>
      </c>
      <c r="P61" s="62">
        <v>3800</v>
      </c>
      <c r="Q61" s="66">
        <v>60</v>
      </c>
      <c r="R61" s="42">
        <v>0</v>
      </c>
      <c r="S61" s="67">
        <f t="shared" si="1"/>
        <v>60</v>
      </c>
      <c r="T61" s="42" t="e">
        <f>S61=#REF!</f>
        <v>#REF!</v>
      </c>
      <c r="U61" s="95">
        <v>1577</v>
      </c>
      <c r="V61" s="95">
        <v>99893</v>
      </c>
      <c r="W61" s="42"/>
      <c r="X61" s="42"/>
    </row>
    <row r="62" spans="1:53" s="8" customFormat="1" ht="35.1" customHeight="1" x14ac:dyDescent="0.25">
      <c r="A62" s="152" t="s">
        <v>89</v>
      </c>
      <c r="B62" s="153"/>
      <c r="C62" s="154" t="s">
        <v>90</v>
      </c>
      <c r="D62" s="153"/>
      <c r="E62" s="75">
        <v>45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47500</v>
      </c>
      <c r="O62" s="48">
        <v>24700</v>
      </c>
      <c r="P62" s="62">
        <v>22800</v>
      </c>
      <c r="Q62" s="66">
        <v>45</v>
      </c>
      <c r="R62" s="42">
        <v>0</v>
      </c>
      <c r="S62" s="67">
        <f t="shared" si="1"/>
        <v>45</v>
      </c>
      <c r="T62" s="42" t="e">
        <f>S62=#REF!</f>
        <v>#REF!</v>
      </c>
      <c r="U62" s="95">
        <v>4732</v>
      </c>
      <c r="V62" s="95">
        <v>63090</v>
      </c>
      <c r="W62" s="42">
        <f>U62</f>
        <v>4732</v>
      </c>
      <c r="X62" s="42"/>
    </row>
    <row r="63" spans="1:53" s="8" customFormat="1" ht="35.1" customHeight="1" x14ac:dyDescent="0.25">
      <c r="A63" s="152" t="s">
        <v>91</v>
      </c>
      <c r="B63" s="153"/>
      <c r="C63" s="154" t="s">
        <v>92</v>
      </c>
      <c r="D63" s="153"/>
      <c r="E63" s="75">
        <v>46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34960</v>
      </c>
      <c r="O63" s="48">
        <v>19760</v>
      </c>
      <c r="P63" s="62">
        <v>15200</v>
      </c>
      <c r="Q63" s="66">
        <v>55</v>
      </c>
      <c r="R63" s="42">
        <v>4</v>
      </c>
      <c r="S63" s="67">
        <f t="shared" si="1"/>
        <v>59</v>
      </c>
      <c r="T63" s="42" t="e">
        <f>S63=#REF!</f>
        <v>#REF!</v>
      </c>
      <c r="U63" s="95">
        <v>4206</v>
      </c>
      <c r="V63" s="95">
        <v>92883</v>
      </c>
      <c r="W63" s="42">
        <f t="shared" ref="W63:W65" si="4">U63</f>
        <v>4206</v>
      </c>
      <c r="X63" s="42"/>
    </row>
    <row r="64" spans="1:53" s="8" customFormat="1" ht="35.1" customHeight="1" x14ac:dyDescent="0.25">
      <c r="A64" s="152" t="s">
        <v>93</v>
      </c>
      <c r="B64" s="153"/>
      <c r="C64" s="154" t="s">
        <v>94</v>
      </c>
      <c r="D64" s="153"/>
      <c r="E64" s="75">
        <v>47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4560</v>
      </c>
      <c r="O64" s="48">
        <v>2280</v>
      </c>
      <c r="P64" s="62">
        <v>2280</v>
      </c>
      <c r="Q64" s="66">
        <v>40</v>
      </c>
      <c r="R64" s="42">
        <v>0</v>
      </c>
      <c r="S64" s="67">
        <f t="shared" si="1"/>
        <v>40</v>
      </c>
      <c r="T64" s="42" t="e">
        <f>S64=#REF!</f>
        <v>#REF!</v>
      </c>
      <c r="U64" s="95">
        <v>2487</v>
      </c>
      <c r="V64" s="95">
        <v>56080</v>
      </c>
      <c r="W64" s="42">
        <f t="shared" si="4"/>
        <v>2487</v>
      </c>
      <c r="X64" s="42"/>
    </row>
    <row r="65" spans="1:53" s="8" customFormat="1" ht="35.1" customHeight="1" x14ac:dyDescent="0.25">
      <c r="A65" s="152" t="s">
        <v>156</v>
      </c>
      <c r="B65" s="153"/>
      <c r="C65" s="154" t="s">
        <v>95</v>
      </c>
      <c r="D65" s="153"/>
      <c r="E65" s="75">
        <v>48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48">
        <v>5700</v>
      </c>
      <c r="O65" s="48">
        <v>3420</v>
      </c>
      <c r="P65" s="62">
        <v>2280</v>
      </c>
      <c r="Q65" s="66">
        <v>49</v>
      </c>
      <c r="R65" s="42">
        <v>0</v>
      </c>
      <c r="S65" s="67">
        <f t="shared" si="1"/>
        <v>49</v>
      </c>
      <c r="T65" s="42" t="e">
        <f>S65=#REF!</f>
        <v>#REF!</v>
      </c>
      <c r="U65" s="95">
        <v>526</v>
      </c>
      <c r="V65" s="95">
        <v>85873</v>
      </c>
      <c r="W65" s="42">
        <f t="shared" si="4"/>
        <v>526</v>
      </c>
      <c r="X65" s="42"/>
    </row>
    <row r="66" spans="1:53" s="58" customFormat="1" ht="60" customHeight="1" x14ac:dyDescent="0.2">
      <c r="A66" s="155" t="s">
        <v>96</v>
      </c>
      <c r="B66" s="156"/>
      <c r="C66" s="156"/>
      <c r="D66" s="157"/>
      <c r="E66" s="76">
        <v>49</v>
      </c>
      <c r="F66" s="78" t="e">
        <f t="shared" ref="F66:P66" si="5">SUM(F67:F92)</f>
        <v>#REF!</v>
      </c>
      <c r="G66" s="78" t="e">
        <f t="shared" si="5"/>
        <v>#REF!</v>
      </c>
      <c r="H66" s="78" t="e">
        <f t="shared" si="5"/>
        <v>#REF!</v>
      </c>
      <c r="I66" s="78">
        <f t="shared" si="5"/>
        <v>0</v>
      </c>
      <c r="J66" s="78">
        <f t="shared" si="5"/>
        <v>0</v>
      </c>
      <c r="K66" s="78">
        <f t="shared" si="5"/>
        <v>0</v>
      </c>
      <c r="L66" s="78" t="e">
        <f t="shared" si="5"/>
        <v>#REF!</v>
      </c>
      <c r="M66" s="78" t="e">
        <f t="shared" si="5"/>
        <v>#REF!</v>
      </c>
      <c r="N66" s="77">
        <f t="shared" si="5"/>
        <v>1005480</v>
      </c>
      <c r="O66" s="77">
        <f t="shared" si="5"/>
        <v>599640</v>
      </c>
      <c r="P66" s="79">
        <f t="shared" si="5"/>
        <v>405840</v>
      </c>
      <c r="Q66" s="80"/>
      <c r="R66" s="42"/>
      <c r="S66" s="67"/>
      <c r="T66" s="42"/>
      <c r="U66" s="96">
        <f>SUM(U17:U65)</f>
        <v>161305</v>
      </c>
      <c r="V66" s="96">
        <f>SUM(V17:V65)</f>
        <v>3967713</v>
      </c>
      <c r="W66" s="69">
        <f>SUM(W17:W65)</f>
        <v>155522</v>
      </c>
      <c r="X66" s="69"/>
    </row>
    <row r="67" spans="1:53" s="8" customFormat="1" ht="35.1" customHeight="1" x14ac:dyDescent="0.25">
      <c r="A67" s="152" t="s">
        <v>97</v>
      </c>
      <c r="B67" s="153"/>
      <c r="C67" s="154" t="s">
        <v>98</v>
      </c>
      <c r="D67" s="153"/>
      <c r="E67" s="75">
        <v>50</v>
      </c>
      <c r="F67" s="51" t="e">
        <f>IF(#REF!&lt;0,#REF!*-1,0)</f>
        <v>#REF!</v>
      </c>
      <c r="G67" s="51" t="e">
        <f>IF(#REF!&gt;0,#REF!,0)</f>
        <v>#REF!</v>
      </c>
      <c r="H67" s="51"/>
      <c r="I67" s="42"/>
      <c r="J67" s="42"/>
      <c r="K67" s="42"/>
      <c r="L67" s="42"/>
      <c r="M67" s="42"/>
      <c r="N67" s="51">
        <v>22800</v>
      </c>
      <c r="O67" s="51">
        <v>14060</v>
      </c>
      <c r="P67" s="63">
        <v>8740</v>
      </c>
      <c r="Q67" s="67">
        <v>30</v>
      </c>
      <c r="R67" s="42">
        <v>0</v>
      </c>
      <c r="S67" s="67">
        <f t="shared" si="1"/>
        <v>30</v>
      </c>
      <c r="T67" s="42" t="e">
        <f>S67=#REF!</f>
        <v>#REF!</v>
      </c>
      <c r="U67" s="95">
        <v>3680</v>
      </c>
      <c r="V67" s="95">
        <v>52575</v>
      </c>
      <c r="W67" s="42">
        <f>U67</f>
        <v>3680</v>
      </c>
      <c r="X67" s="42"/>
    </row>
    <row r="68" spans="1:53" s="7" customFormat="1" ht="35.1" customHeight="1" x14ac:dyDescent="0.25">
      <c r="A68" s="119" t="s">
        <v>99</v>
      </c>
      <c r="B68" s="120"/>
      <c r="C68" s="121" t="s">
        <v>100</v>
      </c>
      <c r="D68" s="120"/>
      <c r="E68" s="28">
        <v>51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0</v>
      </c>
      <c r="O68" s="51">
        <v>0</v>
      </c>
      <c r="P68" s="63">
        <v>0</v>
      </c>
      <c r="Q68" s="67">
        <v>37</v>
      </c>
      <c r="R68" s="42">
        <v>0</v>
      </c>
      <c r="S68" s="67">
        <f t="shared" si="1"/>
        <v>37</v>
      </c>
      <c r="T68" s="42" t="e">
        <f>S68=#REF!</f>
        <v>#REF!</v>
      </c>
      <c r="U68" s="95">
        <v>0</v>
      </c>
      <c r="V68" s="95">
        <v>64843</v>
      </c>
      <c r="W68" s="42">
        <f t="shared" ref="W68:W69" si="6">U68</f>
        <v>0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19" t="s">
        <v>101</v>
      </c>
      <c r="B69" s="120"/>
      <c r="C69" s="121" t="s">
        <v>102</v>
      </c>
      <c r="D69" s="120"/>
      <c r="E69" s="28">
        <v>52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41040</v>
      </c>
      <c r="O69" s="51">
        <v>25080</v>
      </c>
      <c r="P69" s="63">
        <v>15960</v>
      </c>
      <c r="Q69" s="67">
        <v>30</v>
      </c>
      <c r="R69" s="42">
        <v>0</v>
      </c>
      <c r="S69" s="67">
        <f t="shared" si="1"/>
        <v>30</v>
      </c>
      <c r="T69" s="42" t="e">
        <f>S69=#REF!</f>
        <v>#REF!</v>
      </c>
      <c r="U69" s="95">
        <v>5258</v>
      </c>
      <c r="V69" s="95">
        <v>52575</v>
      </c>
      <c r="W69" s="42">
        <f t="shared" si="6"/>
        <v>5258</v>
      </c>
    </row>
    <row r="70" spans="1:53" s="7" customFormat="1" ht="35.1" customHeight="1" x14ac:dyDescent="0.25">
      <c r="A70" s="119" t="s">
        <v>103</v>
      </c>
      <c r="B70" s="131"/>
      <c r="C70" s="121" t="s">
        <v>104</v>
      </c>
      <c r="D70" s="120"/>
      <c r="E70" s="28">
        <v>53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53580</v>
      </c>
      <c r="O70" s="51">
        <v>30020</v>
      </c>
      <c r="P70" s="63">
        <v>23560</v>
      </c>
      <c r="Q70" s="67">
        <v>50</v>
      </c>
      <c r="R70" s="42">
        <v>0</v>
      </c>
      <c r="S70" s="67">
        <f t="shared" si="1"/>
        <v>50</v>
      </c>
      <c r="T70" s="42" t="e">
        <f>S70=#REF!</f>
        <v>#REF!</v>
      </c>
      <c r="U70" s="95">
        <v>2629</v>
      </c>
      <c r="V70" s="95">
        <v>82368</v>
      </c>
      <c r="W70" s="42">
        <f>U70+U71</f>
        <v>7361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32"/>
      <c r="B71" s="133"/>
      <c r="C71" s="121" t="s">
        <v>105</v>
      </c>
      <c r="D71" s="120"/>
      <c r="E71" s="28">
        <v>54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36480</v>
      </c>
      <c r="O71" s="51">
        <v>20140</v>
      </c>
      <c r="P71" s="63">
        <v>16340</v>
      </c>
      <c r="Q71" s="67">
        <v>40</v>
      </c>
      <c r="R71" s="42">
        <v>4</v>
      </c>
      <c r="S71" s="67">
        <f t="shared" si="1"/>
        <v>44</v>
      </c>
      <c r="T71" s="42" t="e">
        <f>S71=#REF!</f>
        <v>#REF!</v>
      </c>
      <c r="U71" s="95">
        <v>4732</v>
      </c>
      <c r="V71" s="95">
        <v>66595</v>
      </c>
    </row>
    <row r="72" spans="1:53" s="9" customFormat="1" ht="35.1" customHeight="1" x14ac:dyDescent="0.25">
      <c r="A72" s="119" t="s">
        <v>106</v>
      </c>
      <c r="B72" s="131"/>
      <c r="C72" s="121" t="s">
        <v>107</v>
      </c>
      <c r="D72" s="120"/>
      <c r="E72" s="28">
        <v>55</v>
      </c>
      <c r="F72" s="20" t="e">
        <f>IF(#REF!&lt;0,#REF!*-1,0)</f>
        <v>#REF!</v>
      </c>
      <c r="G72" s="20" t="e">
        <f>IF(#REF!&gt;0,#REF!,0)</f>
        <v>#REF!</v>
      </c>
      <c r="H72" s="20" t="e">
        <f>G72+G73</f>
        <v>#REF!</v>
      </c>
      <c r="I72" s="30"/>
      <c r="J72" s="30"/>
      <c r="K72" s="30"/>
      <c r="L72" s="42"/>
      <c r="M72" s="42"/>
      <c r="N72" s="51">
        <v>33820</v>
      </c>
      <c r="O72" s="51">
        <v>24320</v>
      </c>
      <c r="P72" s="63">
        <v>9500</v>
      </c>
      <c r="Q72" s="67">
        <v>33</v>
      </c>
      <c r="R72" s="42">
        <v>4</v>
      </c>
      <c r="S72" s="67">
        <f t="shared" si="1"/>
        <v>37</v>
      </c>
      <c r="T72" s="42" t="e">
        <f>S72=#REF!</f>
        <v>#REF!</v>
      </c>
      <c r="U72" s="95">
        <v>2628</v>
      </c>
      <c r="V72" s="95">
        <v>64842</v>
      </c>
      <c r="W72" s="42">
        <f>U72+U73</f>
        <v>6308</v>
      </c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32"/>
      <c r="B73" s="133"/>
      <c r="C73" s="121" t="s">
        <v>108</v>
      </c>
      <c r="D73" s="120"/>
      <c r="E73" s="28">
        <v>56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31920</v>
      </c>
      <c r="O73" s="51">
        <v>19760</v>
      </c>
      <c r="P73" s="63">
        <v>12160</v>
      </c>
      <c r="Q73" s="67">
        <v>40</v>
      </c>
      <c r="R73" s="42">
        <v>0</v>
      </c>
      <c r="S73" s="67">
        <f t="shared" si="1"/>
        <v>40</v>
      </c>
      <c r="T73" s="42" t="e">
        <f>S73=#REF!</f>
        <v>#REF!</v>
      </c>
      <c r="U73" s="95">
        <v>3680</v>
      </c>
      <c r="V73" s="95">
        <v>70100</v>
      </c>
      <c r="W73" s="42"/>
      <c r="X73" s="42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19" t="s">
        <v>109</v>
      </c>
      <c r="B74" s="120"/>
      <c r="C74" s="121" t="s">
        <v>110</v>
      </c>
      <c r="D74" s="120"/>
      <c r="E74" s="28">
        <v>57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59280</v>
      </c>
      <c r="O74" s="51">
        <v>36480</v>
      </c>
      <c r="P74" s="63">
        <v>22800</v>
      </c>
      <c r="Q74" s="67">
        <v>41</v>
      </c>
      <c r="R74" s="42">
        <v>0</v>
      </c>
      <c r="S74" s="67">
        <f t="shared" si="1"/>
        <v>41</v>
      </c>
      <c r="T74" s="42" t="e">
        <f>S74=#REF!</f>
        <v>#REF!</v>
      </c>
      <c r="U74" s="95">
        <v>6309</v>
      </c>
      <c r="V74" s="95">
        <v>71853</v>
      </c>
      <c r="W74" s="42">
        <f>U74</f>
        <v>6309</v>
      </c>
    </row>
    <row r="75" spans="1:53" ht="69.95" customHeight="1" x14ac:dyDescent="0.25">
      <c r="A75" s="119" t="s">
        <v>111</v>
      </c>
      <c r="B75" s="120"/>
      <c r="C75" s="121" t="s">
        <v>112</v>
      </c>
      <c r="D75" s="120"/>
      <c r="E75" s="28">
        <v>58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18240</v>
      </c>
      <c r="O75" s="51">
        <v>11020</v>
      </c>
      <c r="P75" s="63">
        <v>7220</v>
      </c>
      <c r="Q75" s="67">
        <v>35</v>
      </c>
      <c r="R75" s="42">
        <v>0</v>
      </c>
      <c r="S75" s="67">
        <f t="shared" si="1"/>
        <v>35</v>
      </c>
      <c r="T75" s="42" t="e">
        <f>S75=#REF!</f>
        <v>#REF!</v>
      </c>
      <c r="U75" s="95">
        <v>2103</v>
      </c>
      <c r="V75" s="95">
        <v>61338</v>
      </c>
      <c r="W75" s="42">
        <f>U75</f>
        <v>2103</v>
      </c>
    </row>
    <row r="76" spans="1:53" s="7" customFormat="1" ht="35.1" customHeight="1" x14ac:dyDescent="0.25">
      <c r="A76" s="119" t="s">
        <v>113</v>
      </c>
      <c r="B76" s="120"/>
      <c r="C76" s="121" t="s">
        <v>114</v>
      </c>
      <c r="D76" s="120"/>
      <c r="E76" s="28">
        <v>59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79420</v>
      </c>
      <c r="O76" s="51">
        <v>50160</v>
      </c>
      <c r="P76" s="63">
        <v>29260</v>
      </c>
      <c r="Q76" s="67">
        <v>60</v>
      </c>
      <c r="R76" s="42">
        <v>5</v>
      </c>
      <c r="S76" s="67">
        <f t="shared" si="1"/>
        <v>65</v>
      </c>
      <c r="T76" s="42" t="e">
        <f>S76=#REF!</f>
        <v>#REF!</v>
      </c>
      <c r="U76" s="95">
        <v>6834</v>
      </c>
      <c r="V76" s="95">
        <v>113913</v>
      </c>
      <c r="W76" s="42">
        <f>U76</f>
        <v>6834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19" t="s">
        <v>115</v>
      </c>
      <c r="B77" s="120"/>
      <c r="C77" s="121" t="s">
        <v>116</v>
      </c>
      <c r="D77" s="120"/>
      <c r="E77" s="28">
        <v>60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2"/>
      <c r="M77" s="42"/>
      <c r="N77" s="51">
        <v>55100</v>
      </c>
      <c r="O77" s="51">
        <v>30020</v>
      </c>
      <c r="P77" s="63">
        <v>25080</v>
      </c>
      <c r="Q77" s="67">
        <v>43</v>
      </c>
      <c r="R77" s="42">
        <v>0</v>
      </c>
      <c r="S77" s="67">
        <f t="shared" si="1"/>
        <v>43</v>
      </c>
      <c r="T77" s="42" t="e">
        <f>S77=#REF!</f>
        <v>#REF!</v>
      </c>
      <c r="U77" s="95">
        <v>6835</v>
      </c>
      <c r="V77" s="95">
        <v>75358</v>
      </c>
      <c r="W77" s="42">
        <f>U77</f>
        <v>6835</v>
      </c>
    </row>
    <row r="78" spans="1:53" s="7" customFormat="1" ht="35.1" customHeight="1" x14ac:dyDescent="0.25">
      <c r="A78" s="119" t="s">
        <v>117</v>
      </c>
      <c r="B78" s="131"/>
      <c r="C78" s="121" t="s">
        <v>118</v>
      </c>
      <c r="D78" s="120"/>
      <c r="E78" s="28">
        <v>61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60</v>
      </c>
      <c r="R78" s="42">
        <v>10</v>
      </c>
      <c r="S78" s="67">
        <f t="shared" si="1"/>
        <v>70</v>
      </c>
      <c r="T78" s="42" t="e">
        <f>S78=#REF!</f>
        <v>#REF!</v>
      </c>
      <c r="U78" s="95">
        <v>0</v>
      </c>
      <c r="V78" s="95">
        <v>122675</v>
      </c>
      <c r="W78" s="42">
        <f>U78+U79+U80+U81+U82+U84+U85</f>
        <v>24711</v>
      </c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37"/>
      <c r="B79" s="138"/>
      <c r="C79" s="121" t="s">
        <v>119</v>
      </c>
      <c r="D79" s="120"/>
      <c r="E79" s="28">
        <v>62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0</v>
      </c>
      <c r="O79" s="51">
        <v>0</v>
      </c>
      <c r="P79" s="63">
        <v>0</v>
      </c>
      <c r="Q79" s="67">
        <v>58</v>
      </c>
      <c r="R79" s="42">
        <v>0</v>
      </c>
      <c r="S79" s="67">
        <f t="shared" si="1"/>
        <v>58</v>
      </c>
      <c r="T79" s="42" t="e">
        <f>S79=#REF!</f>
        <v>#REF!</v>
      </c>
      <c r="U79" s="95">
        <v>0</v>
      </c>
      <c r="V79" s="95">
        <v>101645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37"/>
      <c r="B80" s="138"/>
      <c r="C80" s="121" t="s">
        <v>120</v>
      </c>
      <c r="D80" s="120"/>
      <c r="E80" s="28">
        <v>63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36480</v>
      </c>
      <c r="O80" s="51">
        <v>22040</v>
      </c>
      <c r="P80" s="63">
        <v>14440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95">
        <v>4206</v>
      </c>
      <c r="V80" s="95">
        <v>105150</v>
      </c>
      <c r="W80" s="42"/>
      <c r="X80" s="42"/>
      <c r="Y80" s="8"/>
      <c r="Z80" s="8"/>
      <c r="AA80" s="72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37"/>
      <c r="B81" s="138"/>
      <c r="C81" s="121" t="s">
        <v>121</v>
      </c>
      <c r="D81" s="120"/>
      <c r="E81" s="28">
        <v>64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23180</v>
      </c>
      <c r="O81" s="51">
        <v>13680</v>
      </c>
      <c r="P81" s="63">
        <v>9500</v>
      </c>
      <c r="Q81" s="67">
        <v>60</v>
      </c>
      <c r="R81" s="42">
        <v>0</v>
      </c>
      <c r="S81" s="67">
        <f t="shared" si="1"/>
        <v>60</v>
      </c>
      <c r="T81" s="42" t="e">
        <f>S81=#REF!</f>
        <v>#REF!</v>
      </c>
      <c r="U81" s="95">
        <v>2629</v>
      </c>
      <c r="V81" s="95">
        <v>103398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37"/>
      <c r="B82" s="138"/>
      <c r="C82" s="121" t="s">
        <v>122</v>
      </c>
      <c r="D82" s="120"/>
      <c r="E82" s="28">
        <v>65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163780</v>
      </c>
      <c r="O82" s="51">
        <v>96140</v>
      </c>
      <c r="P82" s="63">
        <v>67640</v>
      </c>
      <c r="Q82" s="67">
        <v>109</v>
      </c>
      <c r="R82" s="42">
        <v>0</v>
      </c>
      <c r="S82" s="67">
        <f t="shared" si="1"/>
        <v>109</v>
      </c>
      <c r="T82" s="42" t="e">
        <f>S82=#REF!</f>
        <v>#REF!</v>
      </c>
      <c r="U82" s="95">
        <v>12093</v>
      </c>
      <c r="V82" s="95">
        <v>105150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37"/>
      <c r="B83" s="138"/>
      <c r="C83" s="81"/>
      <c r="D83" s="82" t="s">
        <v>158</v>
      </c>
      <c r="E83" s="28"/>
      <c r="F83" s="20"/>
      <c r="G83" s="20"/>
      <c r="H83" s="20"/>
      <c r="I83" s="30"/>
      <c r="J83" s="30"/>
      <c r="K83" s="30"/>
      <c r="L83" s="46"/>
      <c r="M83" s="42"/>
      <c r="N83" s="51"/>
      <c r="O83" s="51"/>
      <c r="P83" s="63"/>
      <c r="Q83" s="67"/>
      <c r="R83" s="42"/>
      <c r="S83" s="67"/>
      <c r="T83" s="42"/>
      <c r="U83" s="95">
        <v>9463</v>
      </c>
      <c r="V83" s="95">
        <v>85872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37"/>
      <c r="B84" s="138"/>
      <c r="C84" s="121" t="s">
        <v>123</v>
      </c>
      <c r="D84" s="120"/>
      <c r="E84" s="28">
        <v>66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6" t="e">
        <f>#REF!</f>
        <v>#REF!</v>
      </c>
      <c r="M84" s="42"/>
      <c r="N84" s="51">
        <v>18240</v>
      </c>
      <c r="O84" s="51">
        <v>11020</v>
      </c>
      <c r="P84" s="63">
        <v>7220</v>
      </c>
      <c r="Q84" s="67">
        <v>118</v>
      </c>
      <c r="R84" s="42">
        <v>0</v>
      </c>
      <c r="S84" s="67">
        <f t="shared" ref="S84:S93" si="7">R84+Q84</f>
        <v>118</v>
      </c>
      <c r="T84" s="42" t="e">
        <f>S84=#REF!</f>
        <v>#REF!</v>
      </c>
      <c r="U84" s="95">
        <v>5783</v>
      </c>
      <c r="V84" s="95">
        <v>206795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37"/>
      <c r="B85" s="138"/>
      <c r="C85" s="121" t="s">
        <v>124</v>
      </c>
      <c r="D85" s="120"/>
      <c r="E85" s="28">
        <v>69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>
        <v>115</v>
      </c>
      <c r="M85" s="46" t="e">
        <f>#REF!-L85</f>
        <v>#REF!</v>
      </c>
      <c r="N85" s="51">
        <v>0</v>
      </c>
      <c r="O85" s="51">
        <v>0</v>
      </c>
      <c r="P85" s="63">
        <v>0</v>
      </c>
      <c r="Q85" s="67">
        <v>50</v>
      </c>
      <c r="R85" s="42">
        <v>0</v>
      </c>
      <c r="S85" s="67">
        <f t="shared" si="7"/>
        <v>50</v>
      </c>
      <c r="T85" s="42" t="e">
        <f>S85=#REF!</f>
        <v>#REF!</v>
      </c>
      <c r="U85" s="95">
        <v>0</v>
      </c>
      <c r="V85" s="95">
        <v>87625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19" t="s">
        <v>125</v>
      </c>
      <c r="B86" s="131"/>
      <c r="C86" s="121" t="s">
        <v>126</v>
      </c>
      <c r="D86" s="120"/>
      <c r="E86" s="28">
        <v>71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140220</v>
      </c>
      <c r="O86" s="51">
        <v>83600</v>
      </c>
      <c r="P86" s="63">
        <v>56620</v>
      </c>
      <c r="Q86" s="67">
        <v>40</v>
      </c>
      <c r="R86" s="42">
        <v>0</v>
      </c>
      <c r="S86" s="67">
        <f t="shared" si="7"/>
        <v>40</v>
      </c>
      <c r="T86" s="42" t="e">
        <f>S86=#REF!</f>
        <v>#REF!</v>
      </c>
      <c r="U86" s="95">
        <v>16824</v>
      </c>
      <c r="V86" s="95">
        <v>70100</v>
      </c>
      <c r="W86" s="42">
        <f>U86+U87</f>
        <v>25236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32"/>
      <c r="B87" s="133"/>
      <c r="C87" s="121" t="s">
        <v>127</v>
      </c>
      <c r="D87" s="120"/>
      <c r="E87" s="28">
        <v>72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58520</v>
      </c>
      <c r="O87" s="51">
        <v>35340</v>
      </c>
      <c r="P87" s="63">
        <v>23180</v>
      </c>
      <c r="Q87" s="67">
        <v>33</v>
      </c>
      <c r="R87" s="42">
        <v>0</v>
      </c>
      <c r="S87" s="67">
        <f t="shared" si="7"/>
        <v>33</v>
      </c>
      <c r="T87" s="42" t="e">
        <f>S87=#REF!</f>
        <v>#REF!</v>
      </c>
      <c r="U87" s="95">
        <v>8412</v>
      </c>
      <c r="V87" s="95">
        <v>57833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19" t="s">
        <v>128</v>
      </c>
      <c r="B88" s="131"/>
      <c r="C88" s="121" t="s">
        <v>129</v>
      </c>
      <c r="D88" s="120"/>
      <c r="E88" s="28">
        <v>73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18240</v>
      </c>
      <c r="O88" s="51">
        <v>11020</v>
      </c>
      <c r="P88" s="63">
        <v>7220</v>
      </c>
      <c r="Q88" s="67">
        <v>45</v>
      </c>
      <c r="R88" s="42">
        <v>0</v>
      </c>
      <c r="S88" s="67">
        <f t="shared" si="7"/>
        <v>45</v>
      </c>
      <c r="T88" s="42" t="e">
        <f>S88=#REF!</f>
        <v>#REF!</v>
      </c>
      <c r="U88" s="95">
        <v>2103</v>
      </c>
      <c r="V88" s="95">
        <v>78862</v>
      </c>
      <c r="W88" s="42">
        <f>U88+U89</f>
        <v>2103</v>
      </c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32"/>
      <c r="B89" s="133"/>
      <c r="C89" s="121" t="s">
        <v>130</v>
      </c>
      <c r="D89" s="120"/>
      <c r="E89" s="28">
        <v>74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0</v>
      </c>
      <c r="O89" s="51">
        <v>0</v>
      </c>
      <c r="P89" s="63">
        <v>0</v>
      </c>
      <c r="Q89" s="67">
        <v>50</v>
      </c>
      <c r="R89" s="42">
        <v>0</v>
      </c>
      <c r="S89" s="67">
        <f t="shared" si="7"/>
        <v>50</v>
      </c>
      <c r="T89" s="42" t="e">
        <f>S89=#REF!</f>
        <v>#REF!</v>
      </c>
      <c r="U89" s="95">
        <v>0</v>
      </c>
      <c r="V89" s="95">
        <v>87625</v>
      </c>
      <c r="W89" s="42"/>
      <c r="X89" s="42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19" t="s">
        <v>131</v>
      </c>
      <c r="B90" s="131"/>
      <c r="C90" s="121" t="s">
        <v>132</v>
      </c>
      <c r="D90" s="120"/>
      <c r="E90" s="28">
        <v>75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59280</v>
      </c>
      <c r="O90" s="51">
        <v>33440</v>
      </c>
      <c r="P90" s="63">
        <v>25840</v>
      </c>
      <c r="Q90" s="67">
        <v>69</v>
      </c>
      <c r="R90" s="42">
        <v>0</v>
      </c>
      <c r="S90" s="67">
        <f t="shared" si="7"/>
        <v>69</v>
      </c>
      <c r="T90" s="42" t="e">
        <f>S90=#REF!</f>
        <v>#REF!</v>
      </c>
      <c r="U90" s="95">
        <v>6835</v>
      </c>
      <c r="V90" s="95">
        <v>115665</v>
      </c>
      <c r="W90" s="42">
        <f>U90+U91</f>
        <v>9990</v>
      </c>
    </row>
    <row r="91" spans="1:53" ht="35.1" customHeight="1" x14ac:dyDescent="0.25">
      <c r="A91" s="137"/>
      <c r="B91" s="138"/>
      <c r="C91" s="121" t="s">
        <v>133</v>
      </c>
      <c r="D91" s="120"/>
      <c r="E91" s="28">
        <v>76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44080</v>
      </c>
      <c r="O91" s="51">
        <v>26600</v>
      </c>
      <c r="P91" s="63">
        <v>17480</v>
      </c>
      <c r="Q91" s="67">
        <v>60</v>
      </c>
      <c r="R91" s="42">
        <v>0</v>
      </c>
      <c r="S91" s="67">
        <f t="shared" si="7"/>
        <v>60</v>
      </c>
      <c r="T91" s="42" t="e">
        <f>S91=#REF!</f>
        <v>#REF!</v>
      </c>
      <c r="U91" s="95">
        <v>3155</v>
      </c>
      <c r="V91" s="95">
        <v>94635</v>
      </c>
    </row>
    <row r="92" spans="1:53" ht="35.1" customHeight="1" thickBot="1" x14ac:dyDescent="0.3">
      <c r="A92" s="167" t="s">
        <v>134</v>
      </c>
      <c r="B92" s="168"/>
      <c r="C92" s="169" t="s">
        <v>135</v>
      </c>
      <c r="D92" s="168"/>
      <c r="E92" s="29">
        <v>78</v>
      </c>
      <c r="F92" s="20" t="e">
        <f>IF(#REF!&lt;0,#REF!*-1,0)</f>
        <v>#REF!</v>
      </c>
      <c r="G92" s="20" t="e">
        <f>IF(#REF!&gt;0,#REF!,0)</f>
        <v>#REF!</v>
      </c>
      <c r="H92" s="20"/>
      <c r="I92" s="30"/>
      <c r="J92" s="30"/>
      <c r="K92" s="30"/>
      <c r="L92" s="42"/>
      <c r="M92" s="42"/>
      <c r="N92" s="51">
        <v>11780</v>
      </c>
      <c r="O92" s="51">
        <v>5700</v>
      </c>
      <c r="P92" s="63">
        <v>6080</v>
      </c>
      <c r="Q92" s="67">
        <v>34</v>
      </c>
      <c r="R92" s="42">
        <v>0</v>
      </c>
      <c r="S92" s="67">
        <f t="shared" si="7"/>
        <v>34</v>
      </c>
      <c r="T92" s="42" t="e">
        <f>S92=#REF!</f>
        <v>#REF!</v>
      </c>
      <c r="U92" s="95">
        <v>1577</v>
      </c>
      <c r="V92" s="95">
        <v>52295</v>
      </c>
      <c r="W92" s="42">
        <f>U92</f>
        <v>1577</v>
      </c>
    </row>
    <row r="93" spans="1:53" s="55" customFormat="1" ht="35.1" customHeight="1" thickTop="1" x14ac:dyDescent="0.25">
      <c r="A93" s="25"/>
      <c r="B93" s="26"/>
      <c r="C93" s="25"/>
      <c r="D93" s="26"/>
      <c r="E93" s="27"/>
      <c r="F93" s="54" t="e">
        <f t="shared" ref="F93:P93" si="8">F16+F66</f>
        <v>#REF!</v>
      </c>
      <c r="G93" s="54" t="e">
        <f t="shared" si="8"/>
        <v>#REF!</v>
      </c>
      <c r="H93" s="54" t="e">
        <f t="shared" si="8"/>
        <v>#REF!</v>
      </c>
      <c r="I93" s="54">
        <f t="shared" si="8"/>
        <v>0</v>
      </c>
      <c r="J93" s="54">
        <f t="shared" si="8"/>
        <v>0</v>
      </c>
      <c r="K93" s="54">
        <f t="shared" si="8"/>
        <v>0</v>
      </c>
      <c r="L93" s="54" t="e">
        <f t="shared" si="8"/>
        <v>#REF!</v>
      </c>
      <c r="M93" s="54" t="e">
        <f t="shared" si="8"/>
        <v>#REF!</v>
      </c>
      <c r="N93" s="54">
        <f t="shared" si="8"/>
        <v>2439220</v>
      </c>
      <c r="O93" s="54">
        <f t="shared" si="8"/>
        <v>1355460</v>
      </c>
      <c r="P93" s="64">
        <f t="shared" si="8"/>
        <v>1083760</v>
      </c>
      <c r="Q93" s="54"/>
      <c r="R93" s="42"/>
      <c r="S93" s="67">
        <f t="shared" si="7"/>
        <v>0</v>
      </c>
      <c r="T93" s="42" t="e">
        <f>S93=#REF!</f>
        <v>#REF!</v>
      </c>
      <c r="U93" s="96">
        <f>SUM(U67:U92)</f>
        <v>117768</v>
      </c>
      <c r="V93" s="96">
        <f>SUM(V67:V92)</f>
        <v>2251685</v>
      </c>
      <c r="W93" s="65">
        <f>SUM(W67:W92)</f>
        <v>108305</v>
      </c>
      <c r="X93" s="6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spans="1:53" ht="25.5" x14ac:dyDescent="0.35">
      <c r="A94" s="13"/>
      <c r="B94" s="13"/>
      <c r="C94" s="13"/>
      <c r="D94" s="13"/>
      <c r="E94" s="13"/>
      <c r="F94" s="19"/>
      <c r="G94" s="21"/>
      <c r="H94" s="38"/>
      <c r="I94" s="99"/>
      <c r="J94" s="99"/>
      <c r="K94" s="99"/>
      <c r="S94" s="67"/>
      <c r="U94" s="84"/>
      <c r="V94" s="84"/>
      <c r="W94" s="84"/>
      <c r="X94" s="84"/>
    </row>
    <row r="95" spans="1:53" ht="23.25" x14ac:dyDescent="0.35">
      <c r="A95" s="13"/>
      <c r="B95" s="13"/>
      <c r="C95" s="13"/>
      <c r="D95" s="13"/>
      <c r="E95" s="13"/>
      <c r="F95" s="19"/>
      <c r="G95" s="22"/>
      <c r="H95" s="39"/>
      <c r="I95" s="100"/>
      <c r="J95" s="100"/>
      <c r="K95" s="100"/>
      <c r="S95" s="67"/>
      <c r="T95" s="83"/>
      <c r="U95" s="86"/>
      <c r="V95" s="86"/>
      <c r="W95" s="86"/>
      <c r="X95" s="86"/>
      <c r="Y95" s="86"/>
    </row>
    <row r="96" spans="1:53" ht="61.5" customHeight="1" x14ac:dyDescent="0.3">
      <c r="A96" s="13"/>
      <c r="B96" s="13"/>
      <c r="C96" s="13"/>
      <c r="D96" s="13"/>
      <c r="E96" s="13"/>
      <c r="F96" s="17"/>
      <c r="G96" s="23"/>
      <c r="H96" s="40"/>
      <c r="I96" s="100"/>
      <c r="J96" s="100"/>
      <c r="K96" s="100"/>
      <c r="S96" s="67"/>
      <c r="T96" s="83"/>
      <c r="U96" s="86"/>
      <c r="V96" s="86"/>
      <c r="W96" s="86"/>
      <c r="X96" s="86"/>
      <c r="Y96" s="8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41"/>
      <c r="S97" s="67"/>
      <c r="U97" s="85"/>
      <c r="V97" s="85"/>
      <c r="W97" s="85"/>
      <c r="X97" s="85"/>
    </row>
    <row r="98" spans="1:26" ht="18" x14ac:dyDescent="0.25">
      <c r="A98" s="13"/>
      <c r="B98" s="13"/>
      <c r="C98" s="13"/>
      <c r="D98" s="13"/>
      <c r="E98" s="13"/>
      <c r="F98" s="87"/>
      <c r="G98" s="88"/>
      <c r="H98" s="41"/>
      <c r="Q98" s="88"/>
      <c r="R98" s="84"/>
      <c r="S98" s="89"/>
      <c r="T98" s="84"/>
      <c r="U98" s="84"/>
      <c r="V98" s="84"/>
      <c r="W98" s="84"/>
      <c r="X98" s="84"/>
    </row>
    <row r="99" spans="1:26" ht="62.25" customHeight="1" x14ac:dyDescent="0.25">
      <c r="A99" s="161"/>
      <c r="B99" s="162"/>
      <c r="C99" s="162"/>
      <c r="D99" s="162"/>
      <c r="E99" s="162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86"/>
      <c r="V99" s="86"/>
      <c r="W99" s="86"/>
      <c r="X99" s="86"/>
      <c r="Y99" s="86"/>
      <c r="Z99" s="86"/>
    </row>
    <row r="100" spans="1:26" ht="17.45" customHeight="1" x14ac:dyDescent="0.25">
      <c r="A100" s="161"/>
      <c r="B100" s="162"/>
      <c r="C100" s="162"/>
      <c r="D100" s="161"/>
      <c r="E100" s="162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86"/>
      <c r="V100" s="86"/>
      <c r="W100" s="86"/>
      <c r="X100" s="86"/>
      <c r="Y100" s="86"/>
      <c r="Z100" s="86"/>
    </row>
    <row r="101" spans="1:26" ht="17.45" customHeight="1" x14ac:dyDescent="0.25">
      <c r="A101" s="161"/>
      <c r="B101" s="162"/>
      <c r="C101" s="162"/>
      <c r="D101" s="161"/>
      <c r="E101" s="162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86"/>
      <c r="V101" s="86"/>
      <c r="W101" s="86"/>
      <c r="X101" s="86"/>
      <c r="Y101" s="86"/>
      <c r="Z101" s="86"/>
    </row>
    <row r="102" spans="1:26" ht="17.45" customHeight="1" x14ac:dyDescent="0.25">
      <c r="A102" s="161"/>
      <c r="B102" s="162"/>
      <c r="C102" s="162"/>
      <c r="D102" s="161"/>
      <c r="E102" s="162"/>
      <c r="F102" s="9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91"/>
      <c r="T102" s="86"/>
      <c r="U102" s="86"/>
      <c r="V102" s="86"/>
      <c r="W102" s="86"/>
      <c r="X102" s="86"/>
      <c r="Y102" s="86"/>
      <c r="Z102" s="86"/>
    </row>
    <row r="103" spans="1:26" ht="17.45" customHeight="1" x14ac:dyDescent="0.25">
      <c r="A103" s="161"/>
      <c r="B103" s="162"/>
      <c r="C103" s="162"/>
      <c r="D103" s="161"/>
      <c r="E103" s="162"/>
      <c r="F103" s="9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91"/>
      <c r="T103" s="86"/>
      <c r="U103" s="86"/>
      <c r="V103" s="86"/>
      <c r="W103" s="86"/>
      <c r="X103" s="86"/>
      <c r="Y103" s="86"/>
      <c r="Z103" s="86"/>
    </row>
    <row r="104" spans="1:26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x14ac:dyDescent="0.2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x14ac:dyDescent="0.2">
      <c r="A106" s="41"/>
      <c r="B106" s="41"/>
      <c r="C106" s="41"/>
      <c r="D106" s="41"/>
      <c r="E106" s="41"/>
      <c r="F106" s="9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x14ac:dyDescent="0.2">
      <c r="A107" s="41"/>
      <c r="B107" s="41"/>
      <c r="C107" s="41"/>
      <c r="D107" s="41"/>
      <c r="E107" s="41"/>
      <c r="F107" s="9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86"/>
      <c r="S206" s="86"/>
      <c r="T206" s="86"/>
      <c r="U206" s="86"/>
      <c r="V206" s="86"/>
      <c r="W206" s="86"/>
      <c r="X206" s="86"/>
      <c r="Y206" s="86"/>
      <c r="Z206" s="86"/>
    </row>
  </sheetData>
  <mergeCells count="154"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34:B34"/>
    <mergeCell ref="C34:D34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A35:B35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2019-07-12T05:20:38Z</dcterms:modified>
</cp:coreProperties>
</file>