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alak.aneta\Desktop\"/>
    </mc:Choice>
  </mc:AlternateContent>
  <bookViews>
    <workbookView xWindow="0" yWindow="0" windowWidth="25200" windowHeight="11385" activeTab="1"/>
  </bookViews>
  <sheets>
    <sheet name="80% dofinansowania" sheetId="1" r:id="rId1"/>
    <sheet name="50% dofinansowania" sheetId="3" r:id="rId2"/>
  </sheets>
  <calcPr calcId="152511"/>
</workbook>
</file>

<file path=xl/calcChain.xml><?xml version="1.0" encoding="utf-8"?>
<calcChain xmlns="http://schemas.openxmlformats.org/spreadsheetml/2006/main">
  <c r="I5" i="1" l="1"/>
  <c r="I7" i="1"/>
  <c r="I16" i="1"/>
  <c r="I18" i="1" s="1"/>
  <c r="D14" i="3"/>
  <c r="D5" i="3"/>
  <c r="D6" i="3"/>
  <c r="I6" i="3"/>
  <c r="I13" i="3"/>
  <c r="I14" i="3" s="1"/>
  <c r="I15" i="3" s="1"/>
  <c r="D15" i="3" s="1"/>
  <c r="I4" i="3"/>
  <c r="I5" i="3" s="1"/>
  <c r="D18" i="1"/>
  <c r="D17" i="1"/>
  <c r="D7" i="1"/>
  <c r="D6" i="1"/>
  <c r="I15" i="1"/>
  <c r="I17" i="1"/>
  <c r="I4" i="1"/>
  <c r="I6" i="1"/>
  <c r="D8" i="1"/>
  <c r="I8" i="1"/>
  <c r="I19" i="1" l="1"/>
  <c r="D19" i="1" s="1"/>
</calcChain>
</file>

<file path=xl/sharedStrings.xml><?xml version="1.0" encoding="utf-8"?>
<sst xmlns="http://schemas.openxmlformats.org/spreadsheetml/2006/main" count="56" uniqueCount="19">
  <si>
    <t>EUR</t>
  </si>
  <si>
    <t>w tym koszty kwalifikowalne</t>
  </si>
  <si>
    <t>proszę uzupełnić</t>
  </si>
  <si>
    <t>PLN</t>
  </si>
  <si>
    <t>Automatyczne wyliczenie kwoty dofinansowania dla podmiotu MŚP wykonującego łodziowe rybołówstwo przybrzeżne (EUR)</t>
  </si>
  <si>
    <t>Automatyczne wyliczenie kwoty dofinansowania dla podmiotu MŚP wykonującego łodziowe rybołówstwo przybrzeżne (PLN)</t>
  </si>
  <si>
    <t>Automatyczne wyliczenie kwoty dofinansowania dla podmiotu MŚP prowadzącego działalność związaną z wykonywaniem rybołówstwa (EUR)</t>
  </si>
  <si>
    <t>Automatyczne wyliczenie kwoty dofinansowania dla podmiotu MŚP prowadzącego działalność związaną z wykonywaniem rybołówstwa (PLN)</t>
  </si>
  <si>
    <t>koszty kwalifikowalne</t>
  </si>
  <si>
    <r>
      <t>50% kosztów kwalifikowalnych</t>
    </r>
    <r>
      <rPr>
        <vertAlign val="superscript"/>
        <sz val="11"/>
        <color indexed="8"/>
        <rFont val="Calibri"/>
        <family val="2"/>
        <charset val="238"/>
      </rPr>
      <t>1</t>
    </r>
  </si>
  <si>
    <r>
      <t>wartość dofinansowania projektu</t>
    </r>
    <r>
      <rPr>
        <b/>
        <vertAlign val="superscript"/>
        <sz val="11"/>
        <color indexed="8"/>
        <rFont val="Calibri"/>
        <family val="2"/>
        <charset val="238"/>
      </rPr>
      <t>2</t>
    </r>
  </si>
  <si>
    <r>
      <t xml:space="preserve">budżet projektu </t>
    </r>
    <r>
      <rPr>
        <vertAlign val="superscript"/>
        <sz val="11"/>
        <color indexed="8"/>
        <rFont val="Calibri"/>
        <family val="2"/>
        <charset val="238"/>
      </rPr>
      <t>1</t>
    </r>
  </si>
  <si>
    <r>
      <t xml:space="preserve">50% budżetu projektu </t>
    </r>
    <r>
      <rPr>
        <vertAlign val="superscript"/>
        <sz val="11"/>
        <color indexed="8"/>
        <rFont val="Calibri"/>
        <family val="2"/>
        <charset val="238"/>
      </rPr>
      <t>2</t>
    </r>
  </si>
  <si>
    <r>
      <t xml:space="preserve">80% kosztów kwalifikowalnych </t>
    </r>
    <r>
      <rPr>
        <vertAlign val="superscript"/>
        <sz val="11"/>
        <color indexed="8"/>
        <rFont val="Calibri"/>
        <family val="2"/>
        <charset val="238"/>
      </rPr>
      <t>3</t>
    </r>
  </si>
  <si>
    <r>
      <t xml:space="preserve">wartość dofinansowania projektu </t>
    </r>
    <r>
      <rPr>
        <b/>
        <vertAlign val="superscript"/>
        <sz val="11"/>
        <color indexed="8"/>
        <rFont val="Calibri"/>
        <family val="2"/>
        <charset val="238"/>
      </rPr>
      <t>4</t>
    </r>
  </si>
  <si>
    <r>
      <t xml:space="preserve">kurs EUR </t>
    </r>
    <r>
      <rPr>
        <vertAlign val="superscript"/>
        <sz val="11"/>
        <color indexed="10"/>
        <rFont val="Calibri"/>
        <family val="2"/>
        <charset val="238"/>
      </rPr>
      <t>3</t>
    </r>
  </si>
  <si>
    <r>
      <t xml:space="preserve">kurs EUR </t>
    </r>
    <r>
      <rPr>
        <vertAlign val="superscript"/>
        <sz val="11"/>
        <color indexed="10"/>
        <rFont val="Calibri"/>
        <family val="2"/>
        <charset val="238"/>
      </rPr>
      <t>5</t>
    </r>
  </si>
  <si>
    <r>
      <t xml:space="preserve">1. Wartość całej operacji (koszty kwalifikowalne + koszty niekwalifikowalne)
2. Maksymalna kwota wsparcia nie może przekroczyć 50% budźetu projektu (art. 30 ust. 1 pkt 1 Rozporządzenia 508/2014)
3. Maksymalna kwota wsparcia nie może przekroczyć 80% wartości kosztów kwalifikowalnych (§ 26, ust. 1 pkt 1 rozporządzenia MGMŻiŚ  dla Priorytetu 1 PO Rybactwo i Morze)
4. Maksymalna kwota wsparcia wynosi 75 000 EUR dla każdego beneficjenta (art. 30 ust. 4 Rozporządzenia 508/2014)
5. Wysokość stawek pomocy wyrażoną w euro przelicza się na złote zgodnie z obrachunkowym kursem wymiany, publikowanym przez Komisję Europejską w Dzienniku Urzędowym Unii Europejskiej, w pierwszym roboczym dniu przypadającym po dniu:
- 30 czerwca, w przypadku umów o dofinansowanie zawartych w okresie od dnia 1 lipca do dnia 31 grudnia, kurs euro w II półroczu 2019 r. - 4,2427 zł
- 31 grudnia, w przypadku umów o dofinansowanie zawartych w okresie od dnia 1 stycznia do dnia 30 czerwca, kurs euro w I półroczu 2019 r. -  4,2964 zł
- 30 czerwca, w przypadku umów o dofinansowanie zawartych w okresie od dnia 1 lipca do dnia 31 grudnia, kurs euro w II półroczu 2018 r. - 4,3893 zł
- 31 grudnia, w przypadku umów o dofinansowanie zawartych w okresie od dnia 1 stycznia do dnia 30 czerwca, kurs euro w I półroczu 2018 r. -  4,1633 zł
- 30 czerwca, w przypadku umów o dofinansowanie zawartych w okresie od dnia 1 lipca do dnia 31 grudnia, kurs euro w II półroczu 2017 r. - 4,2355 zł
- 31 grudnia, w przypadku umów o dofinansowanie zawartych w okresie od dnia 1 stycznia do dnia 30 czerwca, kurs euro w I półroczu 2017 r. -  4,4123 zł
- 30 czerwca, w przypadku umów o dofinansowanie zawartych w okresie od dnia 1 lipca do dnia 31 grudnia, kurs euro w II półroczu 2016 r. - 4,4362 zł
</t>
    </r>
    <r>
      <rPr>
        <i/>
        <sz val="8"/>
        <color indexed="8"/>
        <rFont val="Calibri"/>
        <family val="2"/>
        <charset val="238"/>
      </rPr>
      <t xml:space="preserve">
</t>
    </r>
  </si>
  <si>
    <r>
      <t xml:space="preserve">1. Wartość całej operacji (koszty kwalifikowalne + koszty niekwalifikowalne)
2. Maksymalna kwota wsparcia nie może przekroczyć 50% budźetu projektu (art. 30 ust. 1 pkt 1 Rozporządzenia 508/2014)
3. Maksymalna kwota wsparcia nie może przekroczyć 80% wartości kosztów kwalifikowalnych (§ 26, ust. 1 pkt 1 rozporządzenia MGMŻiŚ  dla Priorytetu 1 PO Rybactwo i Morze)
4. Maksymalna kwota wsparcia wynosi 75 000 EUR dla każdego beneficjenta (art. 30 ust. 4 Rozporządzenia 508/2014)
5. Wysokość stawek pomocy wyrażoną w euro przelicza się na złote zgodnie z obrachunkowym kursem wymiany, publikowanym przez Komisję Europejską w Dzienniku Urzędowym Unii Europejskiej, w pierwszym roboczym dniu przypadającym po dniu:
- 31 grudnia, w przypadku umów o dofinansowanie zawartych w okresie od dnia 1 stycznia do dnia 30 czerwca, kurs euro w I półroczu 2020 r. -  4,2544 zł
- 30 czerwca, w przypadku umów o dofinansowanie zawartych w okresie od dnia 1 lipca do dnia 31 grudnia, kurs euro w II półroczu 2019 r. - 4,2427 zł
- 31 grudnia, w przypadku umów o dofinansowanie zawartych w okresie od dnia 1 stycznia do dnia 30 czerwca, kurs euro w I półroczu 2019 r. -  4,2964 zł
- 30 czerwca, w przypadku umów o dofinansowanie zawartych w okresie od dnia 1 lipca do dnia 31 grudnia, kurs euro w II półroczu 2018 r. - 4,3893 zł
- 31 grudnia, w przypadku umów o dofinansowanie zawartych w okresie od dnia 1 stycznia do dnia 30 czerwca, kurs euro w I półroczu 2018 r. -  4,1633 zł
- 30 czerwca, w przypadku umów o dofinansowanie zawartych w okresie od dnia 1 lipca do dnia 31 grudnia, kurs euro w II półroczu 2017 r. - 4,2355 zł
- 31 grudnia, w przypadku umów o dofinansowanie zawartych w okresie od dnia 1 stycznia do dnia 30 czerwca, kurs euro w I półroczu 2017 r. -  4,4123 zł
- 30 czerwca, w przypadku umów o dofinansowanie zawartych w okresie od dnia 1 lipca do dnia 31 grudnia, kurs euro w II półroczu 2016 r. - 4,4362 zł
</t>
    </r>
    <r>
      <rPr>
        <i/>
        <sz val="8"/>
        <color indexed="8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</si>
</sst>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#,##0.0000\ _z_ł"/>
  </numFmts>
  <fonts count="9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vertAlign val="superscript"/>
      <sz val="11"/>
      <color indexed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-0.499984740745262"/>
      </left>
      <right/>
      <top/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ck">
        <color theme="4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ck">
        <color theme="4"/>
      </top>
      <bottom style="thick">
        <color theme="4"/>
      </bottom>
      <diagonal/>
    </border>
    <border>
      <left style="thin">
        <color theme="4" tint="-0.499984740745262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n">
        <color theme="4" tint="-0.499984740745262"/>
      </left>
      <right/>
      <top style="thick">
        <color theme="4"/>
      </top>
      <bottom style="thin">
        <color theme="4" tint="-0.499984740745262"/>
      </bottom>
      <diagonal/>
    </border>
    <border>
      <left/>
      <right/>
      <top style="thick">
        <color theme="4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 style="thick">
        <color theme="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/>
    <xf numFmtId="0" fontId="0" fillId="0" borderId="4" xfId="0" applyBorder="1"/>
    <xf numFmtId="165" fontId="0" fillId="0" borderId="0" xfId="0" applyNumberFormat="1" applyBorder="1"/>
    <xf numFmtId="165" fontId="0" fillId="0" borderId="1" xfId="0" applyNumberFormat="1" applyBorder="1" applyProtection="1">
      <protection locked="0"/>
    </xf>
    <xf numFmtId="165" fontId="4" fillId="2" borderId="2" xfId="1" applyNumberFormat="1" applyFill="1" applyBorder="1" applyAlignment="1">
      <alignment horizontal="right"/>
    </xf>
    <xf numFmtId="165" fontId="5" fillId="2" borderId="4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0" fontId="5" fillId="0" borderId="0" xfId="0" applyFont="1" applyBorder="1"/>
    <xf numFmtId="165" fontId="5" fillId="2" borderId="5" xfId="1" applyNumberFormat="1" applyFont="1" applyFill="1" applyBorder="1" applyAlignment="1">
      <alignment horizontal="right"/>
    </xf>
    <xf numFmtId="165" fontId="4" fillId="2" borderId="5" xfId="1" applyNumberFormat="1" applyFill="1" applyBorder="1" applyAlignment="1">
      <alignment horizontal="right"/>
    </xf>
    <xf numFmtId="165" fontId="5" fillId="2" borderId="6" xfId="1" applyNumberFormat="1" applyFont="1" applyFill="1" applyBorder="1" applyAlignment="1">
      <alignment horizontal="right"/>
    </xf>
    <xf numFmtId="165" fontId="4" fillId="2" borderId="7" xfId="1" applyNumberFormat="1" applyFill="1" applyBorder="1" applyAlignment="1">
      <alignment horizontal="right"/>
    </xf>
    <xf numFmtId="166" fontId="6" fillId="0" borderId="5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5" fillId="2" borderId="10" xfId="1" applyNumberFormat="1" applyFont="1" applyFill="1" applyBorder="1" applyAlignment="1">
      <alignment horizontal="right"/>
    </xf>
    <xf numFmtId="0" fontId="5" fillId="2" borderId="11" xfId="1" applyNumberFormat="1" applyFont="1" applyFill="1" applyBorder="1" applyAlignment="1">
      <alignment horizontal="right"/>
    </xf>
    <xf numFmtId="44" fontId="5" fillId="2" borderId="9" xfId="1" applyFont="1" applyFill="1" applyBorder="1" applyAlignment="1">
      <alignment horizontal="center"/>
    </xf>
    <xf numFmtId="0" fontId="4" fillId="2" borderId="8" xfId="1" applyNumberFormat="1" applyFont="1" applyFill="1" applyBorder="1" applyAlignment="1">
      <alignment horizontal="right"/>
    </xf>
    <xf numFmtId="0" fontId="4" fillId="2" borderId="9" xfId="1" applyNumberFormat="1" applyFont="1" applyFill="1" applyBorder="1" applyAlignment="1">
      <alignment horizontal="right"/>
    </xf>
    <xf numFmtId="0" fontId="4" fillId="2" borderId="9" xfId="1" applyNumberFormat="1" applyFill="1" applyBorder="1" applyAlignment="1">
      <alignment horizontal="right"/>
    </xf>
    <xf numFmtId="164" fontId="5" fillId="3" borderId="12" xfId="0" applyNumberFormat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6" fillId="4" borderId="2" xfId="1" applyNumberFormat="1" applyFont="1" applyFill="1" applyBorder="1" applyAlignment="1">
      <alignment horizontal="right"/>
    </xf>
    <xf numFmtId="44" fontId="4" fillId="2" borderId="2" xfId="1" applyFill="1" applyBorder="1" applyAlignment="1">
      <alignment horizontal="center"/>
    </xf>
    <xf numFmtId="0" fontId="4" fillId="2" borderId="8" xfId="1" applyNumberFormat="1" applyFill="1" applyBorder="1" applyAlignment="1">
      <alignment horizontal="right"/>
    </xf>
    <xf numFmtId="44" fontId="5" fillId="2" borderId="15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4" fillId="2" borderId="15" xfId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opLeftCell="A13" zoomScale="120" zoomScaleNormal="120" zoomScaleSheetLayoutView="115" workbookViewId="0">
      <selection activeCell="E20" sqref="E20"/>
    </sheetView>
  </sheetViews>
  <sheetFormatPr defaultRowHeight="15" x14ac:dyDescent="0.25"/>
  <cols>
    <col min="2" max="2" width="10.85546875" customWidth="1"/>
    <col min="3" max="3" width="14.28515625" customWidth="1"/>
    <col min="4" max="4" width="14" customWidth="1"/>
    <col min="5" max="5" width="26.5703125" customWidth="1"/>
    <col min="6" max="6" width="34.140625" customWidth="1"/>
    <col min="7" max="8" width="9.140625" hidden="1" customWidth="1"/>
    <col min="9" max="9" width="14.42578125" customWidth="1"/>
  </cols>
  <sheetData>
    <row r="1" spans="1:10" ht="42.75" customHeight="1" x14ac:dyDescent="0.25">
      <c r="A1" s="24" t="s">
        <v>4</v>
      </c>
      <c r="B1" s="25"/>
      <c r="C1" s="25"/>
      <c r="D1" s="25"/>
      <c r="E1" s="25"/>
      <c r="F1" s="25"/>
      <c r="G1" s="25"/>
      <c r="H1" s="25"/>
      <c r="I1" s="26"/>
      <c r="J1" s="1"/>
    </row>
    <row r="2" spans="1:10" ht="18" customHeight="1" thickBot="1" x14ac:dyDescent="0.3">
      <c r="A2" s="4"/>
      <c r="B2" s="2"/>
      <c r="C2" s="2"/>
      <c r="D2" s="6"/>
      <c r="E2" s="2"/>
      <c r="F2" s="27" t="s">
        <v>16</v>
      </c>
      <c r="G2" s="27"/>
      <c r="H2" s="27"/>
      <c r="I2" s="16">
        <v>4.2427000000000001</v>
      </c>
    </row>
    <row r="3" spans="1:10" ht="16.5" customHeight="1" thickTop="1" thickBot="1" x14ac:dyDescent="0.3">
      <c r="A3" s="32"/>
      <c r="B3" s="28"/>
      <c r="C3" s="28"/>
      <c r="D3" s="10" t="s">
        <v>0</v>
      </c>
      <c r="E3" s="11"/>
      <c r="F3" s="20"/>
      <c r="G3" s="20"/>
      <c r="H3" s="20"/>
      <c r="I3" s="12" t="s">
        <v>3</v>
      </c>
    </row>
    <row r="4" spans="1:10" ht="18.75" thickTop="1" thickBot="1" x14ac:dyDescent="0.3">
      <c r="A4" s="21" t="s">
        <v>11</v>
      </c>
      <c r="B4" s="22"/>
      <c r="C4" s="22"/>
      <c r="D4" s="7"/>
      <c r="E4" s="3" t="s">
        <v>2</v>
      </c>
      <c r="F4" s="21" t="s">
        <v>11</v>
      </c>
      <c r="G4" s="22"/>
      <c r="H4" s="22"/>
      <c r="I4" s="13">
        <f>D4*I2</f>
        <v>0</v>
      </c>
    </row>
    <row r="5" spans="1:10" ht="16.5" thickTop="1" thickBot="1" x14ac:dyDescent="0.3">
      <c r="A5" s="29" t="s">
        <v>1</v>
      </c>
      <c r="B5" s="23"/>
      <c r="C5" s="23"/>
      <c r="D5" s="7"/>
      <c r="E5" s="3" t="s">
        <v>2</v>
      </c>
      <c r="F5" s="21" t="s">
        <v>1</v>
      </c>
      <c r="G5" s="23"/>
      <c r="H5" s="23"/>
      <c r="I5" s="13">
        <f>D5*I2</f>
        <v>0</v>
      </c>
    </row>
    <row r="6" spans="1:10" ht="18.75" thickTop="1" thickBot="1" x14ac:dyDescent="0.3">
      <c r="A6" s="21" t="s">
        <v>12</v>
      </c>
      <c r="B6" s="23"/>
      <c r="C6" s="23"/>
      <c r="D6" s="8">
        <f>0.5*D4</f>
        <v>0</v>
      </c>
      <c r="E6" s="2"/>
      <c r="F6" s="21" t="s">
        <v>12</v>
      </c>
      <c r="G6" s="23"/>
      <c r="H6" s="23"/>
      <c r="I6" s="15">
        <f>0.5*I4</f>
        <v>0</v>
      </c>
    </row>
    <row r="7" spans="1:10" ht="18.75" thickTop="1" thickBot="1" x14ac:dyDescent="0.3">
      <c r="A7" s="21" t="s">
        <v>13</v>
      </c>
      <c r="B7" s="22"/>
      <c r="C7" s="22"/>
      <c r="D7" s="8">
        <f>0.8*D5</f>
        <v>0</v>
      </c>
      <c r="E7" s="2"/>
      <c r="F7" s="21" t="s">
        <v>13</v>
      </c>
      <c r="G7" s="22"/>
      <c r="H7" s="22"/>
      <c r="I7" s="13">
        <f>0.8*I5</f>
        <v>0</v>
      </c>
    </row>
    <row r="8" spans="1:10" ht="18" customHeight="1" thickTop="1" x14ac:dyDescent="0.25">
      <c r="A8" s="18" t="s">
        <v>14</v>
      </c>
      <c r="B8" s="19"/>
      <c r="C8" s="19"/>
      <c r="D8" s="9">
        <f>MIN(D6,D7,75000)</f>
        <v>0</v>
      </c>
      <c r="E8" s="5"/>
      <c r="F8" s="18" t="s">
        <v>14</v>
      </c>
      <c r="G8" s="19"/>
      <c r="H8" s="19"/>
      <c r="I8" s="14">
        <f>D8*I2</f>
        <v>0</v>
      </c>
    </row>
    <row r="12" spans="1:10" ht="37.5" customHeight="1" x14ac:dyDescent="0.25">
      <c r="A12" s="24" t="s">
        <v>5</v>
      </c>
      <c r="B12" s="25"/>
      <c r="C12" s="25"/>
      <c r="D12" s="25"/>
      <c r="E12" s="25"/>
      <c r="F12" s="25"/>
      <c r="G12" s="25"/>
      <c r="H12" s="25"/>
      <c r="I12" s="26"/>
    </row>
    <row r="13" spans="1:10" ht="18" thickBot="1" x14ac:dyDescent="0.3">
      <c r="A13" s="4"/>
      <c r="B13" s="2"/>
      <c r="C13" s="2"/>
      <c r="D13" s="2"/>
      <c r="E13" s="2"/>
      <c r="F13" s="27" t="s">
        <v>16</v>
      </c>
      <c r="G13" s="27"/>
      <c r="H13" s="27"/>
      <c r="I13" s="16">
        <v>4.2427000000000001</v>
      </c>
    </row>
    <row r="14" spans="1:10" ht="16.5" thickTop="1" thickBot="1" x14ac:dyDescent="0.3">
      <c r="A14" s="30"/>
      <c r="B14" s="31"/>
      <c r="C14" s="31"/>
      <c r="D14" s="10" t="s">
        <v>3</v>
      </c>
      <c r="E14" s="2"/>
      <c r="F14" s="28"/>
      <c r="G14" s="28"/>
      <c r="H14" s="28"/>
      <c r="I14" s="12" t="s">
        <v>0</v>
      </c>
    </row>
    <row r="15" spans="1:10" ht="18.75" thickTop="1" thickBot="1" x14ac:dyDescent="0.3">
      <c r="A15" s="21" t="s">
        <v>11</v>
      </c>
      <c r="B15" s="22"/>
      <c r="C15" s="22"/>
      <c r="D15" s="7">
        <v>0</v>
      </c>
      <c r="E15" s="3" t="s">
        <v>2</v>
      </c>
      <c r="F15" s="21" t="s">
        <v>11</v>
      </c>
      <c r="G15" s="22"/>
      <c r="H15" s="22"/>
      <c r="I15" s="15">
        <f>D15/I13</f>
        <v>0</v>
      </c>
    </row>
    <row r="16" spans="1:10" ht="16.5" thickTop="1" thickBot="1" x14ac:dyDescent="0.3">
      <c r="A16" s="29" t="s">
        <v>1</v>
      </c>
      <c r="B16" s="23"/>
      <c r="C16" s="23"/>
      <c r="D16" s="7">
        <v>0</v>
      </c>
      <c r="E16" s="3" t="s">
        <v>2</v>
      </c>
      <c r="F16" s="29" t="s">
        <v>1</v>
      </c>
      <c r="G16" s="23"/>
      <c r="H16" s="23"/>
      <c r="I16" s="15">
        <f>D16/I13</f>
        <v>0</v>
      </c>
    </row>
    <row r="17" spans="1:9" ht="18.75" thickTop="1" thickBot="1" x14ac:dyDescent="0.3">
      <c r="A17" s="21" t="s">
        <v>12</v>
      </c>
      <c r="B17" s="23"/>
      <c r="C17" s="23"/>
      <c r="D17" s="8">
        <f>0.5*D15</f>
        <v>0</v>
      </c>
      <c r="E17" s="2"/>
      <c r="F17" s="21" t="s">
        <v>12</v>
      </c>
      <c r="G17" s="23"/>
      <c r="H17" s="23"/>
      <c r="I17" s="13">
        <f>0.5*I15</f>
        <v>0</v>
      </c>
    </row>
    <row r="18" spans="1:9" ht="18.75" thickTop="1" thickBot="1" x14ac:dyDescent="0.3">
      <c r="A18" s="21" t="s">
        <v>13</v>
      </c>
      <c r="B18" s="22"/>
      <c r="C18" s="22"/>
      <c r="D18" s="8">
        <f>0.8*D16</f>
        <v>0</v>
      </c>
      <c r="E18" s="2"/>
      <c r="F18" s="21" t="s">
        <v>13</v>
      </c>
      <c r="G18" s="22"/>
      <c r="H18" s="22"/>
      <c r="I18" s="13">
        <f>0.8*I16</f>
        <v>0</v>
      </c>
    </row>
    <row r="19" spans="1:9" ht="18" thickTop="1" x14ac:dyDescent="0.25">
      <c r="A19" s="18" t="s">
        <v>14</v>
      </c>
      <c r="B19" s="19"/>
      <c r="C19" s="19"/>
      <c r="D19" s="9">
        <f>I19*I13</f>
        <v>0</v>
      </c>
      <c r="E19" s="5"/>
      <c r="F19" s="18" t="s">
        <v>14</v>
      </c>
      <c r="G19" s="19"/>
      <c r="H19" s="19"/>
      <c r="I19" s="14">
        <f>MIN(I17,I18,75000)</f>
        <v>0</v>
      </c>
    </row>
    <row r="20" spans="1:9" ht="8.25" customHeight="1" x14ac:dyDescent="0.25"/>
    <row r="21" spans="1:9" ht="172.5" customHeight="1" x14ac:dyDescent="0.25">
      <c r="A21" s="33" t="s">
        <v>17</v>
      </c>
      <c r="B21" s="33"/>
      <c r="C21" s="33"/>
      <c r="D21" s="33"/>
      <c r="E21" s="33"/>
      <c r="F21" s="33"/>
      <c r="G21" s="33"/>
      <c r="H21" s="33"/>
      <c r="I21" s="33"/>
    </row>
    <row r="22" spans="1:9" ht="18" customHeight="1" x14ac:dyDescent="0.25">
      <c r="A22" s="17"/>
    </row>
    <row r="23" spans="1:9" ht="55.5" customHeight="1" x14ac:dyDescent="0.25"/>
    <row r="24" spans="1:9" ht="55.5" customHeight="1" x14ac:dyDescent="0.25"/>
  </sheetData>
  <mergeCells count="29">
    <mergeCell ref="A21:I21"/>
    <mergeCell ref="A16:C16"/>
    <mergeCell ref="A17:C17"/>
    <mergeCell ref="A18:C18"/>
    <mergeCell ref="A19:C19"/>
    <mergeCell ref="F18:H18"/>
    <mergeCell ref="F19:H19"/>
    <mergeCell ref="A1:I1"/>
    <mergeCell ref="F2:H2"/>
    <mergeCell ref="A12:I12"/>
    <mergeCell ref="F13:H13"/>
    <mergeCell ref="F17:H17"/>
    <mergeCell ref="F14:H14"/>
    <mergeCell ref="F15:H15"/>
    <mergeCell ref="F16:H16"/>
    <mergeCell ref="A14:C14"/>
    <mergeCell ref="A15:C15"/>
    <mergeCell ref="A8:C8"/>
    <mergeCell ref="A4:C4"/>
    <mergeCell ref="A3:C3"/>
    <mergeCell ref="A5:C5"/>
    <mergeCell ref="A6:C6"/>
    <mergeCell ref="A7:C7"/>
    <mergeCell ref="F8:H8"/>
    <mergeCell ref="F3:H3"/>
    <mergeCell ref="F4:H4"/>
    <mergeCell ref="F5:H5"/>
    <mergeCell ref="F6:H6"/>
    <mergeCell ref="F7:H7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120" zoomScaleNormal="120" zoomScaleSheetLayoutView="110" workbookViewId="0">
      <selection activeCell="J5" sqref="J5"/>
    </sheetView>
  </sheetViews>
  <sheetFormatPr defaultRowHeight="15" x14ac:dyDescent="0.25"/>
  <cols>
    <col min="2" max="2" width="10.85546875" customWidth="1"/>
    <col min="3" max="3" width="14.28515625" customWidth="1"/>
    <col min="4" max="4" width="14" customWidth="1"/>
    <col min="5" max="5" width="26.5703125" customWidth="1"/>
    <col min="6" max="6" width="34.140625" customWidth="1"/>
    <col min="7" max="8" width="9.140625" hidden="1" customWidth="1"/>
    <col min="9" max="9" width="14.42578125" customWidth="1"/>
  </cols>
  <sheetData>
    <row r="1" spans="1:10" ht="42.75" customHeight="1" x14ac:dyDescent="0.25">
      <c r="A1" s="24" t="s">
        <v>6</v>
      </c>
      <c r="B1" s="25"/>
      <c r="C1" s="25"/>
      <c r="D1" s="25"/>
      <c r="E1" s="25"/>
      <c r="F1" s="25"/>
      <c r="G1" s="25"/>
      <c r="H1" s="25"/>
      <c r="I1" s="26"/>
      <c r="J1" s="1"/>
    </row>
    <row r="2" spans="1:10" ht="18" customHeight="1" thickBot="1" x14ac:dyDescent="0.3">
      <c r="A2" s="4"/>
      <c r="B2" s="2"/>
      <c r="C2" s="2"/>
      <c r="D2" s="6"/>
      <c r="E2" s="2"/>
      <c r="F2" s="27" t="s">
        <v>15</v>
      </c>
      <c r="G2" s="27"/>
      <c r="H2" s="27"/>
      <c r="I2" s="16">
        <v>4.2544000000000004</v>
      </c>
    </row>
    <row r="3" spans="1:10" ht="16.5" customHeight="1" thickTop="1" thickBot="1" x14ac:dyDescent="0.3">
      <c r="A3" s="32"/>
      <c r="B3" s="28"/>
      <c r="C3" s="28"/>
      <c r="D3" s="10" t="s">
        <v>0</v>
      </c>
      <c r="E3" s="11"/>
      <c r="F3" s="20"/>
      <c r="G3" s="20"/>
      <c r="H3" s="20"/>
      <c r="I3" s="12" t="s">
        <v>3</v>
      </c>
    </row>
    <row r="4" spans="1:10" ht="16.5" thickTop="1" thickBot="1" x14ac:dyDescent="0.3">
      <c r="A4" s="21" t="s">
        <v>8</v>
      </c>
      <c r="B4" s="23"/>
      <c r="C4" s="23"/>
      <c r="D4" s="7">
        <v>0</v>
      </c>
      <c r="E4" s="3" t="s">
        <v>2</v>
      </c>
      <c r="F4" s="21" t="s">
        <v>8</v>
      </c>
      <c r="G4" s="23"/>
      <c r="H4" s="23"/>
      <c r="I4" s="13">
        <f>D4*I2</f>
        <v>0</v>
      </c>
    </row>
    <row r="5" spans="1:10" ht="18.75" thickTop="1" thickBot="1" x14ac:dyDescent="0.3">
      <c r="A5" s="21" t="s">
        <v>9</v>
      </c>
      <c r="B5" s="22"/>
      <c r="C5" s="22"/>
      <c r="D5" s="8">
        <f>0.5*D4</f>
        <v>0</v>
      </c>
      <c r="E5" s="2"/>
      <c r="F5" s="21" t="s">
        <v>9</v>
      </c>
      <c r="G5" s="22"/>
      <c r="H5" s="22"/>
      <c r="I5" s="8">
        <f>0.5*I4</f>
        <v>0</v>
      </c>
    </row>
    <row r="6" spans="1:10" ht="18" customHeight="1" thickTop="1" x14ac:dyDescent="0.25">
      <c r="A6" s="18" t="s">
        <v>10</v>
      </c>
      <c r="B6" s="19"/>
      <c r="C6" s="19"/>
      <c r="D6" s="9">
        <f>MIN(D5,75000)</f>
        <v>0</v>
      </c>
      <c r="E6" s="5"/>
      <c r="F6" s="18" t="s">
        <v>10</v>
      </c>
      <c r="G6" s="19"/>
      <c r="H6" s="19"/>
      <c r="I6" s="14">
        <f>D6*I2</f>
        <v>0</v>
      </c>
    </row>
    <row r="10" spans="1:10" ht="37.5" customHeight="1" x14ac:dyDescent="0.25">
      <c r="A10" s="24" t="s">
        <v>7</v>
      </c>
      <c r="B10" s="25"/>
      <c r="C10" s="25"/>
      <c r="D10" s="25"/>
      <c r="E10" s="25"/>
      <c r="F10" s="25"/>
      <c r="G10" s="25"/>
      <c r="H10" s="25"/>
      <c r="I10" s="26"/>
    </row>
    <row r="11" spans="1:10" ht="18" thickBot="1" x14ac:dyDescent="0.3">
      <c r="A11" s="4"/>
      <c r="B11" s="2"/>
      <c r="C11" s="2"/>
      <c r="D11" s="2"/>
      <c r="E11" s="2"/>
      <c r="F11" s="27" t="s">
        <v>15</v>
      </c>
      <c r="G11" s="27"/>
      <c r="H11" s="27"/>
      <c r="I11" s="16">
        <v>4.2544000000000004</v>
      </c>
    </row>
    <row r="12" spans="1:10" ht="16.5" thickTop="1" thickBot="1" x14ac:dyDescent="0.3">
      <c r="A12" s="30"/>
      <c r="B12" s="31"/>
      <c r="C12" s="31"/>
      <c r="D12" s="10" t="s">
        <v>3</v>
      </c>
      <c r="E12" s="2"/>
      <c r="F12" s="28"/>
      <c r="G12" s="28"/>
      <c r="H12" s="28"/>
      <c r="I12" s="12" t="s">
        <v>0</v>
      </c>
    </row>
    <row r="13" spans="1:10" ht="16.5" thickTop="1" thickBot="1" x14ac:dyDescent="0.3">
      <c r="A13" s="21" t="s">
        <v>8</v>
      </c>
      <c r="B13" s="23"/>
      <c r="C13" s="23"/>
      <c r="D13" s="7">
        <v>0</v>
      </c>
      <c r="E13" s="3" t="s">
        <v>2</v>
      </c>
      <c r="F13" s="21" t="s">
        <v>8</v>
      </c>
      <c r="G13" s="23"/>
      <c r="H13" s="23"/>
      <c r="I13" s="15">
        <f>D13/I11</f>
        <v>0</v>
      </c>
    </row>
    <row r="14" spans="1:10" ht="18.75" thickTop="1" thickBot="1" x14ac:dyDescent="0.3">
      <c r="A14" s="21" t="s">
        <v>9</v>
      </c>
      <c r="B14" s="22"/>
      <c r="C14" s="22"/>
      <c r="D14" s="8">
        <f>0.5*D13</f>
        <v>0</v>
      </c>
      <c r="E14" s="2"/>
      <c r="F14" s="21" t="s">
        <v>9</v>
      </c>
      <c r="G14" s="22"/>
      <c r="H14" s="22"/>
      <c r="I14" s="13">
        <f>0.5*I13</f>
        <v>0</v>
      </c>
    </row>
    <row r="15" spans="1:10" ht="18" thickTop="1" x14ac:dyDescent="0.25">
      <c r="A15" s="18" t="s">
        <v>10</v>
      </c>
      <c r="B15" s="19"/>
      <c r="C15" s="19"/>
      <c r="D15" s="9">
        <f>I15*I11</f>
        <v>0</v>
      </c>
      <c r="E15" s="5"/>
      <c r="F15" s="18" t="s">
        <v>10</v>
      </c>
      <c r="G15" s="19"/>
      <c r="H15" s="19"/>
      <c r="I15" s="14">
        <f>MIN(I14,75000)</f>
        <v>0</v>
      </c>
    </row>
    <row r="16" spans="1:10" ht="8.25" customHeight="1" x14ac:dyDescent="0.25"/>
    <row r="17" spans="1:9" ht="174" customHeight="1" x14ac:dyDescent="0.25">
      <c r="A17" s="33" t="s">
        <v>18</v>
      </c>
      <c r="B17" s="33"/>
      <c r="C17" s="33"/>
      <c r="D17" s="33"/>
      <c r="E17" s="33"/>
      <c r="F17" s="33"/>
      <c r="G17" s="33"/>
      <c r="H17" s="33"/>
      <c r="I17" s="33"/>
    </row>
    <row r="18" spans="1:9" ht="15.75" customHeight="1" x14ac:dyDescent="0.25">
      <c r="A18" s="17"/>
    </row>
    <row r="19" spans="1:9" ht="55.5" customHeight="1" x14ac:dyDescent="0.25"/>
    <row r="20" spans="1:9" ht="55.5" customHeight="1" x14ac:dyDescent="0.25"/>
  </sheetData>
  <mergeCells count="21">
    <mergeCell ref="A14:C14"/>
    <mergeCell ref="F14:H14"/>
    <mergeCell ref="A15:C15"/>
    <mergeCell ref="F15:H15"/>
    <mergeCell ref="A17:I17"/>
    <mergeCell ref="A13:C13"/>
    <mergeCell ref="F13:H13"/>
    <mergeCell ref="A6:C6"/>
    <mergeCell ref="F6:H6"/>
    <mergeCell ref="A10:I10"/>
    <mergeCell ref="F11:H11"/>
    <mergeCell ref="A12:C12"/>
    <mergeCell ref="F12:H12"/>
    <mergeCell ref="A4:C4"/>
    <mergeCell ref="F4:H4"/>
    <mergeCell ref="A5:C5"/>
    <mergeCell ref="F5:H5"/>
    <mergeCell ref="A1:I1"/>
    <mergeCell ref="F2:H2"/>
    <mergeCell ref="A3:C3"/>
    <mergeCell ref="F3:H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80% dofinansowania</vt:lpstr>
      <vt:lpstr>50% dofinansowania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Aneta Michalak</cp:lastModifiedBy>
  <cp:lastPrinted>2019-07-11T09:26:43Z</cp:lastPrinted>
  <dcterms:created xsi:type="dcterms:W3CDTF">2017-03-03T08:19:09Z</dcterms:created>
  <dcterms:modified xsi:type="dcterms:W3CDTF">2021-05-21T11:13:12Z</dcterms:modified>
</cp:coreProperties>
</file>