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dan.bukowczyk\Desktop\Barbara Braun - pulpit\Dokumenty ze starego komputera\ZP_PRZEWOZY I PRZECHOWYWANIE ZWŁOK\PRZEWOZY 2023\"/>
    </mc:Choice>
  </mc:AlternateContent>
  <xr:revisionPtr revIDLastSave="0" documentId="13_ncr:1_{CEB70606-78FE-4E0F-AEDD-D57752F3DC6B}" xr6:coauthVersionLast="47" xr6:coauthVersionMax="47" xr10:uidLastSave="{00000000-0000-0000-0000-000000000000}"/>
  <bookViews>
    <workbookView xWindow="1095" yWindow="900" windowWidth="26805" windowHeight="14655" xr2:uid="{00000000-000D-0000-FFFF-FFFF00000000}"/>
  </bookViews>
  <sheets>
    <sheet name="Oferty złożone_informacja" sheetId="6" r:id="rId1"/>
    <sheet name="Ocena ofert_punktacja" sheetId="9" r:id="rId2"/>
    <sheet name="Wartość brutto umowy" sheetId="10" r:id="rId3"/>
    <sheet name="Arkusz2" sheetId="2" r:id="rId4"/>
    <sheet name="Arkusz3" sheetId="3" r:id="rId5"/>
    <sheet name="Arkusz1" sheetId="8" r:id="rId6"/>
  </sheets>
  <calcPr calcId="191029" iterateDelta="1E-4"/>
</workbook>
</file>

<file path=xl/calcChain.xml><?xml version="1.0" encoding="utf-8"?>
<calcChain xmlns="http://schemas.openxmlformats.org/spreadsheetml/2006/main">
  <c r="I12" i="6" l="1"/>
  <c r="G12" i="6"/>
  <c r="I17" i="9"/>
  <c r="I18" i="6"/>
  <c r="J17" i="10"/>
  <c r="I16" i="10"/>
  <c r="H16" i="10"/>
  <c r="G16" i="10"/>
  <c r="H15" i="10"/>
  <c r="G15" i="10"/>
  <c r="G14" i="10"/>
  <c r="G13" i="10"/>
  <c r="H12" i="10"/>
  <c r="G12" i="10"/>
  <c r="I11" i="10"/>
  <c r="H11" i="10"/>
  <c r="G11" i="10"/>
  <c r="K20" i="9" l="1"/>
  <c r="K18" i="9"/>
  <c r="K12" i="9"/>
  <c r="I21" i="9"/>
  <c r="H21" i="9"/>
  <c r="G21" i="9"/>
  <c r="I20" i="9"/>
  <c r="H20" i="9"/>
  <c r="G20" i="9"/>
  <c r="H19" i="9"/>
  <c r="G19" i="9"/>
  <c r="H18" i="9"/>
  <c r="G18" i="9"/>
  <c r="H17" i="9"/>
  <c r="G17" i="9"/>
  <c r="I16" i="9"/>
  <c r="H16" i="9"/>
  <c r="G16" i="9"/>
  <c r="H15" i="9"/>
  <c r="G15" i="9"/>
  <c r="H14" i="9"/>
  <c r="G14" i="9"/>
  <c r="H13" i="9"/>
  <c r="G13" i="9"/>
  <c r="H12" i="9"/>
  <c r="G12" i="9"/>
  <c r="I11" i="9"/>
  <c r="H11" i="9"/>
  <c r="G11" i="9"/>
  <c r="H17" i="6" l="1"/>
  <c r="H18" i="6"/>
  <c r="H19" i="6"/>
  <c r="H20" i="6"/>
  <c r="H21" i="6"/>
  <c r="H22" i="6"/>
  <c r="H15" i="6"/>
  <c r="G16" i="6" l="1"/>
  <c r="I17" i="6"/>
  <c r="I21" i="6"/>
  <c r="I22" i="6"/>
  <c r="I11" i="6"/>
  <c r="G20" i="6"/>
  <c r="G22" i="6" l="1"/>
  <c r="G21" i="6"/>
  <c r="G19" i="6"/>
  <c r="G18" i="6"/>
  <c r="G17" i="6"/>
  <c r="G15" i="6"/>
  <c r="H14" i="6"/>
  <c r="G14" i="6"/>
  <c r="H13" i="6"/>
  <c r="G13" i="6"/>
  <c r="H11" i="6"/>
  <c r="G11" i="6"/>
</calcChain>
</file>

<file path=xl/sharedStrings.xml><?xml version="1.0" encoding="utf-8"?>
<sst xmlns="http://schemas.openxmlformats.org/spreadsheetml/2006/main" count="140" uniqueCount="47">
  <si>
    <t>Złożone oferty</t>
  </si>
  <si>
    <t>Nr części</t>
  </si>
  <si>
    <t>cz. 01 - Krosno</t>
  </si>
  <si>
    <t>cz. 03 - Brzozów</t>
  </si>
  <si>
    <t>cz. 04  - Sanok</t>
  </si>
  <si>
    <t>cz. 05 - Lesko</t>
  </si>
  <si>
    <t>cena netto</t>
  </si>
  <si>
    <t>cena brutto (z VAT)</t>
  </si>
  <si>
    <t>cz. 06 - Ustrzyki</t>
  </si>
  <si>
    <t>Lp.</t>
  </si>
  <si>
    <t>Prokuratura Okręgowa w Krośnie</t>
  </si>
  <si>
    <t>ul. Czajkowskiego 51</t>
  </si>
  <si>
    <t>Z-d Pogrzebowy W. OKARMA Jasło</t>
  </si>
  <si>
    <t>Memento s.c.  Krosno</t>
  </si>
  <si>
    <t>CHADYX Krystyna Małek Sanok-Bykowce</t>
  </si>
  <si>
    <t>za km (zł)</t>
  </si>
  <si>
    <t>ryczałt (zł)</t>
  </si>
  <si>
    <t>za km 
(zł)</t>
  </si>
  <si>
    <t>Wartość brutto złożonej oferty</t>
  </si>
  <si>
    <t>Uzyskane punkty</t>
  </si>
  <si>
    <t>3034-7.262.20.2022</t>
  </si>
  <si>
    <t>x</t>
  </si>
  <si>
    <t>Jednostkowa, maksymalna kwota, jaką Zamawiający przeznaczył na realizację zamówienia</t>
  </si>
  <si>
    <t>KALLA Usługi Pogrzebowe Jasło</t>
  </si>
  <si>
    <t>Zakład Pogrzebowy J. Piegdoń Brzozów</t>
  </si>
  <si>
    <t>Firma Pogrzebowa CIERŃ Maciej Folta Brzozów</t>
  </si>
  <si>
    <t>Firma Pogrzebowa CIERŃ Anita Folta Sanok</t>
  </si>
  <si>
    <t>Usługi Pogrzebowe i Cmentarne MOŁCZAN Hoczew</t>
  </si>
  <si>
    <t>Zakład PHU Jan Chyłek Lesko</t>
  </si>
  <si>
    <t>Firma PHU W. Gerlach Ustrzyki Dln</t>
  </si>
  <si>
    <t>Zakład PHU Jan Chyłek Ustrzyki Dln</t>
  </si>
  <si>
    <t>cz. 02 - Jasło</t>
  </si>
  <si>
    <t>chłodnia za dobę (zł)</t>
  </si>
  <si>
    <t>w postępowaniu w sprawie zamówienia publicznego na usługi przewozu i przechowywania zwłok</t>
  </si>
  <si>
    <t>Ocena ofert</t>
  </si>
  <si>
    <t>Krosno, dnia 21 września 2022 r.</t>
  </si>
  <si>
    <t>Wartość brutto oferty</t>
  </si>
  <si>
    <t>w sprawie zamówienia publicznego na usługi przewozu i przechowywania zwłok</t>
  </si>
  <si>
    <t>Ustalenie łącznej wartości umów wg cen jednostkowych uzyskanych w postępowaniu</t>
  </si>
  <si>
    <t xml:space="preserve"> </t>
  </si>
  <si>
    <t>3034-7.262.34.2023</t>
  </si>
  <si>
    <t>Informacja dla Wykonawców z otwarcia ofert w dniu 15 września 2023 r.</t>
  </si>
  <si>
    <t>Krosno, dnia 15 września 2023 r.</t>
  </si>
  <si>
    <t>3034-7.262.340.2023</t>
  </si>
  <si>
    <t>Usługi Pogrzebowe Cierń Długie -  Sabina Folta</t>
  </si>
  <si>
    <t>Firma Pogrzebowa CIERŃ Sabina Folta Długie</t>
  </si>
  <si>
    <t>Krosno, dnia 18 września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</si>
</sst>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4" fontId="1" fillId="0" borderId="0" xfId="0" applyNumberFormat="1" applyFont="1"/>
    <xf numFmtId="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4" fontId="0" fillId="2" borderId="1" xfId="0" applyNumberFormat="1" applyFill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  <xf numFmtId="44" fontId="0" fillId="0" borderId="15" xfId="0" applyNumberFormat="1" applyBorder="1" applyAlignment="1">
      <alignment vertical="center"/>
    </xf>
    <xf numFmtId="44" fontId="0" fillId="0" borderId="23" xfId="0" applyNumberFormat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" fontId="0" fillId="2" borderId="26" xfId="0" applyNumberFormat="1" applyFill="1" applyBorder="1" applyAlignment="1">
      <alignment vertical="center"/>
    </xf>
    <xf numFmtId="4" fontId="0" fillId="2" borderId="5" xfId="0" applyNumberFormat="1" applyFill="1" applyBorder="1" applyAlignment="1">
      <alignment vertical="center"/>
    </xf>
    <xf numFmtId="4" fontId="0" fillId="2" borderId="23" xfId="0" applyNumberFormat="1" applyFill="1" applyBorder="1" applyAlignment="1">
      <alignment vertical="center"/>
    </xf>
    <xf numFmtId="4" fontId="0" fillId="2" borderId="9" xfId="0" applyNumberFormat="1" applyFill="1" applyBorder="1" applyAlignment="1">
      <alignment vertical="center"/>
    </xf>
    <xf numFmtId="4" fontId="0" fillId="2" borderId="10" xfId="0" applyNumberFormat="1" applyFill="1" applyBorder="1" applyAlignment="1">
      <alignment horizontal="center" vertical="center"/>
    </xf>
    <xf numFmtId="4" fontId="0" fillId="2" borderId="10" xfId="0" applyNumberFormat="1" applyFill="1" applyBorder="1" applyAlignment="1">
      <alignment vertical="center"/>
    </xf>
    <xf numFmtId="4" fontId="0" fillId="2" borderId="11" xfId="0" applyNumberFormat="1" applyFill="1" applyBorder="1" applyAlignment="1">
      <alignment vertical="center"/>
    </xf>
    <xf numFmtId="4" fontId="0" fillId="2" borderId="12" xfId="0" applyNumberFormat="1" applyFill="1" applyBorder="1" applyAlignment="1">
      <alignment vertical="center"/>
    </xf>
    <xf numFmtId="4" fontId="0" fillId="2" borderId="13" xfId="0" applyNumberForma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/>
    <xf numFmtId="4" fontId="0" fillId="0" borderId="30" xfId="0" applyNumberFormat="1" applyBorder="1" applyAlignment="1">
      <alignment vertical="center"/>
    </xf>
    <xf numFmtId="4" fontId="0" fillId="0" borderId="38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17" xfId="0" applyNumberFormat="1" applyBorder="1" applyAlignment="1">
      <alignment horizontal="center" vertical="center"/>
    </xf>
    <xf numFmtId="4" fontId="1" fillId="0" borderId="35" xfId="0" applyNumberFormat="1" applyFont="1" applyBorder="1" applyAlignment="1">
      <alignment horizontal="center" vertical="center"/>
    </xf>
    <xf numFmtId="4" fontId="1" fillId="0" borderId="36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" fontId="0" fillId="2" borderId="2" xfId="0" applyNumberFormat="1" applyFill="1" applyBorder="1" applyAlignment="1">
      <alignment horizontal="center" vertical="center"/>
    </xf>
    <xf numFmtId="4" fontId="0" fillId="2" borderId="2" xfId="0" applyNumberFormat="1" applyFill="1" applyBorder="1" applyAlignment="1">
      <alignment vertical="center"/>
    </xf>
    <xf numFmtId="4" fontId="0" fillId="2" borderId="24" xfId="0" applyNumberFormat="1" applyFill="1" applyBorder="1" applyAlignment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4" fontId="0" fillId="0" borderId="19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2" borderId="19" xfId="0" applyNumberFormat="1" applyFill="1" applyBorder="1" applyAlignment="1">
      <alignment vertical="center"/>
    </xf>
    <xf numFmtId="4" fontId="0" fillId="2" borderId="20" xfId="0" applyNumberFormat="1" applyFill="1" applyBorder="1" applyAlignment="1">
      <alignment vertical="center"/>
    </xf>
    <xf numFmtId="4" fontId="0" fillId="2" borderId="21" xfId="0" applyNumberForma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1" fillId="0" borderId="40" xfId="0" applyNumberFormat="1" applyFont="1" applyBorder="1"/>
    <xf numFmtId="4" fontId="0" fillId="0" borderId="44" xfId="0" applyNumberFormat="1" applyBorder="1" applyAlignment="1">
      <alignment horizontal="center" vertical="center"/>
    </xf>
    <xf numFmtId="44" fontId="0" fillId="0" borderId="43" xfId="0" applyNumberFormat="1" applyBorder="1" applyAlignment="1">
      <alignment vertical="center"/>
    </xf>
    <xf numFmtId="0" fontId="1" fillId="0" borderId="4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44" fontId="0" fillId="0" borderId="2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44" fontId="0" fillId="0" borderId="32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4" fontId="0" fillId="0" borderId="3" xfId="0" applyNumberFormat="1" applyBorder="1" applyAlignment="1">
      <alignment vertical="center"/>
    </xf>
    <xf numFmtId="44" fontId="0" fillId="0" borderId="14" xfId="0" applyNumberFormat="1" applyBorder="1" applyAlignment="1">
      <alignment horizontal="center" vertical="center"/>
    </xf>
    <xf numFmtId="44" fontId="0" fillId="0" borderId="25" xfId="0" applyNumberForma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" fontId="0" fillId="0" borderId="34" xfId="0" applyNumberFormat="1" applyBorder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35" xfId="0" applyNumberFormat="1" applyBorder="1" applyAlignment="1">
      <alignment vertical="center"/>
    </xf>
    <xf numFmtId="4" fontId="0" fillId="0" borderId="16" xfId="0" applyNumberForma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topLeftCell="A7" workbookViewId="0">
      <selection activeCell="E32" sqref="E32"/>
    </sheetView>
  </sheetViews>
  <sheetFormatPr defaultRowHeight="15" x14ac:dyDescent="0.25"/>
  <cols>
    <col min="1" max="1" width="3" customWidth="1"/>
    <col min="2" max="2" width="15" customWidth="1"/>
    <col min="3" max="3" width="46.5703125" customWidth="1"/>
    <col min="4" max="4" width="7.85546875" customWidth="1"/>
    <col min="5" max="6" width="9.5703125" customWidth="1"/>
    <col min="7" max="7" width="9.140625" customWidth="1"/>
    <col min="8" max="9" width="9.42578125" customWidth="1"/>
    <col min="10" max="10" width="13.7109375" customWidth="1"/>
    <col min="11" max="11" width="9.42578125" customWidth="1"/>
    <col min="12" max="12" width="9.85546875" customWidth="1"/>
    <col min="13" max="13" width="10.140625" customWidth="1"/>
  </cols>
  <sheetData>
    <row r="1" spans="1:13" x14ac:dyDescent="0.25">
      <c r="B1" s="3" t="s">
        <v>10</v>
      </c>
    </row>
    <row r="2" spans="1:13" x14ac:dyDescent="0.25">
      <c r="B2" s="3" t="s">
        <v>11</v>
      </c>
    </row>
    <row r="3" spans="1:13" ht="10.5" customHeight="1" x14ac:dyDescent="0.25"/>
    <row r="4" spans="1:13" ht="17.25" x14ac:dyDescent="0.3">
      <c r="B4" s="41" t="s">
        <v>40</v>
      </c>
    </row>
    <row r="5" spans="1:13" ht="12.75" customHeight="1" x14ac:dyDescent="0.25"/>
    <row r="6" spans="1:13" ht="17.25" customHeight="1" x14ac:dyDescent="0.3">
      <c r="C6" s="2" t="s">
        <v>41</v>
      </c>
    </row>
    <row r="7" spans="1:13" ht="17.25" customHeight="1" x14ac:dyDescent="0.3">
      <c r="C7" s="2" t="s">
        <v>33</v>
      </c>
    </row>
    <row r="8" spans="1:13" ht="18" thickBot="1" x14ac:dyDescent="0.35">
      <c r="C8" s="2"/>
      <c r="D8" s="1"/>
    </row>
    <row r="9" spans="1:13" ht="107.25" customHeight="1" x14ac:dyDescent="0.25">
      <c r="A9" s="82" t="s">
        <v>9</v>
      </c>
      <c r="B9" s="84" t="s">
        <v>1</v>
      </c>
      <c r="C9" s="86" t="s">
        <v>0</v>
      </c>
      <c r="D9" s="90" t="s">
        <v>6</v>
      </c>
      <c r="E9" s="91"/>
      <c r="F9" s="92"/>
      <c r="G9" s="93" t="s">
        <v>7</v>
      </c>
      <c r="H9" s="94"/>
      <c r="I9" s="95"/>
      <c r="J9" s="88" t="s">
        <v>18</v>
      </c>
      <c r="K9" s="71" t="s">
        <v>22</v>
      </c>
      <c r="L9" s="72"/>
      <c r="M9" s="73"/>
    </row>
    <row r="10" spans="1:13" ht="63.75" customHeight="1" thickBot="1" x14ac:dyDescent="0.3">
      <c r="A10" s="83"/>
      <c r="B10" s="85"/>
      <c r="C10" s="87"/>
      <c r="D10" s="27" t="s">
        <v>15</v>
      </c>
      <c r="E10" s="28" t="s">
        <v>16</v>
      </c>
      <c r="F10" s="29" t="s">
        <v>32</v>
      </c>
      <c r="G10" s="27" t="s">
        <v>17</v>
      </c>
      <c r="H10" s="28" t="s">
        <v>16</v>
      </c>
      <c r="I10" s="29" t="s">
        <v>32</v>
      </c>
      <c r="J10" s="89"/>
      <c r="K10" s="27" t="s">
        <v>17</v>
      </c>
      <c r="L10" s="30" t="s">
        <v>16</v>
      </c>
      <c r="M10" s="29" t="s">
        <v>32</v>
      </c>
    </row>
    <row r="11" spans="1:13" ht="21.75" customHeight="1" x14ac:dyDescent="0.25">
      <c r="A11" s="20">
        <v>1</v>
      </c>
      <c r="B11" s="69" t="s">
        <v>2</v>
      </c>
      <c r="C11" s="21" t="s">
        <v>13</v>
      </c>
      <c r="D11" s="22">
        <v>2.2200000000000002</v>
      </c>
      <c r="E11" s="23">
        <v>450</v>
      </c>
      <c r="F11" s="24">
        <v>64.814999999999998</v>
      </c>
      <c r="G11" s="31">
        <f>D11*1.08</f>
        <v>2.3976000000000002</v>
      </c>
      <c r="H11" s="32">
        <f>E11*1.08</f>
        <v>486.00000000000006</v>
      </c>
      <c r="I11" s="33">
        <f>F11*1.08</f>
        <v>70.000200000000007</v>
      </c>
      <c r="J11" s="110">
        <v>31612</v>
      </c>
      <c r="K11" s="108">
        <v>2.2999999999999998</v>
      </c>
      <c r="L11" s="25">
        <v>500</v>
      </c>
      <c r="M11" s="26">
        <v>90</v>
      </c>
    </row>
    <row r="12" spans="1:13" ht="21.75" customHeight="1" x14ac:dyDescent="0.25">
      <c r="A12" s="20">
        <v>2</v>
      </c>
      <c r="B12" s="70"/>
      <c r="C12" s="21" t="s">
        <v>44</v>
      </c>
      <c r="D12" s="22">
        <v>2.2200000000000002</v>
      </c>
      <c r="E12" s="23">
        <v>276</v>
      </c>
      <c r="F12" s="24">
        <v>64.400000000000006</v>
      </c>
      <c r="G12" s="31">
        <f>D12*1.08</f>
        <v>2.3976000000000002</v>
      </c>
      <c r="H12" s="7">
        <v>300</v>
      </c>
      <c r="I12" s="33">
        <f>F12*1.08</f>
        <v>69.552000000000007</v>
      </c>
      <c r="J12" s="15">
        <v>25660</v>
      </c>
      <c r="K12" s="67"/>
      <c r="L12" s="25"/>
      <c r="M12" s="68"/>
    </row>
    <row r="13" spans="1:13" ht="21.75" customHeight="1" x14ac:dyDescent="0.25">
      <c r="A13" s="17">
        <v>3</v>
      </c>
      <c r="B13" s="76" t="s">
        <v>31</v>
      </c>
      <c r="C13" s="8" t="s">
        <v>23</v>
      </c>
      <c r="D13" s="22">
        <v>2.2200000000000002</v>
      </c>
      <c r="E13" s="5">
        <v>400</v>
      </c>
      <c r="F13" s="11" t="s">
        <v>21</v>
      </c>
      <c r="G13" s="34">
        <f>D13*1.08</f>
        <v>2.3976000000000002</v>
      </c>
      <c r="H13" s="7">
        <f>E13*1.08</f>
        <v>432</v>
      </c>
      <c r="I13" s="35" t="s">
        <v>21</v>
      </c>
      <c r="J13" s="109">
        <v>14960</v>
      </c>
      <c r="K13" s="79">
        <v>2.2999999999999998</v>
      </c>
      <c r="L13" s="96">
        <v>350</v>
      </c>
      <c r="M13" s="74" t="s">
        <v>21</v>
      </c>
    </row>
    <row r="14" spans="1:13" ht="21.75" customHeight="1" x14ac:dyDescent="0.25">
      <c r="A14" s="17">
        <v>3</v>
      </c>
      <c r="B14" s="70"/>
      <c r="C14" s="8" t="s">
        <v>12</v>
      </c>
      <c r="D14" s="22">
        <v>2.2200000000000002</v>
      </c>
      <c r="E14" s="5">
        <v>250</v>
      </c>
      <c r="F14" s="11" t="s">
        <v>21</v>
      </c>
      <c r="G14" s="34">
        <f>D14*1.08</f>
        <v>2.3976000000000002</v>
      </c>
      <c r="H14" s="7">
        <f>E14*1.08</f>
        <v>270</v>
      </c>
      <c r="I14" s="35" t="s">
        <v>21</v>
      </c>
      <c r="J14" s="15">
        <v>9180</v>
      </c>
      <c r="K14" s="80"/>
      <c r="L14" s="96"/>
      <c r="M14" s="75"/>
    </row>
    <row r="15" spans="1:13" ht="21.75" customHeight="1" x14ac:dyDescent="0.25">
      <c r="A15" s="17">
        <v>4</v>
      </c>
      <c r="B15" s="76" t="s">
        <v>3</v>
      </c>
      <c r="C15" s="8" t="s">
        <v>24</v>
      </c>
      <c r="D15" s="22">
        <v>2.2200000000000002</v>
      </c>
      <c r="E15" s="5">
        <v>1342.59</v>
      </c>
      <c r="F15" s="11" t="s">
        <v>21</v>
      </c>
      <c r="G15" s="34">
        <f t="shared" ref="G15:G22" si="0">D15*1.08</f>
        <v>2.3976000000000002</v>
      </c>
      <c r="H15" s="7">
        <f>E15*1.08</f>
        <v>1449.9972</v>
      </c>
      <c r="I15" s="35" t="s">
        <v>21</v>
      </c>
      <c r="J15" s="15">
        <v>21750</v>
      </c>
      <c r="K15" s="79">
        <v>2.2999999999999998</v>
      </c>
      <c r="L15" s="97">
        <v>900</v>
      </c>
      <c r="M15" s="74" t="s">
        <v>21</v>
      </c>
    </row>
    <row r="16" spans="1:13" ht="21.75" customHeight="1" x14ac:dyDescent="0.25">
      <c r="A16" s="17">
        <v>5</v>
      </c>
      <c r="B16" s="70"/>
      <c r="C16" s="8" t="s">
        <v>45</v>
      </c>
      <c r="D16" s="22">
        <v>2.2200000000000002</v>
      </c>
      <c r="E16" s="5">
        <v>644</v>
      </c>
      <c r="F16" s="11" t="s">
        <v>21</v>
      </c>
      <c r="G16" s="34">
        <f t="shared" si="0"/>
        <v>2.3976000000000002</v>
      </c>
      <c r="H16" s="7">
        <v>700</v>
      </c>
      <c r="I16" s="35" t="s">
        <v>21</v>
      </c>
      <c r="J16" s="15">
        <v>11460</v>
      </c>
      <c r="K16" s="80"/>
      <c r="L16" s="99"/>
      <c r="M16" s="75"/>
    </row>
    <row r="17" spans="1:13" ht="21.75" customHeight="1" x14ac:dyDescent="0.25">
      <c r="A17" s="17">
        <v>6</v>
      </c>
      <c r="B17" s="76" t="s">
        <v>4</v>
      </c>
      <c r="C17" s="8" t="s">
        <v>14</v>
      </c>
      <c r="D17" s="22">
        <v>2.2200000000000002</v>
      </c>
      <c r="E17" s="5">
        <v>832.41</v>
      </c>
      <c r="F17" s="10">
        <v>88.89</v>
      </c>
      <c r="G17" s="34">
        <f t="shared" si="0"/>
        <v>2.3976000000000002</v>
      </c>
      <c r="H17" s="7">
        <f>ROUND(E17*1.08,0)</f>
        <v>899</v>
      </c>
      <c r="I17" s="36">
        <f t="shared" ref="I17:I22" si="1">F17*1.08</f>
        <v>96.001200000000011</v>
      </c>
      <c r="J17" s="15">
        <v>22845</v>
      </c>
      <c r="K17" s="79">
        <v>2.2999999999999998</v>
      </c>
      <c r="L17" s="96">
        <v>900</v>
      </c>
      <c r="M17" s="74">
        <v>100</v>
      </c>
    </row>
    <row r="18" spans="1:13" ht="21.75" customHeight="1" x14ac:dyDescent="0.25">
      <c r="A18" s="17">
        <v>7</v>
      </c>
      <c r="B18" s="70"/>
      <c r="C18" s="8" t="s">
        <v>26</v>
      </c>
      <c r="D18" s="22">
        <v>2.2200000000000002</v>
      </c>
      <c r="E18" s="5">
        <v>648.14</v>
      </c>
      <c r="F18" s="10">
        <v>74.069999999999993</v>
      </c>
      <c r="G18" s="34">
        <f t="shared" si="0"/>
        <v>2.3976000000000002</v>
      </c>
      <c r="H18" s="7">
        <f t="shared" ref="H16:H22" si="2">E18*1.08</f>
        <v>699.99120000000005</v>
      </c>
      <c r="I18" s="36">
        <f t="shared" si="1"/>
        <v>79.995599999999996</v>
      </c>
      <c r="J18" s="15">
        <v>18900</v>
      </c>
      <c r="K18" s="80"/>
      <c r="L18" s="96"/>
      <c r="M18" s="75"/>
    </row>
    <row r="19" spans="1:13" ht="21.75" customHeight="1" x14ac:dyDescent="0.25">
      <c r="A19" s="17">
        <v>8</v>
      </c>
      <c r="B19" s="76" t="s">
        <v>5</v>
      </c>
      <c r="C19" s="8" t="s">
        <v>27</v>
      </c>
      <c r="D19" s="22">
        <v>2.2200000000000002</v>
      </c>
      <c r="E19" s="5">
        <v>324.07</v>
      </c>
      <c r="F19" s="11" t="s">
        <v>21</v>
      </c>
      <c r="G19" s="34">
        <f t="shared" si="0"/>
        <v>2.3976000000000002</v>
      </c>
      <c r="H19" s="7">
        <f t="shared" si="2"/>
        <v>349.99560000000002</v>
      </c>
      <c r="I19" s="35" t="s">
        <v>21</v>
      </c>
      <c r="J19" s="15">
        <v>5400</v>
      </c>
      <c r="K19" s="79">
        <v>2.2999999999999998</v>
      </c>
      <c r="L19" s="97">
        <v>350</v>
      </c>
      <c r="M19" s="74" t="s">
        <v>21</v>
      </c>
    </row>
    <row r="20" spans="1:13" ht="21.75" customHeight="1" x14ac:dyDescent="0.25">
      <c r="A20" s="17">
        <v>9</v>
      </c>
      <c r="B20" s="70"/>
      <c r="C20" s="8" t="s">
        <v>28</v>
      </c>
      <c r="D20" s="22">
        <v>2.2200000000000002</v>
      </c>
      <c r="E20" s="5">
        <v>100</v>
      </c>
      <c r="F20" s="11" t="s">
        <v>21</v>
      </c>
      <c r="G20" s="34">
        <f t="shared" si="0"/>
        <v>2.3976000000000002</v>
      </c>
      <c r="H20" s="7">
        <f t="shared" si="2"/>
        <v>108</v>
      </c>
      <c r="I20" s="35" t="s">
        <v>21</v>
      </c>
      <c r="J20" s="15">
        <v>2496</v>
      </c>
      <c r="K20" s="80"/>
      <c r="L20" s="99"/>
      <c r="M20" s="75"/>
    </row>
    <row r="21" spans="1:13" ht="21.75" customHeight="1" x14ac:dyDescent="0.25">
      <c r="A21" s="17">
        <v>10</v>
      </c>
      <c r="B21" s="76" t="s">
        <v>8</v>
      </c>
      <c r="C21" s="8" t="s">
        <v>29</v>
      </c>
      <c r="D21" s="22">
        <v>2.2200000000000002</v>
      </c>
      <c r="E21" s="5">
        <v>750</v>
      </c>
      <c r="F21" s="10">
        <v>100</v>
      </c>
      <c r="G21" s="34">
        <f t="shared" si="0"/>
        <v>2.3976000000000002</v>
      </c>
      <c r="H21" s="7">
        <f t="shared" si="2"/>
        <v>810</v>
      </c>
      <c r="I21" s="36">
        <f t="shared" si="1"/>
        <v>108</v>
      </c>
      <c r="J21" s="15">
        <v>14700</v>
      </c>
      <c r="K21" s="79">
        <v>2.2999999999999998</v>
      </c>
      <c r="L21" s="97">
        <v>350</v>
      </c>
      <c r="M21" s="74">
        <v>60</v>
      </c>
    </row>
    <row r="22" spans="1:13" ht="21.75" customHeight="1" thickBot="1" x14ac:dyDescent="0.3">
      <c r="A22" s="18">
        <v>11</v>
      </c>
      <c r="B22" s="77"/>
      <c r="C22" s="19" t="s">
        <v>30</v>
      </c>
      <c r="D22" s="22">
        <v>2.2200000000000002</v>
      </c>
      <c r="E22" s="13">
        <v>90</v>
      </c>
      <c r="F22" s="14">
        <v>32.5</v>
      </c>
      <c r="G22" s="37">
        <f t="shared" si="0"/>
        <v>2.3976000000000002</v>
      </c>
      <c r="H22" s="38">
        <f t="shared" si="2"/>
        <v>97.2</v>
      </c>
      <c r="I22" s="39">
        <f t="shared" si="1"/>
        <v>35.1</v>
      </c>
      <c r="J22" s="16">
        <v>3927</v>
      </c>
      <c r="K22" s="81"/>
      <c r="L22" s="98"/>
      <c r="M22" s="78"/>
    </row>
    <row r="23" spans="1:13" x14ac:dyDescent="0.25">
      <c r="C23" s="3"/>
      <c r="D23" s="4"/>
    </row>
    <row r="24" spans="1:13" x14ac:dyDescent="0.25">
      <c r="B24" s="6"/>
      <c r="C24" s="3"/>
      <c r="D24" s="4"/>
    </row>
    <row r="25" spans="1:13" x14ac:dyDescent="0.25">
      <c r="B25" t="s">
        <v>46</v>
      </c>
    </row>
  </sheetData>
  <mergeCells count="28">
    <mergeCell ref="L13:L14"/>
    <mergeCell ref="L17:L18"/>
    <mergeCell ref="L21:L22"/>
    <mergeCell ref="L19:L20"/>
    <mergeCell ref="L15:L16"/>
    <mergeCell ref="K21:K22"/>
    <mergeCell ref="A9:A10"/>
    <mergeCell ref="B9:B10"/>
    <mergeCell ref="C9:C10"/>
    <mergeCell ref="J9:J10"/>
    <mergeCell ref="D9:F9"/>
    <mergeCell ref="G9:I9"/>
    <mergeCell ref="B11:B12"/>
    <mergeCell ref="K9:M9"/>
    <mergeCell ref="M13:M14"/>
    <mergeCell ref="M15:M16"/>
    <mergeCell ref="B21:B22"/>
    <mergeCell ref="B19:B20"/>
    <mergeCell ref="B17:B18"/>
    <mergeCell ref="B15:B16"/>
    <mergeCell ref="B13:B14"/>
    <mergeCell ref="M19:M20"/>
    <mergeCell ref="M17:M18"/>
    <mergeCell ref="M21:M22"/>
    <mergeCell ref="K13:K14"/>
    <mergeCell ref="K15:K16"/>
    <mergeCell ref="K17:K18"/>
    <mergeCell ref="K19:K2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3"/>
  <sheetViews>
    <sheetView topLeftCell="A7" workbookViewId="0">
      <selection activeCell="M18" sqref="M18"/>
    </sheetView>
  </sheetViews>
  <sheetFormatPr defaultRowHeight="15" x14ac:dyDescent="0.25"/>
  <cols>
    <col min="1" max="1" width="3" customWidth="1"/>
    <col min="2" max="2" width="15" customWidth="1"/>
    <col min="3" max="3" width="46.5703125" customWidth="1"/>
    <col min="4" max="4" width="7.85546875" customWidth="1"/>
    <col min="5" max="6" width="9.5703125" customWidth="1"/>
    <col min="7" max="7" width="9.140625" customWidth="1"/>
    <col min="8" max="9" width="9.42578125" customWidth="1"/>
    <col min="10" max="10" width="13.7109375" customWidth="1"/>
    <col min="11" max="11" width="16.5703125" customWidth="1"/>
  </cols>
  <sheetData>
    <row r="1" spans="1:11" x14ac:dyDescent="0.25">
      <c r="B1" s="3" t="s">
        <v>10</v>
      </c>
    </row>
    <row r="2" spans="1:11" x14ac:dyDescent="0.25">
      <c r="B2" s="3" t="s">
        <v>11</v>
      </c>
    </row>
    <row r="3" spans="1:11" ht="10.5" customHeight="1" x14ac:dyDescent="0.25"/>
    <row r="4" spans="1:11" ht="17.25" x14ac:dyDescent="0.3">
      <c r="B4" s="41" t="s">
        <v>43</v>
      </c>
    </row>
    <row r="5" spans="1:11" ht="12.75" customHeight="1" x14ac:dyDescent="0.25"/>
    <row r="6" spans="1:11" ht="17.25" customHeight="1" x14ac:dyDescent="0.3">
      <c r="C6" s="2" t="s">
        <v>34</v>
      </c>
    </row>
    <row r="7" spans="1:11" ht="17.25" customHeight="1" x14ac:dyDescent="0.3">
      <c r="C7" s="2" t="s">
        <v>33</v>
      </c>
    </row>
    <row r="8" spans="1:11" ht="18" thickBot="1" x14ac:dyDescent="0.35">
      <c r="C8" s="2"/>
      <c r="D8" s="1"/>
    </row>
    <row r="9" spans="1:11" ht="107.25" customHeight="1" x14ac:dyDescent="0.25">
      <c r="A9" s="82" t="s">
        <v>9</v>
      </c>
      <c r="B9" s="84" t="s">
        <v>1</v>
      </c>
      <c r="C9" s="86" t="s">
        <v>0</v>
      </c>
      <c r="D9" s="90" t="s">
        <v>6</v>
      </c>
      <c r="E9" s="91"/>
      <c r="F9" s="92"/>
      <c r="G9" s="93" t="s">
        <v>7</v>
      </c>
      <c r="H9" s="94"/>
      <c r="I9" s="95"/>
      <c r="J9" s="88" t="s">
        <v>18</v>
      </c>
      <c r="K9" s="100" t="s">
        <v>19</v>
      </c>
    </row>
    <row r="10" spans="1:11" ht="63.75" customHeight="1" thickBot="1" x14ac:dyDescent="0.3">
      <c r="A10" s="83"/>
      <c r="B10" s="85"/>
      <c r="C10" s="87"/>
      <c r="D10" s="27" t="s">
        <v>15</v>
      </c>
      <c r="E10" s="28" t="s">
        <v>16</v>
      </c>
      <c r="F10" s="29" t="s">
        <v>32</v>
      </c>
      <c r="G10" s="27" t="s">
        <v>17</v>
      </c>
      <c r="H10" s="28" t="s">
        <v>16</v>
      </c>
      <c r="I10" s="29" t="s">
        <v>32</v>
      </c>
      <c r="J10" s="89"/>
      <c r="K10" s="101"/>
    </row>
    <row r="11" spans="1:11" ht="21.75" customHeight="1" x14ac:dyDescent="0.25">
      <c r="A11" s="20">
        <v>1</v>
      </c>
      <c r="B11" s="40" t="s">
        <v>2</v>
      </c>
      <c r="C11" s="21" t="s">
        <v>13</v>
      </c>
      <c r="D11" s="22">
        <v>2.2200000000000002</v>
      </c>
      <c r="E11" s="23"/>
      <c r="F11" s="24"/>
      <c r="G11" s="31">
        <f>D11*1.08</f>
        <v>2.3976000000000002</v>
      </c>
      <c r="H11" s="32">
        <f>E11*1.08</f>
        <v>0</v>
      </c>
      <c r="I11" s="33">
        <f>F11*1.08</f>
        <v>0</v>
      </c>
      <c r="J11" s="42">
        <v>0</v>
      </c>
      <c r="K11" s="48">
        <v>100</v>
      </c>
    </row>
    <row r="12" spans="1:11" ht="21.75" customHeight="1" x14ac:dyDescent="0.25">
      <c r="A12" s="17">
        <v>2</v>
      </c>
      <c r="B12" s="76" t="s">
        <v>31</v>
      </c>
      <c r="C12" s="8" t="s">
        <v>23</v>
      </c>
      <c r="D12" s="22">
        <v>2.2200000000000002</v>
      </c>
      <c r="E12" s="5"/>
      <c r="F12" s="11" t="s">
        <v>21</v>
      </c>
      <c r="G12" s="34">
        <f>D12*1.08</f>
        <v>2.3976000000000002</v>
      </c>
      <c r="H12" s="7">
        <f>E12*1.08</f>
        <v>0</v>
      </c>
      <c r="I12" s="35" t="s">
        <v>21</v>
      </c>
      <c r="J12" s="43"/>
      <c r="K12" s="45" t="e">
        <f>J13/J12*100</f>
        <v>#DIV/0!</v>
      </c>
    </row>
    <row r="13" spans="1:11" ht="21.75" customHeight="1" x14ac:dyDescent="0.25">
      <c r="A13" s="17">
        <v>3</v>
      </c>
      <c r="B13" s="70"/>
      <c r="C13" s="8" t="s">
        <v>12</v>
      </c>
      <c r="D13" s="22">
        <v>2.2200000000000002</v>
      </c>
      <c r="E13" s="5"/>
      <c r="F13" s="11" t="s">
        <v>21</v>
      </c>
      <c r="G13" s="34">
        <f>D13*1.08</f>
        <v>2.3976000000000002</v>
      </c>
      <c r="H13" s="7">
        <f>E13*1.08</f>
        <v>0</v>
      </c>
      <c r="I13" s="35" t="s">
        <v>21</v>
      </c>
      <c r="J13" s="43"/>
      <c r="K13" s="46">
        <v>100</v>
      </c>
    </row>
    <row r="14" spans="1:11" ht="21.75" customHeight="1" x14ac:dyDescent="0.25">
      <c r="A14" s="17">
        <v>4</v>
      </c>
      <c r="B14" s="76" t="s">
        <v>3</v>
      </c>
      <c r="C14" s="8" t="s">
        <v>24</v>
      </c>
      <c r="D14" s="22">
        <v>2.2200000000000002</v>
      </c>
      <c r="E14" s="5"/>
      <c r="F14" s="11" t="s">
        <v>21</v>
      </c>
      <c r="G14" s="34">
        <f t="shared" ref="G14:H21" si="0">D14*1.08</f>
        <v>2.3976000000000002</v>
      </c>
      <c r="H14" s="7">
        <f>E14*1.08</f>
        <v>0</v>
      </c>
      <c r="I14" s="35" t="s">
        <v>21</v>
      </c>
      <c r="J14" s="43"/>
      <c r="K14" s="102"/>
    </row>
    <row r="15" spans="1:11" ht="21.75" customHeight="1" x14ac:dyDescent="0.25">
      <c r="A15" s="17">
        <v>5</v>
      </c>
      <c r="B15" s="70"/>
      <c r="C15" s="8" t="s">
        <v>25</v>
      </c>
      <c r="D15" s="22">
        <v>2.2200000000000002</v>
      </c>
      <c r="E15" s="5"/>
      <c r="F15" s="11" t="s">
        <v>21</v>
      </c>
      <c r="G15" s="34">
        <f t="shared" si="0"/>
        <v>2.3976000000000002</v>
      </c>
      <c r="H15" s="7">
        <f t="shared" si="0"/>
        <v>0</v>
      </c>
      <c r="I15" s="35" t="s">
        <v>21</v>
      </c>
      <c r="J15" s="43"/>
      <c r="K15" s="103"/>
    </row>
    <row r="16" spans="1:11" ht="21.75" customHeight="1" x14ac:dyDescent="0.25">
      <c r="A16" s="17">
        <v>6</v>
      </c>
      <c r="B16" s="76" t="s">
        <v>4</v>
      </c>
      <c r="C16" s="8" t="s">
        <v>14</v>
      </c>
      <c r="D16" s="22">
        <v>2.2200000000000002</v>
      </c>
      <c r="E16" s="5"/>
      <c r="F16" s="10"/>
      <c r="G16" s="34">
        <f t="shared" si="0"/>
        <v>2.3976000000000002</v>
      </c>
      <c r="H16" s="7">
        <f>ROUND(E16*1.08,0)</f>
        <v>0</v>
      </c>
      <c r="I16" s="36">
        <f t="shared" ref="I16:I21" si="1">F16*1.08</f>
        <v>0</v>
      </c>
      <c r="J16" s="43"/>
      <c r="K16" s="102"/>
    </row>
    <row r="17" spans="1:11" ht="21.75" customHeight="1" x14ac:dyDescent="0.25">
      <c r="A17" s="17">
        <v>7</v>
      </c>
      <c r="B17" s="70"/>
      <c r="C17" s="8" t="s">
        <v>26</v>
      </c>
      <c r="D17" s="22">
        <v>2.2200000000000002</v>
      </c>
      <c r="E17" s="5"/>
      <c r="F17" s="10"/>
      <c r="G17" s="34">
        <f t="shared" si="0"/>
        <v>2.3976000000000002</v>
      </c>
      <c r="H17" s="7">
        <f t="shared" si="0"/>
        <v>0</v>
      </c>
      <c r="I17" s="36">
        <f t="shared" si="1"/>
        <v>0</v>
      </c>
      <c r="J17" s="43"/>
      <c r="K17" s="103"/>
    </row>
    <row r="18" spans="1:11" ht="21.75" customHeight="1" x14ac:dyDescent="0.25">
      <c r="A18" s="17">
        <v>8</v>
      </c>
      <c r="B18" s="76" t="s">
        <v>5</v>
      </c>
      <c r="C18" s="8" t="s">
        <v>27</v>
      </c>
      <c r="D18" s="22">
        <v>2.2200000000000002</v>
      </c>
      <c r="E18" s="5"/>
      <c r="F18" s="11" t="s">
        <v>21</v>
      </c>
      <c r="G18" s="34">
        <f t="shared" si="0"/>
        <v>2.3976000000000002</v>
      </c>
      <c r="H18" s="7">
        <f t="shared" si="0"/>
        <v>0</v>
      </c>
      <c r="I18" s="35" t="s">
        <v>21</v>
      </c>
      <c r="J18" s="43"/>
      <c r="K18" s="45" t="e">
        <f>J19/J18*100</f>
        <v>#DIV/0!</v>
      </c>
    </row>
    <row r="19" spans="1:11" ht="21.75" customHeight="1" x14ac:dyDescent="0.25">
      <c r="A19" s="17">
        <v>9</v>
      </c>
      <c r="B19" s="70"/>
      <c r="C19" s="8" t="s">
        <v>28</v>
      </c>
      <c r="D19" s="22">
        <v>2.2200000000000002</v>
      </c>
      <c r="E19" s="5"/>
      <c r="F19" s="11" t="s">
        <v>21</v>
      </c>
      <c r="G19" s="34">
        <f t="shared" si="0"/>
        <v>2.3976000000000002</v>
      </c>
      <c r="H19" s="7">
        <f t="shared" si="0"/>
        <v>0</v>
      </c>
      <c r="I19" s="35" t="s">
        <v>21</v>
      </c>
      <c r="J19" s="43"/>
      <c r="K19" s="46">
        <v>100</v>
      </c>
    </row>
    <row r="20" spans="1:11" ht="21.75" customHeight="1" x14ac:dyDescent="0.25">
      <c r="A20" s="17">
        <v>10</v>
      </c>
      <c r="B20" s="76" t="s">
        <v>8</v>
      </c>
      <c r="C20" s="8" t="s">
        <v>29</v>
      </c>
      <c r="D20" s="22">
        <v>2.2200000000000002</v>
      </c>
      <c r="E20" s="5"/>
      <c r="F20" s="10"/>
      <c r="G20" s="34">
        <f t="shared" si="0"/>
        <v>2.3976000000000002</v>
      </c>
      <c r="H20" s="7">
        <f t="shared" si="0"/>
        <v>0</v>
      </c>
      <c r="I20" s="36">
        <f t="shared" si="1"/>
        <v>0</v>
      </c>
      <c r="J20" s="43"/>
      <c r="K20" s="45" t="e">
        <f>J21/J20*100</f>
        <v>#DIV/0!</v>
      </c>
    </row>
    <row r="21" spans="1:11" ht="21.75" customHeight="1" thickBot="1" x14ac:dyDescent="0.3">
      <c r="A21" s="18">
        <v>11</v>
      </c>
      <c r="B21" s="77"/>
      <c r="C21" s="19" t="s">
        <v>30</v>
      </c>
      <c r="D21" s="22">
        <v>2.2200000000000002</v>
      </c>
      <c r="E21" s="13"/>
      <c r="F21" s="14"/>
      <c r="G21" s="37">
        <f t="shared" si="0"/>
        <v>2.3976000000000002</v>
      </c>
      <c r="H21" s="38">
        <f t="shared" si="0"/>
        <v>0</v>
      </c>
      <c r="I21" s="39">
        <f t="shared" si="1"/>
        <v>0</v>
      </c>
      <c r="J21" s="44"/>
      <c r="K21" s="47">
        <v>100</v>
      </c>
    </row>
    <row r="22" spans="1:11" x14ac:dyDescent="0.25">
      <c r="C22" s="3"/>
      <c r="D22" s="4"/>
    </row>
    <row r="23" spans="1:11" x14ac:dyDescent="0.25">
      <c r="B23" s="6" t="s">
        <v>42</v>
      </c>
      <c r="C23" s="3"/>
      <c r="D23" s="4"/>
    </row>
  </sheetData>
  <mergeCells count="14">
    <mergeCell ref="A9:A10"/>
    <mergeCell ref="B9:B10"/>
    <mergeCell ref="C9:C10"/>
    <mergeCell ref="D9:F9"/>
    <mergeCell ref="G9:I9"/>
    <mergeCell ref="B20:B21"/>
    <mergeCell ref="K9:K10"/>
    <mergeCell ref="B16:B17"/>
    <mergeCell ref="K16:K17"/>
    <mergeCell ref="B18:B19"/>
    <mergeCell ref="B12:B13"/>
    <mergeCell ref="B14:B15"/>
    <mergeCell ref="K14:K15"/>
    <mergeCell ref="J9:J10"/>
  </mergeCells>
  <pageMargins left="0.7" right="0.7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8"/>
  <sheetViews>
    <sheetView topLeftCell="A7" workbookViewId="0">
      <selection activeCell="O17" sqref="O17"/>
    </sheetView>
  </sheetViews>
  <sheetFormatPr defaultRowHeight="15" x14ac:dyDescent="0.25"/>
  <cols>
    <col min="1" max="1" width="3" customWidth="1"/>
    <col min="2" max="2" width="15" customWidth="1"/>
    <col min="3" max="3" width="46.5703125" customWidth="1"/>
    <col min="4" max="4" width="7.85546875" customWidth="1"/>
    <col min="5" max="6" width="9.5703125" customWidth="1"/>
    <col min="7" max="7" width="9.140625" customWidth="1"/>
    <col min="8" max="9" width="9.42578125" customWidth="1"/>
    <col min="10" max="10" width="13.7109375" customWidth="1"/>
  </cols>
  <sheetData>
    <row r="1" spans="1:10" x14ac:dyDescent="0.25">
      <c r="B1" s="3" t="s">
        <v>10</v>
      </c>
    </row>
    <row r="2" spans="1:10" x14ac:dyDescent="0.25">
      <c r="B2" s="3" t="s">
        <v>11</v>
      </c>
    </row>
    <row r="3" spans="1:10" ht="10.5" customHeight="1" x14ac:dyDescent="0.25"/>
    <row r="4" spans="1:10" ht="17.25" x14ac:dyDescent="0.3">
      <c r="B4" s="41" t="s">
        <v>20</v>
      </c>
    </row>
    <row r="5" spans="1:10" ht="12.75" customHeight="1" x14ac:dyDescent="0.25"/>
    <row r="6" spans="1:10" ht="17.25" customHeight="1" x14ac:dyDescent="0.3">
      <c r="C6" s="2" t="s">
        <v>38</v>
      </c>
    </row>
    <row r="7" spans="1:10" ht="17.25" customHeight="1" x14ac:dyDescent="0.3">
      <c r="C7" s="2" t="s">
        <v>37</v>
      </c>
    </row>
    <row r="8" spans="1:10" ht="18" thickBot="1" x14ac:dyDescent="0.35">
      <c r="C8" s="2"/>
      <c r="D8" s="1"/>
    </row>
    <row r="9" spans="1:10" ht="107.25" customHeight="1" x14ac:dyDescent="0.25">
      <c r="A9" s="82" t="s">
        <v>9</v>
      </c>
      <c r="B9" s="84" t="s">
        <v>1</v>
      </c>
      <c r="C9" s="86" t="s">
        <v>0</v>
      </c>
      <c r="D9" s="90" t="s">
        <v>6</v>
      </c>
      <c r="E9" s="91"/>
      <c r="F9" s="92"/>
      <c r="G9" s="93" t="s">
        <v>7</v>
      </c>
      <c r="H9" s="94"/>
      <c r="I9" s="95"/>
      <c r="J9" s="88" t="s">
        <v>36</v>
      </c>
    </row>
    <row r="10" spans="1:10" ht="63.75" customHeight="1" thickBot="1" x14ac:dyDescent="0.3">
      <c r="A10" s="105"/>
      <c r="B10" s="106"/>
      <c r="C10" s="107"/>
      <c r="D10" s="53" t="s">
        <v>15</v>
      </c>
      <c r="E10" s="54" t="s">
        <v>16</v>
      </c>
      <c r="F10" s="55" t="s">
        <v>32</v>
      </c>
      <c r="G10" s="53" t="s">
        <v>17</v>
      </c>
      <c r="H10" s="54" t="s">
        <v>16</v>
      </c>
      <c r="I10" s="55" t="s">
        <v>32</v>
      </c>
      <c r="J10" s="104"/>
    </row>
    <row r="11" spans="1:10" ht="21.75" customHeight="1" x14ac:dyDescent="0.25">
      <c r="A11" s="56">
        <v>1</v>
      </c>
      <c r="B11" s="57" t="s">
        <v>2</v>
      </c>
      <c r="C11" s="58" t="s">
        <v>13</v>
      </c>
      <c r="D11" s="59">
        <v>2.13</v>
      </c>
      <c r="E11" s="60">
        <v>324.07</v>
      </c>
      <c r="F11" s="61">
        <v>55.56</v>
      </c>
      <c r="G11" s="62">
        <f>D11*1.08</f>
        <v>2.3004000000000002</v>
      </c>
      <c r="H11" s="63">
        <f>E11*1.08</f>
        <v>349.99560000000002</v>
      </c>
      <c r="I11" s="64">
        <f>F11*1.08</f>
        <v>60.004800000000003</v>
      </c>
      <c r="J11" s="61">
        <v>23418.5</v>
      </c>
    </row>
    <row r="12" spans="1:10" ht="21.75" customHeight="1" x14ac:dyDescent="0.25">
      <c r="A12" s="17">
        <v>3</v>
      </c>
      <c r="B12" s="49" t="s">
        <v>31</v>
      </c>
      <c r="C12" s="8" t="s">
        <v>12</v>
      </c>
      <c r="D12" s="9">
        <v>2.13</v>
      </c>
      <c r="E12" s="5">
        <v>200</v>
      </c>
      <c r="F12" s="11" t="s">
        <v>21</v>
      </c>
      <c r="G12" s="34">
        <f>D12*1.08</f>
        <v>2.3004000000000002</v>
      </c>
      <c r="H12" s="7">
        <f>E12*1.08</f>
        <v>216</v>
      </c>
      <c r="I12" s="50" t="s">
        <v>21</v>
      </c>
      <c r="J12" s="10">
        <v>11587.1</v>
      </c>
    </row>
    <row r="13" spans="1:10" ht="21.75" customHeight="1" x14ac:dyDescent="0.25">
      <c r="A13" s="17">
        <v>4</v>
      </c>
      <c r="B13" s="49" t="s">
        <v>3</v>
      </c>
      <c r="C13" s="8" t="s">
        <v>24</v>
      </c>
      <c r="D13" s="9">
        <v>2.13</v>
      </c>
      <c r="E13" s="5">
        <v>694.44</v>
      </c>
      <c r="F13" s="11" t="s">
        <v>21</v>
      </c>
      <c r="G13" s="34">
        <f t="shared" ref="G13:H16" si="0">D13*1.08</f>
        <v>2.3004000000000002</v>
      </c>
      <c r="H13" s="7">
        <v>700</v>
      </c>
      <c r="I13" s="50" t="s">
        <v>21</v>
      </c>
      <c r="J13" s="10">
        <v>13226.3</v>
      </c>
    </row>
    <row r="14" spans="1:10" ht="21.75" customHeight="1" x14ac:dyDescent="0.25">
      <c r="A14" s="17">
        <v>7</v>
      </c>
      <c r="B14" s="49" t="s">
        <v>4</v>
      </c>
      <c r="C14" s="8" t="s">
        <v>26</v>
      </c>
      <c r="D14" s="9">
        <v>2.13</v>
      </c>
      <c r="E14" s="5">
        <v>741</v>
      </c>
      <c r="F14" s="10">
        <v>73.17</v>
      </c>
      <c r="G14" s="34">
        <f t="shared" si="0"/>
        <v>2.3004000000000002</v>
      </c>
      <c r="H14" s="7">
        <v>700</v>
      </c>
      <c r="I14" s="51">
        <v>80</v>
      </c>
      <c r="J14" s="10">
        <v>21067.1</v>
      </c>
    </row>
    <row r="15" spans="1:10" ht="21.75" customHeight="1" x14ac:dyDescent="0.25">
      <c r="A15" s="17">
        <v>9</v>
      </c>
      <c r="B15" s="49" t="s">
        <v>5</v>
      </c>
      <c r="C15" s="8" t="s">
        <v>28</v>
      </c>
      <c r="D15" s="9">
        <v>2.13</v>
      </c>
      <c r="E15" s="5">
        <v>100</v>
      </c>
      <c r="F15" s="11" t="s">
        <v>21</v>
      </c>
      <c r="G15" s="34">
        <f t="shared" si="0"/>
        <v>2.3004000000000002</v>
      </c>
      <c r="H15" s="7">
        <f t="shared" si="0"/>
        <v>108</v>
      </c>
      <c r="I15" s="50" t="s">
        <v>21</v>
      </c>
      <c r="J15" s="10">
        <v>6778.7</v>
      </c>
    </row>
    <row r="16" spans="1:10" ht="21.75" customHeight="1" thickBot="1" x14ac:dyDescent="0.3">
      <c r="A16" s="18">
        <v>11</v>
      </c>
      <c r="B16" s="65" t="s">
        <v>8</v>
      </c>
      <c r="C16" s="19" t="s">
        <v>30</v>
      </c>
      <c r="D16" s="12">
        <v>2.13</v>
      </c>
      <c r="E16" s="13">
        <v>90</v>
      </c>
      <c r="F16" s="14">
        <v>32.5</v>
      </c>
      <c r="G16" s="37">
        <f t="shared" si="0"/>
        <v>2.3004000000000002</v>
      </c>
      <c r="H16" s="38">
        <f t="shared" si="0"/>
        <v>97.2</v>
      </c>
      <c r="I16" s="52">
        <f t="shared" ref="I16" si="1">F16*1.08</f>
        <v>35.1</v>
      </c>
      <c r="J16" s="14">
        <v>4430.7</v>
      </c>
    </row>
    <row r="17" spans="2:15" ht="22.5" customHeight="1" thickBot="1" x14ac:dyDescent="0.3">
      <c r="C17" s="3"/>
      <c r="D17" s="4"/>
      <c r="J17" s="66">
        <f>SUM(J11:J16)</f>
        <v>80508.399999999994</v>
      </c>
      <c r="O17" t="s">
        <v>39</v>
      </c>
    </row>
    <row r="18" spans="2:15" x14ac:dyDescent="0.25">
      <c r="B18" s="6" t="s">
        <v>35</v>
      </c>
      <c r="C18" s="3"/>
      <c r="D18" s="4"/>
    </row>
  </sheetData>
  <mergeCells count="6">
    <mergeCell ref="J9:J10"/>
    <mergeCell ref="A9:A10"/>
    <mergeCell ref="B9:B10"/>
    <mergeCell ref="C9:C10"/>
    <mergeCell ref="D9:F9"/>
    <mergeCell ref="G9:I9"/>
  </mergeCells>
  <pageMargins left="0.7" right="0.7" top="0.75" bottom="0.75" header="0.3" footer="0.3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Oferty złożone_informacja</vt:lpstr>
      <vt:lpstr>Ocena ofert_punktacja</vt:lpstr>
      <vt:lpstr>Wartość brutto umowy</vt:lpstr>
      <vt:lpstr>Arkusz2</vt:lpstr>
      <vt:lpstr>Arkusz3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Braun</dc:creator>
  <cp:lastModifiedBy>Bukowczyk Bogdan (PO Krosno)</cp:lastModifiedBy>
  <cp:lastPrinted>2023-09-18T10:50:23Z</cp:lastPrinted>
  <dcterms:created xsi:type="dcterms:W3CDTF">2014-09-24T06:44:58Z</dcterms:created>
  <dcterms:modified xsi:type="dcterms:W3CDTF">2023-09-18T10:52:06Z</dcterms:modified>
</cp:coreProperties>
</file>